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tsClientProject\Brandon Turley\Docovee\Docs\"/>
    </mc:Choice>
  </mc:AlternateContent>
  <xr:revisionPtr revIDLastSave="0" documentId="8_{7C1AFBCF-616D-4A34-A965-E40E9132DD5B}" xr6:coauthVersionLast="47" xr6:coauthVersionMax="47" xr10:uidLastSave="{00000000-0000-0000-0000-000000000000}"/>
  <bookViews>
    <workbookView xWindow="-120" yWindow="-120" windowWidth="29040" windowHeight="15720" xr2:uid="{00000000-000D-0000-FFFF-FFFF00000000}"/>
  </bookViews>
  <sheets>
    <sheet name="Phoenix" sheetId="2" r:id="rId1"/>
    <sheet name="Dallas" sheetId="3" r:id="rId2"/>
    <sheet name="Houston " sheetId="4" r:id="rId3"/>
    <sheet name="Chicago " sheetId="5" r:id="rId4"/>
    <sheet name="Seattle " sheetId="6" r:id="rId5"/>
    <sheet name="portland" sheetId="7" r:id="rId6"/>
    <sheet name="Los Ageles" sheetId="8" r:id="rId7"/>
    <sheet name="Denver" sheetId="9" r:id="rId8"/>
    <sheet name="Atlana" sheetId="10" r:id="rId9"/>
    <sheet name="Miami"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6" i="8" l="1"/>
  <c r="F163" i="8"/>
  <c r="F162" i="8"/>
  <c r="F161" i="8"/>
  <c r="F160" i="8"/>
  <c r="F159" i="8"/>
  <c r="F158" i="8"/>
  <c r="F157" i="8"/>
  <c r="F156" i="8"/>
  <c r="F155" i="8"/>
  <c r="F154" i="8"/>
  <c r="F153" i="8"/>
  <c r="F152" i="8"/>
  <c r="F151" i="8"/>
  <c r="F150" i="8"/>
  <c r="F149" i="8"/>
  <c r="F148" i="8"/>
  <c r="F147" i="8"/>
  <c r="F146" i="8"/>
  <c r="F145" i="8"/>
  <c r="F144" i="8"/>
  <c r="F143" i="8"/>
  <c r="F123" i="8"/>
  <c r="F122" i="8"/>
  <c r="F121" i="8"/>
  <c r="F120" i="8"/>
  <c r="F119" i="8"/>
  <c r="F118" i="8"/>
  <c r="F117" i="8"/>
  <c r="F116" i="8"/>
  <c r="F115" i="8"/>
  <c r="F114" i="8"/>
  <c r="F113" i="8"/>
  <c r="F112" i="8"/>
  <c r="F111" i="8"/>
  <c r="F110" i="8"/>
  <c r="F109" i="8"/>
  <c r="F108" i="8"/>
  <c r="F107" i="8"/>
  <c r="F106" i="8"/>
  <c r="F105" i="8"/>
  <c r="G115" i="2"/>
  <c r="G80" i="2"/>
  <c r="G29" i="2"/>
</calcChain>
</file>

<file path=xl/sharedStrings.xml><?xml version="1.0" encoding="utf-8"?>
<sst xmlns="http://schemas.openxmlformats.org/spreadsheetml/2006/main" count="23312" uniqueCount="14469">
  <si>
    <t>Specialty</t>
  </si>
  <si>
    <t>Practice Name</t>
  </si>
  <si>
    <t>Doctor Name</t>
  </si>
  <si>
    <t>Address</t>
  </si>
  <si>
    <t>Office Phone Number</t>
  </si>
  <si>
    <t>Photoes</t>
  </si>
  <si>
    <t>GMB Photo Link</t>
  </si>
  <si>
    <t xml:space="preserve">Rating </t>
  </si>
  <si>
    <t>Reviews</t>
  </si>
  <si>
    <t xml:space="preserve">Summary of Reviews </t>
  </si>
  <si>
    <t>Top 3 Procedures</t>
  </si>
  <si>
    <t>&lt;&lt;Niche</t>
  </si>
  <si>
    <t>&lt;&lt; Dental Implants, TMJ, Botox &lt;&lt; Based off of their website, reviews, and practice name</t>
  </si>
  <si>
    <t>General Dentist</t>
  </si>
  <si>
    <t>The Houston Dentists</t>
  </si>
  <si>
    <t>Dentistry Of The Oaks</t>
  </si>
  <si>
    <t>Dr. Lindsey Wendt</t>
  </si>
  <si>
    <t>Optometry</t>
  </si>
  <si>
    <t>Photos</t>
  </si>
  <si>
    <t>Biltmore Dental Center</t>
  </si>
  <si>
    <t>Dr. Michael Coles</t>
  </si>
  <si>
    <t>4202 N 32nd St Ste b, Phoenix, AZ 85018, United States</t>
  </si>
  <si>
    <t>(602) 780 1017</t>
  </si>
  <si>
    <t>https://www.biltmoredentalcenter.com/app/uploads/2024/01/dr-coles-min.jpg</t>
  </si>
  <si>
    <t>Friendly staff, gentle care, and excellent dental service.</t>
  </si>
  <si>
    <t>Dental Implants, Veneers, Smile Makeovers</t>
  </si>
  <si>
    <t>Cosmetic &amp; Restorative Dentistry</t>
  </si>
  <si>
    <t>Dental Implants</t>
  </si>
  <si>
    <t>Artistic Dental at the biltmore</t>
  </si>
  <si>
    <t>John P. Dougherty</t>
  </si>
  <si>
    <t>2333 E Campbell Ave, Phoenix, AZ 85016, United States</t>
  </si>
  <si>
    <t>(602) 840 5400</t>
  </si>
  <si>
    <t>https://artisticd.com/wp-content/uploads/2016/04/DrD-about.jpg</t>
  </si>
  <si>
    <t>Life-changing smile transformations with caring staff and quality dental work.</t>
  </si>
  <si>
    <t>Dental Implants, Smile Makeovers, Veneers</t>
  </si>
  <si>
    <t>Cosmetic Dentistry</t>
  </si>
  <si>
    <t>Arizona Biltmore Dentistry</t>
  </si>
  <si>
    <t>Dr. Aaron Jeziorski</t>
  </si>
  <si>
    <t>2777 E Camelback Rd suite 101, Phoenix, AZ 85016, United States</t>
  </si>
  <si>
    <t>(602) 833 2436</t>
  </si>
  <si>
    <t>https://www.arizonabiltmoredentistry.com/wp-content/uploads/bb-plugin/cache/dr-jeziorski-landscape-d3cfba5193b0cef0a5a9182972504da5-60c0be9a238af.jpg</t>
  </si>
  <si>
    <t>Friendly staff, gentle care, and consistently excellent patient experiences.</t>
  </si>
  <si>
    <t>Dental Implants, Invisalign, Crowns</t>
  </si>
  <si>
    <t>Family &amp; Restorative Dentistry</t>
  </si>
  <si>
    <t>Dental Implants, TMJ</t>
  </si>
  <si>
    <t>Life Smiles Dental Care</t>
  </si>
  <si>
    <t>Paul Nielson</t>
  </si>
  <si>
    <t>650 W Maryland Ave Ste 2, Phoenix, AZ 85013, United States</t>
  </si>
  <si>
    <t>(602) 786 5484</t>
  </si>
  <si>
    <t>https://www.lifesmilesdentalcare.com/wp-content/uploads/2018/04/Paul-Nielson-2016-2-1.jpg</t>
  </si>
  <si>
    <t>Professional, caring team delivering top-quality dental care in a welcoming environment.</t>
  </si>
  <si>
    <t>Dental Implants, Cosmetic Dentistry, Preventive Care</t>
  </si>
  <si>
    <t>Family &amp; Cosmetic Dentistry</t>
  </si>
  <si>
    <t>Studio B Smiles - Phoenix, AZ</t>
  </si>
  <si>
    <t>DR. JOHN BADOLATO</t>
  </si>
  <si>
    <t>1661 E Camelback Rd #195, Phoenix, AZ 85016, United States</t>
  </si>
  <si>
    <t>(480) 860 0092</t>
  </si>
  <si>
    <t>https://studiobsmiles.com/wp-content/uploads/2025/09/dr-john-badolato-20252.jpg</t>
  </si>
  <si>
    <t>atients praise the friendly staff, comfortable visits, and personalized dental care.</t>
  </si>
  <si>
    <t>Veneers, Smile Makeovers, Teeth Whitening</t>
  </si>
  <si>
    <t>Dental Implants, TMJ Treatment</t>
  </si>
  <si>
    <t>Premier Valley Dental</t>
  </si>
  <si>
    <t>Dr. Margaret N. Tran</t>
  </si>
  <si>
    <t>727 E Bethany Home Rd Ste A100, Phoenix, AZ 85014, United States</t>
  </si>
  <si>
    <t>(602) 279 1641</t>
  </si>
  <si>
    <t>https://www.premiervalleydental.com/wp-content/uploads/2024/11/2024-11-27-13.48.06.jpg</t>
  </si>
  <si>
    <t>Friendly, attentive staff and comfortable, high-quality dental treatment.</t>
  </si>
  <si>
    <t>Dental Implants, Crowns, Preventive Care</t>
  </si>
  <si>
    <t>General &amp; Family Dentistry</t>
  </si>
  <si>
    <t>Radiant Smiles Phoenix</t>
  </si>
  <si>
    <t xml:space="preserve">DR. SHARAN SANDHU
</t>
  </si>
  <si>
    <t>380 E Virginia Ave, Phoenix, AZ 85004, United States</t>
  </si>
  <si>
    <t>(602) 461 7575</t>
  </si>
  <si>
    <t>https://radiantsmilesphoenix.blob.core.windows.net/content/images/dr-sharan.jpg</t>
  </si>
  <si>
    <t>Friendly staff, gentle care, and excellent patient experiences.</t>
  </si>
  <si>
    <t>Dental Implants, Veneers, Crowns</t>
  </si>
  <si>
    <t>AZ Family Dental - Phoenix</t>
  </si>
  <si>
    <t>Dr. Matt Parker</t>
  </si>
  <si>
    <t>1820 W Thunderbird Rd #1, Phoenix, AZ 85023, United States</t>
  </si>
  <si>
    <t>(623) 624 9747</t>
  </si>
  <si>
    <t>https://www.azfd.com/wp-content/uploads/2023/10/DrParker-Square-768x768.png</t>
  </si>
  <si>
    <t>Professional team, quality treatment, and welcoming atmosphere.</t>
  </si>
  <si>
    <t>Dental Implants, Invisalign, General Dentistry</t>
  </si>
  <si>
    <t>Family Dentistry</t>
  </si>
  <si>
    <t>24th Street Dental Biltmore</t>
  </si>
  <si>
    <t>Dr. Colleen Donnelly</t>
  </si>
  <si>
    <t>4020 N 24th St #120, Phoenix, AZ 85016, United States</t>
  </si>
  <si>
    <t>(602) 468 1135</t>
  </si>
  <si>
    <t>https://encrypted-tbn0.gstatic.com/images?q=tbn:ANd9GcS0q1azDsCG_c4xZFd_xhbAVbosGuvl09NX3FfqNl3jag&amp;s</t>
  </si>
  <si>
    <t>Caring staff, efficient service, and comfortable visits.</t>
  </si>
  <si>
    <t>Dental Implants, Crowns, Cleanings</t>
  </si>
  <si>
    <t>General Dentistry</t>
  </si>
  <si>
    <t>Dental Implants, TMJ, Botox</t>
  </si>
  <si>
    <t>Arcadia Dental Arts</t>
  </si>
  <si>
    <t xml:space="preserve">Dr. John Pappas
</t>
  </si>
  <si>
    <t>4124 N 40th St, Phoenix, AZ 85018, United States</t>
  </si>
  <si>
    <t>(602) 957 9643</t>
  </si>
  <si>
    <t>https://smilearcadia.com/wp-content/uploads/2018/05/about-doctor-page.jpg</t>
  </si>
  <si>
    <t>Personalized care, friendly team, and great results.</t>
  </si>
  <si>
    <t>Veneers, Invisalign, Teeth Whitening</t>
  </si>
  <si>
    <t>Kokopelli Family and Cosmetic Dentistry</t>
  </si>
  <si>
    <t>Dr. Harveer Kaur</t>
  </si>
  <si>
    <t>1327 E Chandler Blvd Ste 105, Phoenix, AZ 85048, United States</t>
  </si>
  <si>
    <t>(480) 351 3872</t>
  </si>
  <si>
    <t>https://encrypted-tbn0.gstatic.com/images?q=tbn:ANd9GcSSh4sRLqyy7IB4PvYyB5_SZbHvDpEg6bNqTQ6MgiNhFA&amp;s</t>
  </si>
  <si>
    <t>Compassionate staff and high-quality dental care.</t>
  </si>
  <si>
    <t>Dental Design of Arcadia</t>
  </si>
  <si>
    <t>Dr. Vasudha Narra</t>
  </si>
  <si>
    <t>3409 N 56th St Ste A, Phoenix, AZ 85018, United States</t>
  </si>
  <si>
    <t>(623) 304 5130</t>
  </si>
  <si>
    <t>https://www.dentaldesignofarcadia.com/wp-content/uploads/2026/06/vasudha-narra.jpg</t>
  </si>
  <si>
    <t>Modern dentistry with attentive care and good outcomes.</t>
  </si>
  <si>
    <t>Luxe Smile Dental Studio of Phoenix</t>
  </si>
  <si>
    <t>Dr. Lakshmi Myla</t>
  </si>
  <si>
    <t>1776 E Glendale Ave, Phoenix, AZ 85020, United States</t>
  </si>
  <si>
    <t>(602) 854 5535</t>
  </si>
  <si>
    <t>https://luxesmiledentalstudio.com/wp-content/uploads/2025/10/dr-lakshmi-myla-dentist-phoenix.webp</t>
  </si>
  <si>
    <t>Luxury experience, friendly staff, and exceptional treatment.</t>
  </si>
  <si>
    <t>Veneers, Smile Makeovers, Invisalign</t>
  </si>
  <si>
    <t>Botox</t>
  </si>
  <si>
    <t>Advanced Laser Dentistry</t>
  </si>
  <si>
    <t>Dr. Han Hoang</t>
  </si>
  <si>
    <t>6819 N 16th St #4, Phoenix, AZ 85016, United States</t>
  </si>
  <si>
    <t>(623) 474 3841</t>
  </si>
  <si>
    <t>https://azlaserdentistry.com/wp-content/uploads/2021/09/Dr.H-2025-SM.jpg</t>
  </si>
  <si>
    <t>Gentle laser treatments and patient-focused care.</t>
  </si>
  <si>
    <t>Laser Dentistry, Dental Implants, Veneers</t>
  </si>
  <si>
    <t>Laser &amp; Cosmetic Dentistry</t>
  </si>
  <si>
    <t>Imagine Dental Central Phoenix</t>
  </si>
  <si>
    <t>Dr. Toccafondi</t>
  </si>
  <si>
    <t>(480) 571 1938</t>
  </si>
  <si>
    <t>https://mdxvitals-res.cloudinary.com/private_images/h_150,w_150,c_fill,g_face,f_auto,dpr_auto/professionals/1623560/photo.jpg</t>
  </si>
  <si>
    <t>Professional team, comfortable visits, and quality services.</t>
  </si>
  <si>
    <t>Phoenix Comprehensive Dentistry</t>
  </si>
  <si>
    <t>Dr. Gregg Monterosso</t>
  </si>
  <si>
    <t>7227 N Dreamy Draw Dr Ste #4, Phoenix, AZ 85020, United States</t>
  </si>
  <si>
    <t>(602) 483 4143</t>
  </si>
  <si>
    <t>https://www.smilepcd.com/wp-content/uploads/2025/09/doctor.png</t>
  </si>
  <si>
    <t>Friendly staff and positive patient experiences.</t>
  </si>
  <si>
    <t>Thomas Dental</t>
  </si>
  <si>
    <t>Dr. Jaclyn Orozco</t>
  </si>
  <si>
    <t>2546 E Thomas Rd, Phoenix, AZ 85016, United States</t>
  </si>
  <si>
    <t>(623) 455 6668</t>
  </si>
  <si>
    <t>https://thomasdentalphx.com/wp-content/uploads/2021/08/Dr-Orozco-Thomas-Dental-img.webp</t>
  </si>
  <si>
    <t>Trusted care, skilled dentists, and excellent service.</t>
  </si>
  <si>
    <t>Downtown Smiles Phoenix Dental Care</t>
  </si>
  <si>
    <t>Dr Neal Karlin</t>
  </si>
  <si>
    <t>45 W Jefferson St Ste L, Phoenix, AZ 85003, United States</t>
  </si>
  <si>
    <t>(602) 566 9005</t>
  </si>
  <si>
    <t>https://downtownsmilesphx.com/wp-content/uploads/2023/02/neal1.jpg</t>
  </si>
  <si>
    <t>Friendly, efficient, and highly rated dental care.</t>
  </si>
  <si>
    <t>Dental Implants, Invisalign, Veneers</t>
  </si>
  <si>
    <t>Dentist in Glendale | AZ Cosmetic &amp; Family Dentistry</t>
  </si>
  <si>
    <t>Dr. Melissa Jarvis</t>
  </si>
  <si>
    <t>9160 N 43rd Ave, Phoenix, AZ 85302, United States</t>
  </si>
  <si>
    <t>(623) 263 2225</t>
  </si>
  <si>
    <t>https://glendaleazdentistry.com/wp-content/uploads/2022/01/meet-dr-img-2.jpg</t>
  </si>
  <si>
    <t>Caring team, thorough treatment, and comfortable environment.</t>
  </si>
  <si>
    <t>Dental Implants, Crowns, General Dentistry</t>
  </si>
  <si>
    <t>Cosmetic dentist</t>
  </si>
  <si>
    <t>Central Valley Dentistry &amp; Implants</t>
  </si>
  <si>
    <t>Dr. Babak Behbahani</t>
  </si>
  <si>
    <t>6232 N 7th St Unit 201, Phoenix, AZ 85014, United States</t>
  </si>
  <si>
    <t>(602) 246 0385</t>
  </si>
  <si>
    <t>https://www.centralvalleydentistry.com/wp-content/uploads/2024/09/Dr.-Babak-Behbahani.jpg</t>
  </si>
  <si>
    <t>Friendly staff, gentle care, and high-quality dental treatment with consistently positive patient experiences.</t>
  </si>
  <si>
    <t>Family &amp; General Dentistry</t>
  </si>
  <si>
    <t>Biltmore Cosmetic &amp; Restorative Dentistry Phoenix</t>
  </si>
  <si>
    <t xml:space="preserve">Dr. Brandon Harris
</t>
  </si>
  <si>
    <t>5155 N 16th St Unit A, Phoenix, AZ 85016, United States</t>
  </si>
  <si>
    <t>(928) 482 5382</t>
  </si>
  <si>
    <t>https://bcrdentistry.com/wp-content/uploads/2025/03/img-Dr.-Harris.webp</t>
  </si>
  <si>
    <t>Friendly team, professional care, and comfortable dental experience.</t>
  </si>
  <si>
    <t>Harris Dental</t>
  </si>
  <si>
    <t>Dr. Brian Harris</t>
  </si>
  <si>
    <t>4444 N 32nd St #208, Phoenix, AZ 85018, United States</t>
  </si>
  <si>
    <t>(480) 351 7322</t>
  </si>
  <si>
    <t>https://www.harrisdental.com/storage/2023/12/Dr.-Brian-Harris.jpg</t>
  </si>
  <si>
    <t>Caring dentists, quality treatment, and patient-focused service.</t>
  </si>
  <si>
    <t>Biltmore Commons Dental Care</t>
  </si>
  <si>
    <t xml:space="preserve">Dr. Todd Sadowski
</t>
  </si>
  <si>
    <t>1277 E Missouri Ave #217, Phoenix, AZ 85014, United States</t>
  </si>
  <si>
    <t>(602) 663 9919</t>
  </si>
  <si>
    <t>https://www.biltmorecommonsdental.com/wp-content/uploads/2026/05/Dr.-Todd-Sadowski-1.jpg</t>
  </si>
  <si>
    <t>Welcoming staff, thorough care, and positive patient experiences.</t>
  </si>
  <si>
    <t>Dental Implants, Crowns, Cosmetic Dentistry</t>
  </si>
  <si>
    <t>General &amp; Cosmetic Dentistry</t>
  </si>
  <si>
    <t>Sweet Tooth Dental</t>
  </si>
  <si>
    <t xml:space="preserve">Dr. Nicole Hall
</t>
  </si>
  <si>
    <t>213 E Monterey Way, Phoenix, AZ 85012, United States</t>
  </si>
  <si>
    <t>(480) 613 9114</t>
  </si>
  <si>
    <t>https://sweettoothphoenix.com/wp-content/uploads/2024/10/medium_dr-nicole-hall-400x500.jpg.webp</t>
  </si>
  <si>
    <t>Friendly atmosphere, gentle care, and great dental results.</t>
  </si>
  <si>
    <t>Preventive Care, Fillings, Crowns</t>
  </si>
  <si>
    <t>Dental Implants, Botox</t>
  </si>
  <si>
    <t>Winning Smiles Dentistry</t>
  </si>
  <si>
    <t xml:space="preserve">Dr. Shyon Rahimzadeh
</t>
  </si>
  <si>
    <t>5555 N 7th St #142, Phoenix, AZ 85014, United States</t>
  </si>
  <si>
    <t>(602) 457 1999</t>
  </si>
  <si>
    <t>https://www.winningsmilesaz.com/wp-content/uploads/Dr__Shyon.jpg</t>
  </si>
  <si>
    <t>Professional service, caring team, and beautiful smile outcomes.</t>
  </si>
  <si>
    <t>Veneers, Teeth Whitening, Smile Makeovers</t>
  </si>
  <si>
    <t>Musselman Dentistry</t>
  </si>
  <si>
    <t>Dr. Joseph Musselman</t>
  </si>
  <si>
    <t>1277 E Missouri Ave #111, Phoenix, AZ 85014, United States</t>
  </si>
  <si>
    <t>(602) 277 4464</t>
  </si>
  <si>
    <t>https://musselmandentistry.com/wp-content/uploads/2025/08/IMG_8920.jpg</t>
  </si>
  <si>
    <t>Experienced dentists, personalized care, and excellent service.</t>
  </si>
  <si>
    <t>LB Dental</t>
  </si>
  <si>
    <t xml:space="preserve">Meet Dr. Luka Bundalo
</t>
  </si>
  <si>
    <t>4045 E Bell Rd #115, Phoenix, AZ 85032, United States</t>
  </si>
  <si>
    <t>(602) 831 2099</t>
  </si>
  <si>
    <t>https://le-cdn.hibuwebsites.com/32aee9110fef484d9bb3a061508e563a/dms3rep/multi/opt/dr-bundalo-1920w.jpg</t>
  </si>
  <si>
    <t>Comfortable visits, friendly staff, and reliable dental care.</t>
  </si>
  <si>
    <t>Downtown Phoenix Dental</t>
  </si>
  <si>
    <t>M. Brandon Mckee</t>
  </si>
  <si>
    <t>111 W Monroe St Unit 131, Phoenix, AZ 85003, United States</t>
  </si>
  <si>
    <t>https://sp-ao.shortpixel.ai/client/to_webp,q_glossy,ret_img,w_585/https://parkcitydental.org/wp-content/uploads/2024/04/Image-1.jpeg</t>
  </si>
  <si>
    <t>Helpful team, efficient service, and high-quality treatment.</t>
  </si>
  <si>
    <t>Dental Implants, Veneers, Invisalign</t>
  </si>
  <si>
    <t>Cosmetic &amp; General Dentistry</t>
  </si>
  <si>
    <t>Desert Smiles Dentistry</t>
  </si>
  <si>
    <t>Jonathan W Robles</t>
  </si>
  <si>
    <t>707 E Bell Rd, Phoenix, AZ 85022, United States</t>
  </si>
  <si>
    <t>(602) 536 6068</t>
  </si>
  <si>
    <t>https://res.cloudinary.com/heartland-dental/w_800,c_fill,g_faces,f_auto,ar_1:1,d_doctorphotos:notfound11.jpg/doctorphotos/1669916078</t>
  </si>
  <si>
    <t>Gentle care, friendly staff, and satisfying patient results.</t>
  </si>
  <si>
    <t>Valley Smiles - Phoenix Dentist</t>
  </si>
  <si>
    <t xml:space="preserve">Dr. Ryan Towner
</t>
  </si>
  <si>
    <t>3850 W Greenway Rd #100, Phoenix, AZ 85053, United States</t>
  </si>
  <si>
    <t>(623) 526 2945</t>
  </si>
  <si>
    <t>https://valleysmilesphx.com/wp-content/uploads/2026/02/img-dr-ryan-towner.webp</t>
  </si>
  <si>
    <t>Caring approach, skilled dentists, and positive experiences.</t>
  </si>
  <si>
    <t>Dental Care at Moon Valley</t>
  </si>
  <si>
    <t>Dr. Hines</t>
  </si>
  <si>
    <t>15640 N 7th St # A4, Phoenix, AZ 85022, United States</t>
  </si>
  <si>
    <t>(623) 253 7598</t>
  </si>
  <si>
    <t>https://dentalcareatmoonvalley.com/wp-content/uploads/2025/09/Dr.-Chad-Hines-1.png</t>
  </si>
  <si>
    <t>Professional team, comfortable environment, and quality care.</t>
  </si>
  <si>
    <t>All Smiles Dental Care</t>
  </si>
  <si>
    <t>Dr. Cade Smith</t>
  </si>
  <si>
    <t>4726 E Thomas Rd, Phoenix, AZ 85018, United States</t>
  </si>
  <si>
    <t>(602) 840 2330</t>
  </si>
  <si>
    <t>https://allsmilesaz.net/wp-content/uploads/2025/03/doctor.jpg</t>
  </si>
  <si>
    <t>Friendly staff, expert treatment, and patient satisfaction.</t>
  </si>
  <si>
    <t>Nurture Smiles &amp; Wellness</t>
  </si>
  <si>
    <t>Lauren P. Salvatore</t>
  </si>
  <si>
    <t>14231 N 7th St, Phoenix, AZ 85022, United States</t>
  </si>
  <si>
    <t>(602) 464 7180</t>
  </si>
  <si>
    <t>https://nurturesmile.com/wp-content/webp-express/webp-images/uploads/2025/02/Dr-Salvatore.png.webp</t>
  </si>
  <si>
    <t>Compassionate care, knowledgeable doctors, and welcoming visits.</t>
  </si>
  <si>
    <t>Dental Implants, Botox, Invisalign</t>
  </si>
  <si>
    <t>Aria Dental Implant Center</t>
  </si>
  <si>
    <t>Dr. Joe Mehranfar</t>
  </si>
  <si>
    <t>12320 N 32nd St #3, Phoenix, AZ 85032, United States</t>
  </si>
  <si>
    <t>(602) 877 0429</t>
  </si>
  <si>
    <t>https://www.ariadentalimplantcenter.com/wp-content/uploads/2025/11/DSC00678-1024x683.webp</t>
  </si>
  <si>
    <t>Advanced dental care, skilled team, and excellent implant services.</t>
  </si>
  <si>
    <t>All-on-4, Full Mouth Dental Implants, Implant Overdentures</t>
  </si>
  <si>
    <t>Dental Implant Center</t>
  </si>
  <si>
    <t>Brookstone Dental Care - Phoenix</t>
  </si>
  <si>
    <t>Tania</t>
  </si>
  <si>
    <t>16421 N Tatum Blvd #202, Phoenix, AZ 85032, United States</t>
  </si>
  <si>
    <t>(602) 992 1639</t>
  </si>
  <si>
    <t>https://brookstoneaz.com/wp-content/uploads/2022/12/Tania.jpg</t>
  </si>
  <si>
    <t>Caring dentists, modern treatment, and great patient support.</t>
  </si>
  <si>
    <t>Brett Dameron DDS</t>
  </si>
  <si>
    <t xml:space="preserve">Dr. Brett Dameron
</t>
  </si>
  <si>
    <t>12320 N 32nd St Ste 2/3, Phoenix, AZ 85032, United States</t>
  </si>
  <si>
    <t>(602) 992 1384</t>
  </si>
  <si>
    <t>https://www.phoenixcosmeticdentalcare.com/media/user/30483/drdameron.jpg?t=7F8F2EA9</t>
  </si>
  <si>
    <t>Cosmetic expertise, friendly service, and smile improvements.</t>
  </si>
  <si>
    <t>Veneers, Smile Makeovers, Full Mouth Reconstruction</t>
  </si>
  <si>
    <t>All Smiles Dentistry by: Dr. Sheyda Zahiri</t>
  </si>
  <si>
    <t>DR. SHEYDA ZAHIRI</t>
  </si>
  <si>
    <t>4130 N 108th Ave suite101, Phoenix, AZ 85037, United States</t>
  </si>
  <si>
    <t>(623) 535 9164</t>
  </si>
  <si>
    <t>https://img1.wsimg.com/isteam/ip/e7a5bded-92fd-4360-bd4e-7359d7a5cb62/Facetune_13-03-2025-17-15-57.TIF/:/cr=t:0%25,l:28.91%25,w:42.19%25,h:100%25/rs=w:1200,h:1600,cg:true</t>
  </si>
  <si>
    <t>Professional care, gentle treatment, and trusted dental services.</t>
  </si>
  <si>
    <t>Cosmetic &amp; Family Dentistry</t>
  </si>
  <si>
    <t>Open Wide Dental</t>
  </si>
  <si>
    <t xml:space="preserve">Dr. Thomas Durisek
</t>
  </si>
  <si>
    <t>6520 N 7th Ave Suite 1, Phoenix, AZ 85013, United States</t>
  </si>
  <si>
    <t>(602) 347 9999</t>
  </si>
  <si>
    <t>https://openwidedentalaz.com/wp-content/uploads/2025/03/doctor.jpg</t>
  </si>
  <si>
    <t>Friendly doctors, comfortable visits, and quality dentistry.</t>
  </si>
  <si>
    <t>On Pointe Dentistry</t>
  </si>
  <si>
    <t xml:space="preserve">Jason
</t>
  </si>
  <si>
    <t>750 E Thunderbird Rd #4, Phoenix, AZ 85022, United States</t>
  </si>
  <si>
    <t>(602) 993 9600</t>
  </si>
  <si>
    <t>https://opdaz.com/wp-content/uploads/2025/03/Jason.jpg</t>
  </si>
  <si>
    <t>Positive patient care, skilled team, and convenient dental service.</t>
  </si>
  <si>
    <t>General &amp; Restorative Dentistry</t>
  </si>
  <si>
    <t xml:space="preserve">Desert Palm Dentistry
</t>
  </si>
  <si>
    <t>Shahin Dabestani</t>
  </si>
  <si>
    <t>16816 N 35th Ave suite 11-a, Phoenix, AZ 85053</t>
  </si>
  <si>
    <t>(602) 975 5217</t>
  </si>
  <si>
    <t>https://desertpalmaz.com/wp-content/uploads/sites/10/2023/08/Doctor-Square-Dabestani.jpg</t>
  </si>
  <si>
    <t>Experienced care, friendly staff, and excellent dental outcomes.</t>
  </si>
  <si>
    <t>Orthodontist</t>
  </si>
  <si>
    <t>Butterfly Orthodontics</t>
  </si>
  <si>
    <t>Dr. Chad Foster</t>
  </si>
  <si>
    <t>4025 W Bell Rd #5, Phoenix, AZ 85053, United States</t>
  </si>
  <si>
    <t>(602) 938 6709</t>
  </si>
  <si>
    <t>https://www.butterflybraces.com/assets/uploads/images/meet-dr-chad-foster.jpg</t>
  </si>
  <si>
    <t>Friendly orthodontic care, supportive team, and great smile results.</t>
  </si>
  <si>
    <t>Braces, Invisalign, Early Orthodontic Treatment</t>
  </si>
  <si>
    <t>Orthodontics</t>
  </si>
  <si>
    <t>Braces, Invisalign</t>
  </si>
  <si>
    <t>Arizona Orthodontic Centers</t>
  </si>
  <si>
    <t>Jae Hyun Park</t>
  </si>
  <si>
    <t>4130 N 108th Ave Ste 103, Phoenix, AZ 85037, United States</t>
  </si>
  <si>
    <t>(623) 877 8500</t>
  </si>
  <si>
    <t>https://www.azorthodonticcenter.com/wp-content/uploads/2024/02/dr_park.webp</t>
  </si>
  <si>
    <t>Professional doctors, comfortable treatment, and positive patient experiences.</t>
  </si>
  <si>
    <t>Braces, Invisalign, Retainers</t>
  </si>
  <si>
    <t>None</t>
  </si>
  <si>
    <t>Serrano Orthodontics</t>
  </si>
  <si>
    <t>Dr. Paul Serrano</t>
  </si>
  <si>
    <t>1515 E Missouri Ave STE 101, Phoenix, AZ 85014, United States</t>
  </si>
  <si>
    <t>(602) 932 1829</t>
  </si>
  <si>
    <t>https://serranoorthodontics.com/wp-content/uploads/2024/04/Paul-e1713384383335.jpg</t>
  </si>
  <si>
    <t>Caring staff, modern orthodontic care, and excellent results.</t>
  </si>
  <si>
    <t>Braces, Invisalign, Clear Aligners</t>
  </si>
  <si>
    <t>TMJ</t>
  </si>
  <si>
    <t>OoLi Orthodontics</t>
  </si>
  <si>
    <t>Dr. W.W. Jonathan Park</t>
  </si>
  <si>
    <t>6843 N 8th Ave, Phoenix, AZ 85013, United States</t>
  </si>
  <si>
    <t>(480) 777 7759</t>
  </si>
  <si>
    <t>https://www.phoenixmag.com/wp-content/uploads/2018/08/PHM0818TD04a-1-640x1020.jpg</t>
  </si>
  <si>
    <t>Friendly service, expert orthodontic treatment, and patient-focused care.</t>
  </si>
  <si>
    <t>Invisalign, Braces, Retainers</t>
  </si>
  <si>
    <t>Blue Orthodontics</t>
  </si>
  <si>
    <t>Dr. Dan Blue</t>
  </si>
  <si>
    <t>5102 N 7th St, Phoenix, AZ 85014, United States</t>
  </si>
  <si>
    <t>(602) 996 8995</t>
  </si>
  <si>
    <t>https://media.licdn.com/dms/image/v2/C5603AQGaC-xjjOqZgw/profile-displayphoto-shrink_200_200/profile-displayphoto-shrink_200_200/0/1516890923165?e=2147483647&amp;v=beta&amp;t=KQx-q9sNWzK4X-dKFQz2bNCJKt8YDWS6N7p_v7s3g0Y</t>
  </si>
  <si>
    <t>Welcoming team, personalized care, and successful treatments.</t>
  </si>
  <si>
    <t>Braces, Invisalign, Teen Orthodontics</t>
  </si>
  <si>
    <t>No</t>
  </si>
  <si>
    <t>New Image Orthodontics</t>
  </si>
  <si>
    <t>Darshan Patel</t>
  </si>
  <si>
    <t>9515 W Camelback Rd Ste 124, Phoenix, AZ 85037, United States</t>
  </si>
  <si>
    <t>(623) 825 9445</t>
  </si>
  <si>
    <t>https://www.mynewimagesmile.com/wp-content/uploads/2024/07/631.0685_6282_image1-1.webp</t>
  </si>
  <si>
    <t>Professional orthodontics, friendly staff, and beautiful outcomes.</t>
  </si>
  <si>
    <t>Invisalign, Smile Makeovers, Braces</t>
  </si>
  <si>
    <t>Orthodontics &amp; Cosmetic Dentistry</t>
  </si>
  <si>
    <t>Arizona Orthodontic Studio</t>
  </si>
  <si>
    <t xml:space="preserve">Dr. David Hoffman
</t>
  </si>
  <si>
    <t>7010 E Chauncey Ln #245, Phoenix, AZ 85054, United States</t>
  </si>
  <si>
    <t>(480) 451 3088</t>
  </si>
  <si>
    <t>http://fadapi.northwell.io/images/providers/dr-david-c-hoffman-dds-1407819501.jpg</t>
  </si>
  <si>
    <t>Caring doctors, comfortable visits, and quality orthodontic care.</t>
  </si>
  <si>
    <t>Invisalign, Braces, Orthodontic Treatment</t>
  </si>
  <si>
    <t>Team Orthodontics - Phoenix</t>
  </si>
  <si>
    <t>Dr. Ken Danyluk</t>
  </si>
  <si>
    <t>4350 E Ray Rd Bldg. 4 Suite 121, Phoenix, AZ 85044, United States</t>
  </si>
  <si>
    <t>(480) 759 3333</t>
  </si>
  <si>
    <t>https://teamorthodontics.com/wp-content/uploads/2026/05/doctorcrop.png</t>
  </si>
  <si>
    <t>Friendly team, efficient service, and excellent patient satisfaction.</t>
  </si>
  <si>
    <t>Premier Orthodontics of Arrowhead/Glendale</t>
  </si>
  <si>
    <t>Dr. Ryan Lubinsky</t>
  </si>
  <si>
    <t>20329 N 59th Ave Ste A11, Phoenix, AZ 85308, United States</t>
  </si>
  <si>
    <t>(623) 343 7400</t>
  </si>
  <si>
    <t>https://yourazbraces.com/wp-content/uploads/2026/05/Web-premier-ortho-patient-int-03225.jpg</t>
  </si>
  <si>
    <t>Skilled orthodontist, helpful staff, and great smile transformations.</t>
  </si>
  <si>
    <t>Braces, Invisalign, Early Treatment</t>
  </si>
  <si>
    <t>uSmile Orthodontics - Valley Wide</t>
  </si>
  <si>
    <t>Dr Jessica Glauser St. Martin</t>
  </si>
  <si>
    <t>1521 W Thomas Rd, Phoenix, AZ 85015, United States</t>
  </si>
  <si>
    <t>(602) 888 8320</t>
  </si>
  <si>
    <t>https://usmileaz.com/wp-content/uploads/2025/04/Jessica_Saint.png</t>
  </si>
  <si>
    <t>Comfortable experience, caring team, and high-quality orthodontic care.</t>
  </si>
  <si>
    <t>SS Orthodontics</t>
  </si>
  <si>
    <t>Dr. Hoda Salim</t>
  </si>
  <si>
    <t>16620 N 40th St Suite A1, Phoenix, AZ 85032, United States</t>
  </si>
  <si>
    <t>(623) 264 0030</t>
  </si>
  <si>
    <t>https://ssorthodonticsphx.com/wp-content/uploads/2022/09/dr-hoda-salim-glendale-orthodontist.jpg</t>
  </si>
  <si>
    <t>Friendly doctors, smooth treatment process, and positive results.</t>
  </si>
  <si>
    <t>Smile Straight Orthodontics - Greenway Road</t>
  </si>
  <si>
    <t>Dr. Matthew Hunsaker</t>
  </si>
  <si>
    <t>3229 E Greenway Rd UNIT 101, Phoenix, AZ 85032, United States</t>
  </si>
  <si>
    <t>(623) 215 9699</t>
  </si>
  <si>
    <t>https://smilestraightphx.com/images/about-us/meet-the-team/dr-hunsaker-profile-4.webp</t>
  </si>
  <si>
    <t>Professional care, supportive team, and great orthodontic experience.</t>
  </si>
  <si>
    <t>Rusty Jones Orthodontics</t>
  </si>
  <si>
    <t>Dr. Rusty Jones</t>
  </si>
  <si>
    <t>2610 W Baseline Rd, Phoenix, AZ 85041, United States</t>
  </si>
  <si>
    <t>(480) 418 1538</t>
  </si>
  <si>
    <t>https://rustyjonesortho.com/wp-content/uploads/DR.-JONES-PICTURE.jpg</t>
  </si>
  <si>
    <t>Experienced orthodontist, friendly staff, and trusted care.</t>
  </si>
  <si>
    <t>Braces, Invisalign, Orthodontic Care</t>
  </si>
  <si>
    <t>Popat Orthodontics &amp; Madison Pediatric Dentistry</t>
  </si>
  <si>
    <t>Dr. Rishi Popat</t>
  </si>
  <si>
    <t>635 E Maryland Ave, Phoenix, AZ 85012, United States</t>
  </si>
  <si>
    <t>(602) 265 0303</t>
  </si>
  <si>
    <t>https://static.wixstatic.com/media/8e0063_eb60875ee4d044e9a750a63ee1dd4da2~mv2.jpg/v1/fill/w_588,h_588,al_c,lg_1,q_90,enc_avif,quality_auto/Image-empty-state.jpg</t>
  </si>
  <si>
    <t>Personalized treatment, knowledgeable doctors, and happy patients.</t>
  </si>
  <si>
    <t>Murphy Orthodontics - Chris Murphy, DDS</t>
  </si>
  <si>
    <t>Dr. Murphy</t>
  </si>
  <si>
    <t>5355 E High St Suite 105, Phoenix, AZ 85054, United States</t>
  </si>
  <si>
    <t>(602) 482 0022</t>
  </si>
  <si>
    <t>https://www.alamy.com/stock-photo/dr-shaun-murphy-in.html</t>
  </si>
  <si>
    <t>Caring service, modern approach, and excellent patient experience.</t>
  </si>
  <si>
    <t>Saperstein Orthodontics</t>
  </si>
  <si>
    <t>Elliot Saperstein</t>
  </si>
  <si>
    <t>6677 W Thunderbird Rd Suite A-124, Phoenix, AZ 85306, United States</t>
  </si>
  <si>
    <t>(602) 978 2100</t>
  </si>
  <si>
    <t>https://saportho.com/wp-content/uploads/2022/07/dr-saperstein.jpg</t>
  </si>
  <si>
    <t>Professional orthodontic care, friendly team, and quality results.</t>
  </si>
  <si>
    <t>Based on the table context and provided search data, Saperstein Orthodontics focuses on orthodontic treatments (Braces, Invisalign, Retainers) and does not list or indicate services for Dental Implants, TMJ, or Botox. Therefore, the appropriate value for this cell is blank or N/A.</t>
  </si>
  <si>
    <t>Teeters Orthodontics</t>
  </si>
  <si>
    <t>Dr. Christopher Teeters</t>
  </si>
  <si>
    <t>7505 W Deer Valley Rd #120, Phoenix, AZ 85382, United States</t>
  </si>
  <si>
    <t>(623) 572 8855</t>
  </si>
  <si>
    <t>https://teetersorthodontics.com/wp-content/uploads/2025/11/Teeters_Headshots_HHP-27-square-1024x1024.jpg</t>
  </si>
  <si>
    <t>Gentle treatment, experienced doctor, and positive reviews.</t>
  </si>
  <si>
    <t>Brooks Orthodontics</t>
  </si>
  <si>
    <t>Brent W. Brooks</t>
  </si>
  <si>
    <t>6840 S Central Ave, Phoenix, AZ 85042, United States</t>
  </si>
  <si>
    <t>(602) 276 7200</t>
  </si>
  <si>
    <t>https://www.brooksorthodontics.com/resourcefiles/other/dr-brooks.jpg</t>
  </si>
  <si>
    <t>Friendly care, expert treatment, and successful outcomes.</t>
  </si>
  <si>
    <t>Braces, Invisalign, Orthodontic Treatment</t>
  </si>
  <si>
    <t>Budd Orthodontics</t>
  </si>
  <si>
    <t>Dr. Budd</t>
  </si>
  <si>
    <t>4045 E Bell Rd #109, Phoenix, AZ 85032, United States</t>
  </si>
  <si>
    <t>(602) 493 3338</t>
  </si>
  <si>
    <t>https://www.buddorthodontics.com/assets/uploads/images/meet-dr-budd.jpg</t>
  </si>
  <si>
    <t>Comfortable visits, caring team, and effective orthodontic solutions.</t>
  </si>
  <si>
    <t>Phoenix Pediatric Dental &amp; Orthodontics</t>
  </si>
  <si>
    <t>Brian Allmendinger</t>
  </si>
  <si>
    <t>6750 N 19th Ave, Phoenix, AZ 85015, United States</t>
  </si>
  <si>
    <t>(602) 242 5741</t>
  </si>
  <si>
    <t>https://www.phoenixpediatricdental.com/images/dr-brian-allmendinger.jpg?crc=3783907578</t>
  </si>
  <si>
    <t>Great kids’ dental care, friendly staff, and welcoming environment.</t>
  </si>
  <si>
    <t>Exams &amp; Cleanings, Fluoride, Pediatric Restorative Care</t>
  </si>
  <si>
    <t>Pediatric Dentistry</t>
  </si>
  <si>
    <t>Sonoran Smile Orthodontics</t>
  </si>
  <si>
    <t>Dr. Samantha Vu</t>
  </si>
  <si>
    <t>4840 E Indian School Rd #107, Phoenix, AZ 85018, United States</t>
  </si>
  <si>
    <t>(480) 988 0028</t>
  </si>
  <si>
    <t>https://www.sonoransmile.com/hub_sites/asgari-shadow2/www/assets/uploads/images/staff/meet-dr-samantha-vu.jpg</t>
  </si>
  <si>
    <t>Compassionate care, skilled doctor, and positive patient experience.</t>
  </si>
  <si>
    <t>Cleanings, Preventive Care, Pediatric Dentistry</t>
  </si>
  <si>
    <t>Dermatologist</t>
  </si>
  <si>
    <t>Camelback Dermatology &amp; Skin Surgery</t>
  </si>
  <si>
    <t>Dr. Brett Thomas</t>
  </si>
  <si>
    <t>4512 N 40th St, Phoenix, AZ 85018, United States</t>
  </si>
  <si>
    <t>(602) 954 7546</t>
  </si>
  <si>
    <t>https://camelbackderm.com/wp-content/uploads/sites/31/2025/09/Brett-e1758046186715-wpv_400x400_center_center.jpeg</t>
  </si>
  <si>
    <t>Caring team, thorough evaluations, and quality skin treatments.</t>
  </si>
  <si>
    <t>Skin Cancer Treatment, Medical Dermatology, Cosmetic Dermatology</t>
  </si>
  <si>
    <t>Dermatology</t>
  </si>
  <si>
    <t>Saguaro Dermatology | Phoenix Dermatologist</t>
  </si>
  <si>
    <t>Carsten R. Hamann</t>
  </si>
  <si>
    <t>3400 E McDowell Rd, Phoenix, AZ 85008, United States</t>
  </si>
  <si>
    <t>(602) 610 4319</t>
  </si>
  <si>
    <t>https://www.contactdermatitisinstitute.com/patients/images/about-us.jpg</t>
  </si>
  <si>
    <t>Friendly providers, personalized care, and positive patient experiences.</t>
  </si>
  <si>
    <t>Skin Cancer Screening, Medical Dermatology, Cosmetic Procedures</t>
  </si>
  <si>
    <t>TMJ, Botox</t>
  </si>
  <si>
    <t>Alliance Dermatology and Mohs Center - Phoenix</t>
  </si>
  <si>
    <t>S. Sasha Jazayeri</t>
  </si>
  <si>
    <t>4045 E Bell Rd #125, Phoenix, AZ 85032, United States</t>
  </si>
  <si>
    <t>(602) 971 0268</t>
  </si>
  <si>
    <t>https://www.alliancedermatology.com/wp-content/uploads/sasha-1.png</t>
  </si>
  <si>
    <t>Knowledgeable doctors, attentive staff, and effective treatments.</t>
  </si>
  <si>
    <t>Medical Dermatology, Skin Cancer Care, Cosmetic Treatments</t>
  </si>
  <si>
    <t>Paradise Valley Dermatology</t>
  </si>
  <si>
    <t>Mark Blair</t>
  </si>
  <si>
    <t>3811 E Bell Rd Ste 309, Phoenix, AZ 85032, United States</t>
  </si>
  <si>
    <t>(602) 971 0950</t>
  </si>
  <si>
    <t>https://pvdermatology.net/wp-content/uploads/sites/12/2023/06/blair-scaled-e1687566499129-wpv_400x400_center_center.jpg</t>
  </si>
  <si>
    <t>Professional care, helpful team, and comfortable visits.</t>
  </si>
  <si>
    <t>Skin Cancer Treatment, General Dermatology, Cosmetic Services</t>
  </si>
  <si>
    <t>Regency Dermatology</t>
  </si>
  <si>
    <t>Betty Hinderks Davis</t>
  </si>
  <si>
    <t>10240 W Indian School Rd #115, Phoenix, AZ 85037, United States</t>
  </si>
  <si>
    <t>(623) 243 9077</t>
  </si>
  <si>
    <t>https://storage.googleapis.com/pilotpractice-wordpress-assets/regencyspecialties.com/2025/04/Dr.-Devis-_-Regency-1.webp</t>
  </si>
  <si>
    <t>Professional service, caring providers, and reliable care.</t>
  </si>
  <si>
    <t>Medical Dermatology, Cosmetic Dermatology, Skin Cancer Care</t>
  </si>
  <si>
    <t>Omni Dermatology, Inc.</t>
  </si>
  <si>
    <t>Andrew Racette</t>
  </si>
  <si>
    <t>4801 E McDowell Rd Ste 150, Phoenix, AZ 85008, United States</t>
  </si>
  <si>
    <t>(623) 478 8000</t>
  </si>
  <si>
    <t>https://www.honorhealth.com/sites/default/files/styles/physician_profile/public/physicians/1447429097.jpg?itok=4WjeXI93</t>
  </si>
  <si>
    <t>Thorough care, friendly team, and good patient experience.</t>
  </si>
  <si>
    <t>General Dermatology, Cosmetic Services, Skin Treatments</t>
  </si>
  <si>
    <t>Dermatology Associates</t>
  </si>
  <si>
    <t>Rajiv Kwatra</t>
  </si>
  <si>
    <t>9250 N 3rd St #3025, Phoenix, AZ 85020, United States</t>
  </si>
  <si>
    <t>(602) 944 4628</t>
  </si>
  <si>
    <t>https://cdcssl.ibsrv.net/ibimg/smb/650x754_80/webmgr/22/8/n/Rajiv-Kwatra-640x742.webp?ef1705e0e5a643637a036ef27bb2e38f</t>
  </si>
  <si>
    <t>Skilled doctors, compassionate care, and excellent service.</t>
  </si>
  <si>
    <t>Medical Dermatology, Skin Cancer Treatment, Cosmetic Dermatology</t>
  </si>
  <si>
    <t>Pinnacle Dermatology - Desert Ridge</t>
  </si>
  <si>
    <t>Reshma Puthottu</t>
  </si>
  <si>
    <t>20950 N Tatum Blvd #250, Phoenix, AZ 85050, United States</t>
  </si>
  <si>
    <t>(480) 701 4660</t>
  </si>
  <si>
    <t>https://www.pinnacleskin.com/providers/reshma-puthottu-m-s-h-s-pa-c</t>
  </si>
  <si>
    <t>Friendly providers, advanced treatments, and comfortable visits.</t>
  </si>
  <si>
    <t>Cosmetic Dermatology, Medical Dermatology, Injectables</t>
  </si>
  <si>
    <t>Affiliated Dermatology Deer Valley</t>
  </si>
  <si>
    <t>Richard L. Averitte Jr</t>
  </si>
  <si>
    <t>19646 N 27th Ave #305, Phoenix, AZ 85027, United States</t>
  </si>
  <si>
    <t>(480) 556 0446</t>
  </si>
  <si>
    <t>https://affderm.com/wp-content/uploads/2022/03/affderm-45.png</t>
  </si>
  <si>
    <t>Professional staff, effective treatments, and patient satisfaction.</t>
  </si>
  <si>
    <t>Mohs Surgery, Medical Dermatology, Cosmetic Dermatology</t>
  </si>
  <si>
    <t>Desert Valley Dermatology</t>
  </si>
  <si>
    <t>Dr. Brooke Blumetti</t>
  </si>
  <si>
    <t>3815 E Bell Rd #3500, Phoenix, AZ 85032, United States</t>
  </si>
  <si>
    <t>(480) 800 0868</t>
  </si>
  <si>
    <t>https://desertvalleydermatology.com/wp-content/uploads/2023/07/Group-Headshot-1-scaled.jpg</t>
  </si>
  <si>
    <t>Caring doctors, helpful team, and quality skin care.</t>
  </si>
  <si>
    <t>Skin Cancer Care, Medical Dermatology, Cosmetic Services</t>
  </si>
  <si>
    <t>Cosmetic Services</t>
  </si>
  <si>
    <t>Center for Dermatology &amp; Plastic Surgery</t>
  </si>
  <si>
    <t>Brian Brinegar</t>
  </si>
  <si>
    <t>11209 N Tatum Blvd Ste #175, Phoenix, AZ 85028, United States</t>
  </si>
  <si>
    <t>(480) 905 8485</t>
  </si>
  <si>
    <t>https://azcdps.com/wp-content/uploads/sites/29/2026/06/brian-brinegar-e1781543794984-275x275.jpg</t>
  </si>
  <si>
    <t>Professional dermatology services and patient-focused care.</t>
  </si>
  <si>
    <t>Botox, Fillers, Cosmetic Dermatology</t>
  </si>
  <si>
    <t>Dermatology &amp; Plastic Surgery</t>
  </si>
  <si>
    <t>Skin Science by Cynthia Price, M.D.</t>
  </si>
  <si>
    <t>Dr. Cynthia J. Price</t>
  </si>
  <si>
    <t>2777 E Camelback Rd Ste 140, Phoenix, AZ 85016, United States</t>
  </si>
  <si>
    <t>(480) 946 7939</t>
  </si>
  <si>
    <t>https://derm.phpractitioners.com/wp-content/uploads/elementor/thumbs/TQ-Headshot_new2-r1gcqvr83y3ukaqt4283ratl033xug7n1cbi2wbiwg.jpg</t>
  </si>
  <si>
    <t>Compassionate doctor, thorough care, and positive patient feedback.</t>
  </si>
  <si>
    <t>PHP Dermatology</t>
  </si>
  <si>
    <t>Tirsa C. Quartullo</t>
  </si>
  <si>
    <t>3104 E Indian School Rd #100, Phoenix, AZ 85016, United States</t>
  </si>
  <si>
    <t>(480) 590 6600</t>
  </si>
  <si>
    <t>Expert providers, friendly staff, and excellent dermatology services.</t>
  </si>
  <si>
    <t>General Dermatology, Cosmetic Dermatology, Skin Treatments</t>
  </si>
  <si>
    <t>Arizona Premier Dermatology</t>
  </si>
  <si>
    <t>Brenda Vogl</t>
  </si>
  <si>
    <t>4545 E Chandler Blvd, Phoenix, AZ 85048, United States</t>
  </si>
  <si>
    <t>(480) 785 7546</t>
  </si>
  <si>
    <t>https://static.wixstatic.com/media/93202b_c2e7c013dbe6426692633b2e124c1aac~mv2.jpg/v1/fill/w_646,h_810,al_c,q_85,usm_0.66_1.00_0.01,enc_avif,quality_auto/93202b_c2e7c013dbe6426692633b2e124c1aac~mv2.jpg</t>
  </si>
  <si>
    <t>Expert skin care, friendly providers, and personalized treatment.</t>
  </si>
  <si>
    <t>Medical Dermatology, Cosmetic Procedures, Skin Cancer Treatment</t>
  </si>
  <si>
    <t>Medical Dermatology Specialists Phoenix</t>
  </si>
  <si>
    <t>Lindsay Ackerman</t>
  </si>
  <si>
    <t>1331 N 7th St Ste 250, Phoenix, AZ 85006, United States</t>
  </si>
  <si>
    <t>(602) 354 5770</t>
  </si>
  <si>
    <t>https://www.usdermatologypartners.com/wp-content/uploads/2024/03/Lindsay-Ackerman-MD-1536x1536.jpg</t>
  </si>
  <si>
    <t>Compassionate doctor, knowledgeable care, and positive patient experiences.</t>
  </si>
  <si>
    <t>Medical Dermatology, Skin Cancer Care, Cosmetic Dermatology</t>
  </si>
  <si>
    <t>All Dermatology</t>
  </si>
  <si>
    <t>James Pehoushek</t>
  </si>
  <si>
    <t>4400 N 32nd St #250, Phoenix, AZ 85018, United States</t>
  </si>
  <si>
    <t>(602) 603 4033</t>
  </si>
  <si>
    <t>https://s48650.pcdn.co/wp-content/uploads/sites/85/2026/04/James-Pehoushek.jpg.webp</t>
  </si>
  <si>
    <t>Experienced physicians, caring staff, and comprehensive skin care.</t>
  </si>
  <si>
    <t>Phoenix Surgical Dermatology Group</t>
  </si>
  <si>
    <t>Dr. Ramin Fathi</t>
  </si>
  <si>
    <t>4550 E Bell Rd Ste 150, Phoenix, AZ 85032, United States</t>
  </si>
  <si>
    <t>(480) 666 5568</t>
  </si>
  <si>
    <t>https://www.mayoclinic.org/-/media/kcms/employees/2021/09/15/15/16/ramin-fathi-30070374.jpg</t>
  </si>
  <si>
    <t>Skilled dermatologist, thorough care, and advanced skin treatments.</t>
  </si>
  <si>
    <t>Mohs Surgery, Skin Cancer Treatment, Cosmetic Procedures</t>
  </si>
  <si>
    <t>Epiphany Dermatology</t>
  </si>
  <si>
    <t>Erin Gilbert Adams</t>
  </si>
  <si>
    <t>2525 W Carefree Hwy Ste 144, Phoenix, AZ 85085, United States</t>
  </si>
  <si>
    <t>https://www.epiphanydermatology.com/wp-content/uploads/2026/04/Erin-Adams-Website.jpg</t>
  </si>
  <si>
    <t>Professional care, friendly approach, and patient-focused treatment.</t>
  </si>
  <si>
    <t>Medical Dermatology, Skin Cancer Care, Cosmetic Services</t>
  </si>
  <si>
    <t>Stockton Dermatology</t>
  </si>
  <si>
    <t>Toni Stockton</t>
  </si>
  <si>
    <t>16611 S 40th St #100, Phoenix, AZ 85048, United States</t>
  </si>
  <si>
    <t>(480) 610 6366</t>
  </si>
  <si>
    <t>https://stocktondermatology.com/dev/wp-content/uploads/2022/11/Toni.png</t>
  </si>
  <si>
    <t>Caring providers, quality service, and trusted dermatology care.</t>
  </si>
  <si>
    <t>General Dermatology, Skin Cancer Care, Cosmetic Treatments</t>
  </si>
  <si>
    <t>Phoenix Skin Medical Surgical Group</t>
  </si>
  <si>
    <t>Lee Laris</t>
  </si>
  <si>
    <t>5056 N Central Ave, Phoenix, AZ 85012, United States</t>
  </si>
  <si>
    <t>(602) 222 9111</t>
  </si>
  <si>
    <t>https://www.phxskin.com/wp-content/uploads/sites/117/2019/10/staff-lee-laris-lg.png.webp</t>
  </si>
  <si>
    <t>Friendly team, expert care, and excellent patient experience.</t>
  </si>
  <si>
    <t>Pediatrician</t>
  </si>
  <si>
    <t>Camelback Pediatrics</t>
  </si>
  <si>
    <t>Kristin Struble</t>
  </si>
  <si>
    <t>3333 E Camelback Rd Suite 175, Phoenix, AZ 85018</t>
  </si>
  <si>
    <t>(602) 840 3120</t>
  </si>
  <si>
    <t>https://cdcssl.ibsrv.net/ibimg/smb/1400x928_80/webmgr/1k/v/n/dr-patterson.png.webp?8fda12c938295bd9d75280790b08c177</t>
  </si>
  <si>
    <t>Caring doctors, friendly staff, and excellent child care.</t>
  </si>
  <si>
    <t>Well Child Visits, Immunizations, Sick Visits</t>
  </si>
  <si>
    <t>Pediatrics</t>
  </si>
  <si>
    <t>Panda Pediatrics and Adolescent Care</t>
  </si>
  <si>
    <t>Dr. Edward L. Patterson</t>
  </si>
  <si>
    <t>515 W Buckeye Rd #402, Phoenix, AZ 85003</t>
  </si>
  <si>
    <t>(602) 257 9229</t>
  </si>
  <si>
    <t>http://www.azpedsmd.com/images/ourDoctorsPolo.jpg</t>
  </si>
  <si>
    <t>Warm environment, attentive providers, and quality pediatric care.</t>
  </si>
  <si>
    <t>Well Child Exams, Immunizations, Acute Care</t>
  </si>
  <si>
    <t>Arizona Pediatrics</t>
  </si>
  <si>
    <t>Wendy Rocha Saucedo</t>
  </si>
  <si>
    <t>22 E Mitchell Dr, Phoenix, AZ 85012</t>
  </si>
  <si>
    <t>(602) 277 5731</t>
  </si>
  <si>
    <t>http://www.azpedsmd.com/images/Rocha_Wendy_orangebg.jpg</t>
  </si>
  <si>
    <t>Professional doctors, helpful team, and trusted pediatric services.</t>
  </si>
  <si>
    <t>Well Child Care, Immunizations, Sick Visits</t>
  </si>
  <si>
    <t>Sunshine Pediatrics</t>
  </si>
  <si>
    <t>Dr.  Maritza I. Irizarry</t>
  </si>
  <si>
    <t>5040 N 15th Ave #104, Phoenix, AZ 85015</t>
  </si>
  <si>
    <t>(623) 245 0505</t>
  </si>
  <si>
    <t>https://i0.wp.com/sunshinepediatricsaz.com/wp-content/uploads/2023/11/doc-pasillo-1-scaled.jpg?resize=768%2C510&amp;ssl=1</t>
  </si>
  <si>
    <t>Friendly staff, compassionate care, and positive family experiences.</t>
  </si>
  <si>
    <t>Pediatric Exams, Vaccinations, Preventive Care</t>
  </si>
  <si>
    <t>Moon Valley Pediatrics</t>
  </si>
  <si>
    <t>Dr. Kamaljeet "KAM" Sachdeva</t>
  </si>
  <si>
    <t>14001 N 7th St Suite G114, Phoenix, AZ 85022</t>
  </si>
  <si>
    <t>(602) 298 6930</t>
  </si>
  <si>
    <t>https://moonvalleypediatrics.com/wp-content/uploads/2022/09/6.jpeg</t>
  </si>
  <si>
    <t>Caring providers, comfortable visits, and great service.</t>
  </si>
  <si>
    <t>Well Child Visits, Sick Visits, Immunizations</t>
  </si>
  <si>
    <t>Agave Pediatrics</t>
  </si>
  <si>
    <t>Dr. Lydia Powers</t>
  </si>
  <si>
    <t>7010 E Chauncey Ln #225, Phoenix, AZ 85054</t>
  </si>
  <si>
    <t>(480) 585 5200</t>
  </si>
  <si>
    <t>https://static.wixstatic.com/media/68641b_0c7faff1943942d3833df846024a19d0~mv2.jpeg/v1/crop/x_0,y_60,w_986,h_1096/fill/w_712,h_792,al_c,q_85,usm_0.66_1.00_0.01,enc_avif,quality_auto/Lydia%20powers.jpeg</t>
  </si>
  <si>
    <t>Personalized care, supportive team, and child-focused treatment.</t>
  </si>
  <si>
    <t>Pediatric Primary Care, Immunizations, Wellness Visits</t>
  </si>
  <si>
    <t>Tongue Tie Services</t>
  </si>
  <si>
    <t>Pediatric Associates</t>
  </si>
  <si>
    <t>Dr. David Lersch</t>
  </si>
  <si>
    <t>7720 N 16th St Ste #110, Phoenix, AZ 85020</t>
  </si>
  <si>
    <t>(602) 861 1611</t>
  </si>
  <si>
    <t>https://lirp.cdn-website.com/c49472db/dms3rep/multi/opt/dr-lersch-1920w.jpg</t>
  </si>
  <si>
    <t>Experienced doctors, reliable care, and friendly staff.</t>
  </si>
  <si>
    <t>Well Child Care, Vaccinations, Sick Visits</t>
  </si>
  <si>
    <t>Pediatrix Pediatrics – Happy Valley</t>
  </si>
  <si>
    <t>Nicholas John Argyros</t>
  </si>
  <si>
    <t>2030 W Whispering Wind Dr, Phoenix, AZ 85085</t>
  </si>
  <si>
    <t>(602) 866 0550</t>
  </si>
  <si>
    <t>https://lirp.cdn-website.com/df77c780/dms3rep/multi/opt/Edit-Page---Pediatrix---WordPress-1920w.png</t>
  </si>
  <si>
    <t>Skilled providers, professional care, and positive patient experiences.</t>
  </si>
  <si>
    <t>Newborn Care, Pediatric Care, Developmental Monitoring</t>
  </si>
  <si>
    <t>TLC Pediatrics</t>
  </si>
  <si>
    <t>Diane Matsumoto</t>
  </si>
  <si>
    <t>16611 S 40th St Ste 160, Phoenix, AZ 85048</t>
  </si>
  <si>
    <t>(480) 940 8527</t>
  </si>
  <si>
    <t>https://i0.wp.com/tlcpedsaz.com/wp-content/uploads/2020/11/dr-diane-matsumoto.jpg?w=1020&amp;ssl=1</t>
  </si>
  <si>
    <t>Gentle care, caring team, and welcoming environment.</t>
  </si>
  <si>
    <t>Neither</t>
  </si>
  <si>
    <t>Twin Pediatrics P.C.</t>
  </si>
  <si>
    <t>Dr. Nancy Greer,</t>
  </si>
  <si>
    <t>20040 N 19th Ave Unit C, Phoenix, AZ 85027</t>
  </si>
  <si>
    <t>(623) 869 8948</t>
  </si>
  <si>
    <t>https://img1.wsimg.com/isteam/ip/bc8509bd-e9be-49c9-886f-8924ee0a60da/image0.jpeg/:/rs=w:1200,h:1600,cg:true,m/cr=w:1200,h:1600</t>
  </si>
  <si>
    <t>Friendly staff, thorough care, and comfortable visits.</t>
  </si>
  <si>
    <t>Pediatric Exams, Vaccines, Preventive Care</t>
  </si>
  <si>
    <t>Pleasant Pediatrics</t>
  </si>
  <si>
    <t xml:space="preserve">Dr. Ravi, Sandhya
</t>
  </si>
  <si>
    <t>15715 S 46th St. Ste 102, Phoenix, AZ 85048</t>
  </si>
  <si>
    <t>(623) 322 3380</t>
  </si>
  <si>
    <t>https://www.pleasantpediatrics.com/PleasPeds/providers/Dr.%20Sandhya%20Ravi.jpg</t>
  </si>
  <si>
    <t>Kind doctors, quality treatment, and family-friendly service.</t>
  </si>
  <si>
    <t>Well Visits, Acute Care, Immunizations</t>
  </si>
  <si>
    <t>Ohana Kids &amp; Family Kare</t>
  </si>
  <si>
    <t>Dr Luz Angela Lopez</t>
  </si>
  <si>
    <t>3305 E Greenway Rd Ste 6, Phoenix, AZ 85032</t>
  </si>
  <si>
    <t>(480) 539 7618</t>
  </si>
  <si>
    <t>https://ohanakidsandfamilykare.com/wp-content/uploads/2020/12/Doctora-1-1.png</t>
  </si>
  <si>
    <t>Family-centered care, helpful staff, and compassionate service.</t>
  </si>
  <si>
    <t>Pediatric Care, Family Care, Wellness Visits</t>
  </si>
  <si>
    <t>Pediatrics / Family Medicine</t>
  </si>
  <si>
    <t>Estrella Pediatrics PC</t>
  </si>
  <si>
    <t>Matthew Bennett</t>
  </si>
  <si>
    <t>9520 W Palm Ln, Phoenix, AZ 85037</t>
  </si>
  <si>
    <t>(623) 388 3216</t>
  </si>
  <si>
    <t>https://media.gettyimages.com/id/499893056/photo/the-beauty-book-for-brain-cancer-edition-two-launch-party-sponsored-by-voices-against-brain.jpg?s=1024x1024&amp;w=gi&amp;k=20&amp;c=_Uz6i6yAHr91nezzXzIykX6EH_ce9SKGWwZ-iYPq-fY=</t>
  </si>
  <si>
    <t>Caring providers, attentive visits, and trusted care.</t>
  </si>
  <si>
    <t>Preventive Care, Vaccines, Child Health Exams</t>
  </si>
  <si>
    <t>Papa Bear Pediatrics Gregory Curvan MD</t>
  </si>
  <si>
    <t>Dr. Gregory Curvan</t>
  </si>
  <si>
    <t>3911 W McDowell Rd Suite B100, Phoenix, AZ 85009</t>
  </si>
  <si>
    <t>(602) 354 4711</t>
  </si>
  <si>
    <t>https://mountainparkhealth.org/wp-content/uploads/2009/02/Curvan-Gregory-edited.jpg</t>
  </si>
  <si>
    <t>Child-friendly atmosphere, caring doctors, and great support.</t>
  </si>
  <si>
    <t>Well Child Care, Sick Visits, Immunizations</t>
  </si>
  <si>
    <t>Front Porch Pediatrics</t>
  </si>
  <si>
    <t>Dr. Nancy Greer</t>
  </si>
  <si>
    <t>Phoenix, AZ 85044</t>
  </si>
  <si>
    <t>(623) 252 9044</t>
  </si>
  <si>
    <t>https://cdn.tukioswebsites.com/e00afa54-cecd-4c16-8bdc-920c0cdbb7eb/lg</t>
  </si>
  <si>
    <t>Personal care, friendly providers, and positive experiences.</t>
  </si>
  <si>
    <t>Pediatric Checkups, Vaccines, Developmental Care</t>
  </si>
  <si>
    <t>Arbor Pediatrics - MVP</t>
  </si>
  <si>
    <t>Brent Bjornsen</t>
  </si>
  <si>
    <t>4700 N 51st Ave #4, Phoenix, AZ 85031</t>
  </si>
  <si>
    <t>(623) 846 7575</t>
  </si>
  <si>
    <t>https://www.myarborpediatrics.com/assets/media/4654/630-brent-bjorsen-portrait.jpg</t>
  </si>
  <si>
    <t>Compassionate doctors, convenient care, and friendly staff.</t>
  </si>
  <si>
    <t>Well Visits, Pediatric Care, Immunizations</t>
  </si>
  <si>
    <t>AZKidsDoc Pediatrics - Dwayne St. Jacques, MD</t>
  </si>
  <si>
    <t>Dwayne st. jacques</t>
  </si>
  <si>
    <t>15215 S 48th St Ste 110, Phoenix, AZ 85044</t>
  </si>
  <si>
    <t>(480) 783 8964</t>
  </si>
  <si>
    <t>https://media.gettyimages.com/id/2182155621/photo/world-premiere-of-the-film-red-one-christmas-alert.jpg?s=1024x1024&amp;w=gi&amp;k=20&amp;c=4eNNPTT8UAOWQOIctiRMvAf61idHSwOlhh_EfL50A7s=</t>
  </si>
  <si>
    <t>Knowledgeable providers, caring service, and happy families.</t>
  </si>
  <si>
    <t>Wellness Exams, Vaccines, Acute Care</t>
  </si>
  <si>
    <t>Mountain Park Health Center Atkinson Pediatric Clinic</t>
  </si>
  <si>
    <t>Davinder Singh</t>
  </si>
  <si>
    <t>4222 N 51st Ave, Phoenix, AZ 85031</t>
  </si>
  <si>
    <t>(602) 243 7277</t>
  </si>
  <si>
    <t>https://mountainparkhealth.org/wp-content/uploads/2004/02/Singh-Davinder_White.png</t>
  </si>
  <si>
    <t>Community care, supportive staff, and pediatric services.</t>
  </si>
  <si>
    <t>Primary Care, Preventive Care, Chronic Care</t>
  </si>
  <si>
    <t>Family Medicine</t>
  </si>
  <si>
    <t>The Phoenix Children's Center LTD</t>
  </si>
  <si>
    <t>Dr. Barbara Lednicky</t>
  </si>
  <si>
    <t>1661 E Camelback Rd Unit 170, Phoenix, AZ 85016</t>
  </si>
  <si>
    <t>(800) 222 1222</t>
  </si>
  <si>
    <t>https://www.phxchildren.com/images/stories/doctors/barbara-lednicky.png</t>
  </si>
  <si>
    <t>Expert pediatric care, specialists, and family-focused treatment.</t>
  </si>
  <si>
    <t>Pediatric Specialty Care, Surgery, Child Medicine</t>
  </si>
  <si>
    <t>Desert Valley Pediatrics, West Valley Office</t>
  </si>
  <si>
    <t>Joseph Bonanno</t>
  </si>
  <si>
    <t>4137 N 108th Ave, Phoenix, AZ 85037</t>
  </si>
  <si>
    <t>(623) 877 7337</t>
  </si>
  <si>
    <t>Friendly doctors, reliable care, and comfortable visits.</t>
  </si>
  <si>
    <t>Well Visits, Immunizations, Pediatric Care</t>
  </si>
  <si>
    <t>American Family Medicine Phoenix</t>
  </si>
  <si>
    <t xml:space="preserve">Alejandro Lopez </t>
  </si>
  <si>
    <t>1514 W Thomas Rd, Phoenix, AZ 85015, United States</t>
  </si>
  <si>
    <t>(602) 283 5732</t>
  </si>
  <si>
    <t>https://www.americanfamilymedicine.com/wp-content/uploads/2025/08/staff-ALEJANDRO-LOPEZ.jpg</t>
  </si>
  <si>
    <t>Caring doctors, friendly staff, and comprehensive primary care.</t>
  </si>
  <si>
    <t>Primary Care, Preventive Care, Chronic Disease</t>
  </si>
  <si>
    <t>Desert Ridge Family Physicians</t>
  </si>
  <si>
    <t>TIFFANY NELSON</t>
  </si>
  <si>
    <t>20940 N Tatum Blvd #300, Phoenix, AZ 85050, United States</t>
  </si>
  <si>
    <t>(480) 607 0060</t>
  </si>
  <si>
    <t>https://desertridgefp.com/wp-content/uploads/2020/04/nelson.jpg</t>
  </si>
  <si>
    <t>Professional providers, attentive care, and positive patient experiences.</t>
  </si>
  <si>
    <t>Primary Care, Women's Health, Chronic Care</t>
  </si>
  <si>
    <t>Moon Valley Health</t>
  </si>
  <si>
    <t>Peter Reed</t>
  </si>
  <si>
    <t>14045 N 7th St #3, Phoenix, AZ 85022, United States</t>
  </si>
  <si>
    <t>(602) 795 5505</t>
  </si>
  <si>
    <t>https://static.wixstatic.com/media/3bb1e0_8e363c22915d4293a82d59e27961c624~mv2_d_2000_3000_s_2.jpg/v1/crop/x_0,y_0,w_2000,h_2009/fill/w_432,h_434,al_c,q_80,usm_0.66_1.00_0.01,enc_avif,quality_auto/ReedFamily027_edited_edited.jpg</t>
  </si>
  <si>
    <t>Friendly team, quality medical care, and patient-focused service.</t>
  </si>
  <si>
    <t>Primary Care, Wellness Visits, Chronic Care</t>
  </si>
  <si>
    <t>HonorHealth Medical Group - North Phoenix - Primary Care</t>
  </si>
  <si>
    <t>Matthew Braig</t>
  </si>
  <si>
    <t>9250 N 3rd St #4010, Phoenix, AZ 85020, United States</t>
  </si>
  <si>
    <t>(623) 580 5800</t>
  </si>
  <si>
    <t>https://www.honorhealth.com/sites/default/files/styles/physician_profile/public/physicians/1356705610.jpg?itok=143Lk7Mv</t>
  </si>
  <si>
    <t>Experienced providers, organized care, and trusted healthcare services.</t>
  </si>
  <si>
    <t>Primary Care, Preventive Medicine, Chronic Care</t>
  </si>
  <si>
    <t>Dawn L Cohen MD</t>
  </si>
  <si>
    <t>Trase Barney</t>
  </si>
  <si>
    <t>1835 W Missouri Ave, Phoenix, AZ 85015, United States</t>
  </si>
  <si>
    <t>(602) 491 0703</t>
  </si>
  <si>
    <t>https://www.healthyuclinics.com/wp-content/uploads/2024/04/Trase-min.png</t>
  </si>
  <si>
    <t>Modern care, friendly providers, and convenient healthcare.</t>
  </si>
  <si>
    <t>Primary Care, Weight Management, Wellness</t>
  </si>
  <si>
    <t>Primary Care</t>
  </si>
  <si>
    <t>Dr. Brian D. Dedinsky, MD</t>
  </si>
  <si>
    <t>Brian D. Dedinsky</t>
  </si>
  <si>
    <t>367 E Virginia Ave, Phoenix, AZ 85004, United States</t>
  </si>
  <si>
    <t>(602) 256 6303</t>
  </si>
  <si>
    <t>https://dedinskymedicine.com/wp-content/uploads/2019/08/dr-square.jpg</t>
  </si>
  <si>
    <t>Personalized attention, professional care, and supportive team.</t>
  </si>
  <si>
    <t>Primary Care, Preventive Care, Internal Medicine</t>
  </si>
  <si>
    <t>McDowell Family Medical</t>
  </si>
  <si>
    <t>Dr. Patricia R. Reiff</t>
  </si>
  <si>
    <t>1101 W McDowell Rd, Phoenix, AZ 85007, United States</t>
  </si>
  <si>
    <t>(602) 252 8089</t>
  </si>
  <si>
    <t>https://static.wixstatic.com/media/42a3e5_594b47955e214bad951c2864a47871e4~mv2.jpg/v1/fill/w_894,h_616,al_c,q_85,usm_0.66_1.00_0.01,enc_avif,quality_auto/pat%20office%20photo.jpg</t>
  </si>
  <si>
    <t>Compassionate doctors, reliable service, and quality primary care.</t>
  </si>
  <si>
    <t>Wellness Exams, Chronic Care, Primary Care</t>
  </si>
  <si>
    <t>Raul Medina, MD</t>
  </si>
  <si>
    <t>Emily Johanson</t>
  </si>
  <si>
    <t>18435 N 19th Ave, Phoenix, AZ 85023, United States</t>
  </si>
  <si>
    <t>(480) 716 4707</t>
  </si>
  <si>
    <t>https://www.villagemedical.com/hs-fs/hubfs/Emily%20Johanson%20NP%20VM%201.jpg?width=250&amp;name=Emily%20Johanson%20NP%20VM%201.jpg</t>
  </si>
  <si>
    <t>Caring providers, accessible care, and helpful service.</t>
  </si>
  <si>
    <t>Primary Care, Preventive Care, Chronic Conditions</t>
  </si>
  <si>
    <t>Banner - University Medicine Family Medicine Clinic | Phoenix, AZ | 12th St.</t>
  </si>
  <si>
    <t>Trevor Smith</t>
  </si>
  <si>
    <t>1300 N 12th St Ste 605, Phoenix, AZ 85006, United States</t>
  </si>
  <si>
    <t>(602) 839 4567</t>
  </si>
  <si>
    <t>https://image-service-api.prd2.healthsparq.com/api/image?url=https%3A%2F%2Fkyruus-app-static.kyruus.com%2Fprovidermatch%2Fbanner%2Fphotos%2F85%2Fsmith-trevor-1508617796.jpg%3F1751388851089&amp;w=200&amp;h=250&amp;s=1.5&amp;f=webp&amp;fp=auto&amp;limit-resize=false</t>
  </si>
  <si>
    <t>Experienced doctors, comprehensive care, and professional staff.</t>
  </si>
  <si>
    <t>Phoenix Family Medical Care</t>
  </si>
  <si>
    <t>Dr. Josef Khalil</t>
  </si>
  <si>
    <t>1002 E McDowell Rd # A, Phoenix, AZ 85006, United States</t>
  </si>
  <si>
    <t>(602) 388 4299</t>
  </si>
  <si>
    <t>https://doximity-res.cloudinary.com/images/f_auto,q_auto,t_public_profile_photo_320x320/6906869c-912e-4e37-ad91-2cb5270b1ada/josef-khalil-md-phoenix-az.jpg</t>
  </si>
  <si>
    <t>Personalized care, friendly approach, and trusted medical service.</t>
  </si>
  <si>
    <t>Primary Care, Wellness Exams, Chronic Care</t>
  </si>
  <si>
    <t>Family Practice Specialists</t>
  </si>
  <si>
    <t xml:space="preserve"> Dr. Mark Wyse</t>
  </si>
  <si>
    <t>4600 E Shea Blvd #100, Phoenix, AZ 85028, United States</t>
  </si>
  <si>
    <t>(972) 417 8937</t>
  </si>
  <si>
    <t>https://cdn-idjgj.nitrocdn.com/ntHuihjjPpgvRhWDbirJXIPVoUtrnsqw/assets/images/optimized/rev-cb13768/theintracare.com/wp-content/uploads/2024/05/Mark-Wyse.png</t>
  </si>
  <si>
    <t>Professional team, quality care, and comfortable visits.</t>
  </si>
  <si>
    <t>Primary Care, Internal Medicine, Wellness Care</t>
  </si>
  <si>
    <t>Desert Bloom Family Medicine</t>
  </si>
  <si>
    <t>Dr. Christopher Hiler</t>
  </si>
  <si>
    <t>4338 W Thomas Rd, Phoenix, AZ 85031, United States</t>
  </si>
  <si>
    <t>(623) 385 7900</t>
  </si>
  <si>
    <t>https://desertbloommedical.com/wp-content/uploads/elementor/thumbs/Hiler-Headshot-scaled-r017erw0yq9nxhf0up802bf21wrm3dg1ttzh2bccku.jpg</t>
  </si>
  <si>
    <t>Compassionate providers, attentive care, and welcoming environment.</t>
  </si>
  <si>
    <t>Primary Care, Preventive Care, Women's Health</t>
  </si>
  <si>
    <t>The Family Practice of Arizona</t>
  </si>
  <si>
    <t>Dr. Lopez</t>
  </si>
  <si>
    <t>3330 N 2nd St #400, Phoenix, AZ 85012, United States</t>
  </si>
  <si>
    <t>https://img1.wsimg.com/isteam/stock/93218/:/rs=w:807,h:403.5,cg:true,m/cr=w:807,h:403.5</t>
  </si>
  <si>
    <t>Family-focused care, knowledgeable doctors, and friendly staff.</t>
  </si>
  <si>
    <t>Primary Care, Wellness, Chronic Care</t>
  </si>
  <si>
    <t>Maryvale Family Practice</t>
  </si>
  <si>
    <t>Nahla Chirco</t>
  </si>
  <si>
    <t>4700 N 51st Ave Ste 6, Phoenix, AZ 85031, United States</t>
  </si>
  <si>
    <t>(623) 207 7642</t>
  </si>
  <si>
    <t>https://sa1s3optim.patientpop.com/assets/docs/248905.jpg</t>
  </si>
  <si>
    <t>Caring service, thorough visits, and patient support.</t>
  </si>
  <si>
    <t>Norterra Family Medicine</t>
  </si>
  <si>
    <t>Rebecca Weiss</t>
  </si>
  <si>
    <t>2060 W Whispering Wind Dr Ste 173, Phoenix, AZ 85085, United States</t>
  </si>
  <si>
    <t>(623) 565 5060</t>
  </si>
  <si>
    <t>https://norterrafamilymedicine.com/wp-content/uploads/2022/11/9F7F25AD-0549-4F70-950A-191F24E43E4B-1229x1536.jpeg</t>
  </si>
  <si>
    <t>Friendly providers, quality treatment, and convenient care.</t>
  </si>
  <si>
    <t>Paradise Valley Family Medicine</t>
  </si>
  <si>
    <t>Janet Cupone</t>
  </si>
  <si>
    <t>11209 N Tatum Blvd, Phoenix, AZ 85028, United States</t>
  </si>
  <si>
    <t>(602) 494 5155</t>
  </si>
  <si>
    <t>Professional doctors, reliable service, and positive experiences.</t>
  </si>
  <si>
    <t>Pueblo Family Physicians, Ltd.</t>
  </si>
  <si>
    <t>Donald G. Cunningham</t>
  </si>
  <si>
    <t>4350 N 19th Ave #6, Phoenix, AZ 85015</t>
  </si>
  <si>
    <t>(602) 264 9191</t>
  </si>
  <si>
    <t>https://ids.si.edu/ids/deliveryService?id=NMAAHC-2012_41_9_001&amp;max_w=700</t>
  </si>
  <si>
    <t>Caring team, effective treatment, and family healthcare support.</t>
  </si>
  <si>
    <t>Westview Family Medicine</t>
  </si>
  <si>
    <t>Dr. Phat Dai Hoang</t>
  </si>
  <si>
    <t>5133 N Central Ave, Phoenix, AZ 85012, United States</t>
  </si>
  <si>
    <t>(623) 536 6788</t>
  </si>
  <si>
    <t>https://img1.wsimg.com/isteam/ip/30829c32-f778-4937-9333-d3587f129bd6/e3270b22-ef4b-41c5-9764-55d91ac67add.jpg/:/cr=t:0%25,l:0%25,w:100%25,h:87.01%25/rs=w:1152,h:1152,cg:true</t>
  </si>
  <si>
    <t>Friendly staff, personalized care, and trusted providers.</t>
  </si>
  <si>
    <t>Kachina Family Medicine</t>
  </si>
  <si>
    <t>Jaron Fischbeck</t>
  </si>
  <si>
    <t>16611 S 40th St #120, Phoenix, AZ 85048, United States</t>
  </si>
  <si>
    <t>(480) 706 4100</t>
  </si>
  <si>
    <t>https://kachinafamilymedicine.com/wp-content/uploads/2024/02/Jaron-Web.jpg</t>
  </si>
  <si>
    <t>Comprehensive care, attentive doctors, and great service.</t>
  </si>
  <si>
    <t>Primary Care, Preventive Care, Family Health</t>
  </si>
  <si>
    <t>Integrated Medical Services - Primary Care</t>
  </si>
  <si>
    <t>Adhar Seth</t>
  </si>
  <si>
    <t>3815 E Bell Rd #3200, Phoenix, AZ 85032, United States</t>
  </si>
  <si>
    <t>(623) 433 0202</t>
  </si>
  <si>
    <t>https://static.wixstatic.com/media/052927_d2d78fd3cddd4d1193f7e730ba5569f5~mv2.png/v1/fill/w_300,h_300,al_c,q_85,usm_0.66_1.00_0.01,enc_avif,quality_auto/Adhar%20Seth.png</t>
  </si>
  <si>
    <t>Professional providers, accessible care, and patient-focused treatment.</t>
  </si>
  <si>
    <t>Heart Disease Care, Cardiac Testing, Preventive Cardiology</t>
  </si>
  <si>
    <t>Cardiology</t>
  </si>
  <si>
    <t xml:space="preserve">Orthopedic </t>
  </si>
  <si>
    <t>Full Circle Orthopedics and Sports Medicine</t>
  </si>
  <si>
    <t xml:space="preserve">Courtney Kelm PA-C
</t>
  </si>
  <si>
    <t>4647 N 32nd St Ste B105, Phoenix, AZ 85018, United States</t>
  </si>
  <si>
    <t>(602) 466 9703</t>
  </si>
  <si>
    <t>https://fullcircleorthopedics.com/wp-content/uploads/2025/10/IMG_3919-1152x1536.jpeg</t>
  </si>
  <si>
    <t>Caring doctors, expert treatment, and positive patient experiences.</t>
  </si>
  <si>
    <t>Joint Pain Treatment, Sports Medicine, Surgery</t>
  </si>
  <si>
    <t>Orthopedics</t>
  </si>
  <si>
    <t>Sports Medicine</t>
  </si>
  <si>
    <t>Arizona Orthopedic &amp; Fracture Surgeons</t>
  </si>
  <si>
    <t>DR. CHARLES CREASMAN</t>
  </si>
  <si>
    <t>444 W Osborn Rd # 200, Phoenix, AZ 85013, United States</t>
  </si>
  <si>
    <t>(602) 230 1400</t>
  </si>
  <si>
    <t>https://www.azofs.com/images/charles-m-creasman-md-th-s.jpg</t>
  </si>
  <si>
    <t>Skilled surgeons, professional care, and quality orthopedic services.</t>
  </si>
  <si>
    <t>Fracture Care, Trauma, Orthopedic Surgery</t>
  </si>
  <si>
    <t>Phoenix Orthopedic Group: Robert Mileski, MD</t>
  </si>
  <si>
    <t>Robert Mileski</t>
  </si>
  <si>
    <t>9941 N 95th St #101, Phoenix, AZ 85258, United States</t>
  </si>
  <si>
    <t>(602) 277 1558</t>
  </si>
  <si>
    <t>https://sa1s3optim.patientpop.com/assets/images/provider/photos/1944608.jpeg</t>
  </si>
  <si>
    <t>Experienced providers, attentive care, and successful outcomes.</t>
  </si>
  <si>
    <t>Joint Replacement, Sports Medicine, Orthopedic Surgery</t>
  </si>
  <si>
    <t>N/A</t>
  </si>
  <si>
    <t>Nima Salari, M.D.</t>
  </si>
  <si>
    <t>Christopher A. Yeung</t>
  </si>
  <si>
    <t>1635 E Myrtle Ave #400, Phoenix, AZ 85020, United States</t>
  </si>
  <si>
    <t>(602) 944 2900</t>
  </si>
  <si>
    <t>https://www.sciatica.com/wp-content/uploads/2023/04/dr-chris-yeung-e1681920885139.png</t>
  </si>
  <si>
    <t>Knowledgeable specialist, thorough care, and patient-focused treatment.</t>
  </si>
  <si>
    <t>Sciatica Treatment, Spine Care, Pain Management</t>
  </si>
  <si>
    <t>Orthopedics / Spine</t>
  </si>
  <si>
    <t>Dr Jimmy Chow</t>
  </si>
  <si>
    <t>Jimmy Chow</t>
  </si>
  <si>
    <t>3700 N 24th St Ste 160, Phoenix, AZ 85016, United States</t>
  </si>
  <si>
    <t>(480) 490 6561</t>
  </si>
  <si>
    <t>https://www.chowhipandknee.com/images/jimmy-chow-md-prof.png</t>
  </si>
  <si>
    <t>Expert joint care, friendly staff, and improved mobility outcomes.</t>
  </si>
  <si>
    <t>Hip Replacement, Knee Replacement, Joint Care</t>
  </si>
  <si>
    <t>The Orthopedic Surgery Center of Arizona</t>
  </si>
  <si>
    <t>Timothy Michael Bert</t>
  </si>
  <si>
    <t>2262 E Rose Garden Ln, Phoenix, AZ 85024, United States</t>
  </si>
  <si>
    <t>(602) 483 4371</t>
  </si>
  <si>
    <t>https://orthopedicsc.com/_next/image?url=https%3A%2F%2Fedge.sitecorecloud.io%2Funitedsurgi1178-uspi-prod-c5b4%2Fmedia%2FProject%2FUspi%2FSites%2FThe-Orthopedic-Surgery-Center-of-Arizona%2FStaff%2Ftimothy-bert.png&amp;w=256&amp;q=75</t>
  </si>
  <si>
    <t>Professional doctors, personalized care, and trusted service.</t>
  </si>
  <si>
    <t>Sports Injuries, Joint Care, Surgery</t>
  </si>
  <si>
    <t>Peter Boyle, D.O.</t>
  </si>
  <si>
    <t>Peter Boyle</t>
  </si>
  <si>
    <t>33300 N 32nd Ave Ste 320, Phoenix, AZ 85085, United States</t>
  </si>
  <si>
    <t>(623) 846 7614</t>
  </si>
  <si>
    <t>https://drpeterboyle.com/images/Peter.jpg</t>
  </si>
  <si>
    <t>Experienced orthopedic care, compassionate approach, and good results.</t>
  </si>
  <si>
    <t>Desert Orthopedics Center</t>
  </si>
  <si>
    <t>Sar Ahmed</t>
  </si>
  <si>
    <t>7301 E 2nd St #310, Phoenix, AZ 85251, United States</t>
  </si>
  <si>
    <t>(877) 821 4657</t>
  </si>
  <si>
    <t>https://www.desertorthocenter.com/images/dr-ahamad-profile-img.jpg</t>
  </si>
  <si>
    <t>Reliable orthopedic care, friendly team, and positive experiences.</t>
  </si>
  <si>
    <t>Hip Replacement, Knee Surgery, Shoulder Surgery</t>
  </si>
  <si>
    <t>Advanced Orthopedics of Arcadia</t>
  </si>
  <si>
    <t>Dr. Stanley Graves</t>
  </si>
  <si>
    <t>5080 N 40th St #103, Phoenix, AZ 85018, United States</t>
  </si>
  <si>
    <t>(602) 952 8111</t>
  </si>
  <si>
    <t>https://orthoarcadia.com/wp-content/uploads/2024/04/Dr-Graves-Bio.jpg</t>
  </si>
  <si>
    <t>Modern treatment, caring doctors, and excellent service.</t>
  </si>
  <si>
    <t>Joint Treatment, Sports Medicine, Surgery</t>
  </si>
  <si>
    <t>Brad A. Cucchetti, DO</t>
  </si>
  <si>
    <t>Brad Cucchetti</t>
  </si>
  <si>
    <t>4440 N 36th St #100, Phoenix, AZ 85018, United States</t>
  </si>
  <si>
    <t>(602) 955 5700</t>
  </si>
  <si>
    <t>https://cdcssl.ibsrv.net/ibimg/smb/1400x1777_80/webmgr/22/k/p/dr_cucchetti_headshot_20241120_1644.jpg.webp?688ec1837a04e802aa11da9d2047aca9</t>
  </si>
  <si>
    <t>Professional care, attentive doctors, and patient satisfaction.</t>
  </si>
  <si>
    <t>Spine Care, Joint Care, Orthopedic Surgery</t>
  </si>
  <si>
    <t>Gary Weiner MD</t>
  </si>
  <si>
    <t>GARY WEINER</t>
  </si>
  <si>
    <t>650 E Indian School Rd, Phoenix, AZ 85012, United States</t>
  </si>
  <si>
    <t>(602) 277 5551</t>
  </si>
  <si>
    <t>https://streetviewpixels-pa.googleapis.com/v1/thumbnail?panoid=KFXLbvLbY3zheg33K3Df5g&amp;cb_client=search.gws-prod.gps&amp;w=800&amp;h=500&amp;yaw=114.26132&amp;pitch=0&amp;thumbfov=100</t>
  </si>
  <si>
    <t>Experienced surgeon, supportive care, and positive outcomes.</t>
  </si>
  <si>
    <t>Orthopedic Surgery, Joint Care, Sports Medicine</t>
  </si>
  <si>
    <t>Orthopedic Service Program - Dignity Health St Joseph's Medical Center - Phoenix</t>
  </si>
  <si>
    <t>Joseph</t>
  </si>
  <si>
    <t>350 W Thomas Rd, Phoenix, AZ 85013, United States</t>
  </si>
  <si>
    <t>(877) 602 4111</t>
  </si>
  <si>
    <t>Comprehensive orthopedic care, skilled specialists, and trusted service.</t>
  </si>
  <si>
    <t>Joint Replacement, Orthopedic Surgery, Rehabilitation</t>
  </si>
  <si>
    <t>J. Brock Walker, MD</t>
  </si>
  <si>
    <t>J. Brock Walker</t>
  </si>
  <si>
    <t>755 E McDowell Rd, Phoenix, AZ 85006, United States</t>
  </si>
  <si>
    <t>(602) 521 3250</t>
  </si>
  <si>
    <t>https://image-service-api.prd2.healthsparq.com/api/image?url=https%3A%2F%2Fcdn-images.kyruus.com%2Fprovidermatch%2Fbanner%2Fphotos%2F200%2Fwalker-joseph-1154715126.jpg&amp;w=200&amp;h=250&amp;s=1.5&amp;f=webp&amp;fp=auto&amp;limit-resize=false</t>
  </si>
  <si>
    <t>Professional providers, quality treatment, and patient support.</t>
  </si>
  <si>
    <t>Sports Medicine, Joint Replacement, Surgery</t>
  </si>
  <si>
    <t>Joshua Silver, MD</t>
  </si>
  <si>
    <t>Joshua Silver</t>
  </si>
  <si>
    <t>8575 E Princess Dr Ste A210, Phoenix, AZ 85255, United States</t>
  </si>
  <si>
    <t>(602) 887 9790</t>
  </si>
  <si>
    <t>https://assets.yourpractice.online/3270/joshua-silver-md-profile.jpg</t>
  </si>
  <si>
    <t>Skilled orthopedic specialist, thorough evaluations, and caring service.</t>
  </si>
  <si>
    <t>Hip Replacement, Knee Replacement, Joint Surgery</t>
  </si>
  <si>
    <t>Lige Kaplan, MD</t>
  </si>
  <si>
    <t>Lige Kaplan</t>
  </si>
  <si>
    <t>6950 E Chauncey Ln, Phoenix, AZ 85054, United States</t>
  </si>
  <si>
    <t>(623) 873 8565</t>
  </si>
  <si>
    <t>https://www.lkaplanmd.com/images/dr-lige-kaplan-md-ph.png</t>
  </si>
  <si>
    <t>Personalized orthopedic care and experienced treatment.</t>
  </si>
  <si>
    <t>Nervexa: Joshua Hustedt, MD</t>
  </si>
  <si>
    <t>Dr. Joshua Hustedt</t>
  </si>
  <si>
    <t>3133 E Lincoln Dr, Phoenix, AZ 85016, United States</t>
  </si>
  <si>
    <t>(877) 637 8392</t>
  </si>
  <si>
    <t>https://storage.googleapis.com/pilotpractice-wordpress-assets/nervexa.com/2026/02/nervexa-providers-page-images-2.webp</t>
  </si>
  <si>
    <t>Specialized care, knowledgeable providers, and patient-focused service.</t>
  </si>
  <si>
    <t>Pain Management, Nerve Care, Spine Treatment</t>
  </si>
  <si>
    <t>Pain / Neurology</t>
  </si>
  <si>
    <t>AZBSC Spine &amp; Orthopedics</t>
  </si>
  <si>
    <t>Dr. Yusupov</t>
  </si>
  <si>
    <t>11000 N PhoenixRd #240, Phoenix, AZ 85254, United States</t>
  </si>
  <si>
    <t>(602) 266 2272</t>
  </si>
  <si>
    <t>Expert orthopedic care, friendly team, and great results.</t>
  </si>
  <si>
    <t>Spine Surgery, Pain Treatment, Nerve Care</t>
  </si>
  <si>
    <t>Neurosurgery / Spine</t>
  </si>
  <si>
    <t>Brad Bruns, M.D.</t>
  </si>
  <si>
    <t>Brad Bruns</t>
  </si>
  <si>
    <t>5355 E High St # 113, Phoenix, AZ 85054, United States</t>
  </si>
  <si>
    <t>(602) 493 9361</t>
  </si>
  <si>
    <t>https://doximity-res.cloudinary.com/images/f_auto,q_auto,t_public_profile_photo_320x320/jbwi0yebbnoj2cijrhds/brad-bruns-md-phoenix-az.jpg</t>
  </si>
  <si>
    <t>Experienced physicians, comprehensive care, and positive reviews.</t>
  </si>
  <si>
    <t>The Joint Replacement Center of Scottsdale</t>
  </si>
  <si>
    <t>Dr. Shane Martin</t>
  </si>
  <si>
    <t>20401 N 73rd St #160, Phoenix, AZ 85255, United States</t>
  </si>
  <si>
    <t>(623) 220 0277</t>
  </si>
  <si>
    <t>https://www.mymichigan.org/app/files/public/Martin-Shane-600x750.jpg?size=medium</t>
  </si>
  <si>
    <t>Skilled joint specialists, caring staff, and successful recoveries.</t>
  </si>
  <si>
    <t>Ryan Scott, DPM</t>
  </si>
  <si>
    <t>Ryan T. Scott</t>
  </si>
  <si>
    <t>9321 W Thomas Rd #205, Phoenix, AZ 85037, United States</t>
  </si>
  <si>
    <t>(866) 974 2673</t>
  </si>
  <si>
    <t>https://thecoreinstitute.com/wp-content/uploads/2025/12/Ryan_Scott-e1770377850610.png</t>
  </si>
  <si>
    <t>Advanced orthopedic care, expert doctors, and trusted treatment.</t>
  </si>
  <si>
    <t>Joint Care, Foot &amp; Ankle, Sports Medicine</t>
  </si>
  <si>
    <t>Karan A. Patel, M.D.</t>
  </si>
  <si>
    <t>Karan A. Patel</t>
  </si>
  <si>
    <t>5779 E Mayo Blvd, Phoenix, AZ 85054, United States</t>
  </si>
  <si>
    <t>(480) 342 2000</t>
  </si>
  <si>
    <t>https://www.mayoclinic.org/-/media/kcms/employees/2018/06/16/22/55/karan-patel-15931200.jpg</t>
  </si>
  <si>
    <t>World-class specialists, excellent care, and strong patient trust.</t>
  </si>
  <si>
    <t>Joint Replacement, Orthopedic Surgery, Sports Medicine</t>
  </si>
  <si>
    <t>Joint Replacement</t>
  </si>
  <si>
    <t>OBGYN</t>
  </si>
  <si>
    <t>Arizona Specialized Gynecology: Joseph Brooks, MD</t>
  </si>
  <si>
    <t>Joseph Brooks</t>
  </si>
  <si>
    <t>300 W Clarendon Ave # 100, Phoenix, AZ 85013, United States</t>
  </si>
  <si>
    <t>(602) 265 1112</t>
  </si>
  <si>
    <t>https://arizonaspecializedgynecology.com/wp-content/uploads/2022/11/Dr.-Brooks-scaled.jpeg.webp</t>
  </si>
  <si>
    <t>Compassionate care, knowledgeable providers, and excellent patient support.</t>
  </si>
  <si>
    <t>Gynecologic Surgery, Women's Health, Menopause Care</t>
  </si>
  <si>
    <t>OBGYN / Gynecology</t>
  </si>
  <si>
    <t>Colwell Sarah E DO</t>
  </si>
  <si>
    <t>Florian T. Walter</t>
  </si>
  <si>
    <t>9930 W Indian School Rd Ste 140, Phoenix, AZ 85037, United States</t>
  </si>
  <si>
    <t>(623) 846 7558</t>
  </si>
  <si>
    <t>https://estrellawomenshealthcenter.utilizationdata.com/client_files/image/dr-florian-walter.jpg</t>
  </si>
  <si>
    <t>Friendly staff, quality care, and positive patient experiences.</t>
  </si>
  <si>
    <t>Pregnancy Care, Women's Exams, Gynecology</t>
  </si>
  <si>
    <t>MomDoc Westridge Office</t>
  </si>
  <si>
    <t>Abbey Raynor</t>
  </si>
  <si>
    <t>8410 W Thomas Rd Suite 134, Phoenix, AZ 85037, United States</t>
  </si>
  <si>
    <t>(623) 247 1100</t>
  </si>
  <si>
    <t>https://s3-media0.fl.yelpcdn.com/bphoto/DV0hH2JuXlyuBku90S3P5Q/348s.jpg</t>
  </si>
  <si>
    <t>Caring provider, attentive care, and trusted women’s health services.</t>
  </si>
  <si>
    <t>Prenatal Care, Women's Health, Gynecology</t>
  </si>
  <si>
    <t>Dr. Carol A. Hahn, MD</t>
  </si>
  <si>
    <t>Carol Hahn</t>
  </si>
  <si>
    <t>1313 E Osborn Rd, Phoenix, AZ 85014, United States</t>
  </si>
  <si>
    <t>(602) 265 9161</t>
  </si>
  <si>
    <t>https://dtrylmg62hd4w.cloudfront.net/assets/images/providers/119303/main.jpg</t>
  </si>
  <si>
    <t>Professional team, personalized care, and comfortable visits.</t>
  </si>
  <si>
    <t>Obstetrics, Gynecology, Women's Wellness</t>
  </si>
  <si>
    <t>Martin Arellano MD</t>
  </si>
  <si>
    <t>Martin Arellano</t>
  </si>
  <si>
    <t>333 W Thomas Rd Ste 208 a, Phoenix, AZ 85013, United States</t>
  </si>
  <si>
    <t>(602) 274 6463</t>
  </si>
  <si>
    <t>https://stausw1cdndev.blob.core.windows.net/provider-dignityhealth/1821045253_Mani_Tehranchi.jpg</t>
  </si>
  <si>
    <t>Compassionate physician, thorough care, and patient-focused treatment.</t>
  </si>
  <si>
    <t>Women's Health, Gynecology, Obstetrics</t>
  </si>
  <si>
    <t>Giuseppe F Ramunno, MD</t>
  </si>
  <si>
    <t>Giuseppe F Ramunno</t>
  </si>
  <si>
    <t>3660 W Bethany Home Rd # A, Phoenix, AZ 85019, United States</t>
  </si>
  <si>
    <t>(623) 323 5861</t>
  </si>
  <si>
    <t>https://sa1s3optim.patientpop.com/1024x/filters:format(webp)/assets/production/practices/91a3d0c1d840c0d47df69e917714dee092cfec7b/images/2499397.jpg</t>
  </si>
  <si>
    <t>Experienced providers, friendly staff, and quality women’s care.</t>
  </si>
  <si>
    <t>Gynecology, Obstetrics, Women's Care</t>
  </si>
  <si>
    <t>Desert Foothills OB/gyn - Dr. Julie Davis-Best</t>
  </si>
  <si>
    <t>Dr. Julie Davis-Best</t>
  </si>
  <si>
    <t>15810 S 45th St UNIT 140, Phoenix, AZ 85048, United States</t>
  </si>
  <si>
    <t>(480) 597 7333</t>
  </si>
  <si>
    <t>https://doximity-res.cloudinary.com/images/f_auto,q_auto,t_public_profile_photo_320x320/suax38kobkmkyqmtivw7/julie-davis-best-md-phoenix-az.jpg</t>
  </si>
  <si>
    <t>Caring doctors, professional service, and excellent patient experience.</t>
  </si>
  <si>
    <t>Prenatal Care, Gynecology, Women's Health</t>
  </si>
  <si>
    <t>Porras Enriqueta M MD</t>
  </si>
  <si>
    <t>Enriqueta Porras</t>
  </si>
  <si>
    <t>600 W Thomas Rd, Phoenix, AZ 85013, United States</t>
  </si>
  <si>
    <t>(602) 234 9611</t>
  </si>
  <si>
    <t>https://nebula.wsimg.com/ee02b7413356cef7f3d835a5eccb27f8?AccessKeyId=609D16E3D1182E8FB59C&amp;disposition=0&amp;alloworigin=1</t>
  </si>
  <si>
    <t>Specialized care, knowledgeable providers, and supportive treatment.</t>
  </si>
  <si>
    <t>Vaginal Rejuvenation, Women's Wellness, Pelvic Health</t>
  </si>
  <si>
    <t>Gynecology / Women's Health</t>
  </si>
  <si>
    <t>Mani Tehranchi M.D., FACOG</t>
  </si>
  <si>
    <t>Saioa Torrealday</t>
  </si>
  <si>
    <t>4747 N 7th St Suite #150, Phoenix, AZ 85014, United States</t>
  </si>
  <si>
    <t>(602) 240 2401</t>
  </si>
  <si>
    <t>https://assets.womenscareobgyn.com/cdn-cgi/image/width=360,format=auto/womens-care-llc/storage/8E2ek05aL8lephG8v0vjr50p2qV21XxUbC6rrFHi.jpg</t>
  </si>
  <si>
    <t>Expert women’s healthcare, compassionate service, and trusted providers.</t>
  </si>
  <si>
    <t>Pregnancy Care, Gynecology, Preventive Care</t>
  </si>
  <si>
    <t>Deborah Wilson MD &amp; Associates Gynecology</t>
  </si>
  <si>
    <t xml:space="preserve">Dr. Deborah Wilson
</t>
  </si>
  <si>
    <t>10250 N 92nd St #102, Phoenix, AZ 85258, United States</t>
  </si>
  <si>
    <t>(480) 860 4791</t>
  </si>
  <si>
    <t>https://drwilsongyn.com/wp-content/uploads/2024/08/Deborah-Wilson-460x644.jpg</t>
  </si>
  <si>
    <t>Attentive care, experienced physician, and positive patient outcomes.</t>
  </si>
  <si>
    <t>Gynecology, Women's Health, Pelvic Care</t>
  </si>
  <si>
    <t>Gynecology</t>
  </si>
  <si>
    <t>Based on the practice name, specialty, procedures, and the given template from row 152, the target office is an OBGYN/Gynecology clinic and does not highlight dental or the specific procedures requested in the column header. Therefore, the cell should be left blank.</t>
  </si>
  <si>
    <t>Audrey Steinkamp, WHNP</t>
  </si>
  <si>
    <t>Tawany Almeida</t>
  </si>
  <si>
    <t>11209 N Tatum Blvd #255, Phoenix, AZ 85028, United States</t>
  </si>
  <si>
    <t>(602) 494 5050</t>
  </si>
  <si>
    <t>https://www.camelbackwomenshealth.com/wp-content/uploads/2026/06/download-e1780507162251.png</t>
  </si>
  <si>
    <t>Friendly team, comprehensive care, and excellent patient satisfaction.</t>
  </si>
  <si>
    <t>Obstetrics, Gynecology, Women's Health</t>
  </si>
  <si>
    <t>Dr. Charles R Clinch DO</t>
  </si>
  <si>
    <t>Vinamra Jain</t>
  </si>
  <si>
    <t>16635 N 43rd Ave, Phoenix, AZ 85053, United States</t>
  </si>
  <si>
    <t>(602) 588 0316</t>
  </si>
  <si>
    <t>https://scontent.fbhv2-1.fna.fbcdn.net/v/t39.30808-6/466906685_2358426617825765_7284704461545354283_n.jpg?stp=dst-jpg_tt6&amp;cstp=mx1080x1080&amp;ctp=s1080x1080&amp;_nc_cat=105&amp;ccb=1-7&amp;_nc_sid=6ee11a&amp;_nc_ohc=9P4BSn9lga0Q7kNvwGK841x&amp;_nc_oc=AdrVq8ZPqGpegxLdKww57F2a0yzXrnS7YfXVnFd7D4iPIicShh70IB7RafHfFisavTHQ3MdcXfrR14KJPFqZLXm2&amp;_nc_zt=23&amp;_nc_ht=scontent.fbhv2-1.fna&amp;_nc_gid=yf-pGfNPiIMZzqvrf4Sygg&amp;_nc_ss=7b289&amp;oh=00_Af8uwmnM5iKnn5onXY6sK6wx9xwHeSClhaDSTkAf1CxyTA&amp;oe=6A3F5AFF</t>
  </si>
  <si>
    <t>Professional providers, personalized treatment, and quality care.</t>
  </si>
  <si>
    <t>Hormone Therapy, Women's Wellness, Gynecology</t>
  </si>
  <si>
    <t>Women's Health</t>
  </si>
  <si>
    <t>Daniel E Stone, M.D.</t>
  </si>
  <si>
    <t>Paul Marshburn</t>
  </si>
  <si>
    <t>1616 E Maryland Ave, Phoenix, AZ 85016, United States</t>
  </si>
  <si>
    <t>(602) 788 1521</t>
  </si>
  <si>
    <t>https://valleyurogynecology.com/wp-content/uploads/2026/04/2454459.webp</t>
  </si>
  <si>
    <t>Specialized care, compassionate doctors, and effective treatment.</t>
  </si>
  <si>
    <t>Pelvic Floor Care, Urinary Treatment, Gynecologic Surgery</t>
  </si>
  <si>
    <t>Urogynecology</t>
  </si>
  <si>
    <t>Woman Made Well</t>
  </si>
  <si>
    <t>Dr. Candice Wood</t>
  </si>
  <si>
    <t>530 E Thomas Rd, Phoenix, AZ 85012, United States</t>
  </si>
  <si>
    <t>(480) 716 7674</t>
  </si>
  <si>
    <t>https://kajabi-storefronts-production.kajabi-cdn.com/kajabi-storefronts-production/file-uploads/themes/2160536683/settings_images/c015155-f7e5-afea-0764-e120cba33b7f_clinic_cover_photo.png</t>
  </si>
  <si>
    <t>Holistic women’s health care and patient-centered support.</t>
  </si>
  <si>
    <t>Hormone Therapy, Wellness, Women's Care</t>
  </si>
  <si>
    <t>Deka Mary K MD</t>
  </si>
  <si>
    <t>Celeste Pottorff</t>
  </si>
  <si>
    <t>10261 N 92nd St #101, Phoenix, AZ 85258, United States</t>
  </si>
  <si>
    <t>(480) 443 4437</t>
  </si>
  <si>
    <t>https://mdxvitals-res.cloudinary.com/private_images/h_150,w_150,c_fill,g_face,f_auto,dpr_auto/professionals/1936523/photo.jpg</t>
  </si>
  <si>
    <t>Caring providers, quality healthcare, and positive experiences.</t>
  </si>
  <si>
    <t>Gynecology, Obstetrics, Women's Exams</t>
  </si>
  <si>
    <t>Desert Star Institute for Family Planning</t>
  </si>
  <si>
    <t>DESHAWN TAYLOR</t>
  </si>
  <si>
    <t>5501 N 19th Ave #420, Phoenix, AZ 85015, United States</t>
  </si>
  <si>
    <t>(480) 447 8857</t>
  </si>
  <si>
    <t>https://sa1s3optim.patientpop.com/filters:format(webp)/assets/production/practices/5ac42e88e4d0624ecd1b084f76a3c614e56f3b54/images/2692704.png</t>
  </si>
  <si>
    <t>Supportive staff, professional care, and patient-focused services.</t>
  </si>
  <si>
    <t>Family Planning, Preventive Care, Women's Health</t>
  </si>
  <si>
    <t>Arizona Gynecology Consultants</t>
  </si>
  <si>
    <t>Dr. John Davitt</t>
  </si>
  <si>
    <t>9201 E Mountain View Rd #210, Phoenix, AZ 85258, United States</t>
  </si>
  <si>
    <t>(602) 358 8588</t>
  </si>
  <si>
    <t>https://cdn-ilccfnd.nitrocdn.com/xncQGVpUxxAUxYzWTTaATEpyZJNyDtwR/assets/images/optimized/rev-378ad7c/azgyn.com/wp-content/uploads/2025/08/AZGYN_John-Davitt.jpg</t>
  </si>
  <si>
    <t>Experienced specialists, compassionate care, and trusted treatment.</t>
  </si>
  <si>
    <t>Gynecologic Surgery, Women's Health, Exams</t>
  </si>
  <si>
    <t>Based on the table context, the row is for an OBGYN practice ("Arizona Gynecology Consultants") and the doctor is a gynecologist, meaning they do not provide dental treatments like dental implants, TMJ, or Botox. Thus, none of these options apply.</t>
  </si>
  <si>
    <t>Julie Kwatra, MD</t>
  </si>
  <si>
    <t>JulieAnne Castilla</t>
  </si>
  <si>
    <t>9823 N 95th St #101, Phoenix, AZ 85258, United States</t>
  </si>
  <si>
    <t>(928) 569 7049</t>
  </si>
  <si>
    <t>https://sa1s3optim.patientpop.com/assets/docs/286488.jpg</t>
  </si>
  <si>
    <t>Friendly providers, comprehensive care, and excellent service.</t>
  </si>
  <si>
    <t>Pregnancy Care, Gynecology, Wellness</t>
  </si>
  <si>
    <t>Scottsdale Personal OBGYN</t>
  </si>
  <si>
    <t xml:space="preserve">Dr. Malaki - OBGYN </t>
  </si>
  <si>
    <t>8414 E Shea Blvd Ste 103, Phoenix, AZ 85260, United States</t>
  </si>
  <si>
    <t>(480) 794 1000</t>
  </si>
  <si>
    <t>https://cdn.prod.website-files.com/64010a5d3ff07b9dd782b136/64010a5d3ff07b826882b191_scottsdale-obgyn.webp</t>
  </si>
  <si>
    <t>Personalized women’s healthcare and attentive patient care.</t>
  </si>
  <si>
    <t>Obstetrics, Gynecology, Preventive Care</t>
  </si>
  <si>
    <t>Melissa Gioia Austin, MD</t>
  </si>
  <si>
    <t>Melissa Austin</t>
  </si>
  <si>
    <t>6316 W Union Hills Dr Ste 100, Phoenix, AZ 85308, United States</t>
  </si>
  <si>
    <t>(623) 233 1300</t>
  </si>
  <si>
    <t>https://advancedwomens.care/wp-content/uploads/2024/12/Melissa-Austin-Advanced-Womens-Care-683x1024.webp</t>
  </si>
  <si>
    <t>Professional team, compassionate care, and outstanding patient experiences.</t>
  </si>
  <si>
    <t>Plastic Surgery</t>
  </si>
  <si>
    <t>Elite Plastic Surgery - Phoenix AZ</t>
  </si>
  <si>
    <t>Rozbeh Torabi</t>
  </si>
  <si>
    <t>10910 N Tatum Blvd Suite B-101, Phoenix, AZ 85028, United States</t>
  </si>
  <si>
    <t>(480) 500 6332</t>
  </si>
  <si>
    <t>https://www.eliteplasticsurgeryaz.com/wp-content/uploads/2026/01/Rozbeh-Torabi-MD.webp</t>
  </si>
  <si>
    <t>Skilled surgeon, natural results, and attentive patient care.</t>
  </si>
  <si>
    <t>Breast Surgery, Body Contouring, Facial Surgery</t>
  </si>
  <si>
    <t>Phoenix Plastic Surgery</t>
  </si>
  <si>
    <t>Dr. Prucz</t>
  </si>
  <si>
    <t>9250 N 3rd St Ste 1003, Phoenix, AZ 85020, United States</t>
  </si>
  <si>
    <t>(602) 331 7811</t>
  </si>
  <si>
    <t>https://phxsurgery.com/wp-content/uploads/2026/05/DR-Roni-Prucz9693-1-1536x1025.jpg.webp</t>
  </si>
  <si>
    <t>Professional team, excellent outcomes, and compassionate care.</t>
  </si>
  <si>
    <t>Cosmetic Surgery, Breast Procedures, Body Surgery</t>
  </si>
  <si>
    <t xml:space="preserve">Martin Benjamin, MD, FACS
</t>
  </si>
  <si>
    <t>Dr. Martin Benjamin</t>
  </si>
  <si>
    <t>4611 E Shea Blvd Ste 230, Phoenix, AZ 85028, United States</t>
  </si>
  <si>
    <t>(480) 908 8564</t>
  </si>
  <si>
    <t>https://app-bhns01saas32d4fp001.cms.optimizely.com/globalassets/news/employees-and-physicians/benjamin-martin.jpg</t>
  </si>
  <si>
    <t>Experienced surgeon, personalized treatment, and positive results.</t>
  </si>
  <si>
    <t>Cosmetic Surgery, Facial Procedures, Body Contouring</t>
  </si>
  <si>
    <t>Arizona Facial Plastics</t>
  </si>
  <si>
    <t>Dr. Taghizadeh</t>
  </si>
  <si>
    <t>3102 E Indian School Rd #140, Phoenix, AZ 85016, United States</t>
  </si>
  <si>
    <t>(480) 296 0488</t>
  </si>
  <si>
    <t>https://www.arizonafacialplastics.com/wp-content/uploads/2024/10/Dr.T24.jpg</t>
  </si>
  <si>
    <t>Natural-looking results and outstanding patient experience.</t>
  </si>
  <si>
    <t>Facelift, Rhinoplasty, Injectables</t>
  </si>
  <si>
    <t>Facial Plastic Surgery</t>
  </si>
  <si>
    <t>William M. Jacobsen, MD, FACS</t>
  </si>
  <si>
    <t>Dr. Jacobsen</t>
  </si>
  <si>
    <t>2525 E Arizona Biltmore Cir Suite C-236, Phoenix, AZ 85016, United States</t>
  </si>
  <si>
    <t>(602) 212 0100</t>
  </si>
  <si>
    <t>https://instagram.fbhv2-1.fna.fbcdn.net/v/t51.2885-19/91311244_956038684815299_7894521048236818432_n.jpg?stp=dst-jpg_s320x320_tt6&amp;efg=eyJ2ZW5jb2RlX3RhZyI6InByb2ZpbGVfcGljLmRqYW5nby45ODQuYzIifQ&amp;_nc_ht=instagram.fbhv2-1.fna.fbcdn.net&amp;_nc_cat=111&amp;_nc_oc=Q6cZ2gEhKpNZt0FIEB2_baL89_8gMCG8tahT-nt3j1PnUtvRu9ylpQV7R0VKpC9qaEFO8yjwj52VqG6OZNiNXOm4dDle&amp;_nc_ohc=Q5KPfjLseUwQ7kNvwEjciQl&amp;_nc_gid=ltNADm7219-dumNk2FuOFA&amp;edm=AOQ1c0wBAAAA&amp;ccb=7-5&amp;oh=00_Af_KfBvanbdW_-3VWZN6hwfnkvowJBuVmD9AWxU1DPVYwg&amp;oe=6A3F7DEA&amp;_nc_sid=8b3546</t>
  </si>
  <si>
    <t>Caring approach, expert surgery, and high patient satisfaction.</t>
  </si>
  <si>
    <t>Cosmetic Surgery, Breast Surgery, Body Contouring</t>
  </si>
  <si>
    <t>CraftMD Aesthetics/Wellness</t>
  </si>
  <si>
    <t>Randall Craft</t>
  </si>
  <si>
    <t>4630 E Indian School Rd, Phoenix, AZ 85018, United States</t>
  </si>
  <si>
    <t>(602) 584 8883</t>
  </si>
  <si>
    <t>https://www.drcraft.com/wp-content/uploads/2025/10/home-craft.webp</t>
  </si>
  <si>
    <t>Trusted surgeon, excellent results, and friendly staff.</t>
  </si>
  <si>
    <t>Facial Surgery, Cosmetic Procedures, Injectables</t>
  </si>
  <si>
    <t xml:space="preserve">Center for Dermatology &amp; Plastic Surgery - Desert Ridge
</t>
  </si>
  <si>
    <t>Kenan Arkawi</t>
  </si>
  <si>
    <t>20940 N Tatum Blvd Ste 200, Phoenix, AZ 85050, United States</t>
  </si>
  <si>
    <t>https://azcdps.com/physician/kenan-arkawi-pa-c-dmsc/</t>
  </si>
  <si>
    <t>Professional providers and quality cosmetic care.</t>
  </si>
  <si>
    <t>Botox, Fillers, Cosmetic Procedures</t>
  </si>
  <si>
    <t>Dermatology / Plastic Surgery</t>
  </si>
  <si>
    <t>Southwest Breast &amp; Aesthetics</t>
  </si>
  <si>
    <t>Dr. Tim Matatov</t>
  </si>
  <si>
    <t>2801 E Camelback Rd Ste 100, Phoenix, AZ 85016, United States</t>
  </si>
  <si>
    <t>(480) 576 4310</t>
  </si>
  <si>
    <t>https://breastreconstructionaz.com/assets/img/team/dr-tim-matatov.jpg</t>
  </si>
  <si>
    <t>Compassionate care and excellent reconstructive outcomes.</t>
  </si>
  <si>
    <t>Breast Reconstruction, Breast Surgery, Cosmetic Surgery</t>
  </si>
  <si>
    <t>Arizona Cosmetic Surgery</t>
  </si>
  <si>
    <t>Dr. Sergey Turin</t>
  </si>
  <si>
    <t>4202 N 32nd St STE F, Phoenix, AZ 85018, United States</t>
  </si>
  <si>
    <t>(602) 277 1111</t>
  </si>
  <si>
    <t>https://kodaplasticsurgery.com/wp-content/uploads/2024/12/About-Us-Koda-Plastic-Surgery-Scottsdale-Arizona-Doctor-Sergey-1.webp</t>
  </si>
  <si>
    <t>Skilled surgeon, natural results, and personalized attention.</t>
  </si>
  <si>
    <t>Facial Surgery, Body Contouring, Breast Surgery</t>
  </si>
  <si>
    <t>Regency Plastic Surgery</t>
  </si>
  <si>
    <t>Jason Mussman</t>
  </si>
  <si>
    <t>10240 W Indian School Rd, Phoenix, AZ 85037, United States</t>
  </si>
  <si>
    <t>https://storage.googleapis.com/pilotpractice-wordpress-assets/regencyspecialties.com/2025/05/Dr.-Jason-Mussman01.webp</t>
  </si>
  <si>
    <t>Professional care, knowledgeable providers, and positive experiences.</t>
  </si>
  <si>
    <t>Cosmetic Procedures, Injectables, Skin Care</t>
  </si>
  <si>
    <t>Plastic Surgery / Dermatology</t>
  </si>
  <si>
    <t>Paquet Facial Plastic &amp; Reconstructive Surgery - Dr. Christian Paquet</t>
  </si>
  <si>
    <t>Dr. Christian Paquet</t>
  </si>
  <si>
    <t>4400 N 32nd St #220, Phoenix, AZ 85018, United States</t>
  </si>
  <si>
    <t>(602) 726 6310</t>
  </si>
  <si>
    <t>https://paquetplasticsurgery.com/wp-content/uploads/2023/11/Scrubs-1-scaled.jpg</t>
  </si>
  <si>
    <t>Friendly staff, expert care, and beautiful results.</t>
  </si>
  <si>
    <t>Facial Surgery, Breast Surgery, Body Contouring</t>
  </si>
  <si>
    <t>Tamir Mosharrafa, MD</t>
  </si>
  <si>
    <t>Dr. Ali Mosharrafa</t>
  </si>
  <si>
    <t>4611 E Shea Blvd STE 230, Phoenix, AZ 85028, United States</t>
  </si>
  <si>
    <t>(602) 513 8133</t>
  </si>
  <si>
    <t>https://storage.googleapis.com/pilotpractice-wordpress-assets/mosharrafa.com/2025/10/Dr.-Ali-Mosharrafa-1267x1536.webp</t>
  </si>
  <si>
    <t>Highly skilled surgeon and exceptional patient care.</t>
  </si>
  <si>
    <t>Breast Augmentation, Body Contouring, Facial Surgery</t>
  </si>
  <si>
    <t xml:space="preserve">Plastic Surgery Center of Scottsdale
</t>
  </si>
  <si>
    <t>Dr. Daiza</t>
  </si>
  <si>
    <t>18325 N Allied Way STE 110, Phoenix, AZ 85054, United States</t>
  </si>
  <si>
    <t>(480) 463 6960</t>
  </si>
  <si>
    <t>https://scontent.fbhv2-1.fna.fbcdn.net/v/t39.30808-6/309544064_479771267502090_2861563389424098387_n.jpg?stp=dst-jpg_tt6&amp;cstp=mx1474x2048&amp;ctp=s1474x2048&amp;_nc_cat=101&amp;ccb=1-7&amp;_nc_sid=6ee11a&amp;_nc_ohc=yWvVWRerDlEQ7kNvwEUa37e&amp;_nc_oc=Adq18-_71rNG0SD81WqepIDoU8pVY11bAyILiHJ6FoVnlraA8jl9bA_sgJhFWQ5Lv9CgDkly9u9vbVMs5KaxDwG3&amp;_nc_zt=23&amp;_nc_ht=scontent.fbhv2-1.fna&amp;_nc_gid=ifyN_bp9iv3YETVJ-LA8kg&amp;_nc_ss=7b289&amp;oh=00_Af_APmuZf4VY4VT-2QVgizcOZBwB6BiU3flHYizvwo_NNw&amp;oe=6A3F5DDE</t>
  </si>
  <si>
    <t>Natural results, attentive staff, and quality care.</t>
  </si>
  <si>
    <t>Facelift, Breast Surgery, Body Procedures</t>
  </si>
  <si>
    <t>Body By Leverett</t>
  </si>
  <si>
    <t>Dr. Leverett Apart</t>
  </si>
  <si>
    <t>4530 E Ray Rd Ste 140, Phoenix, AZ 85044, United States</t>
  </si>
  <si>
    <t>(480) 706 5830</t>
  </si>
  <si>
    <t>https://leverettmd.com/wp-content/uploads/DrLeverett.jpg</t>
  </si>
  <si>
    <t>Experienced surgeon and excellent cosmetic outcomes.</t>
  </si>
  <si>
    <t>Cosmetic Surgery, Breast Surgery, Facial Surgery</t>
  </si>
  <si>
    <t>Phoenix Children's Hospital Thomas Campus - Plastic Surgery</t>
  </si>
  <si>
    <t>Davinder J. Singh</t>
  </si>
  <si>
    <t>1919 E Thomas Rd Floor 2, Phoenix, AZ 85016, United States</t>
  </si>
  <si>
    <t>(602) 933 0500</t>
  </si>
  <si>
    <t>https://encrypted-tbn0.gstatic.com/images?q=tbn:ANd9GcTJ_kqNaxSfdpCM9tiggLr13aVYXgjcFqYk3YPOCaqztQ&amp;s</t>
  </si>
  <si>
    <t>Compassionate specialist and trusted reconstructive care.</t>
  </si>
  <si>
    <t>Pediatric Surgery, Children's Care, Specialty Medicine</t>
  </si>
  <si>
    <t>Pediatric Specialty</t>
  </si>
  <si>
    <t>No elements match</t>
  </si>
  <si>
    <t>Skin and Face Phoenix</t>
  </si>
  <si>
    <t>Dr. Eric Tuggle</t>
  </si>
  <si>
    <t>4400 N 32nd St #100, Phoenix, AZ 85018, United States</t>
  </si>
  <si>
    <t>(602) 428 1775</t>
  </si>
  <si>
    <t>https://sandiacosmeticfacialsurgery.com/wp-content/uploads/2024/11/DrEricTuggle.webp</t>
  </si>
  <si>
    <t>Professional team and outstanding aesthetic treatments.</t>
  </si>
  <si>
    <t>Botox, Fillers, Skin Treatments</t>
  </si>
  <si>
    <t>Dermatology / Aesthetics</t>
  </si>
  <si>
    <t xml:space="preserve">Advanced Dermatology and Cosmetic Surgery
</t>
  </si>
  <si>
    <t>Bill Halmi</t>
  </si>
  <si>
    <t>740 E Highland Ave #101, Phoenix, AZ 85014, United States</t>
  </si>
  <si>
    <t>(602) 264 9044</t>
  </si>
  <si>
    <t>https://www.advancedderm.com/getmedia/4b4b655b-68d0-4c2a-963b-7845247f0cc3/bill-halmi_20190816092109-1_1.jpg?width=300&amp;height=300&amp;ext=.jpgassets/images/person-provider.jpg</t>
  </si>
  <si>
    <t>Skilled provider and patient-focused cosmetic care.</t>
  </si>
  <si>
    <t>Skin Cancer Care, Cosmetic Dermatology, Injectables</t>
  </si>
  <si>
    <t>John W. Bass, M.D.</t>
  </si>
  <si>
    <t>John W. Bass</t>
  </si>
  <si>
    <t>10910-11230, 10930 N Tatum Blvd #C-101, Phoenix, AZ 85028, United States</t>
  </si>
  <si>
    <t>(602) 485 1010</t>
  </si>
  <si>
    <t>https://jwbass.com/wp-content/uploads/2025/08/bass-2025.jpg</t>
  </si>
  <si>
    <t>Experienced surgeon and consistently positive outcomes.</t>
  </si>
  <si>
    <t>Medical Dermatology, Cosmetic Care, Skin Treatments</t>
  </si>
  <si>
    <t>Friendly provider and excellent patient experience.</t>
  </si>
  <si>
    <t>Mohs Surgery, Cosmetic Dermatology, Skin Care</t>
  </si>
  <si>
    <t xml:space="preserve">DeVito Plastic Surgery Center
</t>
  </si>
  <si>
    <t>Dr. DeVito</t>
  </si>
  <si>
    <t>8591 E Bell Rd #102, Phoenix, AZ 85260, United States</t>
  </si>
  <si>
    <t>(480) 889 3000</t>
  </si>
  <si>
    <t>https://www.devitomd.com/wp-content/uploads/2013/05/DeVito-Picture-small.jpg</t>
  </si>
  <si>
    <t>Personalized care and high-quality cosmetic treatment.</t>
  </si>
  <si>
    <t>Medical Dermatology, Cosmetic Procedures, Skin Care</t>
  </si>
  <si>
    <t>Physical Therapy</t>
  </si>
  <si>
    <t>T.O.P.S. Physical Therapy</t>
  </si>
  <si>
    <t>Amy Brannon</t>
  </si>
  <si>
    <t>5353 N 16th St Unit 120, Phoenix, AZ 85016, United States</t>
  </si>
  <si>
    <t>(602) 826 0037</t>
  </si>
  <si>
    <t>https://blogsdir.imgix.net/1197/files/photos/staff/Amy.jpg?auto=compress,format&amp;cs=adobergb1998&amp;</t>
  </si>
  <si>
    <t>Friendly therapists and effective rehabilitation programs.</t>
  </si>
  <si>
    <t>Injury Rehab, Sports Therapy, Manual Therapy</t>
  </si>
  <si>
    <t>Endurance Rehab - Phoenix</t>
  </si>
  <si>
    <t>Nate Snell</t>
  </si>
  <si>
    <t>4440 N 36th St, Phoenix, AZ 85018, United States</t>
  </si>
  <si>
    <t>(602) 956 4040</t>
  </si>
  <si>
    <t>https://www.endurancerehab.com/wp-content/uploads/2023/02/staff-1.jpg</t>
  </si>
  <si>
    <t>Knowledgeable staff and excellent recovery outcomes.</t>
  </si>
  <si>
    <t>Sports Rehab, Injury Recovery, Exercise Therapy</t>
  </si>
  <si>
    <t>Movement Redefined Physical Therapy &amp; Wellness</t>
  </si>
  <si>
    <t>Dr. Ben Barrantes PT</t>
  </si>
  <si>
    <t>1219 E Glendale Ave Ste 19, Phoenix, AZ 85020, United States</t>
  </si>
  <si>
    <t>(602) 962 0143</t>
  </si>
  <si>
    <t>https://movementredefinedaz.com/wp-content/uploads/2026/01/Dr-Ben-Headshot.png</t>
  </si>
  <si>
    <t>Personalized therapy and compassionate patient care.</t>
  </si>
  <si>
    <t>Movement Therapy, Pain Relief, Rehab</t>
  </si>
  <si>
    <t/>
  </si>
  <si>
    <t>Spine and Disc Center of Arizona</t>
  </si>
  <si>
    <t>Dr.Jason Taylor D.C</t>
  </si>
  <si>
    <t>690 E Warner Rd #113, Phoenix, AZ 85296, United States</t>
  </si>
  <si>
    <t>(480) 633 3399</t>
  </si>
  <si>
    <t>https://chiropracticgilbert.com/wp-content/uploads/2020/01/Taylor-Family-pic1-612x1024.jpeg</t>
  </si>
  <si>
    <t>Effective treatment and professional patient support.</t>
  </si>
  <si>
    <t>Spine Care, Adjustments, Pain Relief</t>
  </si>
  <si>
    <t>Chiropractic</t>
  </si>
  <si>
    <t>FYZICAL Therapy &amp; Balance Centers Phoenix/Desert Ridge</t>
  </si>
  <si>
    <t>Sandi Salazar</t>
  </si>
  <si>
    <t>5410 E High St #107, Phoenix, AZ 85054, United States</t>
  </si>
  <si>
    <t>(602) 404 8012</t>
  </si>
  <si>
    <t>https://www.fyzical.com/phoenix/client/1025/staff/img/3003/sandiweb.JPG</t>
  </si>
  <si>
    <t>Skilled therapists and positive recovery experiences.</t>
  </si>
  <si>
    <t>Balance Therapy, Rehab, Sports Therapy</t>
  </si>
  <si>
    <t>Trailhead Physical Therapy and Sports Medicine</t>
  </si>
  <si>
    <t>Roscina Simpson</t>
  </si>
  <si>
    <t>4550 E Bell Rd Ste 270, Phoenix, AZ 85032, United States</t>
  </si>
  <si>
    <t>(480) 454 4698</t>
  </si>
  <si>
    <t>https://www.trailheadptaz.com/wp-content/uploads/2025/11/46834556-7420-480A-A0B3-457D32D10937.jpg</t>
  </si>
  <si>
    <t>Caring staff and results-driven rehabilitation.</t>
  </si>
  <si>
    <t>Injury Rehab, Mobility, Exercise Therapy</t>
  </si>
  <si>
    <t>Athletico Physical Therapy - North Central Phoenix</t>
  </si>
  <si>
    <t xml:space="preserve">Dan Guill
</t>
  </si>
  <si>
    <t>9250 W Thomas Rd Ste 280, Phoenix, AZ 85037, United States</t>
  </si>
  <si>
    <t>(602) 767 6690</t>
  </si>
  <si>
    <t>https://www.athletico.com/app/uploads/2024/07/Athletico-CEO-Dan-Guill-3.jpg</t>
  </si>
  <si>
    <t>Professional therapists and comprehensive care.</t>
  </si>
  <si>
    <t>Rehab, Sports Therapy, Injury Care</t>
  </si>
  <si>
    <t>Total Sports Therapy North Phoenix</t>
  </si>
  <si>
    <t>Sherry Nance</t>
  </si>
  <si>
    <t>34975 N Vly Pkwy STE 118, Phoenix, AZ 85086, United States</t>
  </si>
  <si>
    <t>(623) 434 4361</t>
  </si>
  <si>
    <t>https://tstazpt.com/wp-content/uploads/2018/08/Sherry850x875.jpg</t>
  </si>
  <si>
    <t>Friendly team and personalized treatment plans.</t>
  </si>
  <si>
    <t>Sports Rehab, Physical Therapy, Recovery</t>
  </si>
  <si>
    <t>Movement &amp; Mobility Clinic</t>
  </si>
  <si>
    <t>Dr. Jordon Cavanagh</t>
  </si>
  <si>
    <t>7344 E Deer Valley Rd #105, Phoenix, AZ 85255, United States</t>
  </si>
  <si>
    <t>(602) 560 0026</t>
  </si>
  <si>
    <t>https://static.wixstatic.com/media/b0d1c2_c8f6cfccee2b45cfa1033725be6a1d61~mv2.png/v1/fill/w_437,h_582,fp_0.55_0.24,lg_1,q_85,enc_avif,quality_auto/Jordon_Cavanagh_PT_DPT.png</t>
  </si>
  <si>
    <t>Expert therapists and mobility-focused care.</t>
  </si>
  <si>
    <t>Mobility Training, Rehab, Pain Management</t>
  </si>
  <si>
    <t>Launch Physical Therapy &amp; Sports Performance Center, LLC.</t>
  </si>
  <si>
    <t xml:space="preserve">Dr. Dave </t>
  </si>
  <si>
    <t>2944 N 44th St Ste 100, Phoenix, AZ 85018, United States</t>
  </si>
  <si>
    <t>(480) 231 9527</t>
  </si>
  <si>
    <t>https://media.gettyimages.com/id/74009300/photo/indian-male-doctor-writing-on-chart.jpg?s=1024x1024&amp;w=gi&amp;k=20&amp;c=Kg1trVDu_z20_xnDhGf68YUugBnLyBVl_P60YIk1Lgs=</t>
  </si>
  <si>
    <t>Patient-centered care and successful rehabilitation.</t>
  </si>
  <si>
    <t>Sports Rehab, Injury Recovery, Manual Therapy</t>
  </si>
  <si>
    <t>Streamline Performance Physical Therapy</t>
  </si>
  <si>
    <t>Dr. Nick Hadinger</t>
  </si>
  <si>
    <t>4225 E Windrose Dr Ste 111, Phoenix, AZ 85032, United States</t>
  </si>
  <si>
    <t>(602) 755 3138</t>
  </si>
  <si>
    <t>https://static.wixstatic.com/media/0c2fe1_fe46afa6695b4b2b9bbd59600a4fb29f~mv2.jpg/v1/crop/x_0,y_225,w_2400,h_3149/fill/w_436,h_570,al_c,q_80,usm_0.66_1.00_0.01,enc_avif,quality_auto/DSC04548.jpg</t>
  </si>
  <si>
    <t>Sports-focused treatment and excellent outcomes.</t>
  </si>
  <si>
    <t>Sports Injury Rehab, Strength Training, Recovery</t>
  </si>
  <si>
    <t>Sports Physical Therapy</t>
  </si>
  <si>
    <t>TMJ, Pelvic Floor Therapy, Sports Injury Rehab</t>
  </si>
  <si>
    <t>Spooner Sports Institute</t>
  </si>
  <si>
    <t>Kaitlyn Keyser</t>
  </si>
  <si>
    <t>5750 S 32nd St, Phoenix, AZ 85040, United States</t>
  </si>
  <si>
    <t>(602) 437 5055</t>
  </si>
  <si>
    <t>https://www.spoonerpt.com/nitropack_static/wVidWJTyMZQNGSgYwOKNLkoBxKoQiFEx/assets/images/optimized/rev-d5128dc/www.spoonerpt.com/wp-content/uploads/Kaitlyn-Keyser-3x4_v3.webp</t>
  </si>
  <si>
    <t>Skilled therapists and outstanding patient service.</t>
  </si>
  <si>
    <t>Rehab, Orthopedic Therapy, Sports Therapy</t>
  </si>
  <si>
    <t>360 Physical Therapy - Phoenix, 51 &amp; Greenway</t>
  </si>
  <si>
    <t>Nelsy Gutierrez</t>
  </si>
  <si>
    <t>4022 E Greenway Rd Ste 1, Phoenix, AZ 85032, United States</t>
  </si>
  <si>
    <t>(480) 719 1644</t>
  </si>
  <si>
    <t>https://media.licdn.com/dms/image/v2/D5603AQE8ARbj5cvEdg/profile-displayphoto-scale_200_200/B56ZjDksJ4HAAc-/0/1755627832712?e=2147483647&amp;v=beta&amp;t=H8lPueyWqaBGeJQEXlQhSkhoaI6duO_63KB46niAuMg</t>
  </si>
  <si>
    <t>Friendly staff and effective recovery programs.</t>
  </si>
  <si>
    <t>Injury Rehab, Manual Therapy, Exercise Therapy</t>
  </si>
  <si>
    <t>Valley Performance Physical Therapy</t>
  </si>
  <si>
    <t>Kayla Scotch</t>
  </si>
  <si>
    <t>6311 N 7th St, Phoenix, AZ 85014, United States</t>
  </si>
  <si>
    <t>(503) 706 3294</t>
  </si>
  <si>
    <t>https://media.licdn.com/dms/image/v2/D5603AQH-kpTXIrgHeA/profile-displayphoto-shrink_200_200/B56ZX2ss1uGcAY-/0/1743600669302?e=2147483647&amp;v=beta&amp;t=SbX-ejrg6SiUYx9RpPyEoIUpTkq1gjY2iHRsMRd1DQ0</t>
  </si>
  <si>
    <t>Personalized care and strong patient satisfaction.</t>
  </si>
  <si>
    <t>Rehab, Pain Management, Mobility</t>
  </si>
  <si>
    <t>Complete Physical Therapy Inc</t>
  </si>
  <si>
    <t>Peter Podbielski</t>
  </si>
  <si>
    <t>4110 N 108th Ave Ste 103, Phoenix, AZ 85037, United States</t>
  </si>
  <si>
    <t>(623) 877 9915</t>
  </si>
  <si>
    <t>https://file1.hpage.com/002728/37/bilder/peter_podbielski.jpg</t>
  </si>
  <si>
    <t>Professional therapists and quality rehabilitation.</t>
  </si>
  <si>
    <t>Rehabilitation, Exercise Therapy, Injury Care</t>
  </si>
  <si>
    <t>Camelview Physical Therapy</t>
  </si>
  <si>
    <t>Linda Johnston</t>
  </si>
  <si>
    <t>209 N Tatum Blvd STE B120, Phoenix, AZ 85028, United States</t>
  </si>
  <si>
    <t>(602) 956 9434</t>
  </si>
  <si>
    <t>https://encrypted-tbn0.gstatic.com/images?q=tbn:ANd9GcSok6txthlEs7kTcv0pLEjE7su0dq2hhxOhG7nEnAxe3g&amp;s</t>
  </si>
  <si>
    <t>Caring team and excellent therapy results.</t>
  </si>
  <si>
    <t>Physical Rehab, Pain Relief, Mobility</t>
  </si>
  <si>
    <t>Jaw Pain</t>
  </si>
  <si>
    <t>Desert Hand and Physical Therapy</t>
  </si>
  <si>
    <t>Lisa Austin</t>
  </si>
  <si>
    <t>5110 N 40th St Unit 252, Phoenix, AZ 85018, United States</t>
  </si>
  <si>
    <t>(623) 907 0828</t>
  </si>
  <si>
    <t>https://deserthandandpt.com/wp-content/uploads/2026/02/Lisa_Austin_PT-640x1024.webp</t>
  </si>
  <si>
    <t>Specialized care and attentive treatment.</t>
  </si>
  <si>
    <t>Hand Therapy, Rehab, Injury Treatment</t>
  </si>
  <si>
    <t>ATI Physical Therapy - Phoenix</t>
  </si>
  <si>
    <t xml:space="preserve">Sharon Vitti
</t>
  </si>
  <si>
    <t>11209 N Tatum Blvd STE B120, Phoenix, AZ 85028, United States</t>
  </si>
  <si>
    <t>(602) 795 8441</t>
  </si>
  <si>
    <t>https://www.atipt.com/wp-content/uploads/2025/10/25_Sharon-Vitti.jpg</t>
  </si>
  <si>
    <t>Experienced therapists and comprehensive recovery support.</t>
  </si>
  <si>
    <t>Injury Rehab, Sports Therapy, Recovery</t>
  </si>
  <si>
    <t>STI Physical Therapy &amp; Rehab | North Phoenix</t>
  </si>
  <si>
    <t>Mark Hyland</t>
  </si>
  <si>
    <t>17233 N Holmes Blvd #1650, Phoenix, AZ 85053, United States</t>
  </si>
  <si>
    <t>(602) 547 1836</t>
  </si>
  <si>
    <t>https://www.strengthtrainingrehab.com/wp-content/uploads/2018/03/MarkHyland.Corp_-300x300.png</t>
  </si>
  <si>
    <t>Effective rehab programs and knowledgeable staff.</t>
  </si>
  <si>
    <t>Strength Rehab, Sports Recovery, Exercise</t>
  </si>
  <si>
    <t xml:space="preserve">AzOPT - Arizona Orthopedic Physical Therapy Goodyear
</t>
  </si>
  <si>
    <t>Ryann Roberts</t>
  </si>
  <si>
    <t>14545 W Indian School Rd, Phoenix, AZ 85395</t>
  </si>
  <si>
    <t>(162) 333 5373</t>
  </si>
  <si>
    <t>https://azopt.net/wp-content/uploads/2021/05/ryann-e1706738770845.jpg</t>
  </si>
  <si>
    <t>Professional care and positive patient outcomes.</t>
  </si>
  <si>
    <t>Orthopedic Rehab, Sports Therapy, Injury Recovery</t>
  </si>
  <si>
    <t>The selected practice is a Physical Therapy clinic ("AzOPT - Arizona Orthopedic Physical Therapy Goodyear") providing orthopedic rehab, sports therapy, and injury recovery. It does not offer dental implants, TMJ treatments, or Botox.</t>
  </si>
  <si>
    <t>Optometrist</t>
  </si>
  <si>
    <t>Central Phoenix Eye Care</t>
  </si>
  <si>
    <t>Dr. James Frank</t>
  </si>
  <si>
    <t>4745 N 7th St Ste 145, Phoenix, AZ 85014, United States</t>
  </si>
  <si>
    <t>(602) 265 8597</t>
  </si>
  <si>
    <t>https://img1.wsimg.com/isteam/ip/1c2e790a-30c5-45fb-be3a-5a59f39a0535/Dr_Frank.jpg/:/cr=t:16.33%25,l:16.22%25,w:67.57%25,h:67.33%25/rs=w:365,h:365,cg:true,m/qt=q:26</t>
  </si>
  <si>
    <t>Positive reviews highlighting attentive doctors and personalized service.</t>
  </si>
  <si>
    <t>Eye exams, contact lenses, prescription glasses</t>
  </si>
  <si>
    <t>Eye care</t>
  </si>
  <si>
    <t>Urban Eyecare</t>
  </si>
  <si>
    <t>Dr. Jason Klepfisz</t>
  </si>
  <si>
    <t>1 N Central Ave #115, Phoenix, AZ 85004, United States</t>
  </si>
  <si>
    <t>(602) 288 7227</t>
  </si>
  <si>
    <t>https://urbaneyesphx.com/wp-content/uploads/2023/02/Dr.-Jason-Klepfisz-wife-Urban-Eyecare-500x500.jpg</t>
  </si>
  <si>
    <t>Strong reputation for modern care and stylish eyewear.</t>
  </si>
  <si>
    <t>Eye exams, contact lenses, designer frames</t>
  </si>
  <si>
    <t>Pearson Eyecare Group</t>
  </si>
  <si>
    <t>Dr. David Black</t>
  </si>
  <si>
    <t>6031 N 16th St Ste 3, Phoenix, AZ 85016, United States</t>
  </si>
  <si>
    <t>(623) 253 5911</t>
  </si>
  <si>
    <t>https://da4e1j5r7gw87.cloudfront.net/wp-content/uploads/sites/1243/2024/04/david_GSP_UID_9beeef32-3c8a-4799-9549-aa730a0350e5-427x480.jpeg</t>
  </si>
  <si>
    <t>Well-reviewed clinic known for thorough exams and friendly staff.</t>
  </si>
  <si>
    <t>Eye exams, prescription eyewear, contact lenses</t>
  </si>
  <si>
    <t>Moon Valley Eyecare - Dr. Jesse Dominguez</t>
  </si>
  <si>
    <t>Dr. Jesse Dominguez</t>
  </si>
  <si>
    <t>14435 N 7th St #104, Phoenix, AZ 85022, United States</t>
  </si>
  <si>
    <t>(602) 993 2727</t>
  </si>
  <si>
    <t>https://moonvalleyeyecare.com/wp-content/uploads/2021/04/Dominguez.jpg.webp</t>
  </si>
  <si>
    <t>Strong community reputation with personalized service.</t>
  </si>
  <si>
    <t>Eye exams, glasses, contact lenses</t>
  </si>
  <si>
    <t>Valley Eyecare Center</t>
  </si>
  <si>
    <t>Dr. Lindsey Clyde</t>
  </si>
  <si>
    <t>3050 N 44th St, Phoenix, AZ 85018, United States</t>
  </si>
  <si>
    <t>(602) 242 6888</t>
  </si>
  <si>
    <t>https://valleyeyecareaz.com/wp-content/uploads/2024/04/Dr.-Lindsey-Clyde-O.D.jpg</t>
  </si>
  <si>
    <t>Positive feedback for professional staff and comprehensive care.</t>
  </si>
  <si>
    <t>Eye exams, vision correction, eyewear</t>
  </si>
  <si>
    <t>Patel Optometry</t>
  </si>
  <si>
    <t>Dr. Pramesh Petel</t>
  </si>
  <si>
    <t>5715 N 19th Ave, Phoenix, AZ 85015, United States</t>
  </si>
  <si>
    <t>(602) 366 3272</t>
  </si>
  <si>
    <t>https://encrypted-tbn0.gstatic.com/images?q=tbn:ANd9GcRKSydBynL8H4gxeWMeTTnu9giWGGKOzNhuQjD1PJh47w&amp;s</t>
  </si>
  <si>
    <t>Convenient retail-based eye care with positive reviews.</t>
  </si>
  <si>
    <t>Healthy Eye Care Fit Optical</t>
  </si>
  <si>
    <t xml:space="preserve">Dr. Lasee </t>
  </si>
  <si>
    <t>4525 N 24th St #120, Phoenix, AZ 85016, United States</t>
  </si>
  <si>
    <t>(480) 887 8778</t>
  </si>
  <si>
    <t>https://encrypted-tbn0.gstatic.com/images?q=tbn:ANd9GcQru0CisQcmxFUbarU9MedcSLnRDMJXQQI5hJRcQpcRbmoAzO54tlnZrkQ&amp;s</t>
  </si>
  <si>
    <t>Positive reviews highlighting friendly service and detailed exams.</t>
  </si>
  <si>
    <t>Eye exams, contact lenses, eyewear</t>
  </si>
  <si>
    <t>Family First Vision Care - Desert Ridge</t>
  </si>
  <si>
    <t>Dr. DINA YOUSIF</t>
  </si>
  <si>
    <t>21001 N Tatum Blvd Ste 18-1030, Phoenix, AZ 85050, United States</t>
  </si>
  <si>
    <t>(480) 513 4184</t>
  </si>
  <si>
    <t>https://dyn.mktgcdn.com/p/vMNF6mMzRR2uKUgxrmo3iYciD5Q0PB4N6HQBkxeZY1k/width=1920,height=2560</t>
  </si>
  <si>
    <t>Trusted retail eye care with strong patient satisfaction.</t>
  </si>
  <si>
    <t>Perfect Focus Eyecare</t>
  </si>
  <si>
    <t>Dr. Jennifer M. Hoeppner</t>
  </si>
  <si>
    <t>967 N McQueen Rd, Phoenix, AZ 85225, United States</t>
  </si>
  <si>
    <t>(480) 726 3445</t>
  </si>
  <si>
    <t>https://www.perfectfocuseyecare.com/images/staffphotos/drh.jpg</t>
  </si>
  <si>
    <t>Strong reviews emphasizing personalized care.</t>
  </si>
  <si>
    <t>Complete Vision Care, PLLC</t>
  </si>
  <si>
    <t xml:space="preserve">Dr. Joshua Leonard
</t>
  </si>
  <si>
    <t>220 E Southern Ave Ste C3, Phoenix, AZ 85040, United States</t>
  </si>
  <si>
    <t>(480) 371 8167</t>
  </si>
  <si>
    <t>https://img1.wsimg.com/isteam/ip/34ab9b2f-5769-4c3d-af2e-f36421f4a920/Business%20headshot.JPG/:/cr=t:0%25,l:0%25,w:100%25,h:100%25/rs=w:592,cg:true</t>
  </si>
  <si>
    <t>Positive feedback with focus on comprehensive vision services.</t>
  </si>
  <si>
    <t>Eye exams, contact lenses, optical services</t>
  </si>
  <si>
    <t>Camelback Eye Care</t>
  </si>
  <si>
    <t>Dr. Dawn Heffelfinger</t>
  </si>
  <si>
    <t>114 W Camelback Rd #1, Phoenix, AZ 85013, United States</t>
  </si>
  <si>
    <t>(602) 264 4104</t>
  </si>
  <si>
    <t>https://cdn.patientengage.cloud/external/storage.googleapis.com/ecp-samurai/34354/a119d6e7-eef7-48e8-8ba1-e8dd91a04557.png</t>
  </si>
  <si>
    <t>Established clinic with trusted patient relationships.</t>
  </si>
  <si>
    <t>Eye exams, contact lenses, prescription eyewear</t>
  </si>
  <si>
    <t>Barnet Dulaney Perkins Eye Center</t>
  </si>
  <si>
    <t>Suhail Alam</t>
  </si>
  <si>
    <t>4800 N 22nd St Ste 210, Phoenix, AZ 85016, United States</t>
  </si>
  <si>
    <t>(602) 598 7646</t>
  </si>
  <si>
    <t>https://www.goodeyes.com/wp-content/uploads/BDP_Suhail-Alam-web.jpg.webp</t>
  </si>
  <si>
    <t>Strong reputation for advanced eye care and patient experience.</t>
  </si>
  <si>
    <t>Eye exams, dry eye treatment, contact lenses</t>
  </si>
  <si>
    <t>Eye Doctors of Arizona - Shea Park</t>
  </si>
  <si>
    <t xml:space="preserve">Dr. Matthew A. Heller </t>
  </si>
  <si>
    <t>10255 N 32nd St Ste b, Phoenix, AZ 85028, United States</t>
  </si>
  <si>
    <t>(602) 257 8280</t>
  </si>
  <si>
    <t>https://encrypted-tbn0.gstatic.com/images?q=tbn:ANd9GcS3Jth5EKCjOTAXLotwONqOdooon1W0xozCvXMh5Vl3zw&amp;s</t>
  </si>
  <si>
    <t>Well-established clinic with strong patient satisfaction.</t>
  </si>
  <si>
    <t>Eye exams, cataract evaluations, contact lenses</t>
  </si>
  <si>
    <t>Advanced Eye Care Center - Phoenix</t>
  </si>
  <si>
    <t xml:space="preserve">Dr. Alsadi &amp; Dr. Esposito </t>
  </si>
  <si>
    <t>3375 E Shea Blvd Suite B1, Phoenix, AZ 85028, United States</t>
  </si>
  <si>
    <t>(602) 325 8917</t>
  </si>
  <si>
    <t>https://i0.wp.com/phxeyedoctor.com/wp-content/uploads/2024/08/waleed-optometrist-e1770742586690.jpg?resize=768%2C680&amp;ssl=1</t>
  </si>
  <si>
    <t>Positive local reputation with personalized service.</t>
  </si>
  <si>
    <t>Phoenix Eye Care</t>
  </si>
  <si>
    <t>Dr. Shannon L. Steinhäuser</t>
  </si>
  <si>
    <t>3805 E Bell Rd #1800, Phoenix, AZ 85032, United States</t>
  </si>
  <si>
    <t>(602) 549 2020</t>
  </si>
  <si>
    <t>https://www.phxeyecare.com/s/cc_images/teaserbox_776660204.jpg?t=1720807485</t>
  </si>
  <si>
    <t>Good reviews for professional care and convenience.</t>
  </si>
  <si>
    <t>Blink Eye Care Phoenix</t>
  </si>
  <si>
    <t>Dr. Mastores</t>
  </si>
  <si>
    <t>6040 N 7th St #300, Phoenix, AZ 85014, United States</t>
  </si>
  <si>
    <t>(602) 825 3937</t>
  </si>
  <si>
    <t>https://blinkphx.com/wp-content/uploads/2021/09/BlinkEyeCarePhoenix-OurPractice-HumantoHuman-Img.png</t>
  </si>
  <si>
    <t>Modern boutique practice with strong patient feedback.</t>
  </si>
  <si>
    <t>Eye exams, designer eyewear, contact lenses</t>
  </si>
  <si>
    <t>genral dentistry</t>
  </si>
  <si>
    <t>Prestige Dental Dallas &amp; Implant Center</t>
  </si>
  <si>
    <t>Dr. Manish Patel</t>
  </si>
  <si>
    <t>12700 Midway Rd Ste. 104, Dallas, TX 75244, United States</t>
  </si>
  <si>
    <t>(214) 702 0163</t>
  </si>
  <si>
    <t>https://bestdentistindallas.com/wp-content/uploads/2025/09/Family.png</t>
  </si>
  <si>
    <t>Friendly staff, pain-free treatments, high-quality results</t>
  </si>
  <si>
    <t>Implants, Veneers, Whitening</t>
  </si>
  <si>
    <t>Cosmetic &amp; Implant Dentistry</t>
  </si>
  <si>
    <t>The Dental Method - Dentist of Dallas</t>
  </si>
  <si>
    <t>Dr. Daniel Stegall</t>
  </si>
  <si>
    <t>5757 W Lovers Ln #109, Dallas, TX 75209, United States</t>
  </si>
  <si>
    <t>(214) 935 2897</t>
  </si>
  <si>
    <t>https://cdn.prod.website-files.com/6936df35f983556cfdef7a34/693829779daf732f4a4f1a9c_ecb002e35c50ffeb321950546684d7ef_68d1cf36a38e440cf4374864_The-Dental-Method-S8e8-2025-Powers-20.jpg</t>
  </si>
  <si>
    <t>Modern tech, personalized care, comfortable experience</t>
  </si>
  <si>
    <t>Cosmetic, Invisalign, Smile Makeovers</t>
  </si>
  <si>
    <t>Advanced Cosmetic Dentistry</t>
  </si>
  <si>
    <t xml:space="preserve">Midtown Family Dentistry
</t>
  </si>
  <si>
    <t>Dr. Joon</t>
  </si>
  <si>
    <t>13309 Montfort Dr, Dallas, TX 75240, United States</t>
  </si>
  <si>
    <t>(469) 780 7844</t>
  </si>
  <si>
    <t>https://www.midtowndentistrydallas.com/assets/images/dr-joon.png</t>
  </si>
  <si>
    <t>Gentle care, professionalism, patient-focused approach</t>
  </si>
  <si>
    <t>General, Cosmetic, Preventive</t>
  </si>
  <si>
    <t>Something went wrong. Try again.</t>
  </si>
  <si>
    <t>Skillman Family Dentistry of Dallas</t>
  </si>
  <si>
    <t>Dr. Henry</t>
  </si>
  <si>
    <t>6108 Skillman St, Dallas, TX 75231, United States</t>
  </si>
  <si>
    <t>(469) 908 4738</t>
  </si>
  <si>
    <t>https://www.skillmanfamilydentistry.com/assets/images/dr-lu-1a.jpg</t>
  </si>
  <si>
    <t>Affordable, friendly environment, thorough care</t>
  </si>
  <si>
    <t>Cleanings, Fillings, Crowns</t>
  </si>
  <si>
    <t xml:space="preserve">Highlands Family Dentistry
</t>
  </si>
  <si>
    <t>Dr. Luna</t>
  </si>
  <si>
    <t>9850 Walnut Hill Ln #423, Dallas, TX 75238, United States</t>
  </si>
  <si>
    <t>(214) 491 5362</t>
  </si>
  <si>
    <t>https://www.highlandsdentaldallas.com/wp-content/uploads/h2-400x200-1.jpg</t>
  </si>
  <si>
    <t>Advanced treatments, comfort, skilled team</t>
  </si>
  <si>
    <t>Implants, Cosmetic, Restorative</t>
  </si>
  <si>
    <t>Implant &amp; Restorative Dentistry</t>
  </si>
  <si>
    <t xml:space="preserve">Ross Avenue Family Dental of Dallas
</t>
  </si>
  <si>
    <t>Dr. Xinxing Liu</t>
  </si>
  <si>
    <t>4540 Ross Ave #140, Dallas, TX 75204, United States</t>
  </si>
  <si>
    <t>(469) 210 7223</t>
  </si>
  <si>
    <t>https://www.rossavefamilydental.com/assets/images/dr-liu-1.jpg</t>
  </si>
  <si>
    <t>Caring staff, quality family services</t>
  </si>
  <si>
    <t>Cleanings, Fillings, Preventive</t>
  </si>
  <si>
    <t xml:space="preserve">Henderson Family Dental
</t>
  </si>
  <si>
    <t>Dr. Jeff Nguyen</t>
  </si>
  <si>
    <t>2011 N Henderson Ave, Dallas, TX 75206, United States</t>
  </si>
  <si>
    <t>(214) 823 2182</t>
  </si>
  <si>
    <t>https://www.hfdentist.com/wp-content/uploads/2023/10/IMG_0531-1-500x777.jpg</t>
  </si>
  <si>
    <t>Professional team, modern office, great results</t>
  </si>
  <si>
    <t>Implants, Crowns, Cosmetic</t>
  </si>
  <si>
    <t>Comprehensive Dentistry</t>
  </si>
  <si>
    <t>Bear Creek Family Dentistry</t>
  </si>
  <si>
    <t>Diana C</t>
  </si>
  <si>
    <t>3400 Lombardy Ln #100, Dallas, TX 75220, United States</t>
  </si>
  <si>
    <t>(888) 676 2327</t>
  </si>
  <si>
    <t>https://www.bearcreekfamilydentistry.com/assets/images/section-team-1018.jpg</t>
  </si>
  <si>
    <t>Friendly service, affordable pricing</t>
  </si>
  <si>
    <t>Cleanings, Fillings, Extractions</t>
  </si>
  <si>
    <t xml:space="preserve">Casper Family Dentistry of Dallas
</t>
  </si>
  <si>
    <t>10031 Marsh Ln Ste 110, Dallas, TX 75229, United States</t>
  </si>
  <si>
    <t>(469) 333 2733</t>
  </si>
  <si>
    <t>https://www.casperfamilydentistry.com/assets/images/dr-joon.png</t>
  </si>
  <si>
    <t>Gentle treatment, clear communication</t>
  </si>
  <si>
    <t>Preventive, Cosmetic, Restorations</t>
  </si>
  <si>
    <t xml:space="preserve">Highland Park Dental
</t>
  </si>
  <si>
    <t>Aaron Jones</t>
  </si>
  <si>
    <t>6725 Hillcrest Ave Suite B&amp;C, Dallas, TX 75205, United States</t>
  </si>
  <si>
    <t>(972) 362 2021</t>
  </si>
  <si>
    <t>https://i0.wp.com/www.hpdentist.com/wp-content/uploads/2025/05/300wideAARON-e1670452757898_waifu2x_photo_noise3_scale.png?w=600&amp;ssl=1</t>
  </si>
  <si>
    <t>High-end service, aesthetic expertise</t>
  </si>
  <si>
    <t>Veneers, Implants, Smile Design</t>
  </si>
  <si>
    <t>Luxury Cosmetic Dentistry</t>
  </si>
  <si>
    <t xml:space="preserve">OakHeights Dental
</t>
  </si>
  <si>
    <t>Dr. Elyse Burkert</t>
  </si>
  <si>
    <t>831 S R L Thornton Fwy, Dallas, TX 75203, United States</t>
  </si>
  <si>
    <t>(214) 949 8954</t>
  </si>
  <si>
    <t>https://affordabledallasdentist.com/wp-content/uploads/2024/05/dr-elyse-img.jpg</t>
  </si>
  <si>
    <t>Budget-friendly, reliable care</t>
  </si>
  <si>
    <t>Extractions, Fillings, Dentures</t>
  </si>
  <si>
    <t>Affordable Dentistry</t>
  </si>
  <si>
    <t xml:space="preserve">Fundamental Dental - Dallas
</t>
  </si>
  <si>
    <t>Dr. Yousif Bolus</t>
  </si>
  <si>
    <t>11613 N Central Expy Ste #111A, Dallas, TX 75243</t>
  </si>
  <si>
    <t>(972) 945 2981</t>
  </si>
  <si>
    <t>https://fundental.com/wp-content/uploads/2026/03/Doctor.webp</t>
  </si>
  <si>
    <t>Fun environment, patient comfort focus</t>
  </si>
  <si>
    <t>General, Whitening, Cosmetic</t>
  </si>
  <si>
    <t xml:space="preserve">East Quarter Dental
</t>
  </si>
  <si>
    <t xml:space="preserve">Dr. Daniela Canales </t>
  </si>
  <si>
    <t>2109 Commerce St Ste 100, Dallas, TX 75201, United States</t>
  </si>
  <si>
    <t>https://www.eastquarterdental.com/wp-content/uploads/2025/06/Dr-Canales-Headshot-photo-768x509.jpg</t>
  </si>
  <si>
    <t>Modern clinic, efficient service</t>
  </si>
  <si>
    <t>Cosmetic, Cleanings, Restorations</t>
  </si>
  <si>
    <t>Modern General Dentistry</t>
  </si>
  <si>
    <t>Lakewood Family Dental Care - Dallas</t>
  </si>
  <si>
    <t>Dr. Austin Farmer</t>
  </si>
  <si>
    <t>6329 Oram St, Dallas, TX 75214, United States</t>
  </si>
  <si>
    <t>(214) 447 3302</t>
  </si>
  <si>
    <t>https://www.lakewoodfamilydental.com/wp-content/uploads/2023/08/Dr.-Austin-Farmer.jpg</t>
  </si>
  <si>
    <t>Friendly staff, consistent care</t>
  </si>
  <si>
    <t>Cleanings, Crowns, Fillings</t>
  </si>
  <si>
    <t xml:space="preserve">Arts Family Dentistry
</t>
  </si>
  <si>
    <t>Dr. Shayan Azimi</t>
  </si>
  <si>
    <t>803 W Davis St #102, Dallas, TX 75208, United States</t>
  </si>
  <si>
    <t>(469) 529 8879</t>
  </si>
  <si>
    <t>https://www.artsfamilydentistry.com/assets/images/dr-azimi-new.jpg</t>
  </si>
  <si>
    <t>Personalized care, attention to detail</t>
  </si>
  <si>
    <t>Illinois Family Dentistry</t>
  </si>
  <si>
    <t>Dr. Rajvir Singh</t>
  </si>
  <si>
    <t>2300 W Illinois Ave, Dallas, TX 75224, United States</t>
  </si>
  <si>
    <t>(469) 809 1919</t>
  </si>
  <si>
    <t>https://illinoisdentistrydallas.com/wp-content/uploads/2024/01/Dr.-Raj-Family.jpg</t>
  </si>
  <si>
    <t>Expertise, comfort, modern solutions</t>
  </si>
  <si>
    <t>Restorative &amp; Cosmetic</t>
  </si>
  <si>
    <t>Contemporary Dentistry of Dallas</t>
  </si>
  <si>
    <t>Dr. Tommy Song</t>
  </si>
  <si>
    <t>4347 W Northwest Hwy #128, Dallas, TX 75220, United States</t>
  </si>
  <si>
    <t>(214) 366 4646</t>
  </si>
  <si>
    <t>data:image/jpeg;base64,/9j/4AAQSkZJRgABAQAAAQABAAD/2wCEAAkGBwgHBgkIBwgKCgkLDRYPDQwMDRsUFRAWIB0iIiAdHx8kKDQsJCYxJx8fLT0tMTU3Ojo6Iys/RD84QzQ5OjcBCgoKDQwNGg8PGjclHyU3Nzc3Nzc3Nzc3Nzc3Nzc3Nzc3Nzc3Nzc3Nzc3Nzc3Nzc3Nzc3Nzc3Nzc3Nzc3Nzc3N//AABEIAJ4ApwMBIgACEQEDEQH/xAAcAAACAgMBAQAAAAAAAAAAAAAAAQIFAwYHBAj/xAA8EAABAwIEAgcGBAMJAAAAAAABAAIDBBEFBhIhMUETIlFhcYGRByNCUqGxFDLB4TPC8BUkcoKSorLR8f/EABkBAQADAQEAAAAAAAAAAAAAAAABAwQCBf/EACARAQEBAAIBBAMAAAAAAAAAAAABAgMRIRIiQWEEMTL/2gAMAwEAAhEDEQA/AN5QhCkCEJoEkmhAkISJQBWs5jztheATmCXpKio2LoobdUd9yFLMecMKwiKaH8XG+ta06Ymdazuw24LhFVUzVFTNUVDy6eV2p7ndv9fZQO64NnfBsXc1jZXU0rtmx1ADbnuIJF+4lbIDyJ818yxzloLXu6juIV5hGaMWwidz8KqHuhsNUMp1sI8DuPJEu/oWp5Yz5hWNujpZXfhK5+wjlPVeeYa7x5GxW2BSg0IQgE0k0AhCEAhNCAQhCBoQhAkJpIEtdz7jD8Ey1VVdO7TO8iKE3tZzufkAVsZWi+12B0uW6d7SejirGuf3dV4+5+qgc7yllyTMdQ+WV72QxuGp97ueV0yD2d4D1Huge6RvFzncfEKuyQylwrCITVzMiMw6TrG2x4XC37D54a6ESUk0czeHUdeyx8m9er6b+Ljz6ftqNR7PMDlh0up3ahtdrtNlo2ZclS4JDJV0MjpoBuWub12D9QuyYlXUmHaXVtRFFqPVDnWKpqyalxCKSKGWOZrgbhrrrnPJrPl1rixqdPnwEtIIJBHC3avobJOJSYrligqp3h8xZ0czueptwb95suE4/QnD8VqKYt0aXXaOS7R7M6c0+SqDV+aUvk8i42+i3S9+Xn2dXptSaSalAQhCATQhAIQhA0IQgEIQgEk0IEtcz9TisyriNMBeXoekY0cTpN/0WxrBUMikY9kjQekY5lyOFx/6q+S2Z7izizNa6rW4MO6GjaYcJp6yUxb9OWgdUbNBPAXFv6srzBYXRtjfJh7KB7764IyCPG42XowgtNK0DYgcVlbOx1d0eoXa087XPcsVr0JHixZkpj6Wnw2Kuk1fllcAOI5nz9F4I6QSxB0+GxUFU0AuERBbw4XHH0V9R1kWox6h0gOxBvtwWPEZAGbAG6fB8uK56oKvEMxMgoKaSeUxjqxsLu7ew7l2DCKWKiwumpqYtMUETYwR3AKowKjjkxiorH6NLWhrw42uN7D1V/CGhgDG2FgfotXDu29fDJzYk93zWRNJCvZjTSTQCAhAQNCaEAhNJAihBQgEk0kCSewPZpJt2ISUE8PLTMLY7NO42t4FeCBkeMyPdJQzB8dxcdSQW7N72+i9lTKaGUSE+5kdYu+V116IqNlQ8S3tq7BssO83Ono41NZ7VzRHh87KOCiMfTOsREGnzdbh5qxq4QwF7nkgDa5WSVtNhw13aPFavjeYjI11LRe8kdxIHALl131FrgYD6J77XbJK4+IG36KzVbl9ujCKdp5A+pcbqwutuMSZ8MHJu3V7TQogprtWkE1FNSJBMKIUggYQmEIBCaSBFIqRsooEkSmVEoESkSkSvPV1cFFA6ermZBC3jJK4NaFAwY7GJcJqmHYaBt4G612inxungBpJTJFyB3Lf+148Sz5RV1bFhWExun6d+iSoe3S0C3wg2JO3EgDxWw4YySIuZE8iJ4BcLX9Fm575jX+PO5VLPHi+LSgVL3NZ8oGxVzSYFDQwkloMhHGyvKaJgdrA3HNSqxdnVAvbbwWe3tqkkVWDS+4fTHZ0Tza/MHf9SrG60zM2acNy/wC7hIqcQHCOJ4sz/G7gPDj3c1TZb9pEsmIvjzAYIqZ493JDEeo64tfc3BH271t4ta9Pl5/NmTXtrpqd1hp546iFk8ErJYni7HsIcHDuIU1aqZAVILGCpgqBMJhRCkFImAhIFNA0WQhAiolMqJQIrwYtilHhNG+rxCcQwt5kXLj2ADmV7iuI+0vGX4pmOWBj9VPRe5jAOxf8Z8b3b5KB7sf9peI1bnQ4RF+CgO3SvAfKf5W/XxWmVldWV0jZK2rnqHDcGaQv0+F157JoLXK80cGYcPkmOmLpg1x7NWwPqV3PD4HRwR6xwuPqvncXIu02PIhdhxvP1NSZYoammLH4jV04c2EbiM2sXO7BqBsOduy5VHNi6s6auDczL2ts05woMtwlj/fVrheOlabHxcfhH17B2cpx7OON445wqKp0FO7hT0/UZbvPF3mbKimnmqaiSeokdJNI4ue93FxPNQG3Bd44plVvm1r9AAAWARzuhNWKltl3Mdfl2o1UUhdCTeSnkPUePDke/wC/Bdgy5mnDMfib+FlDKm13Ush648PmHeL+S4QVJj3Me17HFrmm7XA2IPag+kFMFciyz7Q66jqGQY081VGbAy6R0kfYdvzDx38eB6zDIyWNskb2uje0FrxuCDuCpGcKQUGlSCDI1CQQgmhCSBFRKkVAoKrM2KtwXAqyvJGuKM9E0/E87NHqR5L56u57tT3FznElxJuSTzXSvbNiRAw/C2P2N6mVoPi1n865r8LfBQEUIQgOCQH1QCpIBNWn9kRPoX1MOK0L3RxCSSF2prm9w23N7DkLnvCzS5ZxDVGKToK1sh0NfTTtcNVid72tYNvc7bje+yCkKRK9VdQ1eHSiKtp3wyOGoNeQduHLvBXk+JBIJpJoEuzey+vdW5WZE86nUkroP8uzm/R1vJcZK6D7H60x4lX0BJtLEJgO9psf+Q9EHVWqYWNqmFIyBCQQgyIQhBEqDlNywVc8dLSy1MrrRwsMjz3AXP2QcI9pFd+OzdXuaQ6OAinZ3aRv/u1LXgeq3wCKmZ9TNNPMbySvMjvEm5+6i38jVAkCi6QQUBZXeWqTBauqlZj2ISUUWj3T2Nvd9+exsLdtuKpkILLFZIqeeagw+fp6GOQlsuhoM2/5r+QG223eq7hw2TubW5JXQSmlllcHTTSSuA0gvcXG3G2/iVhaeuh6iz86DKFJQCkgCts9mE3R5ugbf+LDKz6X/lWprYMgEjOGF6Tb3jvTo3IO5grK1YQsrVImhIIQZ0k0kESsU0Uc0T4po2SRSNLXse24cDsQRzCylRKDk+cfZvHSQvrsDe7RqH9zkNzufhd+h9VzmRkkMj4ZGlkjCWua4bgjjdfReNdaCKPm6Uegv+y+fMTf0uI1cnzzyO9XErjv3WO7mTMrzhNyQTcunBhASaVIIESi6ZUHBAnhQb+ZZLrGT1ggyBSUQVkYNRs0FzuwC/0Q/YVtk+YQZpwp7jpBqWt4fN1f1Xjjw6sl2ZSy27SLfeytMCwLF343QmCkc90c7JHOB6rAHA9Y8u76Ln1S+E3Nk7sdzasjVjCmCu0JhCQKFA9CE0lIi5RKZUSgq8Rdqq4mfIwu9T+y+d3HWS75jdfQzveVtQ8/CdA8h+5XzwRYAdmyo473rS/lz1jMCYSQFcoA5+qYekeN/JJ7b3tsQgyXUSVBkhPEKZbpN7koIqLure6ZR/EFig7RgOSstGCKY0Rmc5oIMsrje+/C9ltVLgGD0zLU+HUsY7Gxha3kGtdVZdoXG4IjDSefV2v9Fuce8W6wa1ru9vTznPUsVdbTUzGO0QMb4ABeHAowxtSWAAOksLeH7r14pLbVYLFgo00THc3Fzj/qI+wXfB/Xar8m+zpYhSCg1TC2sCYKEghEv//Z</t>
  </si>
  <si>
    <t>Advanced tech, comprehensive care</t>
  </si>
  <si>
    <t>Implants, Full Mouth, Cosmetic</t>
  </si>
  <si>
    <t>Advanced Restorative</t>
  </si>
  <si>
    <t xml:space="preserve">Park Central Dental
</t>
  </si>
  <si>
    <t>Mazin Nakhleh</t>
  </si>
  <si>
    <t>11411 N Central Expy, Dallas, TX 75243, United States</t>
  </si>
  <si>
    <t>(214) 730 5441</t>
  </si>
  <si>
    <t>https://cdn.prod.website-files.com/67c757eb67e951b278422220/67d9b09fcdc1f2df4a7a4344_Dr-Nakhleh.webp</t>
  </si>
  <si>
    <t>Professional, comfortable experience</t>
  </si>
  <si>
    <t>Cleanings, Crowns, Cosmetic</t>
  </si>
  <si>
    <t>Family &amp; General</t>
  </si>
  <si>
    <t xml:space="preserve">Lake Highlands Dental
</t>
  </si>
  <si>
    <t>Dr. Ash</t>
  </si>
  <si>
    <t>8610 Greenville Ave #150, Dallas, TX 75243, United States</t>
  </si>
  <si>
    <t>https://www.lakehighlandsdental.com/wp-content/uploads/2021/04/DrAsh-200x300.jpg</t>
  </si>
  <si>
    <t>Trust, long-term patient relationships</t>
  </si>
  <si>
    <t>Preventive, Crowns, Fillings</t>
  </si>
  <si>
    <t>Dallas Cosmetic Dental</t>
  </si>
  <si>
    <t>Gary Alhadef</t>
  </si>
  <si>
    <t>8226 Douglas Ave SUITE 753, Dallas, TX 75225, United States</t>
  </si>
  <si>
    <t>(214) 915 2086</t>
  </si>
  <si>
    <t>https://dallascosmeticdental.com/wp-content/uploads/sites/189/2026/04/alhadef-768x831.jpg</t>
  </si>
  <si>
    <t>Excellent aesthetic results</t>
  </si>
  <si>
    <t>Veneers, Smile Makeovers, Whitening</t>
  </si>
  <si>
    <t>Cowdin Cosmetic Dentistry</t>
  </si>
  <si>
    <t>Dr. Anna Cowdin</t>
  </si>
  <si>
    <t>17300 Preston Rd Ste 100, Dallas, TX 75252, United States</t>
  </si>
  <si>
    <t>(972) 380 6223</t>
  </si>
  <si>
    <t>https://cowdincosmeticdentistry.com/wp-content/uploads/2022/10/dr-cowdin-cosmetic-dentistry-dallas-texas.jpg</t>
  </si>
  <si>
    <t>Artistic smile transformations</t>
  </si>
  <si>
    <t>Veneers, Bonding, Smile Design</t>
  </si>
  <si>
    <t>High-End Cosmetic</t>
  </si>
  <si>
    <t>North Dallas Cosmetic Dentistry - Robert B. Mitchell</t>
  </si>
  <si>
    <t>Dr. Robert Mitchell</t>
  </si>
  <si>
    <t>5438 Alpha Rd, Dallas, TX 75240, United States</t>
  </si>
  <si>
    <t>(972) 233 1311</t>
  </si>
  <si>
    <t>https://www.robertmitchelldds.com/assets/images/dr-mitchell.jpg</t>
  </si>
  <si>
    <t>Experienced, trusted long-term care</t>
  </si>
  <si>
    <t>General, Crowns, Preventive</t>
  </si>
  <si>
    <t>Dallas Dental Arts</t>
  </si>
  <si>
    <t>Sheena Allen</t>
  </si>
  <si>
    <t>2100 Ross Ave Ste 960, Dallas, TX 75201, United States</t>
  </si>
  <si>
    <t>(214) 999 0110</t>
  </si>
  <si>
    <t>https://www.dallasdentalspa.com/assets/uploads/images/meet-dr-sheena-allen.jpg</t>
  </si>
  <si>
    <t>Relaxing environment, cosmetic focus</t>
  </si>
  <si>
    <t>Veneers, Whitening, Smile Makeovers</t>
  </si>
  <si>
    <t>Dental Spa</t>
  </si>
  <si>
    <t>White Dental Spa</t>
  </si>
  <si>
    <t>Ana</t>
  </si>
  <si>
    <t>3878 Oak Lawn Ave #310, Dallas, TX 75219, United States</t>
  </si>
  <si>
    <t>(972) 853 9450</t>
  </si>
  <si>
    <t>Friendly service, bright results</t>
  </si>
  <si>
    <t>Whitening, Cosmetic, Cleanings</t>
  </si>
  <si>
    <t>Botox, TMJ</t>
  </si>
  <si>
    <t>Dallas Esthetics</t>
  </si>
  <si>
    <t>Dr. Richard Derksen</t>
  </si>
  <si>
    <t>8201 Preston Rd #750, Dallas, TX 75225, United States</t>
  </si>
  <si>
    <t>(214) 827 1150</t>
  </si>
  <si>
    <t>https://www.dallasesthetics.com/wp-content/uploads/2026/01/Headshot-of-RBD-3-1-683x1024.jpg</t>
  </si>
  <si>
    <t>High-end aesthetic precision</t>
  </si>
  <si>
    <t>Cosmetic &amp; Aesthetic</t>
  </si>
  <si>
    <t>Dallas Designer Smiles</t>
  </si>
  <si>
    <t>DR. JEFF DAVIES</t>
  </si>
  <si>
    <t>8222 Douglas Ave #810, Dallas, TX 75225, United States</t>
  </si>
  <si>
    <t>(214) 363 7777</t>
  </si>
  <si>
    <t>https://kajabi-storefronts-production.kajabi-cdn.com/kajabi-storefronts-production/file-uploads/themes/2154486259/settings_images/b0547ff-50f4-53d6-515-71162d341d65_Image_1-9-23_at_8.56_AM.jpg</t>
  </si>
  <si>
    <t>Artistic smile expertise</t>
  </si>
  <si>
    <t>Veneers, Smile Makeovers, Cosmetic</t>
  </si>
  <si>
    <t>Designer Cosmetic</t>
  </si>
  <si>
    <t>DNA Dental of Dallas: Darya Timin DDS</t>
  </si>
  <si>
    <t>Dr. Darya Timin</t>
  </si>
  <si>
    <t>6162 E Mockingbird Ln #205, Dallas, TX 75214, United States</t>
  </si>
  <si>
    <t>(214) 295 9270</t>
  </si>
  <si>
    <t>https://cdn.prod.website-files.com/68cddbb353de4a292ca77a8a/68d83aa6acbd5ce33756fcc4_timin%20meet-p-2000.jpg</t>
  </si>
  <si>
    <t>Modern approach, cosmetic excellence</t>
  </si>
  <si>
    <t>Veneers, Implants, Aesthetic</t>
  </si>
  <si>
    <t>ConfiDent Smile Studio</t>
  </si>
  <si>
    <t>Ken Nwankwo</t>
  </si>
  <si>
    <t>6780 Abrams Rd suite 111, Dallas, TX 75231, United States</t>
  </si>
  <si>
    <t>(214) 888 6726</t>
  </si>
  <si>
    <t>https://www.confidentsmilestudiotx.com/wp-content/uploads/2024/04/Dr.-Ken.jpg</t>
  </si>
  <si>
    <t>Confidence-focused results</t>
  </si>
  <si>
    <t>Invisalign, Veneers, Whitening</t>
  </si>
  <si>
    <t>Smile Studio</t>
  </si>
  <si>
    <t>Royal Lane Dental Center - Best Dentist in Dallas | Clear Aligners and Veneers in Dallas</t>
  </si>
  <si>
    <t>Dr. Kastoori</t>
  </si>
  <si>
    <t>8499 Greenville Ave #210, Dallas, TX 75231, United States</t>
  </si>
  <si>
    <t>(469) 904 2080</t>
  </si>
  <si>
    <t>Reliable care, friendly staff</t>
  </si>
  <si>
    <t>Mariya Barnett, DDS Family &amp; Cosmetic Dentistry</t>
  </si>
  <si>
    <t>Dr. Mariya Barnett</t>
  </si>
  <si>
    <t>10620 E NW Hwy Ste 100, Dallas, TX 75238, United States</t>
  </si>
  <si>
    <t>(469) 874 0469</t>
  </si>
  <si>
    <t>https://www.mariyabarnettdds.com/assets/images/meet-barnett-1.jpg</t>
  </si>
  <si>
    <t>Patients praise gentle care and detailed attention</t>
  </si>
  <si>
    <t>Cosmetic, Preventive, Restorative</t>
  </si>
  <si>
    <t>Dallas Dental Concierge</t>
  </si>
  <si>
    <t>Dr. Melisa Christian</t>
  </si>
  <si>
    <t>4514 Cole Ave #903, Dallas, TX 75205, United States</t>
  </si>
  <si>
    <t>(469) 567 9612</t>
  </si>
  <si>
    <t>https://dallasdentalconcierge.com/wp-content/uploads/2025/03/Dr-Melisa-updated-img-1-1152x1536.webp</t>
  </si>
  <si>
    <t>High-end service with personalized luxury care</t>
  </si>
  <si>
    <t>Inwood Village Dental</t>
  </si>
  <si>
    <t>Dr. Prida</t>
  </si>
  <si>
    <t>5470 W Lovers Ln #332, Dallas, TX 75209, United States</t>
  </si>
  <si>
    <t>(214) 352 2777</t>
  </si>
  <si>
    <t>https://inwoodvillagedental.com/wp-content/uploads/2023/01/Meet-Dr.-Piada.jpg</t>
  </si>
  <si>
    <t>Friendly staff, modern treatments, comfortable visits</t>
  </si>
  <si>
    <t>North Dallas Dental Group</t>
  </si>
  <si>
    <t>Hunter Owen</t>
  </si>
  <si>
    <t>17120 Dallas Pkwy #150, Dallas, TX 75248, United States</t>
  </si>
  <si>
    <t>https://cdn.prod.website-files.com/65e8b81094632ffc7f8f31ac/6606d79160b12893412741fb_North_Dallas_2024-168.jpg</t>
  </si>
  <si>
    <t>Professional team with comprehensive dental care</t>
  </si>
  <si>
    <t>Implants, Crowns, Preventive</t>
  </si>
  <si>
    <t>Superior Smiles</t>
  </si>
  <si>
    <t xml:space="preserve">Dr. Reid </t>
  </si>
  <si>
    <t>6600 Lyndon B Johnson Fwy #225, Dallas, TX 75240, United States</t>
  </si>
  <si>
    <t>(214) 296 2778</t>
  </si>
  <si>
    <t>https://superiorsmiles.net/wp-content/uploads/what-to-expect-6.jpg</t>
  </si>
  <si>
    <t>Known for advanced care and patient comfort</t>
  </si>
  <si>
    <t>Implant &amp; Cosmetic Dentistry</t>
  </si>
  <si>
    <t>Smile Lab Dallas | Dr. Parihan Tamkin, DDS</t>
  </si>
  <si>
    <t>DR. PARIHANTAMKIN</t>
  </si>
  <si>
    <t>11661 Preston Rd STE 141B, Dallas, TX 75230, United States</t>
  </si>
  <si>
    <t>(214) 377 9011</t>
  </si>
  <si>
    <t>https://smilelabdallas.com/wp-content/uploads/2024/09/Dr.Tamkin-Best-Dentist.png</t>
  </si>
  <si>
    <t>Modern clinic with focus on smile aesthetics</t>
  </si>
  <si>
    <t>Dental Design Specialists</t>
  </si>
  <si>
    <t>Raymond Rodriguez</t>
  </si>
  <si>
    <t>6009 Belt Line Rd #224, Dallas, TX 75254, United States</t>
  </si>
  <si>
    <t>(972) 934 8255</t>
  </si>
  <si>
    <t>https://dallasddspecialists.com/wp-content/uploads/IMG_9049.jpg</t>
  </si>
  <si>
    <t>Specialist-level care with high expertise</t>
  </si>
  <si>
    <t>Implants, Oral Surgery, Restorative</t>
  </si>
  <si>
    <t>Dental Specialists</t>
  </si>
  <si>
    <t>Luxuri Dental</t>
  </si>
  <si>
    <t xml:space="preserve">Dr. Melissa Santilli </t>
  </si>
  <si>
    <t>10910 N Central Expy Ste 100, Dallas, TX 75231, United States</t>
  </si>
  <si>
    <t>(214) 429 3534</t>
  </si>
  <si>
    <t>https://static.wixstatic.com/media/b76ed4_bd6c8d3620f54ac9bbc15cdc356fe393~mv2.jpeg/v1/fill/w_1532,h_926,al_c,q_85,usm_0.66_1.00_0.01,enc_avif,quality_auto/Dr%20Santilli.jpeg</t>
  </si>
  <si>
    <t>Premium dental services with aesthetic focus</t>
  </si>
  <si>
    <t>Luxury Dentistry</t>
  </si>
  <si>
    <t>Skyline Dental Studio</t>
  </si>
  <si>
    <t>Jason Le</t>
  </si>
  <si>
    <t>3600 McKinney Ave #230, Dallas, TX 75204, United States</t>
  </si>
  <si>
    <t>(214) 969 7455</t>
  </si>
  <si>
    <t>https://www.skylinedentaldtx.com/wp-content/uploads/2025/01/dr-jason.jpg</t>
  </si>
  <si>
    <t>Patients highlight modern tech and comfort</t>
  </si>
  <si>
    <t>Lakewood Dental Studio</t>
  </si>
  <si>
    <t>Dr. Megan Snyder</t>
  </si>
  <si>
    <t>6220 Gaston Ave, Dallas, TX 75214, United States</t>
  </si>
  <si>
    <t>(214) 945 0270</t>
  </si>
  <si>
    <t>https://lirp.cdn-website.com/81076591/dms3rep/multi/opt/MeganSnyder-1051h.png</t>
  </si>
  <si>
    <t>Boutique dental studio with personalized care</t>
  </si>
  <si>
    <t>Cosmetic, Cleanings, Whitening</t>
  </si>
  <si>
    <t>Luxe Dental</t>
  </si>
  <si>
    <t>Dr. Tracy Nguyen</t>
  </si>
  <si>
    <t>4640 McKinney Ave #140, Dallas, TX 75205, United States</t>
  </si>
  <si>
    <t>(214) 416 9931</t>
  </si>
  <si>
    <t>https://www.luxedentaldallas.com/doctors/dr-tracy-nguyen</t>
  </si>
  <si>
    <t>High-end dental experience with great results</t>
  </si>
  <si>
    <t>Veneers, Implants, Cosmetic</t>
  </si>
  <si>
    <t>Dallas Functional Dentistry</t>
  </si>
  <si>
    <t>Sarah Tevis</t>
  </si>
  <si>
    <t>8226 Douglas Ave #859, Dallas, TX 75225, United States</t>
  </si>
  <si>
    <t>(214) 363 4414</t>
  </si>
  <si>
    <t>https://img1.wsimg.com/isteam/ip/f82c262c-8029-4c33-9676-7c992977947f/blob-96b466a.png/:/cr=t:0%25,l:0%25,w:100%25,h:100%25/rs=w:800,cg:true</t>
  </si>
  <si>
    <t>Holistic and functional approach to dental care</t>
  </si>
  <si>
    <t>Functional, Preventive, Restorative</t>
  </si>
  <si>
    <t>Functional Dentistry</t>
  </si>
  <si>
    <t>Walnut Central Orthodontics</t>
  </si>
  <si>
    <t>Dr. Judy Choi</t>
  </si>
  <si>
    <t>9669 N US, 75 N Central Expy #105, Dallas, TX 75231, United States</t>
  </si>
  <si>
    <t>(214) 692 5688</t>
  </si>
  <si>
    <t>https://www.orthodontistdallastx.com/wp-content/uploads/2025/12/Img-dr-judy-choi.webp</t>
  </si>
  <si>
    <t>Patients love straightening results and care</t>
  </si>
  <si>
    <t>Dallas Orthodontics</t>
  </si>
  <si>
    <t>Dr. Benito Benitez</t>
  </si>
  <si>
    <t>8510 Abrams Rd #508, Dallas, TX 75243, United States</t>
  </si>
  <si>
    <t>(469) 482 0018</t>
  </si>
  <si>
    <t>https://dallas-ortho.com/wp-content/uploads/2025/12/img-Meet-Dr-Benito-Benitez.webp</t>
  </si>
  <si>
    <t>Reliable orthodontic treatments and results</t>
  </si>
  <si>
    <t>Braces, Invisalign, Aligners</t>
  </si>
  <si>
    <t>No Niche</t>
  </si>
  <si>
    <t>MINT orthodontics | Lovers</t>
  </si>
  <si>
    <t>Dr. Benjamin Goldstein</t>
  </si>
  <si>
    <t>5111 Greenville Ave Ste 124, Dallas, TX 75206, United States</t>
  </si>
  <si>
    <t>(214) 740 2442</t>
  </si>
  <si>
    <t>https://assets.mintdentistry.com/Images/Sites/C/CM-Ortho/Practitioner/693450.jpg</t>
  </si>
  <si>
    <t>Modern orthodontic brand with strong results</t>
  </si>
  <si>
    <t>Highland Park Orthodontics</t>
  </si>
  <si>
    <t>Dr. Nadia Lyotard</t>
  </si>
  <si>
    <t>6128 Sherry Ln, Dallas, TX 75225, United States</t>
  </si>
  <si>
    <t>(214) 361 6644</t>
  </si>
  <si>
    <t>https://hporthodallasbraces.com/wp-content/uploads/2019/10/best-dallas-orthodontist.jpg</t>
  </si>
  <si>
    <t>Known for personalized orthodontic care</t>
  </si>
  <si>
    <t>Braces, Invisalign, Early Ortho</t>
  </si>
  <si>
    <t>Fusion Orthodontics | Dallas</t>
  </si>
  <si>
    <t>Dr. Hessam Rahimi</t>
  </si>
  <si>
    <t>19200 Preston Rd #100, Dallas, TX 75252, United States</t>
  </si>
  <si>
    <t>(972) 666 5363</t>
  </si>
  <si>
    <t>https://cdn.prod.website-files.com/6582147563a700c3a8cb91d5/658cbad7491d62a69f49932f_Rahimi.png</t>
  </si>
  <si>
    <t>High-quality orthodontic treatments and service</t>
  </si>
  <si>
    <t>Invisalign, Braces, Smile Correction</t>
  </si>
  <si>
    <t>Lakewood Orthodontics</t>
  </si>
  <si>
    <t>Patricia A. Simon</t>
  </si>
  <si>
    <t>1931 Skillman St, Dallas, TX 75206, United States</t>
  </si>
  <si>
    <t>(214) 826 9000</t>
  </si>
  <si>
    <t>https://www.lakewoodortho.net/assets/images/meet-dr-simon-1.png</t>
  </si>
  <si>
    <t>Friendly orthodontic team with great results</t>
  </si>
  <si>
    <t>Gupta Smile Studio - Orthodontics</t>
  </si>
  <si>
    <t>DR. VICK GUPTA</t>
  </si>
  <si>
    <t>1222 N Bishop Ave Ste 600, Dallas, TX 75208, United States</t>
  </si>
  <si>
    <t>(214) 254 3772</t>
  </si>
  <si>
    <t>https://static.wixstatic.com/media/2741af_0148521a083a4164960e23eb7c1219d7~mv2.jpg/v1/crop/x_1422,y_258,w_3201,h_3200/fill/w_422,h_422,fp_0.50_0.50,q_80,usm_0.66_1.00_0.01,enc_avif,quality_auto/051625_Gupta_KathyTran_IMG_7945.jpg</t>
  </si>
  <si>
    <t>Smile-focused clinic with aesthetic results</t>
  </si>
  <si>
    <t>Veneers, Invisalign, Whitening</t>
  </si>
  <si>
    <t>Park Cities Orthodontics</t>
  </si>
  <si>
    <t>DR. YASIR KACHROO</t>
  </si>
  <si>
    <t>8611 Hillcrest Rd Ste 225, Dallas, TX 75225, United States</t>
  </si>
  <si>
    <t>(214) 484 8488</t>
  </si>
  <si>
    <t>https://pc-ortho.com/meet-the-doctor/</t>
  </si>
  <si>
    <t>Professional orthodontic services and outcomes</t>
  </si>
  <si>
    <t>Invisalign</t>
  </si>
  <si>
    <t>Ferrari Orthodontics</t>
  </si>
  <si>
    <t>Dr. Cal Martin</t>
  </si>
  <si>
    <t>6465 E Mockingbird Ln Ste 371, Dallas, TX 75214, United States</t>
  </si>
  <si>
    <t>(214) 919 0803</t>
  </si>
  <si>
    <t>https://images.squarespace-cdn.com/content/v1/60e828e2f61e652c640b7ab5/34faf420-e403-4c9b-9c2c-af97b3ac0522/headshot-dr-cal-martin.png?format=500w</t>
  </si>
  <si>
    <t>Patients praise smile transformations</t>
  </si>
  <si>
    <t>Veneers, Cosmetic, Smile Design</t>
  </si>
  <si>
    <t>Top Smile Orthodontics - LAKEWOOD</t>
  </si>
  <si>
    <t>DR. NIMA</t>
  </si>
  <si>
    <t>2014 Skillman St, Dallas, TX 75214, United States</t>
  </si>
  <si>
    <t>(469) 314 2888</t>
  </si>
  <si>
    <t>https://static.wixstatic.com/media/e1e6d9_97f1ea0677a2409193fc0083fe5a8bdc~mv2.jpg/v1/fill/w_393,h_488,al_t,q_80,usm_0.66_1.00_0.01,enc_avif,quality_auto/e1e6d9_97f1ea0677a2409193fc0083fe5a8bdc~mv2.jpg</t>
  </si>
  <si>
    <t>Affordable orthodontic solutions</t>
  </si>
  <si>
    <t>Braces, Aligners, Retainers</t>
  </si>
  <si>
    <t>Clear Smiles</t>
  </si>
  <si>
    <t>Dr. Mabel Abraham</t>
  </si>
  <si>
    <t>6336 Greenville Ave Ste B, Dallas, TX 75206, United States</t>
  </si>
  <si>
    <t>(469) 460 5915</t>
  </si>
  <si>
    <t>https://clearsmiles.com/wp-content/uploads/2022/03/Dr.-Mabel-Abraham-Orthodontist.png</t>
  </si>
  <si>
    <t>Focus on clear aligner treatments</t>
  </si>
  <si>
    <t>Invisalign, Aligners, Whitening</t>
  </si>
  <si>
    <t>Columbia Dental and Orthodontics</t>
  </si>
  <si>
    <t>Dr. Kalyan Nadella</t>
  </si>
  <si>
    <t>4611 Columbia Ave #104, Dallas, TX 75226, United States</t>
  </si>
  <si>
    <t>(214) 827 8000</t>
  </si>
  <si>
    <t>https://www.dallasdentalortho.com/assets/images/meet-dr-nadella-1.webp</t>
  </si>
  <si>
    <t>Combined dental &amp; orthodontic services</t>
  </si>
  <si>
    <t>Braces, Cosmetic, General</t>
  </si>
  <si>
    <t>Dental + Orthodontics</t>
  </si>
  <si>
    <t>Orthodontic Specialists of Dallas</t>
  </si>
  <si>
    <t>Dr. Mason Borth</t>
  </si>
  <si>
    <t>7859 Walnut Hill Ln Ste. 275, Dallas, TX 75230, United States</t>
  </si>
  <si>
    <t>(214) 361 4528</t>
  </si>
  <si>
    <t>https://www.osdsmiles.com/assets/uploads/images/meet-dr-mason-borth.jpg</t>
  </si>
  <si>
    <t>Specialist orthodontic care with great outcomes</t>
  </si>
  <si>
    <t>Rio Dental &amp; Orthodontics - Dallas</t>
  </si>
  <si>
    <t>Dr. Annie Han</t>
  </si>
  <si>
    <t>9310 E R L Thornton Fwy Ste 100, Dallas, TX 75228, United States</t>
  </si>
  <si>
    <t>(469) 812 5407</t>
  </si>
  <si>
    <t>Family-friendly dental care with variety services</t>
  </si>
  <si>
    <t>Scott Evans, DDS: Orthodontic, Family &amp; Cosmetic Dentistry</t>
  </si>
  <si>
    <t>Dr. Evans</t>
  </si>
  <si>
    <t>6033 Sherry Ln, Dallas, TX 75225, United States</t>
  </si>
  <si>
    <t>(214) 337 5202</t>
  </si>
  <si>
    <t>https://straightortho.com/wp-content/uploads/2024/11/services.png</t>
  </si>
  <si>
    <t>Efficient orthodontic treatments</t>
  </si>
  <si>
    <t>Fourth Dimension Orthodontics &amp; Craniofacial Orthopedics: Deji V. Fashemo, DDS, MPH (Dallas Office)</t>
  </si>
  <si>
    <t>Dr. Fashemo Deji V</t>
  </si>
  <si>
    <t>7777 Forest Ln C-770, Dallas, TX 75230, United States</t>
  </si>
  <si>
    <t>(972) 947 2000</t>
  </si>
  <si>
    <t>https://www.4dorthodontics.com/wp-content/uploads/2020/09/HDR-Version-GRC7971-Fashemo-Deji-3705-1-768x960.jpeg</t>
  </si>
  <si>
    <t>Advanced orthodontic solutions</t>
  </si>
  <si>
    <t>Braces, Invisalign, Digital Ortho</t>
  </si>
  <si>
    <t>text/blank</t>
  </si>
  <si>
    <t>Genecov Orthodontics</t>
  </si>
  <si>
    <t>Dr. Genecov</t>
  </si>
  <si>
    <t>11661 Preston Rd Ste #106, Dallas, TX 75230, United States</t>
  </si>
  <si>
    <t>(214) 373 9400</t>
  </si>
  <si>
    <t>https://www.genecovorthodontics.com/assets/uploads/images/meet-dr-genecov.jpg</t>
  </si>
  <si>
    <t>Trusted orthodontic care with experience</t>
  </si>
  <si>
    <t>Thrive Dental and Orthodontics - North Dallas</t>
  </si>
  <si>
    <t>Dr. Shiza Haroon</t>
  </si>
  <si>
    <t>6031 Forest Ln, Dallas, TX 75230, United States</t>
  </si>
  <si>
    <t>(214) 206 4996</t>
  </si>
  <si>
    <t>https://thrivedentist.com/wp-content/uploads/2025/08/Dr.-Haroon-1620x2048.jpg</t>
  </si>
  <si>
    <t>Modern dental care with strong patient focus</t>
  </si>
  <si>
    <t>Implants, Cosmetic, Preventive</t>
  </si>
  <si>
    <t>Dreamworks Dental and Orthodontics</t>
  </si>
  <si>
    <t>Dr. Jingjing Chen</t>
  </si>
  <si>
    <t>3215 E Kirnwood Dr #114, Dallas, TX 75237, United States</t>
  </si>
  <si>
    <t>(972) 709 4300</t>
  </si>
  <si>
    <t>https://dreamworksdentaldallas.com/wp-content/uploads/2020/12/Dr.Chen-1-300x300.jpg</t>
  </si>
  <si>
    <t>Friendly care with quality dental treatments</t>
  </si>
  <si>
    <t>Lucent Orthodontics &amp; Dental Specialists</t>
  </si>
  <si>
    <t>Dr. Nathan Coughlin</t>
  </si>
  <si>
    <t>2702 S Buckner Blvd Ste. 120, Dallas, TX 75217, United States</t>
  </si>
  <si>
    <t>(469) 399 6664</t>
  </si>
  <si>
    <t>High-end orthodontic care with precision</t>
  </si>
  <si>
    <t>Define Orthodontics: Kirat Sodhi MSD | Kids, Teens, Adults</t>
  </si>
  <si>
    <t>Dr. Kirat Sodhi</t>
  </si>
  <si>
    <t>7015 Snider Plaza #200, Dallas, TX 75205, United States</t>
  </si>
  <si>
    <t>(214) 378 5555</t>
  </si>
  <si>
    <t>https://www.defineorthodontics.com/wp-content/themes/codebase-2-child/assets/images/other/img-KiratBio.png</t>
  </si>
  <si>
    <t>Modern orthodontics with aesthetic focus</t>
  </si>
  <si>
    <t>Invisalign, Braces, Smile Design</t>
  </si>
  <si>
    <t>Dermatology Center of Dallas</t>
  </si>
  <si>
    <t>Peter D. Hino</t>
  </si>
  <si>
    <t>8230 Walnut Hill Ln Ste 500, Dallas, TX 75231, United States</t>
  </si>
  <si>
    <t>(214) 739 5821</t>
  </si>
  <si>
    <t>https://assets.dermcenterofdallas.com/Images/Sites/D/DermatologyCenterDallas/Practitioner/615772.jpg?w=1000&amp;h=1400&amp;mode=max&amp;deviceType=Desktop</t>
  </si>
  <si>
    <t>Patients praise skin treatments and professionalism</t>
  </si>
  <si>
    <t>Medical Aesthetics</t>
  </si>
  <si>
    <t>Dermatology Specialists of Dallas</t>
  </si>
  <si>
    <t>Brigitte Sallee</t>
  </si>
  <si>
    <t>3600 Gaston Ave #901, Dallas, TX 75246, United States</t>
  </si>
  <si>
    <t>(214) 828 0016</t>
  </si>
  <si>
    <t>https://www.dermspecialistsdallas.com/wp-content/uploads/2025/05/Dr-Brigitte-Sallee-1536x1536.jpg.avif</t>
  </si>
  <si>
    <t>Trusted dermatology care with great results</t>
  </si>
  <si>
    <t>Acne Treatment, Botox, Skin Care</t>
  </si>
  <si>
    <t>411 N Washington Ave Suite 7300, Dallas, TX 75246, United States</t>
  </si>
  <si>
    <t>(214) 296 4477</t>
  </si>
  <si>
    <t>Large network with professional skin care services</t>
  </si>
  <si>
    <t>Skin Exams, Acne, Cosmetic</t>
  </si>
  <si>
    <t>Dr Ellen Turner</t>
  </si>
  <si>
    <t>Dr. Ellen Turner</t>
  </si>
  <si>
    <t>7200 State Hwy 161 Suite 230, Irving, TX 75039, United States</t>
  </si>
  <si>
    <t>(214) 373 7546</t>
  </si>
  <si>
    <t>https://www.dermofficedallas.com/wp-content/uploads/2025/04/Dr.Ellen_-1-647x1024.jpg.webp</t>
  </si>
  <si>
    <t>Reliable dermatology treatments and care</t>
  </si>
  <si>
    <t>Acne, Skin Care, Procedures</t>
  </si>
  <si>
    <t>Revival Dermatology</t>
  </si>
  <si>
    <t>Lisa Guidry Pruett</t>
  </si>
  <si>
    <t>8201 Preston Rd Ste 440 4th Floor, Dallas, TX 75225, United States</t>
  </si>
  <si>
    <t>(214) 675 3227</t>
  </si>
  <si>
    <t>https://revivalderm.com/wp-content/uploads/2024/05/lisa-p-600x900-1.jpg</t>
  </si>
  <si>
    <t>Focus on aesthetic and rejuvenation treatments</t>
  </si>
  <si>
    <t>Botox, Fillers, Laser</t>
  </si>
  <si>
    <t>Cosmetic Dermatology</t>
  </si>
  <si>
    <t>Heights Dermatology</t>
  </si>
  <si>
    <t>Alpesh Desai</t>
  </si>
  <si>
    <t>3900 Junius St #105, Dallas, TX 75246, United States</t>
  </si>
  <si>
    <t>(972) 386 7546</t>
  </si>
  <si>
    <t>https://cdcssl.ibsrv.net/ibimg/smb/650x650_80/webmgr/1z/a/e/2514514.webp?39020bd9bb3b3966885be69e33aef7bb</t>
  </si>
  <si>
    <t>Modern dermatology with patient focus</t>
  </si>
  <si>
    <t>Acne, Skin Care, Anti-aging</t>
  </si>
  <si>
    <t>Dermatology Treatment and Research Center</t>
  </si>
  <si>
    <t>Ross Radusky</t>
  </si>
  <si>
    <t>5310 Harvest Hill Rd #138, Dallas, TX 75230, United States</t>
  </si>
  <si>
    <t>(972) 661 2729</t>
  </si>
  <si>
    <t>https://www.dallasdermcenter.com/wp-content/uploads/2021/08/Radusky_MD.png</t>
  </si>
  <si>
    <t>Professional skin care with strong reputation</t>
  </si>
  <si>
    <t>Botox, Acne, Skin Treatments</t>
  </si>
  <si>
    <t>Dallas Dermatology and Aesthetics</t>
  </si>
  <si>
    <t>Ashwin G. Agarwal</t>
  </si>
  <si>
    <t>4104 W 15th St Ste 202, Plano, TX 75093, United States</t>
  </si>
  <si>
    <t>(972) 608 3100</t>
  </si>
  <si>
    <t>https://www.dallasdermmd.com/wp-content/uploads/2020/06/new-ashwin-agarwal-287x300.jpg</t>
  </si>
  <si>
    <t>Experienced dermatology provider</t>
  </si>
  <si>
    <t>Acne, Skin Exams, Cosmetic</t>
  </si>
  <si>
    <t>Mary Hurley, MD</t>
  </si>
  <si>
    <t>Mary E. Hurley</t>
  </si>
  <si>
    <t>8144 Walnut Hill Ln Ste 1300, Dallas, TX 75231, United States</t>
  </si>
  <si>
    <t>(214) 420 7070</t>
  </si>
  <si>
    <t>https://forefrontdermatology.com/wp-content/uploads/2022/06/Hurley-800x800-1-350x350.jpg</t>
  </si>
  <si>
    <t>National brand with quality care</t>
  </si>
  <si>
    <t>Dallas Associated Dermatologists</t>
  </si>
  <si>
    <t>Christine S. Landry</t>
  </si>
  <si>
    <t>6750 N MacArthur Blvd #260, Irving, TX 75039, United States</t>
  </si>
  <si>
    <t>(214) 987 3376</t>
  </si>
  <si>
    <t>https://dallasassocderm.com/wp-content/uploads/sites/30/2026/06/Outlook-skz4vdtr-wpv_400x400_center_center.png</t>
  </si>
  <si>
    <t>Trusted dermatology specialists</t>
  </si>
  <si>
    <t>Kassir Dermatology</t>
  </si>
  <si>
    <t>Dr. Martin Kassir</t>
  </si>
  <si>
    <t>8335 Walnut Hill Ln #140, Dallas, TX 75231, United States</t>
  </si>
  <si>
    <t>(214) 360 1500</t>
  </si>
  <si>
    <t>https://d36hbw14aib5lz.cloudfront.net/310519663632131433/FaxiNdQGefjSuaR2uQQ5Zp/7c_77_7c77d44de4b2dbec572d83ac167a3134_2e595658.jpg?Expires=1782133805&amp;Signature=u7RmIxxwDYwFNE2kqWlxbk~fxKXc9JtSb-DG6q9IIBsU5PSIbuL~GMbhHD4P89WssgMp27hUdbOTppAnk5C5O-NwnXWFjMsNuzBKrbVIpf8OuwwVSfhXUecJzKrQizTwIDYOIHglrFBV3NI486yXcDQatGgBngC3jIHkXiUSvod-TTa3lr8ifIBLxTV1ONvYdJVouY91Y6-mEwoajM9LKhqaUxKikSJ9R3x-hmoPMsz79WawpFqhvZHaGJed3D54CgdoWVFsHtSW-brW34zg-FkDvDePc1cZohnXWwXJo4ArW1dHthLFM6D7qVVuwOQ-QNjahwpJ-HCYBVshT53hgg__&amp;Key-Pair-Id=K1MP89RTKNH4J</t>
  </si>
  <si>
    <t>High-end cosmetic dermatology services</t>
  </si>
  <si>
    <t>Warthan Amir Dermatology</t>
  </si>
  <si>
    <t>Dr. Molly Warthan</t>
  </si>
  <si>
    <t>12222 Coit Rd Suite 200, Dallas, TX 75251, United States</t>
  </si>
  <si>
    <t>(214) 760 3007</t>
  </si>
  <si>
    <t>https://cdn.prod.website-files.com/65848b1a1f6c10a369a702cd/65e201ecf56981dfd0bb44ae_Molly-avatar-p-500.jpg</t>
  </si>
  <si>
    <t>Experienced dermatologist with strong reviews</t>
  </si>
  <si>
    <t>Lakewood Dermatology - Dr. McDonough</t>
  </si>
  <si>
    <t>Dr. McDonough</t>
  </si>
  <si>
    <t>6162 E Mockingbird Ln #120, Dallas, TX 75214, United States</t>
  </si>
  <si>
    <t>(214) 463 8328</t>
  </si>
  <si>
    <t>https://www.lakewooddermatology.com//img/dr-mcdonough.jpg</t>
  </si>
  <si>
    <t>Patient-focused dermatology services</t>
  </si>
  <si>
    <t>Acne, Skin Exams, Treatments</t>
  </si>
  <si>
    <t>Davis Dermatology</t>
  </si>
  <si>
    <t>Dr. Lance Davis</t>
  </si>
  <si>
    <t>6500 Greenville Ave Ste 195, Dallas, TX 75206, United States</t>
  </si>
  <si>
    <t>(214) 363 3376</t>
  </si>
  <si>
    <t>https://static.wixstatic.com/media/04967c_f54f52c58815858317467149880ef3a2.jpg/v1/fill/w_261,h_263,al_c,q_80,usm_0.66_1.00_0.01,enc_avif,quality_auto/04967c_f54f52c58815858317467149880ef3a2.jpg</t>
  </si>
  <si>
    <t>Medical dermatology with expertise</t>
  </si>
  <si>
    <t>Skin Cancer, Acne, Procedures</t>
  </si>
  <si>
    <t>Medical Dermatology</t>
  </si>
  <si>
    <t>Dallas Dermatology Partners</t>
  </si>
  <si>
    <t>Dr. Lauren Dickson</t>
  </si>
  <si>
    <t>17051 Dallas Pkwy Ste 350, Addison, TX 75001, United States</t>
  </si>
  <si>
    <t>(214) 702 0029</t>
  </si>
  <si>
    <t>https://www.dallasdermpartners.com/wp-content/uploads/2025/06/dr-lauren-dickson-dallas-dermatologist.jpg</t>
  </si>
  <si>
    <t>Comprehensive dermatology care</t>
  </si>
  <si>
    <t>Acne, Cosmetic, Skin Exams</t>
  </si>
  <si>
    <t>Dr. Malouf Dermatology</t>
  </si>
  <si>
    <t>Dr. Malouf</t>
  </si>
  <si>
    <t>7515 Greenville Ave #800, Dallas, TX 75231, United States</t>
  </si>
  <si>
    <t>(817) 205 3075</t>
  </si>
  <si>
    <t>https://www.drpetermalouf.com/wp-content/uploads/2023/12/dr-peter-malouf-800x958.jpg</t>
  </si>
  <si>
    <t>High-end aesthetic and cosmetic procedures</t>
  </si>
  <si>
    <t>Botox, Fillers, Facial Aesthetics</t>
  </si>
  <si>
    <t>Amanda (Amy) Wolthoff, MD, PLLC dba Intentional Dermatology and Health</t>
  </si>
  <si>
    <t>Amy Wolthoff</t>
  </si>
  <si>
    <t>6200 Lyndon B Johnson Fwy #110, Dallas, TX 75240, United States</t>
  </si>
  <si>
    <t>(817) 985 7685</t>
  </si>
  <si>
    <t>https://cdcssl.ibsrv.net/ibimg/smb/1400x2100_80/webmgr/1w/y/0/644c0468ab06e_EnlightendermatologyAmyWolthoff.jpg.webp?4ef507ce66b04741cb676a5588e3531a</t>
  </si>
  <si>
    <t>Modern dermatology with personalized care</t>
  </si>
  <si>
    <t>Signature Dermatology and Aesthetics</t>
  </si>
  <si>
    <t>Bryan Selkin</t>
  </si>
  <si>
    <t>5060 Tennyson Pkwy Ste 100, Dallas, TX 75024, United States</t>
  </si>
  <si>
    <t>(972) 505 2551</t>
  </si>
  <si>
    <t>https://signaturederm.com/wp-content/uploads/sites/17/2023/12/Selkin-MD-scaled-e1765575418702-wpv_400x400_center_center.jpg</t>
  </si>
  <si>
    <t>High-end dermatology with excellent cosmetic results</t>
  </si>
  <si>
    <t>Adean Kingston, M.D., PLLC - Dermatologist Dallas</t>
  </si>
  <si>
    <t>Adean Kingston</t>
  </si>
  <si>
    <t>4514 Cole Ave #910, Dallas, TX 75205, United States</t>
  </si>
  <si>
    <t>(214) 420 3376</t>
  </si>
  <si>
    <t>https://assets.adeankingstondermatology.com/Images/Sites/K/KingstonAdean/Practitioner/1409512.jpg?w=1000&amp;h=1400&amp;mode=max&amp;deviceType=Desktop</t>
  </si>
  <si>
    <t>Trusted dermatology care with patient satisfaction</t>
  </si>
  <si>
    <t>Nnenna Agim, MD, FAAD</t>
  </si>
  <si>
    <t>https://northdallasderm.com/wp-content/uploads/2024/04/Dr-Mary-Hurley-e1721240460657.jpg</t>
  </si>
  <si>
    <t>Professional care with strong expertise</t>
  </si>
  <si>
    <t>Acne, Skin Care, Cosmetic</t>
  </si>
  <si>
    <t>Advanced Dermasurgery Associates</t>
  </si>
  <si>
    <t>Michael Kelly-Sell</t>
  </si>
  <si>
    <t>12222 Coit Rd #102, Dallas, TX 75251, United States</t>
  </si>
  <si>
    <t>(972) 726 6647</t>
  </si>
  <si>
    <t>https://drposten.com/wp-content/uploads/sites/39/2024/12/kelly-sell-e1734056314611-wpv_400x400_center_center.jpg</t>
  </si>
  <si>
    <t>Experienced dermatologist with quality treatments</t>
  </si>
  <si>
    <t>Skin Care, Anti-aging, Laser</t>
  </si>
  <si>
    <t>Pediatric Associates of Dallas</t>
  </si>
  <si>
    <t>Asha Abraham</t>
  </si>
  <si>
    <t>7859 Walnut Hill Ln #200, Dallas, TX 75230, United States</t>
  </si>
  <si>
    <t>(214) 369 7661</t>
  </si>
  <si>
    <t>https://paddallas.com/wp-content/uploads/2025/10/15.png</t>
  </si>
  <si>
    <t>Focus on aesthetic dermatology and skin health</t>
  </si>
  <si>
    <t>Comprehensive Pediatric Care Dallas: Meenu Jindal, DO, FAAP</t>
  </si>
  <si>
    <t xml:space="preserve">Dr. Meenu Jindal </t>
  </si>
  <si>
    <t>1151 N Buckner Blvd Ste 203, Dallas, TX 75218, United States</t>
  </si>
  <si>
    <t>(214) 324 4221</t>
  </si>
  <si>
    <t>https://sa1s3optim.patientpop.com/640x/filters:format(webp)/assets/production/practices/4a883ba845d302462884cfb283801193c521152e/images/2732151.jpg</t>
  </si>
  <si>
    <t>Trusted pediatric care with experienced staff</t>
  </si>
  <si>
    <t>Checkups, Vaccines, Sick Visits</t>
  </si>
  <si>
    <t>PM Pediatric Care</t>
  </si>
  <si>
    <t>David J. Mathison</t>
  </si>
  <si>
    <t>1935 Medical District Dr Ste EL 200, Dallas, TX 75235, United States</t>
  </si>
  <si>
    <t>(469) 966 5437</t>
  </si>
  <si>
    <t>https://b4485928.smushcdn.com/4485928/wp-content/uploads/2023/06/David-Mathison-BAF7F4.png?lossy=2&amp;strip=1&amp;webp=1&amp;size=190x0</t>
  </si>
  <si>
    <t>Convenient urgent pediatric care services</t>
  </si>
  <si>
    <t>Urgent Care, Illness, Injuries</t>
  </si>
  <si>
    <t>Pediatric Urgent Care</t>
  </si>
  <si>
    <t>Oak Cliff Pediatrics</t>
  </si>
  <si>
    <t xml:space="preserve">Sue Bacsik </t>
  </si>
  <si>
    <t>1107 Jefferson Blvd, Dallas, TX 75208, United States</t>
  </si>
  <si>
    <t>(469) 300 5437</t>
  </si>
  <si>
    <t>https://oakcliffpediatrics.com/wp-content/uploads/2022/07/OCP_2022-23-2.jpg</t>
  </si>
  <si>
    <t>Friendly pediatric care with patient focus</t>
  </si>
  <si>
    <t>Checkups, Vaccines, Consultations</t>
  </si>
  <si>
    <t>Dr. Shari's Pediatrics</t>
  </si>
  <si>
    <t>Dr. Shari</t>
  </si>
  <si>
    <t>3801 Gaston Ave Suite 303, Dallas, TX 75246, United States</t>
  </si>
  <si>
    <t>(469) 677 0911</t>
  </si>
  <si>
    <t>https://i0.wp.com/askdrshari.wpcomstaging.com/wp-content/uploads/2021/01/e5cdb31f-7993-4593-a6bb-a9a228defc00.jpg?w=900&amp;ssl=1</t>
  </si>
  <si>
    <t>Personalized pediatric services and care</t>
  </si>
  <si>
    <t>Consultations, Child Health, Guidance</t>
  </si>
  <si>
    <t>Park Cities Pediatrics</t>
  </si>
  <si>
    <t>Dr. Simon</t>
  </si>
  <si>
    <t>8215 Westchester Dr #150, Dallas, TX 75225, United States</t>
  </si>
  <si>
    <t>(214) 361 7185</t>
  </si>
  <si>
    <t>https://www.parkcitiespediatrics.com/wp-content/uploads/2019/04/DSC_8423-600x400.jpg</t>
  </si>
  <si>
    <t>High-quality pediatric care with strong reviews</t>
  </si>
  <si>
    <t>Checkups, Vaccines, Preventive</t>
  </si>
  <si>
    <t>Woodhill Pediatric Associates</t>
  </si>
  <si>
    <t>Abbey Herrs</t>
  </si>
  <si>
    <t>8335 Walnut Hill Ln, Dallas, TX 75231, United States</t>
  </si>
  <si>
    <t>(214) 696 0222</t>
  </si>
  <si>
    <t>https://www.hhmhealth.org/wp-content/uploads/2026/02/Abbey-2-768x1024.png</t>
  </si>
  <si>
    <t>Community-focused pediatric care</t>
  </si>
  <si>
    <t>Checkups, Vaccines, Wellness</t>
  </si>
  <si>
    <t>Community Pediatrics</t>
  </si>
  <si>
    <t>Pediatrics of Texas</t>
  </si>
  <si>
    <t>C. Daryl Curry</t>
  </si>
  <si>
    <t>1411 N Beckley Ave Ste 366, Dallas, TX 75203, United States</t>
  </si>
  <si>
    <t>(214) 941 2777</t>
  </si>
  <si>
    <t>https://pediatricsoftexas.com/wp-content/uploads/2025/01/b3.jpeg</t>
  </si>
  <si>
    <t>Reliable pediatric services with experience</t>
  </si>
  <si>
    <t>Checkups, Sick Visits, Vaccines</t>
  </si>
  <si>
    <t>No values apply</t>
  </si>
  <si>
    <t>Healthy Texan Pediatrics and Family Medicine</t>
  </si>
  <si>
    <t>Shelley Weiss</t>
  </si>
  <si>
    <t>7777 Forest Ln Suite C550, Dallas, TX 75230, United States</t>
  </si>
  <si>
    <t>(972) 566 4286</t>
  </si>
  <si>
    <t>https://www.myprivia.com/sites/default/files/styles/provider_landing_200x200_/public/2024-10/htpfm_Sheley_Weiss.jpg?itok=d10eJz6V</t>
  </si>
  <si>
    <t>General pediatric and family health services</t>
  </si>
  <si>
    <t>Checkups, Health Care, Wellness</t>
  </si>
  <si>
    <t>Karam Pediatric Group</t>
  </si>
  <si>
    <t>Dr. Albert G. Karam</t>
  </si>
  <si>
    <t>12200 Park Central Dr #405b, Dallas, TX 75251, United States</t>
  </si>
  <si>
    <t>(972) 341 9697</t>
  </si>
  <si>
    <t>https://images.squarespace-cdn.com/content/v1/5ee5943d981f943d9ec8b133/b9a883ef-05d5-480d-9670-8a232b7ddd0b/DSC_5292.jpg?format=1000w</t>
  </si>
  <si>
    <t>Caring pediatric team with good reputation</t>
  </si>
  <si>
    <t>Checkups, Vaccines, Illness Care</t>
  </si>
  <si>
    <t>Inwood Village Pediatrics</t>
  </si>
  <si>
    <t>Tina Gray Deuber</t>
  </si>
  <si>
    <t>5470 W Lovers Ln Suite 330, Dallas, TX 75209, United States</t>
  </si>
  <si>
    <t>(214) 956 7337</t>
  </si>
  <si>
    <t>https://www.inwoodvillagepediatrics.com/images-team/deuber-tina.jpg</t>
  </si>
  <si>
    <t>Personalized pediatric care in a friendly setting</t>
  </si>
  <si>
    <t>LBU Community Clinic - Pediatric Clinic</t>
  </si>
  <si>
    <t>Leonor Marquez</t>
  </si>
  <si>
    <t>3111 Sylvan Ave, Dallas, TX 75212, United States</t>
  </si>
  <si>
    <t>(214) 540 0300</t>
  </si>
  <si>
    <t>https://lbucommunityclinic.org/wp-content/uploads/2023/10/Leonor-Marquez-5-25-18-2.jpg</t>
  </si>
  <si>
    <t>Community clinic with affordable pediatric care</t>
  </si>
  <si>
    <t>Checkups, Vaccines, Basic Care</t>
  </si>
  <si>
    <t>Community Healthcare</t>
  </si>
  <si>
    <t>Clinical Pediatric Associates</t>
  </si>
  <si>
    <t>Dr. Ernie Fernandez</t>
  </si>
  <si>
    <t>8355 Walnut Hill Ln # 205, Dallas, TX 75231, United States</t>
  </si>
  <si>
    <t>(214) 368 3659</t>
  </si>
  <si>
    <t>https://www.clinicalpediatrics.com/images/Ernie-M.-Fernandez.jpg?</t>
  </si>
  <si>
    <t>Professional pediatric healthcare services</t>
  </si>
  <si>
    <t>Checkups, Illness, Vaccines</t>
  </si>
  <si>
    <t>Preston Centre Pediatrics</t>
  </si>
  <si>
    <t>Dr. Joseph P Peterman</t>
  </si>
  <si>
    <t>8222 Douglas Ave #500, Dallas, TX 75225, United States</t>
  </si>
  <si>
    <t>(214) 987 0777</t>
  </si>
  <si>
    <t>https://prestoncentrepediatrics.com/team/dr-joe-peterman/</t>
  </si>
  <si>
    <t>Established pediatric practice with trust</t>
  </si>
  <si>
    <t>Roberts Tana P MD</t>
  </si>
  <si>
    <t>William H. Moore</t>
  </si>
  <si>
    <t>8350 N Central Expy, Dallas, TX 75206, United States</t>
  </si>
  <si>
    <t>(214) 543 3200</t>
  </si>
  <si>
    <t>Family-focused pediatric services</t>
  </si>
  <si>
    <t>Radiance Pediatrics</t>
  </si>
  <si>
    <t>Tonya P. McDonald</t>
  </si>
  <si>
    <t>3560 W Camp Wisdom Rd STE 200, Dallas, TX 75237, United States</t>
  </si>
  <si>
    <t>(469) 431 2627</t>
  </si>
  <si>
    <t>Modern pediatric care with patient focus</t>
  </si>
  <si>
    <t>Checkups, Wellness, Vaccines</t>
  </si>
  <si>
    <t>Amy Pass, MD - Happy &amp; Healthy Pediatrics</t>
  </si>
  <si>
    <t>Dr. Amy Pass</t>
  </si>
  <si>
    <t>12200 Park Central Dr Ste #189 (FIRST FLOOR, Dallas, TX 75251, United States</t>
  </si>
  <si>
    <t>(972) 546 5550</t>
  </si>
  <si>
    <t>https://www.happyandhealthypedi.com/images/about-dr-amy-pass.png</t>
  </si>
  <si>
    <t>Friendly environment and quality care</t>
  </si>
  <si>
    <t>Checkups, Illness, Preventive</t>
  </si>
  <si>
    <t>Pediatricians of Dallas-Matthew M. Yaeger</t>
  </si>
  <si>
    <t>Somer Curtis</t>
  </si>
  <si>
    <t>8325 Walnut Hill Ln #225, Dallas, TX 75231, United States</t>
  </si>
  <si>
    <t>(214) 691 3535</t>
  </si>
  <si>
    <t>https://pediatriciansofdallas.com/wp-content/uploads/2025/01/Dr.-Somer-Curtis-400x604.jpg</t>
  </si>
  <si>
    <t>Experienced pediatricians with trusted care</t>
  </si>
  <si>
    <t>Jack D Seidel MD, PA -PEDIATRICS</t>
  </si>
  <si>
    <t>Jack D. Seidel</t>
  </si>
  <si>
    <t>4100 Alpha Rd Suite 650 6th floor, Dallas, TX 75244, United States</t>
  </si>
  <si>
    <t>(972) 243 5437</t>
  </si>
  <si>
    <t>Personalized pediatric medical care</t>
  </si>
  <si>
    <t>Checkups, Child Health, Wellness</t>
  </si>
  <si>
    <t>Sunshine Pediatric Day Center</t>
  </si>
  <si>
    <t>David Maymon</t>
  </si>
  <si>
    <t>9127 King Arthur Dr, Dallas, TX 75247, United States</t>
  </si>
  <si>
    <t>(972) 882 9498</t>
  </si>
  <si>
    <t>https://images.leadconnectorhq.com/image/f_webp/q_80/r_1200/u_https://assets.cdn.filesafe.space/lCzsyd5yW0jr8udwMAJK/media/699c9835340118cc6196b6c8.png</t>
  </si>
  <si>
    <t>Pediatric day care with medical support</t>
  </si>
  <si>
    <t>Childcare, Monitoring, Wellness</t>
  </si>
  <si>
    <t>Pediatric Day Care</t>
  </si>
  <si>
    <t>Pecan Tree Pediatrics - Lakewood</t>
  </si>
  <si>
    <t xml:space="preserve">Dr. Casey Drake
</t>
  </si>
  <si>
    <t>6301 Gaston Ave #750, Dallas, TX 75214, United States</t>
  </si>
  <si>
    <t>(214) 214 3100</t>
  </si>
  <si>
    <t>https://pecantreepediatrics.com/wp-content/uploads/2009/11/DSC_3978-21-e1373216588761.jpg</t>
  </si>
  <si>
    <t>Trusted pediatric clinic with long-term patients</t>
  </si>
  <si>
    <t>Bent Tree Family Physicians</t>
  </si>
  <si>
    <t>Guy Culpepper</t>
  </si>
  <si>
    <t>17110 Dallas Pkwy Ste 100, Dallas, TX 75248, United States</t>
  </si>
  <si>
    <t>(972) 380 7000</t>
  </si>
  <si>
    <t>Pediatric-focused healthcare services</t>
  </si>
  <si>
    <t>Dallas Family Medical &amp; Aesthetics</t>
  </si>
  <si>
    <t>Julie Reihsen</t>
  </si>
  <si>
    <t>16901 Dallas Pkwy #208, Addison, TX 75001, United States</t>
  </si>
  <si>
    <t>(972) 248 2020</t>
  </si>
  <si>
    <t>https://dallasfamilymedical.com/wp-content/uploads/2022/05/2226011-1.jpg</t>
  </si>
  <si>
    <t>Reliable family healthcare with patient trust</t>
  </si>
  <si>
    <t>Checkups, Chronic Care, Wellness</t>
  </si>
  <si>
    <t>Care Family Health Center</t>
  </si>
  <si>
    <t>Faria Chevez</t>
  </si>
  <si>
    <t>10611 Garland Rd #102, Dallas, TX 75218, United States</t>
  </si>
  <si>
    <t>(972) 765 4410</t>
  </si>
  <si>
    <t>https://static.wixstatic.com/media/8c50dd_faf678bfbcf44e08af33bd3cafc61d7a~mv2.jpg/v1/fill/w_596,h_1338,al_c,q_85,usm_0.66_1.00_0.01,enc_avif,quality_auto/8c50dd_faf678bfbcf44e08af33bd3cafc61d7a~mv2.jpg</t>
  </si>
  <si>
    <t>Affordable and accessible family care</t>
  </si>
  <si>
    <t>Family Healthcare</t>
  </si>
  <si>
    <t>Mercy Family Clinic: Ebere Azubuike, MD</t>
  </si>
  <si>
    <t>Dr. Izzy</t>
  </si>
  <si>
    <t>1114 N Bishop Ave, Dallas, TX 75208, United States</t>
  </si>
  <si>
    <t>(214) 942 2377</t>
  </si>
  <si>
    <t>https://sa1s3optim.patientpop.com/assets/docs/165804.png</t>
  </si>
  <si>
    <t>Community-focused healthcare services</t>
  </si>
  <si>
    <t>Checkups, Primary Care, Wellness</t>
  </si>
  <si>
    <t>Family Clinic</t>
  </si>
  <si>
    <t>Family Health North Texas by Stella Mattina</t>
  </si>
  <si>
    <t>Gonzalo Venegas</t>
  </si>
  <si>
    <t>12201 Merit Dr, Dallas, TX 75251, United States</t>
  </si>
  <si>
    <t>(214) 942 3100</t>
  </si>
  <si>
    <t>https://stellamattina.com/wp-content/uploads/2024/03/bio_gv.jpg</t>
  </si>
  <si>
    <t>Holistic and personalized care approach</t>
  </si>
  <si>
    <t>Functional Care, Wellness, Preventive</t>
  </si>
  <si>
    <t>Functional Medicine</t>
  </si>
  <si>
    <t>Stellar Primary Care</t>
  </si>
  <si>
    <t xml:space="preserve"> Dr. Lugo</t>
  </si>
  <si>
    <t>8303 N Stemmons Fwy Ste 100, Dallas, TX 75247, United States</t>
  </si>
  <si>
    <t>(214) 480 4155</t>
  </si>
  <si>
    <t>https://static.wixstatic.com/media/454a9f_dd9700f2ce0c4d3883f8afb33b127903~mv2.jpg/v1/fill/w_423,h_542,al_c,q_80,usm_0.66_1.00_0.01,enc_avif,quality_auto/279CB222-B730-4916-9091-9C7A8E28AD48%20(1)_edited_edited_edited_edited_edited.jpg</t>
  </si>
  <si>
    <t>Modern primary care with patient focus</t>
  </si>
  <si>
    <t>Checkups, Chronic Care, Preventive</t>
  </si>
  <si>
    <t>Lakewood Primary Care And Wellness</t>
  </si>
  <si>
    <t>Rajan Kohli</t>
  </si>
  <si>
    <t>8210 Walnut Hill Ln Bldg 1, #516, Dallas, TX 75231, United States</t>
  </si>
  <si>
    <t>(214) 810 4331</t>
  </si>
  <si>
    <t>https://lakewoodprimarycarewellness.com/assets/upload/1597325301-yoga-image.jpeg</t>
  </si>
  <si>
    <t>Wellness-focused primary care clinic</t>
  </si>
  <si>
    <t>Wellness, Preventive, Chronic Care</t>
  </si>
  <si>
    <t>Primary Care &amp; Wellness</t>
  </si>
  <si>
    <t>Arbor Green Family Medicine</t>
  </si>
  <si>
    <t>Dr. Risha Kopel</t>
  </si>
  <si>
    <t>17610 Preston Rd, Dallas, TX 75252, United States</t>
  </si>
  <si>
    <t>(972) 931 0100</t>
  </si>
  <si>
    <t>Patient-centered family healthcare</t>
  </si>
  <si>
    <t>Neighborhood Medical Center. Martin G. McElya, DO</t>
  </si>
  <si>
    <t>Dr. McElya earned</t>
  </si>
  <si>
    <t>5917 Belt Line Rd, Dallas, TX 75254, United States</t>
  </si>
  <si>
    <t>(972) 726 6464</t>
  </si>
  <si>
    <t>Community healthcare with broad services</t>
  </si>
  <si>
    <t>Primary Care, Wellness, Illness</t>
  </si>
  <si>
    <t>Dr. Kathryn C. Cornelius, MD, MBA</t>
  </si>
  <si>
    <t xml:space="preserve">Dr. Andrew Chung </t>
  </si>
  <si>
    <t>3600 Gaston Avenue Wadley, Tower, Suite 755, Dallas, TX 75246, United States</t>
  </si>
  <si>
    <t>(214) 823 4200</t>
  </si>
  <si>
    <t>Multi-service healthcare provider</t>
  </si>
  <si>
    <t>Primary Care, Chronic Care, Wellness</t>
  </si>
  <si>
    <t>Healthcare Clinic</t>
  </si>
  <si>
    <t>UT Southwestern Family Medicine at Texas Health Dallas</t>
  </si>
  <si>
    <t>Dallah Abdallahi</t>
  </si>
  <si>
    <t>8194 Walnut Hill Ln Bldg 5, Dallas, TX 75231, United States</t>
  </si>
  <si>
    <t>(214) 891 6400</t>
  </si>
  <si>
    <t>https://d38sso7f6qz01j.cloudfront.net/images/abdallahi-dallah-209792-400x400.width-200.jpg</t>
  </si>
  <si>
    <t>Academic medical center with expert care</t>
  </si>
  <si>
    <t>Primary Care, Chronic Care, Specialty Referrals</t>
  </si>
  <si>
    <t>Academic Healthcare</t>
  </si>
  <si>
    <t>Vasquez Family Medicine Center</t>
  </si>
  <si>
    <t>Dr. Jaime Vasquez</t>
  </si>
  <si>
    <t>2929 Welborn St, Dallas, TX 75219, United States</t>
  </si>
  <si>
    <t>(214) 528 1083</t>
  </si>
  <si>
    <t>Affordable care with patient-focused service</t>
  </si>
  <si>
    <t>Checkups, Illness Care, Preventive</t>
  </si>
  <si>
    <t>White Rock Family Health</t>
  </si>
  <si>
    <t>Micheal Cheng</t>
  </si>
  <si>
    <t>9015 Garland Rd, Dallas, TX 75218, United States</t>
  </si>
  <si>
    <t>(214) 747 8800</t>
  </si>
  <si>
    <t>https://nebula.wsimg.com/d6336dc84497b57a1956ffe909409d3d?AccessKeyId=57B6B836BB5E645028F3&amp;disposition=0&amp;alloworigin=1</t>
  </si>
  <si>
    <t>Friendly team with reliable primary care</t>
  </si>
  <si>
    <t>Griego Family Medical Centre</t>
  </si>
  <si>
    <t>Mariam Afolabi</t>
  </si>
  <si>
    <t>6331 Prospect Ave, Dallas, TX 75214, United States</t>
  </si>
  <si>
    <t>(214) 330 9221</t>
  </si>
  <si>
    <t>https://metroplexmedicalcentres.com/wp-content/uploads/2026/05/Mariam-Afolabi-PA-C-metroplex-medical-centres-2026-400x400.jpg</t>
  </si>
  <si>
    <t>Accessible healthcare with broad services</t>
  </si>
  <si>
    <t>Medical Center</t>
  </si>
  <si>
    <t>Village Medical at Walgreens - Old East Dallas</t>
  </si>
  <si>
    <t>5001 Ross Ave #120, Dallas, TX 75206, United States</t>
  </si>
  <si>
    <t>(214) 269 5002</t>
  </si>
  <si>
    <t>Modern primary care with strong patient support</t>
  </si>
  <si>
    <t>Primary Care Network</t>
  </si>
  <si>
    <t>HealthCareClinics Primary Care</t>
  </si>
  <si>
    <t>Ronald N. Skufca,</t>
  </si>
  <si>
    <t>5315 Ross Ave, Dallas, TX 75206, United States</t>
  </si>
  <si>
    <t>(214) 826 2151</t>
  </si>
  <si>
    <t>https://www.healthcareclinics.com/wp-content/uploads/2024/04/Ronald-cropped.jpg</t>
  </si>
  <si>
    <t>Convenient clinic-based healthcare services</t>
  </si>
  <si>
    <t>Checkups, Minor Illness, Preventive</t>
  </si>
  <si>
    <t>Retail Clinic</t>
  </si>
  <si>
    <t>Paradigm Family Health</t>
  </si>
  <si>
    <t>Dr. Staci Benson</t>
  </si>
  <si>
    <t>6301 Gaston Ave Ste 725, Dallas, TX 75214, United States</t>
  </si>
  <si>
    <t>(214) 810 3553</t>
  </si>
  <si>
    <t>https://static.wixstatic.com/media/5e9dc2_f7c58dda8a6c4d05a537f111fa8a05b1~mv2.jpg/v1/crop/x_0,y_764,w_3712,h_3712/fill/w_400,h_400,al_c,q_80,usm_0.66_1.00_0.01,enc_avif,quality_auto/DSC_6287_JPG.jpg</t>
  </si>
  <si>
    <t>Personalized family healthcare services</t>
  </si>
  <si>
    <t>Family Medicine Clinic</t>
  </si>
  <si>
    <t>James D. Griffin</t>
  </si>
  <si>
    <t>7920 Elmbrook Dr Ste 120, Dallas, TX 75247, United States</t>
  </si>
  <si>
    <t>(214) 266 0312</t>
  </si>
  <si>
    <t>https://www.parklandhealth.org/Uploads/Public/Images/Med-Staff/GRIFFIN_JAMES_D.jpg</t>
  </si>
  <si>
    <t>Large healthcare system with comprehensive care</t>
  </si>
  <si>
    <t>Primary Care, Specialty Referrals, Wellness</t>
  </si>
  <si>
    <t>Public Healthcare</t>
  </si>
  <si>
    <t>Dr. Karen K. King, DO</t>
  </si>
  <si>
    <t>Dr. Karen K. King</t>
  </si>
  <si>
    <t>1151 N Buckner Blvd #102, Dallas, TX 75218, United States</t>
  </si>
  <si>
    <t>(214) 328 7400</t>
  </si>
  <si>
    <t>https://health.localtennisclubs.net/wp-content/uploads/2026/05/1-1.jpg</t>
  </si>
  <si>
    <t>Personalized and patient-focused care</t>
  </si>
  <si>
    <t>Checkups, Wellness, Preventive</t>
  </si>
  <si>
    <t>Health One Family Medicine</t>
  </si>
  <si>
    <t>Shalin Parikh</t>
  </si>
  <si>
    <t>8500 Olympus Blvd #101, Dallas, TX 75063, United States</t>
  </si>
  <si>
    <t>(469) 262 5762</t>
  </si>
  <si>
    <t>https://healthonemedicine.com/wp-content/uploads/2024/04/Dr.-Shalin-Parikh--1024x1024.jpeg</t>
  </si>
  <si>
    <t>Modern medical clinic with holistic approach</t>
  </si>
  <si>
    <t>Integrative Medicine</t>
  </si>
  <si>
    <t>Dana Bleakney, MD</t>
  </si>
  <si>
    <t>Dana Bleakney</t>
  </si>
  <si>
    <t>3434 Swiss Ave Ste 300, Dallas, TX 75204, United States</t>
  </si>
  <si>
    <t>(972) 817 6930</t>
  </si>
  <si>
    <t>https://phyndapi-n9-prod-east2-dgb5gra6fdffawgn.eastus2-01.azurewebsites.net/V1/Photo/1255368502</t>
  </si>
  <si>
    <t>Trusted healthcare network with expert providers</t>
  </si>
  <si>
    <t>Primary Care, Specialty, Preventive</t>
  </si>
  <si>
    <t>Healthcare System</t>
  </si>
  <si>
    <t>M. Brett Raynor, MD</t>
  </si>
  <si>
    <t>Dr. Brett Raynor</t>
  </si>
  <si>
    <t>7115 Greenville Ave ste 310, Dallas, TX 75231, United States</t>
  </si>
  <si>
    <t>(214) 265 3211</t>
  </si>
  <si>
    <t>https://images.squarespace-cdn.com/content/v1/58e4388d9de4bbecc7722024/1491391548111-4B6LH0CJ99XJMII29QGN/Brett+Raynor?format=750w</t>
  </si>
  <si>
    <t>Personalized medical care with strong patient trust</t>
  </si>
  <si>
    <t>Carrell Clinic</t>
  </si>
  <si>
    <t>Daniel E. Cooper</t>
  </si>
  <si>
    <t>9301 N Central Expy Tower I, Suite 500, Dallas, TX 75231, United States</t>
  </si>
  <si>
    <t>(214) 220 2468</t>
  </si>
  <si>
    <t>https://www.carrellclinic.com/sites/carrellclinicv2.com/files/styles/profile_photo/public/profile-photos-clipped/COOPER_clip.png.webp?itok=wzBbSODI</t>
  </si>
  <si>
    <t>Highly rated orthopedic specialists with expertise</t>
  </si>
  <si>
    <t>Joint Replacement, Sports Injuries, Surgery</t>
  </si>
  <si>
    <t>Texas Orthopedic and Spine Associates</t>
  </si>
  <si>
    <t>Dr. Tatiana Boyko</t>
  </si>
  <si>
    <t>3450 W Wheatland Rd Ste 330, Dallas, TX 75237, United States</t>
  </si>
  <si>
    <t>(817) 697 4038</t>
  </si>
  <si>
    <t>https://txosa.com/wp-content/uploads/2025/10/Boyko-Headshot.jpg</t>
  </si>
  <si>
    <t>Advanced orthopedic and spine treatments</t>
  </si>
  <si>
    <t>Spine Surgery, Pain Relief, Orthopedic Care</t>
  </si>
  <si>
    <t>Spine &amp; Orthopedic</t>
  </si>
  <si>
    <t>Dallas Orthopedic and Shoulder Institute -Sunnyvale</t>
  </si>
  <si>
    <t xml:space="preserve">Jeff Zhao </t>
  </si>
  <si>
    <t>222 S Collins Rd #101, Dallas, TX 75182, United States</t>
  </si>
  <si>
    <t>(214) 220 4987</t>
  </si>
  <si>
    <t>https://images.leadconnectorhq.com/image/f_webp/q_80/r_1200/u_https://assets.cdn.filesafe.space/8NTly8GDWW7DoI2ut9mq/media/651c04a0241c3b551725bf42.png</t>
  </si>
  <si>
    <t>Specialist in shoulder treatments</t>
  </si>
  <si>
    <t>Shoulder Surgery, Rehab, Pain Relief</t>
  </si>
  <si>
    <t>Shoulder Specialist</t>
  </si>
  <si>
    <t>Steven J Thornton, MD</t>
  </si>
  <si>
    <t>Steven Thornton</t>
  </si>
  <si>
    <t>(214) 265 3271</t>
  </si>
  <si>
    <t>https://steventhorntonmd.com/wp-content/uploads/2025/11/Dr.Thornton-Standing-2025-Medium.jpeg</t>
  </si>
  <si>
    <t>Expert orthopedic care with strong results</t>
  </si>
  <si>
    <t>Joint Surgery, Sports Injuries, Rehab</t>
  </si>
  <si>
    <t>Dallas Bone &amp; Joint Clinic: Saadi Paul D MD</t>
  </si>
  <si>
    <t>Paul D. Saadi</t>
  </si>
  <si>
    <t>12222 N Central Expy #130, Dallas, TX 75243, United States</t>
  </si>
  <si>
    <t>(214) 324 2471</t>
  </si>
  <si>
    <t>https://d2uvynux30dg3.cloudfront.net/dallasboneandjoint.com/wp-content/uploads/2019/09/26225413/Paul-D-Saadi-MD.jpg</t>
  </si>
  <si>
    <t>Trusted orthopedic group with full services</t>
  </si>
  <si>
    <t>Joint Replacement, Fractures, Sports Injuries</t>
  </si>
  <si>
    <t>EPIC Pain &amp; Orthopedics</t>
  </si>
  <si>
    <t>CHRISTOPHER CHUN</t>
  </si>
  <si>
    <t>4225 Office Pkwy, Dallas, TX 75204, United States</t>
  </si>
  <si>
    <t>(469) 778 3742</t>
  </si>
  <si>
    <t>https://static.wixstatic.com/media/7d719a_70c1118cf859409dbedde1aebd4d85a4~mv2.jpg/v1/fill/w_240,h_240,al_c,q_80,usm_0.66_1.00_0.01,enc_avif,quality_auto/7d719a_70c1118cf859409dbedde1aebd4d85a4~mv2.jpg</t>
  </si>
  <si>
    <t>Pain management combined with orthopedic care</t>
  </si>
  <si>
    <t>Pain Relief, Injections, Orthopedic Care</t>
  </si>
  <si>
    <t>Pain &amp; Orthopedic</t>
  </si>
  <si>
    <t>Orthopedic Institute of North Texas (OINT) - Dallas Location</t>
  </si>
  <si>
    <t>Dr. Justin M. Kane</t>
  </si>
  <si>
    <t>Pavillion III, 12228 N Central Expy Ste 390, Dallas, TX 75243, United States</t>
  </si>
  <si>
    <t>(972) 591 6468</t>
  </si>
  <si>
    <t>Comprehensive orthopedic institute</t>
  </si>
  <si>
    <t>Joint Care, Surgery, Rehab</t>
  </si>
  <si>
    <t>Kevin Kruse, MD</t>
  </si>
  <si>
    <t>Kevin Kruse</t>
  </si>
  <si>
    <t>(214) 617 0577</t>
  </si>
  <si>
    <t>Specialist orthopedic surgeon with strong reviews</t>
  </si>
  <si>
    <t>Kelechi Okoroha, MD: Hip, Shoulder &amp; Knee Specialist</t>
  </si>
  <si>
    <t>Kelechi R. Okoroha</t>
  </si>
  <si>
    <t>1801 Inwood Rd, Dallas, TX 75390, United States</t>
  </si>
  <si>
    <t>(214) 645 3300</t>
  </si>
  <si>
    <t>https://www.kelechiokorohamd.com/images/dr-kelechi-okraha-profile-img.jpg</t>
  </si>
  <si>
    <t>Patient-focused orthopedic care</t>
  </si>
  <si>
    <t>Joint Care, Pain Relief, Surgery</t>
  </si>
  <si>
    <t>Eric J. Sanders, MD</t>
  </si>
  <si>
    <t xml:space="preserve">Dr. Eric J Sanders </t>
  </si>
  <si>
    <t>8210 Walnut Hill Ln Ste 130, Dallas, TX 75231, United States</t>
  </si>
  <si>
    <t>(214) 750 1207</t>
  </si>
  <si>
    <t>https://framerusercontent.com/images/dzUyPppoa6SalNSNW7DdmwTuLU8.jpg?scale-down-to=1024</t>
  </si>
  <si>
    <t>Skilled orthopedic surgeon with high satisfaction</t>
  </si>
  <si>
    <t>John M. Noack, MD</t>
  </si>
  <si>
    <t>Dr. Charles E. Cook</t>
  </si>
  <si>
    <t>8440 Walnut Hill Ln Suite 110, Dallas, TX 75231, United States</t>
  </si>
  <si>
    <t>(214) 390 5862</t>
  </si>
  <si>
    <t>https://sa1s3optim.patientpop.com/assets/production/practices/b89a08fab7c3cba7db6938e49dfce07a953f9c22/images/2113056.png</t>
  </si>
  <si>
    <t>Specialized foot &amp; ankle treatments</t>
  </si>
  <si>
    <t>Foot Surgery, Ankle Care, Injuries</t>
  </si>
  <si>
    <t>Foot &amp; Ankle</t>
  </si>
  <si>
    <t>One Ortho</t>
  </si>
  <si>
    <t>Dr. Pradhan</t>
  </si>
  <si>
    <t>(972) 457 1530</t>
  </si>
  <si>
    <t>https://oneortho.com/assets/dr-pradhan-torso.jpg</t>
  </si>
  <si>
    <t>Modern orthopedic care with advanced techniques</t>
  </si>
  <si>
    <t>Joint Replacement, Sports Medicine, Rehab</t>
  </si>
  <si>
    <t>Danny C Holland, DO</t>
  </si>
  <si>
    <t>Danny Holland</t>
  </si>
  <si>
    <t>Pavilion II Parking, 221 W Colorado Blvd Ste 933, Dallas, TX 75208, United States</t>
  </si>
  <si>
    <t>(214) 947 3684</t>
  </si>
  <si>
    <t>https://www.methodisthealthsystem.org/sites/default/files/styles/max_width_400/public/hg_features/hg_provider/6f355b44122fb83e89f46c85541f5782.jpg?itok=ZwJHog1C</t>
  </si>
  <si>
    <t>Trusted hospital-based orthopedic care</t>
  </si>
  <si>
    <t>Surgery, Joint Care, Rehab</t>
  </si>
  <si>
    <t>Hospital Orthopedics</t>
  </si>
  <si>
    <t>Momentum Spine &amp; Joint</t>
  </si>
  <si>
    <t>Torrence Stepteau</t>
  </si>
  <si>
    <t>9441 Lyndon B Johnson Fwy #114, Dallas, TX 75243, United States</t>
  </si>
  <si>
    <t>(214) 557 4111</t>
  </si>
  <si>
    <t>https://images.squarespace-cdn.com/content/v1/66ed92f1742a9f3c561ed5d5/7d154990-13a2-4f91-aa5e-ee7ba4ebef72/dr-torrence-stepteau-md-square.jpg?format=1500w</t>
  </si>
  <si>
    <t>Spine-focused treatment center</t>
  </si>
  <si>
    <t>Spine Surgery, Pain Relief, Rehab</t>
  </si>
  <si>
    <t>Spine Specialist</t>
  </si>
  <si>
    <t>Lake Pointe Orthopaedics &amp; Sports Medicine</t>
  </si>
  <si>
    <t>Dr. Daniel Aldrich</t>
  </si>
  <si>
    <t>3136 Horizon Rd Ste 100, Dallas, TX 75032, United States</t>
  </si>
  <si>
    <t>(972) 475 8914</t>
  </si>
  <si>
    <t>https://lportho.com/wp-content/uploads/2025/11/Dr.-Aldrich-Headshot-2025-200x300.png</t>
  </si>
  <si>
    <t>Orthopedic care with strong patient trust</t>
  </si>
  <si>
    <t>Ali Ashraf MD</t>
  </si>
  <si>
    <t>3900 Junius St #500, Dallas, TX 75246, United States</t>
  </si>
  <si>
    <t>(469) 800 7200</t>
  </si>
  <si>
    <t>Specialized orthopedic services</t>
  </si>
  <si>
    <t>Joint Care, Surgery, Pain Relief</t>
  </si>
  <si>
    <t>Dr Michael R Wheeler MD</t>
  </si>
  <si>
    <t>Michael Wheeler</t>
  </si>
  <si>
    <t>(214) 265 3270</t>
  </si>
  <si>
    <t>https://michaelwheelermd.com/wp-content/uploads/2026/03/Dr-Michael-R-Wheeler-1024x1024-1.jpg</t>
  </si>
  <si>
    <t>Experienced orthopedic surgeon</t>
  </si>
  <si>
    <t>Orthopedic Associates of Dallas - Plano</t>
  </si>
  <si>
    <t>Jun Ho Kong</t>
  </si>
  <si>
    <t>4716 Alliance Blvd Pavilion II, Dallas, TX 75093, United States</t>
  </si>
  <si>
    <t>https://phyndapi-n9-prod-east2-dgb5gra6fdffawgn.eastus2-01.azurewebsites.net/V1/Photo/1225092984</t>
  </si>
  <si>
    <t>Established orthopedic clinic</t>
  </si>
  <si>
    <t>Joint Replacement, Injuries, Rehab</t>
  </si>
  <si>
    <t>Jacob Becker, MD</t>
  </si>
  <si>
    <t>Jacob Becker</t>
  </si>
  <si>
    <t>7115 Greenville Ave #310, Dallas, TX 75231, United States</t>
  </si>
  <si>
    <t>(214) 265 3200</t>
  </si>
  <si>
    <t>https://www.txorthopaedic.com/wp-content/uploads/2025/08/Jacob-Becker-MD.webp</t>
  </si>
  <si>
    <t>Multi-specialty orthopedic care</t>
  </si>
  <si>
    <t>Magnolia OBGYN</t>
  </si>
  <si>
    <t>Erin Newman</t>
  </si>
  <si>
    <t>3900 Junius St #145, Dallas, TX 75246, United States</t>
  </si>
  <si>
    <t>(214) 377 1699</t>
  </si>
  <si>
    <t>https://b1360207.smushcdn.com/1360207/wp-content/uploads/2023/11/EKNHeadshot.jpg?lossy=1&amp;strip=1&amp;webp=1</t>
  </si>
  <si>
    <t>Caring women’s health services with strong reviews</t>
  </si>
  <si>
    <t>Prenatal Care, Exams, Gynecology</t>
  </si>
  <si>
    <t>Dallas Obstetrics &amp; Gynecology PA</t>
  </si>
  <si>
    <t>Camille A Clark</t>
  </si>
  <si>
    <t>7777 Forest Ln Bldg d ste 550, Dallas, TX 75230, United States</t>
  </si>
  <si>
    <t>(972) 566 7009</t>
  </si>
  <si>
    <t>https://dallasobgynpa.com/wp-content/uploads/2026/02/clarke.jpg</t>
  </si>
  <si>
    <t>Experienced OB/GYN care with patient trust</t>
  </si>
  <si>
    <t>Pregnancy Care, Exams, Women’s Health</t>
  </si>
  <si>
    <t>Vernon &amp; Waldrep</t>
  </si>
  <si>
    <t>Dr. Kathryn Waldrep</t>
  </si>
  <si>
    <t>Medical City Dallas Building D, 7777 Forest Ln Ste 570, Dallas, TX 75230, United States</t>
  </si>
  <si>
    <t>(972) 566 4660</t>
  </si>
  <si>
    <t>https://vernonwaldrep.com/wp-content/uploads/2018/02/kw.jpg</t>
  </si>
  <si>
    <t>Personalized women’s healthcare services</t>
  </si>
  <si>
    <t>Prenatal, Gynecology, Wellness</t>
  </si>
  <si>
    <t>Northlake OB/GYN</t>
  </si>
  <si>
    <t>Jean McClintock</t>
  </si>
  <si>
    <t>7777 Forest Ln Ste C-234, Dallas, TX 75230, United States</t>
  </si>
  <si>
    <t>(972) 566 7711</t>
  </si>
  <si>
    <t>https://s3.us-east-1.amazonaws.com/drleonardo.com.site.media/10724-c9d12277d3b9de3a6ceea5ae507f2621.jpg</t>
  </si>
  <si>
    <t>Professional and reliable care</t>
  </si>
  <si>
    <t>Prenatal, Exams, Preventive</t>
  </si>
  <si>
    <t>Dr. Jose F. De Leon, MD, PA</t>
  </si>
  <si>
    <t>Jose F. De Leon</t>
  </si>
  <si>
    <t>1330 Prudential Dr #100, Dallas, TX 75235, United States</t>
  </si>
  <si>
    <t>(214) 879 3505</t>
  </si>
  <si>
    <t>https://sa1s3optim.patientpop.com/assets/production/practices/486f66e7ca00cde4b25dc00e11a380ae9011980d/images/2715005.jpg</t>
  </si>
  <si>
    <t>Trusted OB/GYN with patient satisfaction</t>
  </si>
  <si>
    <t>Pregnancy, Gynecology, Exams</t>
  </si>
  <si>
    <t>Swiss Ob/Gyn</t>
  </si>
  <si>
    <t>Paul B. Payne</t>
  </si>
  <si>
    <t>4224 Swiss Ave #201, Dallas, TX 75204, United States</t>
  </si>
  <si>
    <t>(214) 821 9938</t>
  </si>
  <si>
    <t>https://www.swissobgyn.com/_files/staff/payne2.jpg</t>
  </si>
  <si>
    <t>Personalized and attentive women’s care</t>
  </si>
  <si>
    <t>Blake Frieden MD</t>
  </si>
  <si>
    <t>Blake Frieden</t>
  </si>
  <si>
    <t>7777 Forest Ln D-540, Dallas, TX 75230, United States</t>
  </si>
  <si>
    <t>(972) 566 7488</t>
  </si>
  <si>
    <t>Experienced OB/GYN with strong results</t>
  </si>
  <si>
    <t>Prenatal, Exams, Women’s Health</t>
  </si>
  <si>
    <t>OB/GYN North Dallas</t>
  </si>
  <si>
    <t>Darrell Robins</t>
  </si>
  <si>
    <t>6124 W Parker Rd, Dallas, TX 75093, United States</t>
  </si>
  <si>
    <t>(972) 677 3402</t>
  </si>
  <si>
    <t>https://sa1s3optim.patientpop.com/640x/filters:format(webp)/assets/production/practices/dec327ea2e3a3b4bfe7578a1cdb3612a6e2c1738/images/2798453.jpg</t>
  </si>
  <si>
    <t>Reliable women’s healthcare provider</t>
  </si>
  <si>
    <t>Pregnancy, Exams, Preventive</t>
  </si>
  <si>
    <t>Preston Hollow Women's Healthcare</t>
  </si>
  <si>
    <t>Walter F. Evans</t>
  </si>
  <si>
    <t>8160 Walnut Hill Ln Suite 330, Dallas, TX 75231, United States</t>
  </si>
  <si>
    <t>(214) 739 1300</t>
  </si>
  <si>
    <t>Patient-focused OB/GYN services</t>
  </si>
  <si>
    <t>Women's Health Care Center Inc.</t>
  </si>
  <si>
    <t>Dr. Sherry Tenison</t>
  </si>
  <si>
    <t>3940 St Francis Ave Ste 107, Dallas, TX 75228, United States</t>
  </si>
  <si>
    <t>(972) 483 2247</t>
  </si>
  <si>
    <t>https://static.wixstatic.com/media/90a441_4ec4d48ea97247be86dad9cf1d91ab0f~mv2.jpg/v1/fill/w_300,h_365,al_c,q_80,usm_0.66_1.00_0.01,enc_avif,quality_auto/90a441_4ec4d48ea97247be86dad9cf1d91ab0f~mv2.jpg</t>
  </si>
  <si>
    <t>Comprehensive women’s health services</t>
  </si>
  <si>
    <t>Exams, Prenatal, Wellness</t>
  </si>
  <si>
    <t>Women’s Health</t>
  </si>
  <si>
    <t>CornerstoneMD: Carolyn Riley, MD</t>
  </si>
  <si>
    <t>Dr. Carolyn Riley</t>
  </si>
  <si>
    <t>10260 N Central Expy #210, Dallas, TX 75231, United States</t>
  </si>
  <si>
    <t>(469) 801 8480</t>
  </si>
  <si>
    <t>https://cornerstonemddallas.com/wp-content/uploads/2025/03/Dr-740x1024.webp</t>
  </si>
  <si>
    <t>Full-service OB/GYN care</t>
  </si>
  <si>
    <t>Ashley Tovo, MD</t>
  </si>
  <si>
    <t>Ashley W. Tovo</t>
  </si>
  <si>
    <t>7777 Forest Ln Bldg D Suite 1110, Dallas, TX 75230, United States</t>
  </si>
  <si>
    <t>(214) 824 3200</t>
  </si>
  <si>
    <t>https://d2tgiyvz192tbr.cloudfront.net/providers/servlet/servlet.FileDownload?file=00Pcw000007Va4nEAC</t>
  </si>
  <si>
    <t>Large women’s healthcare network</t>
  </si>
  <si>
    <t>Prenatal, Exams, Specialty Care</t>
  </si>
  <si>
    <t>Bianca Caram, MD</t>
  </si>
  <si>
    <t>Brittney Anders</t>
  </si>
  <si>
    <t>Wadley Tower, 3600 Gaston Ave Ste 150, Dallas, TX 75246, United States</t>
  </si>
  <si>
    <t>(214) 515 9001</t>
  </si>
  <si>
    <t>https://static.wixstatic.com/media/7782b7_c772630cf35d454480e45e7384069487~mv2.jpg/v1/fill/w_333,h_333,al_c,q_80,usm_0.66_1.00_0.01,enc_avif,quality_auto/DSC_6804_Ba_edited.jpg</t>
  </si>
  <si>
    <t>Established women’s health clinic</t>
  </si>
  <si>
    <t>Marcia J Oliveira MD, PA</t>
  </si>
  <si>
    <t>Marcia J Oliveira</t>
  </si>
  <si>
    <t>7777 Forest Ln Ste C210, Dallas, TX 75230, United States</t>
  </si>
  <si>
    <t>(972) 726 6700</t>
  </si>
  <si>
    <t>Personalized OB/GYN care</t>
  </si>
  <si>
    <t>Charleston House Gynecology</t>
  </si>
  <si>
    <t>Dr. Kamilia Smith</t>
  </si>
  <si>
    <t>3611 Swiss Ave #201, Dallas, TX 75204, United States</t>
  </si>
  <si>
    <t>(214) 821 3313</t>
  </si>
  <si>
    <t>https://charlestonhousegyn.com/wp-content/uploads/2024/11/IMG_1596.jpeg</t>
  </si>
  <si>
    <t>Specialized gynecology services</t>
  </si>
  <si>
    <t>Gynecology, Exams, Treatments</t>
  </si>
  <si>
    <t>Dr John D Bertrand</t>
  </si>
  <si>
    <t>Dr. Lauren Battley</t>
  </si>
  <si>
    <t>8305 Walnut Hill Ln #100, Dallas, TX 75231, United States</t>
  </si>
  <si>
    <t>(214) 363 7801</t>
  </si>
  <si>
    <t>https://walnuthillobgyn.com/wp-content/uploads/2022/01/Dr-Battley-480x480.jpg</t>
  </si>
  <si>
    <t>Trusted OB/GYN clinic with long-term patients</t>
  </si>
  <si>
    <t>Prenatal, Exams, Wellness</t>
  </si>
  <si>
    <t>Dallas-OBGYN</t>
  </si>
  <si>
    <t>Dr. Nathan T. Thomas</t>
  </si>
  <si>
    <t>7777 Forest Ln C-800, Dallas, TX 75230, United States</t>
  </si>
  <si>
    <t>(972) 566 4555</t>
  </si>
  <si>
    <t>Reliable and experienced OB/GYN care</t>
  </si>
  <si>
    <t>Texas Health Women's Care</t>
  </si>
  <si>
    <t>8160 Walnut Hill Ln #116, Dallas, TX 75231, United States</t>
  </si>
  <si>
    <t>(214) 345 7024</t>
  </si>
  <si>
    <t>Hospital-based women’s healthcare</t>
  </si>
  <si>
    <t>USA Plastic Surgery</t>
  </si>
  <si>
    <t>Dr. White</t>
  </si>
  <si>
    <t>8230 Walnut Hill Ln Ste 814 Building 3, Dallas, TX 75231, United States</t>
  </si>
  <si>
    <t>(214) 833 6751</t>
  </si>
  <si>
    <t>https://usaplasticsurgery.com/wp-content/uploads/sites/215/2023/01/dr-white-4-1.jpg</t>
  </si>
  <si>
    <t>Farris Plastic Surgery</t>
  </si>
  <si>
    <t>Dr. Zachary Farris</t>
  </si>
  <si>
    <t>8345 Walnut Hill Ln Suite 120, Dallas, TX 75231, United States</t>
  </si>
  <si>
    <t>(214) 363 1073</t>
  </si>
  <si>
    <t>https://farrismd.com/wp-content/uploads/2021/11/Farris-new-headshot-1536x1493.jpg.avif</t>
  </si>
  <si>
    <t>Highly rated cosmetic surgery center</t>
  </si>
  <si>
    <t>Liposuction, BBL, Tummy Tuck</t>
  </si>
  <si>
    <t>Lemmon Avenue Plastic Surgery and Laser Center</t>
  </si>
  <si>
    <t>Cary Deuber</t>
  </si>
  <si>
    <t>2801 Lemmon Ave #300, Dallas, TX 75204, United States</t>
  </si>
  <si>
    <t>(214) 702 0707</t>
  </si>
  <si>
    <t>https://www.lemmonavenueplasticsurgery.com/wp-content/uploads/2022/08/DAL-Cary-headshot-bsn-RN.png</t>
  </si>
  <si>
    <t>Expert cosmetic surgeon with strong results</t>
  </si>
  <si>
    <t>Facelift, Botox, Fillers</t>
  </si>
  <si>
    <t>Facial Aesthetics</t>
  </si>
  <si>
    <t>Khan Plastic Surgery</t>
  </si>
  <si>
    <t>Dr. Khan</t>
  </si>
  <si>
    <t>3811 Turtle Creek Blvd #200, Dallas, TX 75219, United States</t>
  </si>
  <si>
    <t>(469) 437 5426</t>
  </si>
  <si>
    <t>https://www.khanplasticsurgery.com/wp-content/uploads/2012/09/unnamed-1-255x300.jpg</t>
  </si>
  <si>
    <t>Trusted cosmetic surgery clinic</t>
  </si>
  <si>
    <t>Breast Augmentation, Liposuction, Tummy Tuck</t>
  </si>
  <si>
    <t>Meade Aesthetic Surgery</t>
  </si>
  <si>
    <t>Shannon</t>
  </si>
  <si>
    <t>9101 N Central Expy #600, Dallas, TX 75231, United States</t>
  </si>
  <si>
    <t>(214) 216 1236</t>
  </si>
  <si>
    <t>https://www.datocms-assets.com/199274/1775688606-1756408870-shannon-head-shot.avif?auto=format,compress&amp;w=900</t>
  </si>
  <si>
    <t>High-end cosmetic procedures</t>
  </si>
  <si>
    <t>Rhinoplasty, Facelift, Body Contouring</t>
  </si>
  <si>
    <t>Cosmetic Surgery</t>
  </si>
  <si>
    <t>Dauwe Plastic Surgery</t>
  </si>
  <si>
    <t>Dr. Phillip Dauwe</t>
  </si>
  <si>
    <t>10707 Preston Rd, Dallas, TX 75230, United States</t>
  </si>
  <si>
    <t>(214) 821 6580</t>
  </si>
  <si>
    <t>https://www.dauweplasticsurgery.com/wp-content/uploads/2025/05/dr-phillip-dauwe-md.jpg</t>
  </si>
  <si>
    <t>Experienced plastic surgeon</t>
  </si>
  <si>
    <t>Breast Surgery, Body Contouring, Facial</t>
  </si>
  <si>
    <t>J Hopkins Plastic Surgery</t>
  </si>
  <si>
    <t>Jeffrey D. Hopkins</t>
  </si>
  <si>
    <t>3450 W Wheatland Rd #425, Dallas, TX 75237, United States</t>
  </si>
  <si>
    <t>(972) 587 9206</t>
  </si>
  <si>
    <t>Advanced cosmetic surgery with excellent reviews</t>
  </si>
  <si>
    <t>Rhinoplasty, Facelift, Liposuction</t>
  </si>
  <si>
    <t>Dr. Rai: Cosmetic Surgical Center</t>
  </si>
  <si>
    <t>Dr. Vasdev Rai</t>
  </si>
  <si>
    <t>7777 Forest Ln C612, Dallas, TX 75230, United States</t>
  </si>
  <si>
    <t>(972) 566 6500</t>
  </si>
  <si>
    <t>https://www.drrai.net/wp-content/uploads/2025/10/dr-vasdev-rai-intro.webp</t>
  </si>
  <si>
    <t>Specialist in aesthetic procedures</t>
  </si>
  <si>
    <t>Robert Schwartz Plastic Surgery</t>
  </si>
  <si>
    <t>Dr. Robert Schwartz</t>
  </si>
  <si>
    <t>7859 Walnut Hill Ln Ste 330, Dallas, TX 75230, United States</t>
  </si>
  <si>
    <t>(214) 814 8821</t>
  </si>
  <si>
    <t>https://cdn.prod.website-files.com/660e742748116a7d4c947734/6616545d5ca4907325774d85_5f1f265aab5d18d3fc5cc046_FB4A1501-E4B9-4CBD-81F8-D8CB5FD895D6_Facetune_27-07-2020-13-53-00-1.jpg</t>
  </si>
  <si>
    <t>Comprehensive cosmetic surgery center</t>
  </si>
  <si>
    <t>Liposuction, BBL, Breast Surgery</t>
  </si>
  <si>
    <t>Dr. Liland - Park Cities Plastic Surgery</t>
  </si>
  <si>
    <t xml:space="preserve">David Liland </t>
  </si>
  <si>
    <t>3500 Oak Lawn Ave Ste 160, Dallas, TX 75219, United States</t>
  </si>
  <si>
    <t>(214) 692 6500</t>
  </si>
  <si>
    <t>https://www.drliland.com/wp-content/uploads/2023/10/liland.jpg</t>
  </si>
  <si>
    <t>High-end plastic surgery clinic</t>
  </si>
  <si>
    <t>Breast Augmentation, Liposuction, Facial</t>
  </si>
  <si>
    <t>Rod J. Rohrich, M.D.</t>
  </si>
  <si>
    <t>Rod J. Rohrich</t>
  </si>
  <si>
    <t>Suite, 9101 N Central Expy #600, Dallas, TX 75225, United States</t>
  </si>
  <si>
    <t>(214) 821 9114</t>
  </si>
  <si>
    <t>https://drrohrich.com/wp-content/uploads/angela-photo-200x300.jpg</t>
  </si>
  <si>
    <t>Facial plastic surgery specialist</t>
  </si>
  <si>
    <t>Facelift, Rhinoplasty, Botox</t>
  </si>
  <si>
    <t>Dr. Jay Burns - Resurrect Skin MD</t>
  </si>
  <si>
    <t xml:space="preserve">Dr. A. Jay Burns </t>
  </si>
  <si>
    <t>8226 Douglas Ave Ste 104, Dallas, TX 75225, United States</t>
  </si>
  <si>
    <t>(219) 754 6865</t>
  </si>
  <si>
    <t>https://resurrectskinmd.com/wp-content/uploads/2022/10/dr-photo.png</t>
  </si>
  <si>
    <t>World-renowned plastic surgeon</t>
  </si>
  <si>
    <t>Rhinoplasty, Facelift, Cosmetic</t>
  </si>
  <si>
    <t>Elite Plastic Surgery</t>
  </si>
  <si>
    <t>Culver Plastic Surgery | Mommy Makeover Dallas</t>
  </si>
  <si>
    <t>Dr. Culver</t>
  </si>
  <si>
    <t>4300 MacArthur Ave Ste 160, Dallas, TX 75209, United States</t>
  </si>
  <si>
    <t>(945) 218 5474</t>
  </si>
  <si>
    <t>https://plasticsurgeondallastx.com/wp-content/uploads/2024/08/Dr.-Abby-Culver-683x1024.jpg</t>
  </si>
  <si>
    <t>Skin and aesthetic treatments</t>
  </si>
  <si>
    <t>Botox, Fillers, Skin Care</t>
  </si>
  <si>
    <t>John Burns MD</t>
  </si>
  <si>
    <t>Dr. John Burns</t>
  </si>
  <si>
    <t>9201 N Central Expy Ste 350, Dallas, TX 75231, United States</t>
  </si>
  <si>
    <t>(214) 515 0002</t>
  </si>
  <si>
    <t>https://cdn.shopify.com/s/files/1/1223/4352/files/Dr._John_Burns-_America_s_Best_Plastic_Surgeons_2024.png?v=1728400844</t>
  </si>
  <si>
    <t>Focus on mommy makeover procedures</t>
  </si>
  <si>
    <t>Mommy Makeover, Liposuction, Breast Surgery</t>
  </si>
  <si>
    <t>Paul Pin, MD</t>
  </si>
  <si>
    <t>Dr. Joseph Kelling</t>
  </si>
  <si>
    <t>411 N Washington Ave Ste 4200, Dallas, TX 75246, United States</t>
  </si>
  <si>
    <t>(214) 827 2530</t>
  </si>
  <si>
    <t>https://www.paulpinmd.com/sites/default/files/inline-images/dr-joseph-kelling-plastic-surgeon-dallas.jpeg</t>
  </si>
  <si>
    <t>Cosmetic surgery with strong reputation</t>
  </si>
  <si>
    <t>Facelift, Eyelid Surgery, Botox</t>
  </si>
  <si>
    <t>Dr. Solomon M. Azouz, MD</t>
  </si>
  <si>
    <t>Dr. David Azouz</t>
  </si>
  <si>
    <t>7777 Forest Ln C-802, Dallas, TX 75230, United States</t>
  </si>
  <si>
    <t>(972) 702 8888</t>
  </si>
  <si>
    <t>https://www.drazouz.com/wp-content/uploads/2022/07/Dr.-David-Azouz-min.jpg</t>
  </si>
  <si>
    <t>Specialist cosmetic procedures</t>
  </si>
  <si>
    <t>North Texas Facial Plastic Surgery</t>
  </si>
  <si>
    <t>Colin D. Pero</t>
  </si>
  <si>
    <t>11970 N Central Expy Suite 410, Dallas, TX 75243, United States</t>
  </si>
  <si>
    <t>(469) 833 4580</t>
  </si>
  <si>
    <t>https://drpero.com/wp-content/uploads/2026/03/Dr.-Pero-New-Image-1.jpg</t>
  </si>
  <si>
    <t>Facial and body cosmetic expertise</t>
  </si>
  <si>
    <t>Rhinoplasty, Facial Surgery, Cosmetic</t>
  </si>
  <si>
    <t>Laurence A. Weider, MD</t>
  </si>
  <si>
    <t>Dr. Weider</t>
  </si>
  <si>
    <t>7777 Forest Ln Building B, Suite B-145, Dallas, TX 75230, United States</t>
  </si>
  <si>
    <t>(972) 566 8444</t>
  </si>
  <si>
    <t>https://www.drweider.com/wp-content/uploads/2019/11/dr-weider_button.jpg</t>
  </si>
  <si>
    <t>High-end aesthetic surgery</t>
  </si>
  <si>
    <t>Facelift, Body Contouring, Botox</t>
  </si>
  <si>
    <t>Michael Chiodo Plastic Surgery</t>
  </si>
  <si>
    <t>Dr. Michael Chiodo</t>
  </si>
  <si>
    <t>9101 N Central Expy #560, Dallas, TX 75231, United States</t>
  </si>
  <si>
    <t>(214) 253 9856</t>
  </si>
  <si>
    <t>Experienced cosmetic surgeon</t>
  </si>
  <si>
    <t>Breast Surgery, Liposuction, Facial</t>
  </si>
  <si>
    <t>HIM Plastic Surgery: Male Plastic Surgery In Dallas, TX</t>
  </si>
  <si>
    <t>Vitali Azouz</t>
  </si>
  <si>
    <t>7777 Forest Ln Building C Suite 802, Dallas, TX 75230, United States</t>
  </si>
  <si>
    <t>(469) 507 3446</t>
  </si>
  <si>
    <t>Personalized cosmetic surgery services</t>
  </si>
  <si>
    <t>Body Contouring, Facial, Breast</t>
  </si>
  <si>
    <t>OneRehab | Dallas</t>
  </si>
  <si>
    <t>Christian Steincamp</t>
  </si>
  <si>
    <t>6080 N Central Expy #125, Dallas, TX 75206, United States</t>
  </si>
  <si>
    <t>(469) 646 6796</t>
  </si>
  <si>
    <t>https://onerehab.com/wp-content/uploads/2025/04/Christian-Steincamp-0001.webp</t>
  </si>
  <si>
    <t>Modern plastic surgery clinic</t>
  </si>
  <si>
    <t>Liposuction, BBL, Cosmetic</t>
  </si>
  <si>
    <t>TheraRehab and Wellness</t>
  </si>
  <si>
    <t>Dr. Mark Anthony Rodriguez</t>
  </si>
  <si>
    <t>4300 N Central Expy #325, Dallas, TX 75206, United States</t>
  </si>
  <si>
    <t>(469) 902 9948</t>
  </si>
  <si>
    <t>https://therarehabandwellness.com/wp-content/uploads/2024/10/1.webp</t>
  </si>
  <si>
    <t>Comprehensive rehab services with strong results</t>
  </si>
  <si>
    <t>Physical Therapy, Rehab, Pain Relief</t>
  </si>
  <si>
    <t>Rehabilitation</t>
  </si>
  <si>
    <t>High Five Physical Therapy</t>
  </si>
  <si>
    <t>Helga Perez</t>
  </si>
  <si>
    <t>12222 Merit Dr #220, Dallas, TX 75251, United States</t>
  </si>
  <si>
    <t>(972) 546 0411</t>
  </si>
  <si>
    <t>https://img1.wsimg.com/isteam/ip/db1f1cb4-b091-4dd2-a535-b2162b6f68db/Helga-Linkedin-Pic.jpg/:/cr=t:0%25,l:0%25,w:100%25,h:100%25/rs=w:600,h:600,cg:true</t>
  </si>
  <si>
    <t>Wellness-focused rehab care</t>
  </si>
  <si>
    <t>Physical Therapy, Recovery, Wellness</t>
  </si>
  <si>
    <t>Rehab &amp; Wellness</t>
  </si>
  <si>
    <t>3D Physical Therapy</t>
  </si>
  <si>
    <t>Colette Wall</t>
  </si>
  <si>
    <t>8070 Park Ln Ste 130, Dallas, TX 75231, United States</t>
  </si>
  <si>
    <t>(469) 372 0021</t>
  </si>
  <si>
    <t>https://blogsdir.imgix.net/1714/files/staff/Colette-Wall.jpg?auto=compress,format&amp;cs=adobergb1998&amp;fit=crop&amp;crop=focalpoint</t>
  </si>
  <si>
    <t>Friendly and effective therapy sessions</t>
  </si>
  <si>
    <t>Physical Therapy, Injury Rehab, Mobility</t>
  </si>
  <si>
    <t>NEO Physical Therapy</t>
  </si>
  <si>
    <t>Dustin Blankenship</t>
  </si>
  <si>
    <t>8111 Lyndon B Johnson Fwy #105, Dallas, TX 75251, United States</t>
  </si>
  <si>
    <t>(469) 436 2321</t>
  </si>
  <si>
    <t>Advanced therapy techniques</t>
  </si>
  <si>
    <t>Rehab, Injury Recovery, Pain Relief</t>
  </si>
  <si>
    <t>DRMC Outpatient Physical Therapy powered by Greater Therapy Centers - Dallas, TX</t>
  </si>
  <si>
    <t xml:space="preserve">Dena Aitken
</t>
  </si>
  <si>
    <t>3423 E Trinity Mls Rd Ste 520, Dallas, TX 75287, United States</t>
  </si>
  <si>
    <t>(972) 662 1700</t>
  </si>
  <si>
    <t>https://therapypartnersgroup.com/wp-content/uploads/2024/11/2-2.png</t>
  </si>
  <si>
    <t>Modern physical therapy clinic</t>
  </si>
  <si>
    <t>Rehab, Mobility, Pain Relief</t>
  </si>
  <si>
    <t>Elite Alliance Physical Therapy</t>
  </si>
  <si>
    <t>Dr. Emmanuel Fasanya</t>
  </si>
  <si>
    <t>2629 N Stemmons Fwy Ste 225, Dallas, TX 75207, United States</t>
  </si>
  <si>
    <t>(469) 248 6960</t>
  </si>
  <si>
    <t>https://static.wixstatic.com/media/bb964d_04b9856e67f04c41ab5b072be7c72424~mv2.png/v1/fill/w_676,h_963,al_c,q_90,usm_0.66_1.00_0.01,enc_avif,quality_auto/bb964d_04b9856e67f04c41ab5b072be7c72424~mv2.png</t>
  </si>
  <si>
    <t>Performance-focused therapy</t>
  </si>
  <si>
    <t>Rehab, Sports Therapy, Recovery</t>
  </si>
  <si>
    <t>Proximity Performance Physical Therapy Dallas</t>
  </si>
  <si>
    <t>Dr. Robert Rever</t>
  </si>
  <si>
    <t>2651 Fondren Dr, Dallas, TX 75206, United States</t>
  </si>
  <si>
    <t>(972) 836 8248</t>
  </si>
  <si>
    <t>https://cdn.prod.website-files.com/69f4b02d64e4317a6a676cee/69f4f21dce158bafc57b4ab8_DSC03006%20(1)-p-800.avif</t>
  </si>
  <si>
    <t>High-quality therapy with strong outcomes</t>
  </si>
  <si>
    <t>Rehab, Pain Relief, Recovery</t>
  </si>
  <si>
    <t>Orthopedic Manual Physical Therapy Institute of Dallas</t>
  </si>
  <si>
    <t xml:space="preserve">Joe Goodwin
</t>
  </si>
  <si>
    <t>8144 Walnut Hill Ln, Dallas, TX 75231, United States</t>
  </si>
  <si>
    <t>(214) 346 0677</t>
  </si>
  <si>
    <t>https://static.wixstatic.com/media/bca8bc_052229cac8b0407a8e983f27ae2a9194~mv2.jpg/v1/crop/x_241,y_429,w_1079,h_1261/fill/w_149,h_174,al_c,q_80,usm_0.66_1.00_0.01,enc_avif,quality_auto/20220310_154655.jpg</t>
  </si>
  <si>
    <t>Performance and rehab combined</t>
  </si>
  <si>
    <t>Sports Rehab, Performance, Recovery</t>
  </si>
  <si>
    <t>Performance Therapy</t>
  </si>
  <si>
    <t>North Dallas Physical Therapy</t>
  </si>
  <si>
    <t>Daniel Stokes</t>
  </si>
  <si>
    <t>13621 Neutron Rd, Dallas, TX 75244, United States</t>
  </si>
  <si>
    <t>(214) 307 2873</t>
  </si>
  <si>
    <t>https://www.northdallasphysicaltherapy.com/hs-fs/hubfs/IMG_7378.jpeg?width=1290&amp;height=1590&amp;name=IMG_7378.jpeg</t>
  </si>
  <si>
    <t>Manual therapy specialists</t>
  </si>
  <si>
    <t>Manual Therapy, Rehab, Pain Relief</t>
  </si>
  <si>
    <t>Specialized PT</t>
  </si>
  <si>
    <t>Oak Cliff Physical Therapy</t>
  </si>
  <si>
    <t>Dr. Jamie Flacco</t>
  </si>
  <si>
    <t>207 S Tyler St, Dallas, TX 75208, United States</t>
  </si>
  <si>
    <t>(214) 308 1139</t>
  </si>
  <si>
    <t>Trusted physical therapy clinic</t>
  </si>
  <si>
    <t>Results Physiotherapy Dallas, Texas - Highland Park</t>
  </si>
  <si>
    <t xml:space="preserve">Anthony Mollica
</t>
  </si>
  <si>
    <t>4560 W Mockingbird Ln #110, Dallas, TX 75209, United States</t>
  </si>
  <si>
    <t>(214) 556 5108</t>
  </si>
  <si>
    <t>https://cdn.resultspt.com/wp-content/uploads/2024/12/anthony-rpt-leadership-01.webp</t>
  </si>
  <si>
    <t>Community-based therapy services</t>
  </si>
  <si>
    <t>Rehab, Injury Recovery, Mobility</t>
  </si>
  <si>
    <t>Back To Health Physical Medicine</t>
  </si>
  <si>
    <t>Dr. Kristi Farrell</t>
  </si>
  <si>
    <t>7557 Rambler Rd #720, Dallas, TX 75231, United States</t>
  </si>
  <si>
    <t>(214) 361 9355</t>
  </si>
  <si>
    <t>https://dfwbacktohealth.com/assets/dr-kristi-farrell-Gdbq_kyZ.webp</t>
  </si>
  <si>
    <t>National PT brand with strong results</t>
  </si>
  <si>
    <t>Rehab, Pain Relief, Mobility</t>
  </si>
  <si>
    <t>RE+FORM Physical Therapy and Wellness</t>
  </si>
  <si>
    <t>Mary Ellen Nguyen</t>
  </si>
  <si>
    <t>(214) 679 3891</t>
  </si>
  <si>
    <t>https://lh3.googleusercontent.com/sitesv/AA5AbUAF47YwyO9JhfW6air3A0aPBVCEBSI6eFd9WwtApLpYZukZ61QQVaVrtdk62r1BKojyEmBR8j1HrUGXqNVbQWWw4us9wr_r5f0VnjXU4piMC08w23V7oLBIH-styAtdwQz7WshJkEzzuRQDF_n4e2hhRO4aMXD-oFr_6uIsI_V1Hab7NnjNTZ-VIiQicC0akPoTqMNdEy9oOV2Crlq-WXNivw86_CoWp7TbNw=w1280</t>
  </si>
  <si>
    <t>Holistic rehab and wellness</t>
  </si>
  <si>
    <t>Rehab, Wellness, Recovery</t>
  </si>
  <si>
    <t>Optimove Physical Therapy &amp; Wellness</t>
  </si>
  <si>
    <t>Jeffrey R. Guild</t>
  </si>
  <si>
    <t>9660 Audelia Rd Ste 101, Dallas, TX 75238, United States</t>
  </si>
  <si>
    <t>(469) 599 2876</t>
  </si>
  <si>
    <t>https://optimovedfw.com/wp-content/uploads/2024/03/OPT_Jeff_S.jpg.webp</t>
  </si>
  <si>
    <t>Personalized rehab programs</t>
  </si>
  <si>
    <t>Synergy Physical Therapy and Pilates</t>
  </si>
  <si>
    <t>Dana Helstowski</t>
  </si>
  <si>
    <t>3090 Nowitzki Way Ste 300, Dallas, TX 75219, United States</t>
  </si>
  <si>
    <t>(214) 579 9781</t>
  </si>
  <si>
    <t>https://synergyptandpilates.com/wp-content/uploads/bb-plugin/cache/SYNERGY2020-13-circle-3f2dbdd6a7e7caa674ddb152a2daefc9-608c21de3022b.jpg</t>
  </si>
  <si>
    <t>Movement-focused therapy clinic</t>
  </si>
  <si>
    <t>Mobility, Rehab, Recovery</t>
  </si>
  <si>
    <t>mPower Physical Therapy</t>
  </si>
  <si>
    <t>Stefani</t>
  </si>
  <si>
    <t>4300 MacArthur Ave Suite 170, Dallas, TX 75209, United States</t>
  </si>
  <si>
    <t>(214) 538 2559</t>
  </si>
  <si>
    <t>https://www.mpower-pt.com/wp-content/uploads/2023/04/Stefani.png</t>
  </si>
  <si>
    <t>Therapy combined with Pilates</t>
  </si>
  <si>
    <t>Rehab, Pilates, Recovery</t>
  </si>
  <si>
    <t>PT + Pilates</t>
  </si>
  <si>
    <t>Baylor Scott &amp; White Outpatient Therapy - Dallas - Sammons Cancer Center</t>
  </si>
  <si>
    <t xml:space="preserve">Baylor Scott </t>
  </si>
  <si>
    <t>3410 Worth St Ste 800, Dallas, TX 75246, United States</t>
  </si>
  <si>
    <t>(214) 370 9774</t>
  </si>
  <si>
    <t>https://www.bswphysicaltherapy.com/-/media/project/selectmedical/outpatients/shared/outpatient-spotlight-image.jpg?h=378&amp;iar=0&amp;w=475&amp;rev=911ed76ef96948c1af5c2f176f071c53&amp;t=20250409155921&amp;hash=791043FA323CA3D692A1A70631B7C07C</t>
  </si>
  <si>
    <t>Strength and rehab focused therapy</t>
  </si>
  <si>
    <t>Rehab, Strength, Recovery</t>
  </si>
  <si>
    <t>FYZICAL Therapy &amp; Balance Centers Walnut Hill and 75</t>
  </si>
  <si>
    <t>Campbell Kutach</t>
  </si>
  <si>
    <t>9665 N Central Expy Ste 120, Dallas, TX 75231, United States</t>
  </si>
  <si>
    <t>(214) 989 4148</t>
  </si>
  <si>
    <t>https://www.fyzical.com/walnut-hill-and-75-tx/client/1741/staff/img/13682/IMG_7259.jpeg</t>
  </si>
  <si>
    <t>Hospital-based therapy services</t>
  </si>
  <si>
    <t>Medical PT</t>
  </si>
  <si>
    <t>Optix Eyecare &amp; Gallery</t>
  </si>
  <si>
    <t xml:space="preserve">Linda Hatton </t>
  </si>
  <si>
    <t>5330 E Mockingbird Ln #130, Dallas, TX 75206, United States</t>
  </si>
  <si>
    <t>1 214-341-9955</t>
  </si>
  <si>
    <t>https://www.optixeyecare.net/team/linda-hatton-od/?utm_source=G&amp;utm_medium=local&amp;utm_campaign=google-local</t>
  </si>
  <si>
    <t>Highly rated for friendly staff, thorough exams, and personalized service.</t>
  </si>
  <si>
    <t>Eye exams, Contact lenses, Prescription glasses</t>
  </si>
  <si>
    <t>Eye Care</t>
  </si>
  <si>
    <t>Insight Complete Eye Care</t>
  </si>
  <si>
    <t>Ivan B. Bank</t>
  </si>
  <si>
    <t>8611 Hillcrest Rd #140, Dallas, TX 75225, United States</t>
  </si>
  <si>
    <t>1 214-739-8611</t>
  </si>
  <si>
    <t>https://static.wixstatic.com/media/cb608a_459e4a73a80c45c39978d7470f79aa90~mv2.jpg/v1/crop/x_17,y_0,w_264,h_297/fill/w_369,h_416,al_c,lg_1,q_80,enc_avif,quality_auto/Dr_edited.jpg</t>
  </si>
  <si>
    <t>Patients praise detailed exams and advanced technology.</t>
  </si>
  <si>
    <t>Eye exams, Dry eye treatment, Contact lenses</t>
  </si>
  <si>
    <t>Dallas Eye Works</t>
  </si>
  <si>
    <t xml:space="preserve">Clint Meyer </t>
  </si>
  <si>
    <t>7324 Gaston Ave #310, Dallas, TX 75214, United States</t>
  </si>
  <si>
    <t>1 214-660-9830</t>
  </si>
  <si>
    <t>https://storage.googleapis.com/ecp-samurai/38231/99f48975-38a4-4dbe-a49c-58b77d90f3f4.jpeg</t>
  </si>
  <si>
    <t>Positive reviews for knowledgeable staff and modern office.</t>
  </si>
  <si>
    <t>Eye exams, Prescription glasses, Contact lenses</t>
  </si>
  <si>
    <t>See Clear Eye Care: Farah Hassam, Optometrist</t>
  </si>
  <si>
    <t>Dr. Farah Hassam</t>
  </si>
  <si>
    <t>8055 Churchill Way, Dallas, TX 75251, United States</t>
  </si>
  <si>
    <t>1 469-680-7561</t>
  </si>
  <si>
    <t>https://img1.wsimg.com/isteam/ip/cc23cf6c-35ae-429b-ab32-1d0c4db65a31/FH%20headshot%202022.jpg/:/cr=t:0%25,l:0%25,w:100%25,h:75%25/rs=w:1200,h:1600,cg:true</t>
  </si>
  <si>
    <t>Friendly staff and quality care noted by patients.</t>
  </si>
  <si>
    <t>Eye exams, Glasses, Contact lenses</t>
  </si>
  <si>
    <t>The Hargrave Eye Center</t>
  </si>
  <si>
    <t>Dr. Hargrave</t>
  </si>
  <si>
    <t>1411 N Beckley Ave Ste 460, Dallas, TX 75203, United States</t>
  </si>
  <si>
    <t>1 972-572-6262</t>
  </si>
  <si>
    <t>https://encrypted-tbn0.gstatic.com/images?q=tbn:ANd9GcR3PRBbHmjL-3C-0XdhAvoM6PiSXBeivKOp7Y-FvIaQjA&amp;s</t>
  </si>
  <si>
    <t>Excellent reputation for advanced surgical and medical eye care.</t>
  </si>
  <si>
    <t>Cataract surgery, LASIK, Comprehensive eye exams</t>
  </si>
  <si>
    <t>Ophthalmology</t>
  </si>
  <si>
    <t>First Eye Care Downtown Dallas</t>
  </si>
  <si>
    <t>Dr. Roger Weikum</t>
  </si>
  <si>
    <t>2100 Ross Ave #260-LB4, Dallas, TX 75201, United States</t>
  </si>
  <si>
    <t>1 214-220-2425</t>
  </si>
  <si>
    <t>https://firsteyecaredowntowndallas.com/wp-content/uploads/2018/09/Weikum-Dr.jpg</t>
  </si>
  <si>
    <t>Strong reviews highlighting personalized care.</t>
  </si>
  <si>
    <t>Eye exams, Contact lenses, Eyewear</t>
  </si>
  <si>
    <t>Optique</t>
  </si>
  <si>
    <t>Tyler Zellers</t>
  </si>
  <si>
    <t>3636 McKinney Ave #120, Dallas, TX 75204, United States</t>
  </si>
  <si>
    <t>1 214-252-1800</t>
  </si>
  <si>
    <t>https://cdn.patientengage.cloud/external/storage.googleapis.com/ecp-samurai/38238/99fe1469-3b91-4666-94f1-ae2f321665fc.jpeg</t>
  </si>
  <si>
    <t>Boutique optical practice with premium service.</t>
  </si>
  <si>
    <t>Eye exams, Designer frames, Contact lenses</t>
  </si>
  <si>
    <t>Envy Eye Care</t>
  </si>
  <si>
    <t>Dr. Kate Tran</t>
  </si>
  <si>
    <t>3858 Oak Lawn Ave Ste 400, Dallas, TX 75219, United States</t>
  </si>
  <si>
    <t>1 469-490-3689</t>
  </si>
  <si>
    <t>https://www.envyeyecare.com/assets/images/20180827-102349-hdr-736x1145.jpg</t>
  </si>
  <si>
    <t>Patients value modern facilities and attentive doctors.</t>
  </si>
  <si>
    <t>Dr. Hanh Nguyen, O.D.</t>
  </si>
  <si>
    <t>Dr. Hanh Nguyen</t>
  </si>
  <si>
    <t>6419 Skillman St, Dallas, TX 75231, United States</t>
  </si>
  <si>
    <t>1 214-221-0556</t>
  </si>
  <si>
    <t>https://dyn.mktgcdn.com/p/okQu9tLOf5m9eFO7Hbz-SpsN386Wc971i1siXIY7qow/width=1920,height=1920</t>
  </si>
  <si>
    <t>Positive feedback for efficiency and professionalism.</t>
  </si>
  <si>
    <t>Eye exams, Contact lenses, Glasses</t>
  </si>
  <si>
    <t>Eye &amp; Contact Lens Associates of North Texas</t>
  </si>
  <si>
    <t>Murray Johnson</t>
  </si>
  <si>
    <t>18111 Preston Rd Ste 180, Dallas, TX 75252, United States</t>
  </si>
  <si>
    <t>1 972-200-9352</t>
  </si>
  <si>
    <t>https://da4e1j5r7gw87.cloudfront.net/wp-content/uploads/sites/5147/2026/04/murray_GSP_UID_a1a4b835-30e5-4acf-adc9-78b5d1a65c4d-2.png</t>
  </si>
  <si>
    <t>Strong patient satisfaction with comprehensive services.</t>
  </si>
  <si>
    <t>Eyes On Dallas</t>
  </si>
  <si>
    <t>Dr. Mai Nguyen</t>
  </si>
  <si>
    <t>12835 Preston Rd Ste 218, Dallas, TX 75230, United States</t>
  </si>
  <si>
    <t>1 214-890-9864</t>
  </si>
  <si>
    <t>https://encrypted-tbn0.gstatic.com/images?q=tbn:ANd9GcQ7BFIFeLUGL4kMdzq4KqsB2Ct7dLPJKBnIpeJfFsJzYA&amp;s</t>
  </si>
  <si>
    <t>Local patients praise personalized attention.</t>
  </si>
  <si>
    <t>Eye exams, Eyewear, Contact lenses</t>
  </si>
  <si>
    <t>Park Cities Eye Associates</t>
  </si>
  <si>
    <t>Dr. Cathy Ann Norton</t>
  </si>
  <si>
    <t>8115 Preston Rd #630, Dallas, TX 75225, United States</t>
  </si>
  <si>
    <t>1 214-360-9951</t>
  </si>
  <si>
    <t>https://cdn.patientengage.cloud/external/storage.googleapis.com/ecp-samurai/accounts/1184/websites/1964/team/8851/949fef15-1ba0-4119-a83a-f03e56477cb7.jpg</t>
  </si>
  <si>
    <t>Trusted practice with long-term patient relationships.</t>
  </si>
  <si>
    <t>GoTo Optical and Eye Care</t>
  </si>
  <si>
    <t>Dr. Angela Joby</t>
  </si>
  <si>
    <t>4396 Dallas Fort Worth Turnpike Ste 107, Dallas, TX 75211, United States</t>
  </si>
  <si>
    <t>1 214-550-5005</t>
  </si>
  <si>
    <t>https://encrypted-tbn0.gstatic.com/images?q=tbn:ANd9GcRlaEHlTb_gnGpYH28CyCW-3x4z5wfCbGiThSlRcWxohw&amp;s</t>
  </si>
  <si>
    <t>Positive reviews for convenience and optical services.</t>
  </si>
  <si>
    <t>EyeVenue</t>
  </si>
  <si>
    <t>Dr. Thai-An Nguyen</t>
  </si>
  <si>
    <t>2714 Greenville Ave, Dallas, TX 75206, United States</t>
  </si>
  <si>
    <t>1 469-320-1888</t>
  </si>
  <si>
    <t>https://encrypted-tbn0.gstatic.com/images?q=tbn:ANd9GcR0HbXFyLiz4qJz7QpTNHHyUyZvDACetRbZC14MYmBomw&amp;s</t>
  </si>
  <si>
    <t>Boutique clinic known for premium eyewear and service.</t>
  </si>
  <si>
    <t>Marshall Eye Care</t>
  </si>
  <si>
    <t>Tina M. Marshall,</t>
  </si>
  <si>
    <t>17000 Preston Rd, Dallas, TX 75248, United States</t>
  </si>
  <si>
    <t>1 972-250-2020</t>
  </si>
  <si>
    <t>https://encrypted-tbn0.gstatic.com/images?q=tbn:ANd9GcTybhXw-j9ywDGBn6ix1gfOzEv2eMe7ACgbBjprX1ETGg&amp;s</t>
  </si>
  <si>
    <t>Established clinic with strong patient satisfaction.</t>
  </si>
  <si>
    <t>Dr. Moayad Mardini</t>
  </si>
  <si>
    <t>4914 Bissonnet St #200, Houston, TX 77401, United States</t>
  </si>
  <si>
    <t>(134) 620 23432</t>
  </si>
  <si>
    <t>https://cdn.prod.website-files.com/67acfa50c71b725cbcce5078/68c0d9b944c2e56444a56146_Photo.jpg</t>
  </si>
  <si>
    <t>Patients praise gentle care, professionalism, and friendly staff.</t>
  </si>
  <si>
    <t>Nu Dentistry Garden Oaks</t>
  </si>
  <si>
    <t>DR. Ali Tameemi</t>
  </si>
  <si>
    <t>3201 N Shepherd Dr Ste 113, Houston, TX 77018, United States</t>
  </si>
  <si>
    <t>(183) 266 23846</t>
  </si>
  <si>
    <t>https://www.nudentistry.com/static/92813d444de298391792ef55eba5e2f7/dr-ali-tameemi-nu-dentistry..jpg</t>
  </si>
  <si>
    <t>Modern office and attentive staff receive high marks.</t>
  </si>
  <si>
    <t>Teeth Whitening, Veneers, Invisalign</t>
  </si>
  <si>
    <t>Houston Dentists at Post Oak</t>
  </si>
  <si>
    <t>Dr. Nicholas Pigneri</t>
  </si>
  <si>
    <t>1330 Post Oak Blvd #1300, Houston, TX 77056, United States</t>
  </si>
  <si>
    <t>(171) 325 51029</t>
  </si>
  <si>
    <r>
      <rPr>
        <u/>
        <sz val="10"/>
        <color rgb="FF1155CC"/>
        <rFont val="Arial"/>
      </rPr>
      <t>https://www.houstondentistsatpostoak.com/our-team</t>
    </r>
  </si>
  <si>
    <t>Known for excellent patient experience and thorough explanations.</t>
  </si>
  <si>
    <t>Cosmetic Dentists of Houston</t>
  </si>
  <si>
    <t>Dr. Joby Chaluparambil</t>
  </si>
  <si>
    <t>1900 W Loop S Ste 1150, Houston, TX 77027, United States</t>
  </si>
  <si>
    <t>(171) 362 21977</t>
  </si>
  <si>
    <t>https://memorialparkdental.com/wp-content/uploads/2025/05/Joby_img.jpg</t>
  </si>
  <si>
    <t>Patients appreciate advanced technology and efficient visits.</t>
  </si>
  <si>
    <t>Dental Implants, Invisalign, Teeth Whitening</t>
  </si>
  <si>
    <t>houston medical center dental</t>
  </si>
  <si>
    <t>Dr. Swonke</t>
  </si>
  <si>
    <t>6400 Fannin St #2040, Houston, TX 77030, United States</t>
  </si>
  <si>
    <t>(171) 379 50608</t>
  </si>
  <si>
    <t>https://www.houstonmedicalcenterdental.com/wp-content/uploads/2014/04/drswonke.jpg</t>
  </si>
  <si>
    <t>Patients highlight professionalism and convenience.</t>
  </si>
  <si>
    <t>Fillings, Crowns, Preventive Care</t>
  </si>
  <si>
    <t>Downtown Houston Dental</t>
  </si>
  <si>
    <t>Chris Johnson</t>
  </si>
  <si>
    <t>910 Louisiana St Ste 190, Houston, TX 77002, United States</t>
  </si>
  <si>
    <t>(171) 322 98100</t>
  </si>
  <si>
    <t>https://www.downtownhoustondentist.com/assets/images/meet-johnson-2.jpg</t>
  </si>
  <si>
    <t>Reviews emphasize caring providers and efficient scheduling.</t>
  </si>
  <si>
    <t>Dental Cleanings, Crowns, Teeth Whitening</t>
  </si>
  <si>
    <t>Texan Dental, P.A.</t>
  </si>
  <si>
    <t>Dr. Tracy Petry</t>
  </si>
  <si>
    <t>2493 S Braeswood Blvd Ste C, Houston, TX 77030, United States</t>
  </si>
  <si>
    <t>(171) 321 80500</t>
  </si>
  <si>
    <t>https://www.texandental.com/wp-content/uploads/sites/7167/2025/04/Dr.-Tracy-Petry-DDS-267x400-1.jpg</t>
  </si>
  <si>
    <t>Highly rated for personalized care and patient comfort.</t>
  </si>
  <si>
    <t>Houston Dental Oasis: Dr. Amelia Wang</t>
  </si>
  <si>
    <t>Dr. Amelia Wang</t>
  </si>
  <si>
    <t>3004 Yale St Ste 500, Houston, TX 77018, United States</t>
  </si>
  <si>
    <t>(171) 333 13177</t>
  </si>
  <si>
    <t>https://cdn.prod.website-files.com/659512e5d072c6a92ed3a356/659772ea89406cca7bf9fa5a_drwang-houston-dentist.jpeg</t>
  </si>
  <si>
    <t>Positive comments on friendly staff and modern office.</t>
  </si>
  <si>
    <t>Veneers, Teeth Whitening, Crowns</t>
  </si>
  <si>
    <t>Not Mentioned</t>
  </si>
  <si>
    <t>FLOSS Dental of Houston Midtown</t>
  </si>
  <si>
    <t>Dr. Catherine Castillo</t>
  </si>
  <si>
    <t>2707 Milam St Ste C, Houston, TX 77006, United States</t>
  </si>
  <si>
    <t>(171) 390 01919</t>
  </si>
  <si>
    <t>https://www.flossdentalhouston.com/wp-content/uploads/2025/03/castillo-transp.png</t>
  </si>
  <si>
    <t>Praised for technology and customer service.</t>
  </si>
  <si>
    <t>Invisalign, Teeth Whitening, Veneers</t>
  </si>
  <si>
    <t>Garden Oaks Dental</t>
  </si>
  <si>
    <t>Rubina Zaman</t>
  </si>
  <si>
    <t>2500 W Loop S Freeway Suite 255, Houston, TX 77027, United States</t>
  </si>
  <si>
    <t>(171) 388 04300</t>
  </si>
  <si>
    <t>https://sa1s3optim.patientpop.com/assets/production/practices/c640bc4bcf839352a9f6117f970a8558ed99f798/images/2401127.jpg</t>
  </si>
  <si>
    <t>Friendly atmosphere and gentle care stand out.</t>
  </si>
  <si>
    <t>Crowns, Dental Implants, Preventive Care</t>
  </si>
  <si>
    <t>The Dentists at 650 Heights</t>
  </si>
  <si>
    <t>Malenie</t>
  </si>
  <si>
    <t>650 Heights Blvd, Houston, TX 77007, United States</t>
  </si>
  <si>
    <t>(128) 197 44086</t>
  </si>
  <si>
    <t>https://dentistsat650heights.com/wp-content/uploads/2025/01/FZ8A6536-scaled.jpg</t>
  </si>
  <si>
    <t>Patients mention attentive staff and comfortable experience.</t>
  </si>
  <si>
    <t>Veneers, Crowns, Dental Implants</t>
  </si>
  <si>
    <t>The Dentists At Houston Westchase</t>
  </si>
  <si>
    <t>Brett McRay</t>
  </si>
  <si>
    <t>1500 CityWest Blvd #110, Houston, TX 77042, United States</t>
  </si>
  <si>
    <t>(183) 283 08226</t>
  </si>
  <si>
    <t>https://www.houstonwestchasedentists.com/wp-content/uploads/sites/5985/2014/11/Dr.McRay_-1-e1746480457646.jpg</t>
  </si>
  <si>
    <t>Reviews praise professionalism and treatment quality.</t>
  </si>
  <si>
    <t>Invisalign, Crowns, Teeth Whitening</t>
  </si>
  <si>
    <t>Therapeutic Botox</t>
  </si>
  <si>
    <t>Parkway Modern Dentistry</t>
  </si>
  <si>
    <t>Crystal Rojas</t>
  </si>
  <si>
    <t>7102 W Sam Houston Pkwy N #100, Houston, TX 77040, United States</t>
  </si>
  <si>
    <t>(183) 222 05780</t>
  </si>
  <si>
    <t>https://media.licdn.com/dms/image/v2/D5603AQEpYbneeXob5A/profile-displayphoto-scale_200_200/B56ZxDoiRXJMAc-/0/1770661229252?e=2147483647&amp;v=beta&amp;t=83pIDUFe9x1V5m7E0ag3QyGUbp8EhUvewFnSNqPg7go</t>
  </si>
  <si>
    <t>Modern practice with strong patient satisfaction.</t>
  </si>
  <si>
    <t>Dental Implants, Crowns, Veneers</t>
  </si>
  <si>
    <t>Dentist Tree Of The Heights</t>
  </si>
  <si>
    <t>Dr. Robert W. Nelson</t>
  </si>
  <si>
    <t>2105 Yale St Ste 300, Houston, TX 77008, United States</t>
  </si>
  <si>
    <t>(128) 184 98858</t>
  </si>
  <si>
    <t>https://do36ep9nqjoys.cloudfront.net/about/about-doctor-03.webp</t>
  </si>
  <si>
    <t>Patients value transparency and gentle care.</t>
  </si>
  <si>
    <t>Teeth Whitening, Fillings, Crowns</t>
  </si>
  <si>
    <t>Nelson Family Orthodontics: Dr. Robert W. Nelson</t>
  </si>
  <si>
    <t>Dr. Jon Robert Friedberg</t>
  </si>
  <si>
    <t>9430 Fry Rd Suite 800, Houston, TX 77433, United States</t>
  </si>
  <si>
    <t>(128) 121 35065</t>
  </si>
  <si>
    <t>https://drfriedbergandassociates.com/wp-content/uploads/2025/07/pixelstudioproductions.com-1737.jpg</t>
  </si>
  <si>
    <t>Families appreciate friendly service and orthodontic expertise.</t>
  </si>
  <si>
    <t>Houston Skyline Dental</t>
  </si>
  <si>
    <t>Dr. Nimish Oberoi</t>
  </si>
  <si>
    <t>1220 Quitman St, Houston, TX 77009, United States</t>
  </si>
  <si>
    <t>(171) 322 67050</t>
  </si>
  <si>
    <t>https://static.wixstatic.com/media/eb3000_fc39e721f3404c05ab8ec2821c1dc576~mv2.jpg/v1/crop/x_0,y_73,w_1106,h_1106/fill/w_574,h_574,al_c,q_80,usm_0.66_1.00_0.01,enc_avif,quality_auto/IMG_5482.jpg</t>
  </si>
  <si>
    <t>Positive reviews highlight caring staff and painless procedures.</t>
  </si>
  <si>
    <t>Crowns, Teeth Whitening, Implants</t>
  </si>
  <si>
    <t>Polish Dentistry Houston Midtown Montrose</t>
  </si>
  <si>
    <t>Dr. Shokooh Bahadorzadeh</t>
  </si>
  <si>
    <t>215 Westheimer Rd Ste 200, Houston, TX 77006, United States</t>
  </si>
  <si>
    <t>(171) 394 20101</t>
  </si>
  <si>
    <t>https://www.polishdentistry.com/wp-content/uploads/2022/10/Headshot-11.jpg</t>
  </si>
  <si>
    <t>Patients praise cosmetic outcomes and personalized attention.</t>
  </si>
  <si>
    <t>Uptown Cosmetic &amp; Implant Dentistry</t>
  </si>
  <si>
    <t>Dr. Roberto Velasco</t>
  </si>
  <si>
    <t>50 Briar Hollow Ln #125, Houston, TX 77027</t>
  </si>
  <si>
    <t>(713) 766 1493</t>
  </si>
  <si>
    <t>https://uptowncosmeticimplantdentistry.com/wp-content/uploads/2019/08/roberto-velasco-dds-uptown.jpg</t>
  </si>
  <si>
    <t>Known for smile makeovers and implant expertise.</t>
  </si>
  <si>
    <t>Elite Dental Wellness</t>
  </si>
  <si>
    <t>ASHANDRA bATISTE</t>
  </si>
  <si>
    <t>9296 Westheimer Rd Suite 170, Houston, TX 77063</t>
  </si>
  <si>
    <t>(713) 789 8680</t>
  </si>
  <si>
    <t>https://cdn.prod.website-files.com/626685d5776abbbce178d9d4/6a39a053e61dd4a9c26b7d7e_049A9736-p-2000.jpg</t>
  </si>
  <si>
    <t>Reviews emphasize holistic approach and patient comfort.</t>
  </si>
  <si>
    <t>Preventive Care, Invisalign, Veneers</t>
  </si>
  <si>
    <t>Wellness &amp; Cosmetic Dentistry</t>
  </si>
  <si>
    <t>Konig Center for Cosmetic &amp; Comprehensive Dentistry</t>
  </si>
  <si>
    <t>Dr. Ronald Konig</t>
  </si>
  <si>
    <t>2201 W Holcombe Blvd #300, Houston, TX 77030</t>
  </si>
  <si>
    <t>(713) 668 2289</t>
  </si>
  <si>
    <t>https://www.konigdds.com/wp-content/uploads/2026/01/Headshot-3-edited-scaled.jpg</t>
  </si>
  <si>
    <t>Patients appreciate conservative treatment philosophy.</t>
  </si>
  <si>
    <t>Crowns, Dental Implants, Cosmetic Bonding</t>
  </si>
  <si>
    <t>Cosmetic Dentistry by Dr. Ned Shimizu</t>
  </si>
  <si>
    <t>Dr. Ned Shimizu</t>
  </si>
  <si>
    <t>11757 Katy Fwy #960, Houston, TX 77079</t>
  </si>
  <si>
    <t>(281) 531 0710</t>
  </si>
  <si>
    <t>https://www.wedesignyoursmile.com/wp-content/uploads/2025/06/drshimizu_400x540.jpg.avif</t>
  </si>
  <si>
    <t>Strong reviews for aesthetic results and friendly office.</t>
  </si>
  <si>
    <t>Houston Dental Esthetics</t>
  </si>
  <si>
    <t>Alberto Saba</t>
  </si>
  <si>
    <t>14511 Old Katy Rd Suite 180, Houston, TX 77079</t>
  </si>
  <si>
    <t>(281) 493 2936</t>
  </si>
  <si>
    <t>https://houstondentalesthetics.com/meet-our-doctors/</t>
  </si>
  <si>
    <t>Patients highlight natural-looking smile transformations.</t>
  </si>
  <si>
    <t>Veneers, Dental Implants, Teeth Whitening</t>
  </si>
  <si>
    <t>Luxadent</t>
  </si>
  <si>
    <t>Dr. Geisa Perez</t>
  </si>
  <si>
    <t>5115 Buffalo Speedway Suite 700, Houston, TX 77005</t>
  </si>
  <si>
    <t>(832) 462 6484</t>
  </si>
  <si>
    <t>https://www.myluxadent.com/wp-content/uploads/2024/09/Dr-Perez.jpg</t>
  </si>
  <si>
    <t>Modern office and excellent customer service receive praise.</t>
  </si>
  <si>
    <t>Invisalign, Veneers, Dental Implants</t>
  </si>
  <si>
    <t>Terri Alani, DDS</t>
  </si>
  <si>
    <t>Dr. Terri Alani</t>
  </si>
  <si>
    <t>5636 Westheimer Rd, Houston, TX 77056</t>
  </si>
  <si>
    <t>(713) 621 5141</t>
  </si>
  <si>
    <t>https://www.texastoothlady.com/assets/images/index-banner-a.jpg</t>
  </si>
  <si>
    <t>Long-term patients praise compassionate care and expertise.</t>
  </si>
  <si>
    <t>Crowns, Fillings, Preventive Care</t>
  </si>
  <si>
    <t>Premier Dental Club - Smile makeover, TMJ, Headache, Emergency Dentistry Houston</t>
  </si>
  <si>
    <t>Dr. Jaya Mangal</t>
  </si>
  <si>
    <t>9720 Cypresswood Dr Suite 200, Houston, TX 77070</t>
  </si>
  <si>
    <t>(346) 296 9056</t>
  </si>
  <si>
    <t>https://encrypted-tbn0.gstatic.com/images?q=tbn:ANd9GcR9xHrKjWhyrvT918f4eYHxswCg2FKf6O_Vb_StaOWLWw&amp;s</t>
  </si>
  <si>
    <t>Positive comments on affordability and convenience.</t>
  </si>
  <si>
    <t>Membership-Based Dentistry</t>
  </si>
  <si>
    <t>FLO dentistry</t>
  </si>
  <si>
    <t>Omar Amin</t>
  </si>
  <si>
    <t>1111 Shepherd Dr Suite 200, Houston, TX 77007</t>
  </si>
  <si>
    <t>(832) 345 9383</t>
  </si>
  <si>
    <t>https://cdn.prod.website-files.com/61098c293266c19cd4e4cb80/666cba6cec167a77b6940e92_updated%20Dr.%20Amin%20picture%20(2)-p-500.webp</t>
  </si>
  <si>
    <t>Reviews emphasize attentive care and cosmetic services.</t>
  </si>
  <si>
    <t>Veneers, Invisalign, Crowns</t>
  </si>
  <si>
    <t>Lifeworks Dental</t>
  </si>
  <si>
    <t>Dr. Kini Tran</t>
  </si>
  <si>
    <t>7951 Katy Fwy Suite I, Houston, TX 77024</t>
  </si>
  <si>
    <t>(713) 956 5433</t>
  </si>
  <si>
    <t>https://lifeworksdental.com/wp-content/uploads/2025/01/7J1A3447-1.webp</t>
  </si>
  <si>
    <t>Patients appreciate technology and patient education.</t>
  </si>
  <si>
    <t>Dental Implants, Crowns, Invisalign</t>
  </si>
  <si>
    <t>Dental Illusions</t>
  </si>
  <si>
    <t>Dr. Basil Moukarim</t>
  </si>
  <si>
    <t>3701 Kirby Dr Suite 720, Houston, TX 77098</t>
  </si>
  <si>
    <t>(713) 715 7354</t>
  </si>
  <si>
    <t>https://dentalillusions.com/nitropack_static/KiGbkQfdDglQwQankdYiUjnAvKGxCHaw/assets/images/optimized/rev-498e1c9/dentalillusions.com/wp-content/uploads/2026/05/Mask-Group-1361.webp</t>
  </si>
  <si>
    <t>Strong reputation for smile makeovers and cosmetic work.</t>
  </si>
  <si>
    <t>Veneers, Teeth Whitening, Dental Implants</t>
  </si>
  <si>
    <t>Houston Dental Implant &amp; Cosmetic Center</t>
  </si>
  <si>
    <t>Dr. Arun Vashisht</t>
  </si>
  <si>
    <t>2990 Richmond Ave Suite 600, Houston, TX 77098</t>
  </si>
  <si>
    <t>(713) 622 6112</t>
  </si>
  <si>
    <t>https://www.implantdentalcenter.com/wp-content/uploads/2022/04/Aaron-Before.jpg.webp</t>
  </si>
  <si>
    <t>Widely praised for implant expertise and outcomes.</t>
  </si>
  <si>
    <t>Full Mouth Implants, Dental Implants, Bone Grafting</t>
  </si>
  <si>
    <t>Implant Dentistry</t>
  </si>
  <si>
    <t>1330 Wirt Rd Suite G, Houston, TX 77055</t>
  </si>
  <si>
    <t>(713) 465 1234</t>
  </si>
  <si>
    <t>https://www.dentistryoftheoaks.com/images/home/dr-wendt.png</t>
  </si>
  <si>
    <t>Patients appreciate friendly staff and comfortable environment.</t>
  </si>
  <si>
    <t>Crowns, Teeth Whitening, Dental Implants</t>
  </si>
  <si>
    <t>Edge Dental Houston</t>
  </si>
  <si>
    <t>Justin Lai</t>
  </si>
  <si>
    <t>2400 Mid Ln Suite 350, Houston, TX 77027</t>
  </si>
  <si>
    <t>(713) 360 6432</t>
  </si>
  <si>
    <t>https://www.edgedentalhouston.com/wp-content/uploads/2022/08/Dr-Justin-Lai-DDS.jpg.webp</t>
  </si>
  <si>
    <t>Reviews highlight modern technology and efficient visits.</t>
  </si>
  <si>
    <t>Invisalign, Veneers, Crowns</t>
  </si>
  <si>
    <t>River Oaks Dental Arts</t>
  </si>
  <si>
    <t>Dr. Palmira Testa</t>
  </si>
  <si>
    <t>3730 Kirby Dr Suite 1200, Houston, TX 77098</t>
  </si>
  <si>
    <t>(713) 522 7722</t>
  </si>
  <si>
    <t>https://cdn.prod.website-files.com/685c7fc247bf28ba060ed894/689ccddf965c08f0a0748d3d_Headshot%20(1).png</t>
  </si>
  <si>
    <t>Strong reputation for premium cosmetic treatments and patient care.</t>
  </si>
  <si>
    <t>Bellaire Modern Dental</t>
  </si>
  <si>
    <t>Dr. Ernie Escobar</t>
  </si>
  <si>
    <t>5103 Bellaire Blvd Suite 150, Houston, TX 77401</t>
  </si>
  <si>
    <t>(713) 669 9000</t>
  </si>
  <si>
    <t>https://www.bellairemoderndental.com/_external/_s/9c/a4b675ad84c511ff7df7639f4daf84476337c3.jpg</t>
  </si>
  <si>
    <t>Patients praise modern technology, friendly staff, and comfortable visits.</t>
  </si>
  <si>
    <t>Crowns, Dental Implants, Teeth Whitening</t>
  </si>
  <si>
    <t>Coleman Dental – Cosmetic Dentist in Houston, TX</t>
  </si>
  <si>
    <t>Samuel E Deatherage</t>
  </si>
  <si>
    <t>3000 Weslayan St Suite 365, Houston, TX 77027</t>
  </si>
  <si>
    <t>(713) 783 2800</t>
  </si>
  <si>
    <t>https://res.cloudinary.com/heartland-dental/w_800,c_fill,g_faces,f_auto,ar_1:1,d_doctorphotos:notfound11.jpg/doctorphotos/1073686424</t>
  </si>
  <si>
    <t>Known for personalized care and excellent cosmetic results.</t>
  </si>
  <si>
    <t>Veneers, Invisalign, Dental Implants</t>
  </si>
  <si>
    <t>Yorktown Dental Spa Houston Galleria</t>
  </si>
  <si>
    <t>Dr. Deborah Chung</t>
  </si>
  <si>
    <t>5373 W Alabama St Suite 118, Houston, TX 77056</t>
  </si>
  <si>
    <t>(713) 623 7100</t>
  </si>
  <si>
    <t>https://yorktowndentalspa.com/wp-content/uploads/2023/10/dr-deborah-chung-dentist.png</t>
  </si>
  <si>
    <t>Patients appreciate the spa-like atmosphere and attentive team.</t>
  </si>
  <si>
    <t>Teeth Whitening, Veneers, Crowns</t>
  </si>
  <si>
    <t>Heights Smile Co.</t>
  </si>
  <si>
    <t>Dr. Monalisa Nguyen</t>
  </si>
  <si>
    <t>174 Yale St Suite 500, Houston, TX 77007</t>
  </si>
  <si>
    <t>(713) 864 2333</t>
  </si>
  <si>
    <t>https://heightssmileco.com/wp-content/uploads/2024/11/Monalisa-Headshot-scaled.jpg</t>
  </si>
  <si>
    <t>Highly rated for professionalism and patient comfort.</t>
  </si>
  <si>
    <t>Invisalign, Veneers, Teeth Whitening</t>
  </si>
  <si>
    <t>Lux Dental Studio - Houston</t>
  </si>
  <si>
    <t>Yarima C. Newlin</t>
  </si>
  <si>
    <t>1900 N Loop W Suite 580, Houston, TX 77018</t>
  </si>
  <si>
    <t>(713) 688 5115</t>
  </si>
  <si>
    <t>https://www.luxdentalstudio.com/client/images/Yarima%20C.%20Newlin,%20DDS.jpg</t>
  </si>
  <si>
    <t>Modern office with strong reviews for cosmetic work and service.</t>
  </si>
  <si>
    <t>Veneers, Dental Implants, Invisalign</t>
  </si>
  <si>
    <t>Greater Houston Orthodontics</t>
  </si>
  <si>
    <t>Dr. Rana Mehr</t>
  </si>
  <si>
    <t>2401 Fountain View Dr Suite 140, Houston, TX 77057</t>
  </si>
  <si>
    <t>(713) 662 0621</t>
  </si>
  <si>
    <t>https://greaterhoustonorthodontist.com/wp-content/uploads/2025/04/page-photo-meet-doctor-rana-mehr.jpg.webp</t>
  </si>
  <si>
    <t>Families praise caring staff and clear communication.</t>
  </si>
  <si>
    <t>Mia Orthodontics</t>
  </si>
  <si>
    <t>Dr. Alireza Hourfar</t>
  </si>
  <si>
    <t>3636 Greenbriar Dr Ste A-101, Houston, TX 77098</t>
  </si>
  <si>
    <t>(281) 661 2789</t>
  </si>
  <si>
    <t>https://miaorthodontics.com/wp-content/uploads/2026/01/Dr.-Hourfar-alter.jpg</t>
  </si>
  <si>
    <t>Positive reviews highlight affordability and friendly atmosphere.</t>
  </si>
  <si>
    <t>Meyerland Orthodontics</t>
  </si>
  <si>
    <t>Dr. Mostafa</t>
  </si>
  <si>
    <t>5100 Westheimer Rd Suite 200, Houston, TX 77056</t>
  </si>
  <si>
    <t>(832) 418 7854</t>
  </si>
  <si>
    <t>https://meyerlandorthodontics.com/wp-content/uploads/2023/04/08f0dc26-a232-4a01-9099-6a344a51908b-e1681756234971.jpg</t>
  </si>
  <si>
    <t>Patients appreciate efficient treatment and welcoming staff.</t>
  </si>
  <si>
    <t>Davoody &amp; Hablinski Orthodontics</t>
  </si>
  <si>
    <t>Dr. Amir Davoody</t>
  </si>
  <si>
    <t>5311 Kirby Dr Suite 209, Houston, TX 77005</t>
  </si>
  <si>
    <t>(713) 521 2727</t>
  </si>
  <si>
    <t>https://dhorthodontics.com/wp-content/uploads/2025/05/homepage-meet-dr-davoody.jpg.webp</t>
  </si>
  <si>
    <t>Frequently praised for professionalism and excellent results.</t>
  </si>
  <si>
    <t>Invisalign, Braces, Early Orthodontic Treatment</t>
  </si>
  <si>
    <t>Watson Orthodontics</t>
  </si>
  <si>
    <t>Dr. Jim Watson</t>
  </si>
  <si>
    <t>11111 Jones Rd, Houston, TX 77070</t>
  </si>
  <si>
    <t>(281) 955 7612</t>
  </si>
  <si>
    <t>https://www.smilesarecool.com/wp-content/themes/canvas/img/headshot-dr-watson.jpg</t>
  </si>
  <si>
    <t>Patients mention fun office culture and attentive care.</t>
  </si>
  <si>
    <t>Houston Orthodontics</t>
  </si>
  <si>
    <t>Dr. Osama Younis</t>
  </si>
  <si>
    <t>10001 Westheimer Rd Suite 102, Houston, TX 77042</t>
  </si>
  <si>
    <t>(713) 664 6611</t>
  </si>
  <si>
    <t>https://houston-orthodontics.com/assets/dr-osama-younis-C17g6RRJ.webp</t>
  </si>
  <si>
    <t>Strong reviews for knowledgeable doctors and efficient scheduling.</t>
  </si>
  <si>
    <t>Invisalign, Braces, Clear Aligners</t>
  </si>
  <si>
    <t>Advance Orthodontics - Dr. John Karotkin</t>
  </si>
  <si>
    <t>Dr. John Karotkin</t>
  </si>
  <si>
    <t>1155 Dairy Ashford Rd Suite 125, Houston, TX 77079</t>
  </si>
  <si>
    <t>(713) 783 8888</t>
  </si>
  <si>
    <t>http://advanceorthodonticshouston.com/wp-content/uploads/2024/09/doctor-karotkin-1.webp</t>
  </si>
  <si>
    <t>Families praise personalized treatment and friendly staff.</t>
  </si>
  <si>
    <t>Jennings Orthodontics - Orthodontist in Houston, TX</t>
  </si>
  <si>
    <t>Dr. Brad Jennings</t>
  </si>
  <si>
    <t>1200 Binz St Suite 1170, Houston, TX 77004</t>
  </si>
  <si>
    <t>(281) 497 7920</t>
  </si>
  <si>
    <t>https://drjenningsortho.com/wp-content/uploads/2025/12/DrJennings-854x1024.jpg</t>
  </si>
  <si>
    <t>Positive comments focus on quality care and great outcomes.</t>
  </si>
  <si>
    <t>West U Orthodontics</t>
  </si>
  <si>
    <t>Meet Dr. Salas</t>
  </si>
  <si>
    <t>3831 Bellaire Blvd, Houston, TX 77025</t>
  </si>
  <si>
    <t>(713) 481 4885</t>
  </si>
  <si>
    <t>https://www.westuortho.com/assets/images/spotlight/meet.jpg</t>
  </si>
  <si>
    <t>Known for excellent customer service and modern treatment methods.</t>
  </si>
  <si>
    <t>Invisalign, Braces, Early Orthodontics</t>
  </si>
  <si>
    <t>Invisalign, Braces</t>
  </si>
  <si>
    <t>Town &amp; Country Orthodontics</t>
  </si>
  <si>
    <t>Dr. Carin Domann</t>
  </si>
  <si>
    <t>10497 Town &amp; Country Way Suite 600, Houston, TX 77024</t>
  </si>
  <si>
    <t>(713) 465 3400</t>
  </si>
  <si>
    <t>https://static.wixstatic.com/media/3ce1e6_bbf2b8197be640fb9019d7caf90f5d78~mv2.jpg/v1/fill/w_202,h_198,al_c,q_80,usm_0.66_1.00_0.01,enc_avif,quality_auto/Dr%20Domann.jpg</t>
  </si>
  <si>
    <t>Patients appreciate attentive doctors and smooth treatment process.</t>
  </si>
  <si>
    <t>Smile Sonrisa Dental &amp; Orthodontics</t>
  </si>
  <si>
    <t>Dr. Gloria H. Giraldo</t>
  </si>
  <si>
    <t>4700 Beechnut St, Suite 100, Houston, TX 77096</t>
  </si>
  <si>
    <t>(713) 465 4155</t>
  </si>
  <si>
    <t>https://static.wixstatic.com/media/e0cabf_6c5e3a3be4a7471191ab098071fa9602~mv2.png/v1/fill/w_308,h_302,fp_0.49_0.34,q_85,usm_0.66_1.00_0.01,enc_avif,quality_auto/Gloria%20Giraldo.png</t>
  </si>
  <si>
    <t>Reviews emphasize friendly staff and comfortable experience.</t>
  </si>
  <si>
    <t>Tanglewood Orthodontics - Houston</t>
  </si>
  <si>
    <t>Emily Longwith</t>
  </si>
  <si>
    <t>5757 Woodway Dr, Suite 180, Houston, TX 77057</t>
  </si>
  <si>
    <t>(713) 781 4457</t>
  </si>
  <si>
    <t>https://cdn.prod.website-files.com/6487517a0d4ffd20853dd9fb/6487517a0d4ffd20853ddb2e_Doctor%20Photos%20-%20Tanglewood%20Orthodontics-7%20(1).webp</t>
  </si>
  <si>
    <t>Highly rated for professionalism and patient communication.</t>
  </si>
  <si>
    <t>Wang Smiles Orthodontics</t>
  </si>
  <si>
    <t>Dr. Aileen Wang</t>
  </si>
  <si>
    <t>1011 Augusta Dr, Suite 209, Houston, TX 77057</t>
  </si>
  <si>
    <t>(713) 721 2426</t>
  </si>
  <si>
    <t>https://www.wangsmiles.com/wp-content/uploads/2025/06/Add-a-heading-2025-06-10T150304.567.png</t>
  </si>
  <si>
    <t>Patients praise personalized treatment and efficient appointments.</t>
  </si>
  <si>
    <t>Elite Orthodontics (Ann Nguyen, DDS, MS)</t>
  </si>
  <si>
    <t>Dr.Ann Nquyen</t>
  </si>
  <si>
    <t>1235 N Loop W, Suite 1115, Houston, TX 77008</t>
  </si>
  <si>
    <t>(281) 456 4748</t>
  </si>
  <si>
    <t>https://www.uchicagomedicine.org/_next/image?url=https%3A%2F%2Fedge.sitecorecloud.io%2Funichicagomc-81nbqnb3%2Fmedia%2Fimages%2Fucmc%2Fphysician-photos%2Fm-o%2Fnguyen-ann-bio-261x347.jpg&amp;w=539&amp;q=75</t>
  </si>
  <si>
    <t>Strong reputation for quality treatment and flexible scheduling.</t>
  </si>
  <si>
    <t>G Orthodontics, Dr Yesenia Garcia, DMD - Houston - Buffalo Speedway, West U -Top Orthodontist, Braces and Invisalign</t>
  </si>
  <si>
    <t>Dr. Yesenia Garcia</t>
  </si>
  <si>
    <t>3005 Buffalo Speedway, Houston, TX 77098</t>
  </si>
  <si>
    <t>(713) 436 1241</t>
  </si>
  <si>
    <t>https://gorthodontics.com/wp-content/uploads/2022/07/Dr.-Garcia-fun.jpg</t>
  </si>
  <si>
    <t>Positive reviews highlight attentive staff and excellent results.</t>
  </si>
  <si>
    <t>Smile Design Orthodontics</t>
  </si>
  <si>
    <t>Dr. Karim Allahdina</t>
  </si>
  <si>
    <t>3701 Kirby Dr, Suite 720, Houston, TX 77098</t>
  </si>
  <si>
    <t>(281) 406 3384</t>
  </si>
  <si>
    <t>https://sdohouston.com/staff-member/dr-karim-allahdina/</t>
  </si>
  <si>
    <t>Patients appreciate caring staff and modern office.</t>
  </si>
  <si>
    <t>Gullick Orthodontics - Orthodontist in Houston, TX</t>
  </si>
  <si>
    <t>Carl N. Gullick</t>
  </si>
  <si>
    <t>2500 Wilcrest Dr, Suite 300, Houston, TX 77042</t>
  </si>
  <si>
    <t>(281) 859 6555</t>
  </si>
  <si>
    <t>https://www.gullickorthodontics.com/hub_sites/gullick-carl2/www/assets/uploads/images/meet-dr-carl-gullick.jpg</t>
  </si>
  <si>
    <t>Families praise communication and treatment quality.</t>
  </si>
  <si>
    <t>Hall Orthodontics &amp; TMJ</t>
  </si>
  <si>
    <t>Tom Hall, DDS</t>
  </si>
  <si>
    <t>1200 Binz St, Suite 1100, Houston, TX 77004</t>
  </si>
  <si>
    <t>(713) 862 8223</t>
  </si>
  <si>
    <t>https://www.braceshouston.com/assets/images/meet-dr-hall.jpg</t>
  </si>
  <si>
    <t>Strong reviews for affordability and friendly service.</t>
  </si>
  <si>
    <t>smiles + bites Orthodontics</t>
  </si>
  <si>
    <t>Dr. Lina</t>
  </si>
  <si>
    <t>1717 W Loop S, Suite 1600, Houston, TX 77027</t>
  </si>
  <si>
    <t>(713) 379 7233</t>
  </si>
  <si>
    <t>https://smilesbites.com/assets/dr-lina-orthodontist-houston-Bhi_WFMw.webp</t>
  </si>
  <si>
    <t>Patients note comfortable environment and professional care.</t>
  </si>
  <si>
    <t>Astra Orthodontics</t>
  </si>
  <si>
    <t>Dr Rahimi Orthodontist</t>
  </si>
  <si>
    <t>1900 N Loop W, Suite 540, Houston, TX 77018</t>
  </si>
  <si>
    <t>(713) 282 7580</t>
  </si>
  <si>
    <t>https://astra-orthodontics.com/wp-content/uploads/2025/07/photo_2024-09-13_18-12-07.jpg</t>
  </si>
  <si>
    <t>Positive feedback focuses on modern treatment options and staff.</t>
  </si>
  <si>
    <t>Embrace Orthodontics</t>
  </si>
  <si>
    <t>Gladys</t>
  </si>
  <si>
    <t>952 Echo Ln, Suite 350, Houston, TX 77024</t>
  </si>
  <si>
    <t>(281) 920 0455</t>
  </si>
  <si>
    <t>https://media.gettyimages.com/id/2237975527/photo/the-queens-tour-chaka-khan-patti-labelle-gladys-knight-and-stephanie-mills-detroit-mi.jpg?s=1024x1024&amp;w=gi&amp;k=20&amp;c=2zdhMwOsa2E99KS64pq6oVKKU6oxZP3mxA0mglMHgLE=</t>
  </si>
  <si>
    <t>Known for patient-centered care and great outcomes.</t>
  </si>
  <si>
    <t>Lemke Orthodontics</t>
  </si>
  <si>
    <t>Dr. Katia Lemke</t>
  </si>
  <si>
    <t>1235 N Loop W, Suite 910, Houston, TX 77008</t>
  </si>
  <si>
    <t>(713) 782 4566</t>
  </si>
  <si>
    <t>https://www.lemkeortho.com/assets/uploads/images/meet-dr-katia-lemke.jpg</t>
  </si>
  <si>
    <t>Patients appreciate expertise and individualized treatment plans.</t>
  </si>
  <si>
    <t>Magness Orthodontics</t>
  </si>
  <si>
    <t>Dr. J. C</t>
  </si>
  <si>
    <t>7500 San Felipe St, Suite 600, Houston, TX 77063</t>
  </si>
  <si>
    <t>(713) 468 9669</t>
  </si>
  <si>
    <t>https://www.magnessorthodontics.net/wp-content/uploads/2015/09/bonham-and-marc-old-pic.jpg</t>
  </si>
  <si>
    <t>Long-standing reputation with praise for results and professionalism.</t>
  </si>
  <si>
    <t>Houston Dermatology Associates</t>
  </si>
  <si>
    <t>Dr. Jennie Duffy</t>
  </si>
  <si>
    <t>6560 Fannin St, Suite 1720, Houston, TX 77030</t>
  </si>
  <si>
    <t>(713) 790 0058</t>
  </si>
  <si>
    <t>https://www.houstondermatologyassociates.com/wp-content/uploads/2022/11/Jenny-Duffy.jpg</t>
  </si>
  <si>
    <t>Patients praise knowledgeable physicians and efficient care; some mention long wait times.</t>
  </si>
  <si>
    <t>Skin Cancer Screening, Mohs Surgery, Acne Treatment</t>
  </si>
  <si>
    <t>Medical &amp; Surgical Dermatology</t>
  </si>
  <si>
    <t>Village Dermatology Houston</t>
  </si>
  <si>
    <t>Dr. Caroline Vaughn</t>
  </si>
  <si>
    <t xml:space="preserve">7575 San Felipe St, Suite 300, Houston, TX 77063 </t>
  </si>
  <si>
    <t>(713) 952 8400</t>
  </si>
  <si>
    <t>https://www.villagedermatologyhouston.com/dr-caroline-vaughn</t>
  </si>
  <si>
    <t>Friendly staff and attentive doctors are frequently mentioned; scheduling delays noted occasionally.</t>
  </si>
  <si>
    <t>Botox, Skin Cancer Treatment, Eczema Management</t>
  </si>
  <si>
    <t>Medical &amp; Cosmetic Dermatology</t>
  </si>
  <si>
    <t>U.S. Dermatology Partners Medical District</t>
  </si>
  <si>
    <t>Bartley Joseph</t>
  </si>
  <si>
    <t>1213 Hermann Dr, Suite 650, Houston, TX 77004</t>
  </si>
  <si>
    <t>(281) 558 3376</t>
  </si>
  <si>
    <t>https://complete-derm.com/wp-content/uploads/2021/05/Dr.-B.J.-Gill-e1625283606468.jpg</t>
  </si>
  <si>
    <t>Consistently positive feedback regarding professionalism and thorough exams.</t>
  </si>
  <si>
    <t>Skin Cancer Screening, Acne Treatment, Botox</t>
  </si>
  <si>
    <t>General Dermatology</t>
  </si>
  <si>
    <t>Houston Dermatology Specialists</t>
  </si>
  <si>
    <t xml:space="preserve"> Dr. Joel Byrne</t>
  </si>
  <si>
    <t>13114 FM 1960 W, Suite 119, Houston, TX 77065</t>
  </si>
  <si>
    <t>(281) 364 8844</t>
  </si>
  <si>
    <t>https://www.houstondermatologyspecialists.com/content/uploads/2024/07/dr-byrne.jpg</t>
  </si>
  <si>
    <t>Patients appreciate detailed explanations and personalized treatment plans.</t>
  </si>
  <si>
    <t>Mohs Surgery, Psoriasis Treatment, Skin Cancer Screening</t>
  </si>
  <si>
    <t>Surgical &amp; Medical Dermatology</t>
  </si>
  <si>
    <t>Clear Dermatology</t>
  </si>
  <si>
    <t>Dr. Sonali Hanson</t>
  </si>
  <si>
    <t>13325 Hargrave Rd, Suite 280, Houston, TX 77070</t>
  </si>
  <si>
    <t>(281) 560 2000</t>
  </si>
  <si>
    <t>https://cleardermatology.com/wp-content/uploads/Dr.-Sonali-Hanson.jpg</t>
  </si>
  <si>
    <t>High marks for modern facilities and caring staff; some concerns about appointment availability.</t>
  </si>
  <si>
    <t>Acne Treatment, Laser Procedures, Skin Cancer Screening</t>
  </si>
  <si>
    <t>AVIVA Dermatology</t>
  </si>
  <si>
    <t>Meet Dr. Simone Stalling</t>
  </si>
  <si>
    <t>10100 Katy Fwy, Suite 200, Houston, TX 77043</t>
  </si>
  <si>
    <t>(713) 468 0100</t>
  </si>
  <si>
    <t>https://www.avivaderm.com/wp-content/uploads/2025/05/dr-dtalling-732x1024.jpg</t>
  </si>
  <si>
    <t>Reviews emphasize physician expertise and cosmetic outcomes.</t>
  </si>
  <si>
    <t>Botox, Fillers, Skin Cancer Treatment</t>
  </si>
  <si>
    <t>Cosmetic &amp; Medical Dermatology</t>
  </si>
  <si>
    <t>River Oaks Dermatology</t>
  </si>
  <si>
    <t>DR. JOSEPH SEDRAK</t>
  </si>
  <si>
    <t>3724 Sunset Blvd, Houston, TX 77005</t>
  </si>
  <si>
    <t>(713) 523 8888</t>
  </si>
  <si>
    <t>https://static.wixstatic.com/media/fc877c_13c50bc40511406aad5d9166929b082c~mv2.jpg/v1/fill/w_676,h_860,fp_0.52_0.37,q_85,usm_0.66_1.00_0.01,enc_avif,quality_auto/fc877c_13c50bc40511406aad5d9166929b082c~mv2.jpg</t>
  </si>
  <si>
    <t>Known for compassionate care and efficient visits.</t>
  </si>
  <si>
    <t>Acne Treatment, Skin Cancer Screening, Botox</t>
  </si>
  <si>
    <t>Heights Dermatology &amp; Aesthetic Center</t>
  </si>
  <si>
    <t>Dr. Marc Avram</t>
  </si>
  <si>
    <t>2120 Ashland St, Houston, TX 77008</t>
  </si>
  <si>
    <t>(713) 864 4477</t>
  </si>
  <si>
    <t>https://sa1s3optim.patientpop.com/assets/images/provider/photos/1523730.jpeg</t>
  </si>
  <si>
    <t>Patients value friendly staff and short wait times.</t>
  </si>
  <si>
    <t>Skin Cancer Screening, Botox, Eczema Treatment</t>
  </si>
  <si>
    <t>Bellaire Dermatology</t>
  </si>
  <si>
    <t>Dr. Howard Gerber</t>
  </si>
  <si>
    <t>6565 West Loop S, Suite 800, Houston, TX 77401</t>
  </si>
  <si>
    <t>(713) 661 4383</t>
  </si>
  <si>
    <t>https://www.bellairedermatology.com/wp-content/uploads/2021/01/howard-gerber-e1681430342819-768x768.jpg</t>
  </si>
  <si>
    <t>Positive comments on physician communication and treatment effectiveness.</t>
  </si>
  <si>
    <t>Mohs Surgery, Acne Treatment, Skin Cancer Screening</t>
  </si>
  <si>
    <t>Surgical Dermatology</t>
  </si>
  <si>
    <t>Elite Dermatology &amp; Plastic Surgery</t>
  </si>
  <si>
    <t>Connie Wang</t>
  </si>
  <si>
    <t>1919 North Loop W, Suite 125, Houston, TX 77008</t>
  </si>
  <si>
    <t>(281) 398 3276</t>
  </si>
  <si>
    <t>https://encrypted-tbn0.gstatic.com/images?q=tbn:ANd9GcRllpMQrhEh3S5jGSdfGPkdsKq7UA2P4OH2Zz2D-rNUTw&amp;s</t>
  </si>
  <si>
    <t>Frequently praised for professionalism and cosmetic services.</t>
  </si>
  <si>
    <t>Botox, Fillers, Acne Treatment</t>
  </si>
  <si>
    <t>Bayou City Dermatology</t>
  </si>
  <si>
    <t>Karan Sra</t>
  </si>
  <si>
    <t>2000 Crawford St, Suite 1700, Houston, TX 77002</t>
  </si>
  <si>
    <t>(713) 789 7546</t>
  </si>
  <si>
    <t>https://cdn.prod.website-files.com/6154b8263234191538845ff2/69c03ece46f725e44090d607_Karan-Headshot.jpg</t>
  </si>
  <si>
    <t>Reviews highlight knowledgeable providers and smooth office operations.</t>
  </si>
  <si>
    <t>Skin Cancer Screening, Psoriasis Treatment, Botox</t>
  </si>
  <si>
    <t>Westlake Dermatology &amp; Cosmetic Surgery - River Oaks</t>
  </si>
  <si>
    <t>Daniela Atencio</t>
  </si>
  <si>
    <t>3737 Buffalo Speedway, Suite 1400, Houston, TX 77098</t>
  </si>
  <si>
    <t>(713) 960 1311</t>
  </si>
  <si>
    <t>https://encrypted-tbn0.gstatic.com/images?q=tbn:ANd9GcTRyswZT6GbEwkHdaFM8iyGCcugSvoQEyMlmET-_B7nVA&amp;s</t>
  </si>
  <si>
    <t>Strong reputation for aesthetics and customer service.</t>
  </si>
  <si>
    <t>Botox, Fillers, Laser Skin Resurfacing</t>
  </si>
  <si>
    <t>Allustra Dermatology: Heights</t>
  </si>
  <si>
    <t>Brundha Balaraman</t>
  </si>
  <si>
    <t>174 Yale St, Houston, TX 77007</t>
  </si>
  <si>
    <t>(713) 468 1400</t>
  </si>
  <si>
    <t>https://sa1s3optim.patientpop.com/1024x/filters:format(webp)/assets/production/practices/bc29894858e68f56df6357089850b2a1267e306a/images/2532138.jpg</t>
  </si>
  <si>
    <t>Patients commend attentive care and cosmetic expertise.</t>
  </si>
  <si>
    <t>Botox, Chemical Peels, Acne Treatment</t>
  </si>
  <si>
    <t>Hassler Dermatology</t>
  </si>
  <si>
    <t>AMANDA HASSLER</t>
  </si>
  <si>
    <t>1200 Binz St, Suite 650, Houston, TX 77004</t>
  </si>
  <si>
    <t>(281) 980 3376</t>
  </si>
  <si>
    <t>https://images.squarespace-cdn.com/content/v1/5d071563025a0d0001853ffa/1560978819181-RRLAWA11AVQ4ABJT6EWC/about.jpg?format=2500w</t>
  </si>
  <si>
    <t>Positive feedback for personalized care and experienced physicians.</t>
  </si>
  <si>
    <t>Skin Cancer Screening, Acne Treatment, Psoriasis Treatment</t>
  </si>
  <si>
    <t>Quinn Dermatology</t>
  </si>
  <si>
    <t>Dr. Andrew Quinn</t>
  </si>
  <si>
    <t>102 Vintage Park Blvd, Suite T, Houston, TX 77070</t>
  </si>
  <si>
    <t>(713) 468 0400</t>
  </si>
  <si>
    <t>https://quinndermatology.com/wp-content/uploads/2023/02/andrew-m-quinn-md.jpeg</t>
  </si>
  <si>
    <t>Patients appreciate clear communication and effective treatments.</t>
  </si>
  <si>
    <t>Mohs Surgery, Skin Cancer Treatment, Botox</t>
  </si>
  <si>
    <t>Surgical &amp; Cosmetic Dermatology</t>
  </si>
  <si>
    <t>Refresh Dermatology</t>
  </si>
  <si>
    <t>Dr. Suneel Chilukuri</t>
  </si>
  <si>
    <t>3003 W Holcombe Blvd, Houston, TX 77025</t>
  </si>
  <si>
    <t>(713) 893 7546</t>
  </si>
  <si>
    <t>https://www.refreshdermatology.com/wp-content/uploads/2023/12/Suneel-BI2A8067-Edit-Edit-1-1536x1536.jpg</t>
  </si>
  <si>
    <t>Reviews emphasize excellent cosmetic results and friendly staff.</t>
  </si>
  <si>
    <t>Botox, Fillers, Laser Treatments</t>
  </si>
  <si>
    <t>Houston Skin</t>
  </si>
  <si>
    <t>Stephen K</t>
  </si>
  <si>
    <t>9230 Katy Fwy, Suite 520, Houston, TX 77055</t>
  </si>
  <si>
    <t>(713) 791 9966</t>
  </si>
  <si>
    <t>https://houstonskin.com/wp-content/uploads/2024/10/HoustonSkin_TM_Dr-Tyring.jpg</t>
  </si>
  <si>
    <t>Highly rated for thorough evaluations and patient education.</t>
  </si>
  <si>
    <t>Premier Derm Center</t>
  </si>
  <si>
    <t>Khanh “Connie” Nguyen</t>
  </si>
  <si>
    <t>9090 Katy Fwy, Suite 200, Houston, TX 77024</t>
  </si>
  <si>
    <t>(713) 988 8811</t>
  </si>
  <si>
    <t>https://premierdermcenter.com/wp-content/uploads/doctor-profile.webp</t>
  </si>
  <si>
    <t>Patients praise attentive providers and effective treatments; occasional comments about wait times.</t>
  </si>
  <si>
    <t>Uptown Dermatology</t>
  </si>
  <si>
    <t>Dr. Farhad Niroomand</t>
  </si>
  <si>
    <t>4126 Southwest Fwy, Suite 1200, Houston, TX 77027</t>
  </si>
  <si>
    <t>(713) 523 6133</t>
  </si>
  <si>
    <t>https://uptownderm.com/wp-content/uploads/2024/06/dr-farhad-niroomand-dallas-dermatologist.webp</t>
  </si>
  <si>
    <t>Highly rated for physician expertise and friendly staff.</t>
  </si>
  <si>
    <t>Botox, Fillers, Skin Cancer Screening</t>
  </si>
  <si>
    <t>UT Physicians Dermatology - Bellaire Station</t>
  </si>
  <si>
    <t>Stephanie Denman,</t>
  </si>
  <si>
    <t>6500 West Loop S, Suite 200-A, Houston, TX 77401</t>
  </si>
  <si>
    <t>(888) 488 3627</t>
  </si>
  <si>
    <t>https://www.utphysicians.com/wp-content/uploads/2021/01/provider.jpg</t>
  </si>
  <si>
    <t>Patients appreciate comprehensive care and access to specialists.</t>
  </si>
  <si>
    <t>Skin Cancer Treatment, Acne Management, Mohs Surgery</t>
  </si>
  <si>
    <t>Academic Medical Dermatology</t>
  </si>
  <si>
    <t>Pediatrics of Southwest Houston</t>
  </si>
  <si>
    <t>Jacobo Goldberg</t>
  </si>
  <si>
    <t>6700 West Loop South, Suite 300, Houston, TX 77401</t>
  </si>
  <si>
    <t>(713) 988 4334</t>
  </si>
  <si>
    <t>https://encrypted-tbn0.gstatic.com/images?q=tbn:ANd9GcSrz72TplCOVEkCbuxVndn7gC35l_pc_w44xHaM_QsihA&amp;s</t>
  </si>
  <si>
    <t>Parents consistently praise compassionate doctors, same-day appointments, and attentive staff.</t>
  </si>
  <si>
    <t>Well-Child Visits, Vaccinations, ADHD Management</t>
  </si>
  <si>
    <t>General Pediatrics</t>
  </si>
  <si>
    <t>Peekaboo Pediatrics</t>
  </si>
  <si>
    <t>Heena Thakkar</t>
  </si>
  <si>
    <t>1740 W 27th St, Suite 305, Houston, TX 77008</t>
  </si>
  <si>
    <t>(713) 861 4800</t>
  </si>
  <si>
    <t>https://cdcssl.ibsrv.net/ibimg/smb/1400x2108_80/webmgr/1k/v/s/dr-thakkar.jpg.webp?3cb7bd0394b9491c42465cf317b07bae</t>
  </si>
  <si>
    <t>Families appreciate caring physicians and nurses, though some mention front desk and billing issues.</t>
  </si>
  <si>
    <t>Newborn Care, Sick Visits, Developmental Screenings</t>
  </si>
  <si>
    <t>Bellaire Pediatrics</t>
  </si>
  <si>
    <t>Na Liu</t>
  </si>
  <si>
    <t>8250 Bellaire Blvd, Suite 1, Houston, TX 77036</t>
  </si>
  <si>
    <t>(713) 777 7772</t>
  </si>
  <si>
    <t>https://cdcssl.ibsrv.net/ibimg/smb/660x785_80/webmgr/10/2/7/liu.jpg.webp?9b72b4ab6dba5eadef1f00e082df1b3b</t>
  </si>
  <si>
    <t>Long-term patients highlight physician experience and personalized care.</t>
  </si>
  <si>
    <t>Wellness Exams, Immunizations, Acute Illness Care</t>
  </si>
  <si>
    <t>Westbury Pediatrics</t>
  </si>
  <si>
    <t xml:space="preserve"> Dr. Hilda Gonzalez-McDonnell </t>
  </si>
  <si>
    <t>3003 Hillcroft Ave, Suite 200, Houston, TX 77057</t>
  </si>
  <si>
    <t>(713) 723 5600</t>
  </si>
  <si>
    <t>https://static.wixstatic.com/media/861bca_7cdf319d1bd845de82f60882510c6e0f~mv2.jpg/v1/fill/w_394,h_564,al_c,lg_1,q_80,enc_avif,quality_auto/Dr-Hilda-Gonzalez-McDonnell-MD-17673-zoo.jpg</t>
  </si>
  <si>
    <t>Parents value responsiveness and friendly staff.</t>
  </si>
  <si>
    <t>Well Visits, Vaccinations, Sports Physicals</t>
  </si>
  <si>
    <t>Parra Pediatrics</t>
  </si>
  <si>
    <t>Dr. Cesar A. Parra</t>
  </si>
  <si>
    <t>7500 Beechnut St, Suite 208, Houston, TX 77074</t>
  </si>
  <si>
    <t>(713) 468 9000</t>
  </si>
  <si>
    <t>https://www.parrapediatrics.com/wp-content/uploads/2024/09/1.jpeg</t>
  </si>
  <si>
    <t>Reviews emphasize attentive physicians and bilingual care.</t>
  </si>
  <si>
    <t>Sick Visits, Newborn Care, Preventive Care</t>
  </si>
  <si>
    <t>The user wants to fill cell M86. The column header is "&lt;&lt; Dental Implants, TMJ, Botox &lt;&lt; Based off of their website, reviews, and practice name". The previous sample entry is "Dental Implants" for a dentistry practice, but let's check what this column actually means. Wait, the column header implies evaluating which of the specified procedures/niches (like Dental Implants, TMJ, Botox, etc.) apply, or maybe it's just looking for specific procedures from a set? Wait, for a pediatric clinic (Parra Pediatrics) with procedures "Sick Visits, Newborn Care, Preventive Care", none of Dental Implants, TMJ, or Botox apply.
Let's look at the context or common data pattern if available. If none apply, usually it's N/A or blank. But wait, let's see if there is an option that fits. For Pediatrics, none of those dental/cosmetic services apply. I will output N/A.</t>
  </si>
  <si>
    <t>Maeville Pediatrics - Fannin</t>
  </si>
  <si>
    <t>Dr. Sissa</t>
  </si>
  <si>
    <t>1315 St Joseph Pkwy, Suite 1700, Houston, TX 77002</t>
  </si>
  <si>
    <t>(832) 582 7146</t>
  </si>
  <si>
    <t>https://maevillepediatrics.com/wp-content/uploads/2022/04/maeville-crew-dr-sissa.png</t>
  </si>
  <si>
    <t>Patients praise experienced providers and family-oriented care.</t>
  </si>
  <si>
    <t>Wellness Visits, Immunizations, Adolescent Care</t>
  </si>
  <si>
    <t>Bootin &amp; Savrick Pediatric Associates</t>
  </si>
  <si>
    <t>HomeDoctorDebra Bootin, MD Debra Bootin, MD</t>
  </si>
  <si>
    <t>902 Frostwood Dr, Suite 235, Houston, TX 77024</t>
  </si>
  <si>
    <t>(713) 795 9500</t>
  </si>
  <si>
    <t>https://www.bootinandsavrickpediatrics.com/wp-content/uploads/2024/07/doctor_bootin-1-1-1.png.webp</t>
  </si>
  <si>
    <t>Highly rated for compassionate doctors and efficient appointments.</t>
  </si>
  <si>
    <t>Wellness Exams, Vaccinations, Same-Day Sick Visits</t>
  </si>
  <si>
    <t>Whole Care Pediatrics</t>
  </si>
  <si>
    <t>Dr. Olufunmilayo (Funmi) Salami</t>
  </si>
  <si>
    <t>18220 State Highway 249, Suite 400, Houston, TX 77070</t>
  </si>
  <si>
    <t>(281) 984 9480</t>
  </si>
  <si>
    <t>https://cdcssl.ibsrv.net/ibimg/smb/950x1188_80/webmgr/1z/y/5/whole-care-doc-pic-new.png.webp?b1d0568f72897d194c262c9b5e9eac1f</t>
  </si>
  <si>
    <t>Families appreciate thorough explanations and caring staff.</t>
  </si>
  <si>
    <t>Preventive Care, Asthma Management, Sick Visits</t>
  </si>
  <si>
    <t>Rainbow Pediatrics of Houston</t>
  </si>
  <si>
    <t>Dr. Lisa T. Lau</t>
  </si>
  <si>
    <t>8313 Southwest Fwy, Suite 100, Houston, TX 77074</t>
  </si>
  <si>
    <t>(832) 779 3330</t>
  </si>
  <si>
    <t>https://encrypted-tbn0.gstatic.com/images?q=tbn:ANd9GcRfF0BZ9Y7_DxvA8NnDkCwoXItDVmsqjMYJF67mxsA7iA&amp;s</t>
  </si>
  <si>
    <t>Positive feedback centers on friendly staff and physician accessibility.</t>
  </si>
  <si>
    <t>Well-Child Checkups, Vaccinations, Allergy Care</t>
  </si>
  <si>
    <t>HG Pediatrics: Homero Garza, MD</t>
  </si>
  <si>
    <t>Homero Garza</t>
  </si>
  <si>
    <t>10425 Huffmeister Rd, Suite 220, Houston, TX 77065</t>
  </si>
  <si>
    <t>(832) 709 1110</t>
  </si>
  <si>
    <t>https://hgpediatrics.com/wp-content/uploads/2025/12/HG-Dr.-Homero-Garza-03.webp</t>
  </si>
  <si>
    <t>Parents frequently mention knowledgeable providers and prompt service.</t>
  </si>
  <si>
    <t>Newborn Care, Preventive Care, Sick Visits</t>
  </si>
  <si>
    <t>Pediatric Pod</t>
  </si>
  <si>
    <t xml:space="preserve"> Aida Khanum</t>
  </si>
  <si>
    <t>8611 N Mopac Expy, Suite 200, Houston, TX 78759</t>
  </si>
  <si>
    <t>(713) 669 1900</t>
  </si>
  <si>
    <t>https://pediatricpod.com/wp-content/uploads/2025/04/doctor-aida-khanum.webp</t>
  </si>
  <si>
    <t>Reviews highlight modern care and strong communication.</t>
  </si>
  <si>
    <t>Newborn Visits, Vaccinations, Developmental Assessments</t>
  </si>
  <si>
    <t>Janet Pate, MD Nurture Pediatrics, PLLC</t>
  </si>
  <si>
    <t>Dr. Janet Pate</t>
  </si>
  <si>
    <t>18220 State Hwy 249, Suite 430, Houston, TX 77070</t>
  </si>
  <si>
    <t>(713) 894 2751</t>
  </si>
  <si>
    <t>https://www.nurturepediatric.com/wp-content/uploads/2019/05/Prof-Photo_-Janet-Pate-MD-768x960.jpg</t>
  </si>
  <si>
    <t>Families praise patient-centered care and physician attentiveness.</t>
  </si>
  <si>
    <t>Wellness Visits, Asthma Care, Acute Illness Treatment</t>
  </si>
  <si>
    <t>Based on the context for Dr. Janet Pate at Janet Pate, MD Nurture Pediatrics, PLLC, the practice specializes in Pediatrics (medical care for infants and children) and lists procedures like wellness visits, asthma care, and acute illness treatment. It is a pediatric medical clinic, not a dental or cosmetic facility, and does not provide dental implants, TMJ treatment, or Botox.</t>
  </si>
  <si>
    <t>Blue Fish Pediatrics Memorial</t>
  </si>
  <si>
    <t>Dr. Sarah Coyle</t>
  </si>
  <si>
    <t>4650 Bissonnet St, Houston, TX 77401</t>
  </si>
  <si>
    <t>(713) 467 1741</t>
  </si>
  <si>
    <t>https://bluefishmd.com/wp-content/uploads/2026/04/DSC_0636-scaled-e1776885952172.jpeg</t>
  </si>
  <si>
    <t>Generally praised for physician quality and accessibility; occasional scheduling complaints.</t>
  </si>
  <si>
    <t>Well Visits, ADHD Management, Newborn Care</t>
  </si>
  <si>
    <t>NW Cypress Pediatrics and Family Medicine</t>
  </si>
  <si>
    <t>Tahrin Siddiqua</t>
  </si>
  <si>
    <t>21216 Northwest Fwy, Suite 560, Houston, TX 77429</t>
  </si>
  <si>
    <t>(281) 469 7400</t>
  </si>
  <si>
    <t>https://encrypted-tbn0.gstatic.com/images?q=tbn:ANd9GcSGtZpKr0VDDYeGNrrIobrGcUtx491RvIuOB3HMDYbweQ&amp;s</t>
  </si>
  <si>
    <t>Patients appreciate friendly staff and efficient appointments.</t>
  </si>
  <si>
    <t>Immunizations, Wellness Exams, Sick Visits</t>
  </si>
  <si>
    <t>Memorial City Pediatrics</t>
  </si>
  <si>
    <t xml:space="preserve">Dr. Liliane Hay
</t>
  </si>
  <si>
    <t>915 Gessner Rd, Suite 985, Houston, TX 77024</t>
  </si>
  <si>
    <t>(713) 461 9100</t>
  </si>
  <si>
    <t>https://encrypted-tbn0.gstatic.com/images?q=tbn:ANd9GcSlqOqJjAwl7rHw2HFP0wmFHnMHLme6m7sWbr6xQm2xsQ&amp;s</t>
  </si>
  <si>
    <t>Parents highlight compassionate doctors and good follow-up care.</t>
  </si>
  <si>
    <t>Preventive Care, Vaccinations, Adolescent Care</t>
  </si>
  <si>
    <t>PurePediatrics: Sara Curtis, MD and Paige Garrison, MD</t>
  </si>
  <si>
    <t>Alana Kennedy-Nasser</t>
  </si>
  <si>
    <t>7700 San Felipe St, Suite 470, Houston, TX 77063</t>
  </si>
  <si>
    <t>(832) 431 4336</t>
  </si>
  <si>
    <t>https://purepediatrics.com/wp-content/uploads/2024/12/Alana_QUY_1272-683x1024.jpg</t>
  </si>
  <si>
    <t>Reviews praise modern approach and attentive physicians.</t>
  </si>
  <si>
    <t>Newborn Care, Wellness Exams, Sick Visits</t>
  </si>
  <si>
    <t>Premier Pediatrics of Houston</t>
  </si>
  <si>
    <t>Tamecka Knight</t>
  </si>
  <si>
    <t>411 Lantern Bend Dr, Suite 235, Houston, TX 77090</t>
  </si>
  <si>
    <t>(281) 979 2112</t>
  </si>
  <si>
    <t>https://premierpediatricshouston.com/wp-content/uploads/2026/02/head-shot-1-2020.jpg</t>
  </si>
  <si>
    <t>Families appreciate thorough evaluations and warm bedside manner.</t>
  </si>
  <si>
    <t>Well-Child Visits, Immunizations, Acute Care</t>
  </si>
  <si>
    <t>Pediatricz Now Barker Cypress - Pediatric Clinic in Houston, TX</t>
  </si>
  <si>
    <t>Dr. Muhamad Almouie</t>
  </si>
  <si>
    <t>16341 Mueschke Rd, Suite 100, Houston, TX 77433</t>
  </si>
  <si>
    <t>(832) 810 9021</t>
  </si>
  <si>
    <t>https://pediatricznow.com/wp-content/uploads/2024/11/photo2.jpg</t>
  </si>
  <si>
    <t>Positive reviews emphasize physician accessibility and family-focused care.</t>
  </si>
  <si>
    <t>Sports Physicals, Sick Visits, Wellness Exams</t>
  </si>
  <si>
    <t>Texas Children's Pediatrics Palm Center</t>
  </si>
  <si>
    <t>Kevin Chun-Sing Huang</t>
  </si>
  <si>
    <t>5885 South Loop East, Houston, TX 77033</t>
  </si>
  <si>
    <t>(832) 828 2100</t>
  </si>
  <si>
    <t>https://www.texaschildrens.org/sites/tc/files/styles/person_pic_desktop_webp/public/2025-10/huang-chunsing-2cc3a19461ec.jpeg.webp?h=76175a2d&amp;itok=fMEMmq06</t>
  </si>
  <si>
    <t>Highly regarded for comprehensive care and access to specialists.</t>
  </si>
  <si>
    <t>Preventive Care, Vaccinations, Chronic Disease Management</t>
  </si>
  <si>
    <t>Academic Pediatrics</t>
  </si>
  <si>
    <t>Westside Pediatrics</t>
  </si>
  <si>
    <t>Anju Mammen</t>
  </si>
  <si>
    <t>24757 Katy Fwy, Suite 100, Houston, TX 77494</t>
  </si>
  <si>
    <t>(281) 578 5788</t>
  </si>
  <si>
    <t>https://sa1s3optim.patientpop.com/1024x/filters:format(webp)/assets/production/practices/2ad8414c37489fb97793519f432eb21697c8ab34/images/2788708.jpg</t>
  </si>
  <si>
    <t>Parents praise friendly staff and efficient service.</t>
  </si>
  <si>
    <t>Well Visits, Immunizations, Sick Visits</t>
  </si>
  <si>
    <t>Dr. Van Tran Family Practice</t>
  </si>
  <si>
    <t>Dr. Van Tran</t>
  </si>
  <si>
    <t>8799 Katy Fwy, Suite 208, Houston, TX 77024</t>
  </si>
  <si>
    <t>(713) 862 5797</t>
  </si>
  <si>
    <t>https://sa1s3optim.patientpop.com/assets/production/practices/059f585fd7c17e823b8526e5745d4a3561d59bbd/images/1808543.png</t>
  </si>
  <si>
    <t>Reviews mention personalized care and physician attentiveness.</t>
  </si>
  <si>
    <t>Newborn Care, Preventive Care, Adolescent Medicine</t>
  </si>
  <si>
    <t>Houston Family Practice</t>
  </si>
  <si>
    <t>Dr. Chandni Choudhary</t>
  </si>
  <si>
    <t>(713) 520 6016</t>
  </si>
  <si>
    <t>https://behindwoods-static.s3.ap-south-1.amazonaws.com/telugu-actress/chandini-chowdary/chandini-chowdary-stills-photos-pictures-13.jpg</t>
  </si>
  <si>
    <t>Patients praise attentive physicians and efficient visits.</t>
  </si>
  <si>
    <t>Annual Physicals, Diabetes Management, Hypertension Care</t>
  </si>
  <si>
    <t>Houston Family Physicians PA</t>
  </si>
  <si>
    <t>Dr. Khoa Don Nguyen</t>
  </si>
  <si>
    <t>1429 Highway 6, Suite 201, HoustonLand, TX 77478</t>
  </si>
  <si>
    <t>(713) 492 0433</t>
  </si>
  <si>
    <t>https://encrypted-tbn0.gstatic.com/images?q=tbn:ANd9GcR7gvs5dHNPE97dn-yOCvDzZYds8SnMAEJY6aCazlFokw&amp;s</t>
  </si>
  <si>
    <t>Friendly staff and personalized care are commonly mentioned.</t>
  </si>
  <si>
    <t>Preventive Care, Physical Exams, Chronic Disease Management</t>
  </si>
  <si>
    <t>First Primary Care</t>
  </si>
  <si>
    <t>Karthik Mulkanoor</t>
  </si>
  <si>
    <t>10130 Louetta Rd, Suite J, Houston, TX 77070</t>
  </si>
  <si>
    <t>(713) 280 7991</t>
  </si>
  <si>
    <t>https://www.firstprimarycare.com/wp-content/uploads/2024/02/mulkanoor-circle-headshot.png</t>
  </si>
  <si>
    <t>Reviews highlight accessibility and thorough evaluations.</t>
  </si>
  <si>
    <t>Annual Exams, Diabetes Care, Hypertension Management</t>
  </si>
  <si>
    <t>Primary Care First</t>
  </si>
  <si>
    <t>FamilyMedix Primary Care &amp; Clinical Research Center</t>
  </si>
  <si>
    <t>Parinaz Neshati</t>
  </si>
  <si>
    <t>1455 Dairy Ashford Rd, Suite 100, Houston, TX 77079</t>
  </si>
  <si>
    <t>(713) 715 1234</t>
  </si>
  <si>
    <t>https://static.wixstatic.com/media/c7f6c0_8746aef1ea33474e8b0cb40bd6e2a4f9~mv2.jpg/v1/fill/w_681,h_610,al_c,q_85,enc_avif,quality_auto/c7f6c0_8746aef1ea33474e8b0cb40bd6e2a4f9~mv2.jpg</t>
  </si>
  <si>
    <t>Patients appreciate compassionate doctors and responsive staff.</t>
  </si>
  <si>
    <t>Preventive Care, Physicals, Weight Management</t>
  </si>
  <si>
    <t>Thomas Family Practice</t>
  </si>
  <si>
    <t>Dr. Sally Thomas</t>
  </si>
  <si>
    <t>15200 Southwest Fwy, Suite 330, Houston, TX 77478</t>
  </si>
  <si>
    <t>(713) 461 6300</t>
  </si>
  <si>
    <t>https://sa1s3optim.patientpop.com/assets/production/practices/3275af181ca233694e645a105b7cd2dd81fefea8/images/1825672.png</t>
  </si>
  <si>
    <t>Long-term patients value personalized attention and continuity of care.</t>
  </si>
  <si>
    <t>Wellness Visits, Women's Health, Chronic Disease Management</t>
  </si>
  <si>
    <t>West Houston Family Practice</t>
  </si>
  <si>
    <t>Sorab Italia</t>
  </si>
  <si>
    <t>12121 Richmond Ave, Suite 205, Houston, TX 77082</t>
  </si>
  <si>
    <t>(281) 558 6700</t>
  </si>
  <si>
    <t>https://static.wixstatic.com/media/b738ea_492304d8a62c48a68089edb1cc6cc3e6~mv2_d_3024_4032_s_4_2.jpg/v1/crop/x_0,y_211,w_3024,h_3031/fill/w_260,h_260,al_c,q_80,usm_0.66_1.00_0.01,enc_avif,quality_auto/b738ea_492304d8a62c48a68089edb1cc6cc3e6~mv2_d_3024_4032_s_4_2.jpg</t>
  </si>
  <si>
    <t>Positive feedback focuses on professionalism and short wait times.</t>
  </si>
  <si>
    <t>Annual Physicals, Hypertension Treatment, Diabetes Care</t>
  </si>
  <si>
    <t>Texas Premier Physicians, P.A.</t>
  </si>
  <si>
    <t>Dr Bita Pour-Jafari</t>
  </si>
  <si>
    <t>902 Frostwood Dr, Suite 220, Houston, TX 77024</t>
  </si>
  <si>
    <t>(713) 714 2448</t>
  </si>
  <si>
    <t>https://sa1s3optim.patientpop.com/640x/filters:format(webp)/assets/production/practices/c40e13f4c5673ef5153d5770ca6c2c67a49505f2/images/2823043.jpg</t>
  </si>
  <si>
    <t>Patients praise comprehensive care and physician communication.</t>
  </si>
  <si>
    <t>Preventive Care, Internal Medicine, Wellness Exams</t>
  </si>
  <si>
    <t>Jennifer Gwozdz,</t>
  </si>
  <si>
    <t>7000 Southwest Fwy, Suite 120, Houston, TX 77074</t>
  </si>
  <si>
    <t>(281) 530 4057</t>
  </si>
  <si>
    <t>https://sa1s3optim.patientpop.com/assets/docs/102830.jpeg</t>
  </si>
  <si>
    <t>Friendly staff and convenient appointments are recurring themes.</t>
  </si>
  <si>
    <t>Physical Exams, Acute Illness Care, Chronic Disease Management</t>
  </si>
  <si>
    <t>Magnolia Family Medicine</t>
  </si>
  <si>
    <t>Codie Borsboom</t>
  </si>
  <si>
    <t>18400 Katy Fwy, Suite 560, Houston, TX 77094</t>
  </si>
  <si>
    <t>(281) 356 1945</t>
  </si>
  <si>
    <t>https://sa1s3optim.patientpop.com/640x/filters:format(webp)/assets/production/practices/ccafeb41c452cc1f4f86a7eccdb4cb3d04ca0b66/images/2738062.jpg</t>
  </si>
  <si>
    <t>Reviews emphasize physician attentiveness and patient education.</t>
  </si>
  <si>
    <t>Annual Physicals, Diabetes Care, Preventive Medicine</t>
  </si>
  <si>
    <t>Internal Medicine</t>
  </si>
  <si>
    <t>Jennifer Jung, MD</t>
  </si>
  <si>
    <t>Alisha Kithcart Kidane</t>
  </si>
  <si>
    <t>2500 Fondren Rd, Suite 210, Houston, TX 77063</t>
  </si>
  <si>
    <t>(713) 756 4780</t>
  </si>
  <si>
    <t>https://encrypted-tbn0.gstatic.com/images?q=tbn:ANd9GcS90NDYMMKdVQLA0BXBNylG85qasK0d-n4gRgPjFMDBnQ&amp;s</t>
  </si>
  <si>
    <t>Patients appreciate coordinated care and specialist access.</t>
  </si>
  <si>
    <t>Town And Country Family Physicians</t>
  </si>
  <si>
    <t>Laurel M. Tucker</t>
  </si>
  <si>
    <t>10497 Town &amp; Country Way, Suite 360, Houston, TX 77024</t>
  </si>
  <si>
    <t>(713) 341 2100</t>
  </si>
  <si>
    <t>https://townandcountryfamilyphysicians.com/wp-content/uploads/2023/04/Laurel-250.jpg</t>
  </si>
  <si>
    <t>Known for strong patient relationships and thorough care.</t>
  </si>
  <si>
    <t>Wellness Visits, Diabetes Management, Hypertension Treatment</t>
  </si>
  <si>
    <t>Hayley Nguyen, M.D.</t>
  </si>
  <si>
    <t>DR. HAYLEY NGUYEN</t>
  </si>
  <si>
    <t>1011 Heights Blvd, Houston, TX 77008</t>
  </si>
  <si>
    <t>(713) 461 4101</t>
  </si>
  <si>
    <t>https://static.wixstatic.com/media/db4557_11b310b6dc85440d9c313b50c6dab17c~mv2_d_1996_1990_s_2.jpg/v1/fill/w_768,h_708,al_c,q_85,usm_0.66_1.00_0.01,enc_avif,quality_auto/A1Z_7408_edited.jpg</t>
  </si>
  <si>
    <t>Reviews mention excellent communication and timely appointments.</t>
  </si>
  <si>
    <t>Annual Exams, Weight Management, Preventive Care</t>
  </si>
  <si>
    <t>Internal Medicine Physician Houston</t>
  </si>
  <si>
    <t>Perla</t>
  </si>
  <si>
    <t>(713) 484 9100</t>
  </si>
  <si>
    <t>https://encrypted-tbn0.gstatic.com/images?q=tbn:ANd9GcSvCh19663dhRtQldwXuepZR5YciNSBl1vmWlRLrbCFeg&amp;s</t>
  </si>
  <si>
    <t>Patients praise experienced physicians and comprehensive treatment plans.</t>
  </si>
  <si>
    <t>Physical Exams, Diabetes Management, Hypertension Care</t>
  </si>
  <si>
    <t>CLS Health Primary Care — Houston Galleria</t>
  </si>
  <si>
    <t>Maysoon Hamed</t>
  </si>
  <si>
    <t>4615 Southwest Fwy, Suite 600, Houston, TX 77027</t>
  </si>
  <si>
    <t>(346) 250 5650</t>
  </si>
  <si>
    <t>https://encrypted-tbn0.gstatic.com/images?q=tbn:ANd9GcRh58Tz-UI40dKlnGvd2DhHgMfveLpdITdydJgKHsQTES5wqmzG0iHU0J0&amp;s</t>
  </si>
  <si>
    <t>Positive reviews highlight convenience and multidisciplinary care.</t>
  </si>
  <si>
    <t>Preventive Care, Physical Exams, Women's Health</t>
  </si>
  <si>
    <t>Augusta Family Medicine</t>
  </si>
  <si>
    <t>Joshua Nguyen</t>
  </si>
  <si>
    <t>929 Gessner Rd, Suite 2450, Houston, TX 77024</t>
  </si>
  <si>
    <t>(713) 977 2970</t>
  </si>
  <si>
    <t>https://www.mdvip.com/sites/default/files/styles/themed_hero_component_xl/public/2024-02/JNguyenMD_4879_640.png.webp?itok=K7Gh__8p</t>
  </si>
  <si>
    <t>Patients praise personalized attention and accessibility.</t>
  </si>
  <si>
    <t>Executive Physicals, Preventive Medicine, Chronic Disease Management</t>
  </si>
  <si>
    <t>Concierge Medicine</t>
  </si>
  <si>
    <t>Copperfield Family Clinic</t>
  </si>
  <si>
    <t>REGINA OTTAN</t>
  </si>
  <si>
    <t>15403 FM 529 Rd, Suite 100, Houston, TX 77095</t>
  </si>
  <si>
    <t>(281) 861 4212</t>
  </si>
  <si>
    <t>https://copperfieldfamilyclinic.com/wp-content/uploads/2024/01/Dr.-Regina-Ottan-Obi-FNP-DNP.png</t>
  </si>
  <si>
    <t>Patients appreciate compassionate staff and efficient service.</t>
  </si>
  <si>
    <t>Annual Exams, Diabetes Care, Acute Illness Treatment</t>
  </si>
  <si>
    <t>Cypress Houston Family Practice</t>
  </si>
  <si>
    <t>Dr. Tracy Hoang</t>
  </si>
  <si>
    <t>5431 Barker Cypress Rd, Suite 500, Houston, TX 77084</t>
  </si>
  <si>
    <t>(713) 955 4550</t>
  </si>
  <si>
    <t>https://cypresshoustonfp.com/wp-content/uploads/2018/10/DSC_2022rev-370x461.jpg</t>
  </si>
  <si>
    <t>Strong reviews for thorough care and physician communication.</t>
  </si>
  <si>
    <t>Physical Exams, Preventive Care, Chronic Disease Management</t>
  </si>
  <si>
    <t>Aqeeq Internal Medicine Houston</t>
  </si>
  <si>
    <t>Dr. Fakhri Kalolwala</t>
  </si>
  <si>
    <t>18220 State Hwy 249, Suite 330, Houston, TX 77070</t>
  </si>
  <si>
    <t>(832) 786 8195</t>
  </si>
  <si>
    <t>https://encrypted-tbn0.gstatic.com/images?q=tbn:ANd9GcT8GKbIc39P4BWEUxRiSkDBT9P6N3S1r6OSyiPVQO6z0Q&amp;s</t>
  </si>
  <si>
    <t>Patients value attentive physicians and comprehensive care.</t>
  </si>
  <si>
    <t>Diabetes Management, Hypertension Care, Annual Physicals</t>
  </si>
  <si>
    <t>Premier Primary Care : Malini Kumar, MD</t>
  </si>
  <si>
    <t>Dr. Malini Kumar</t>
  </si>
  <si>
    <t>(832) 933 3087</t>
  </si>
  <si>
    <t>https://img1.wsimg.com/isteam/ip/0fe02a34-71d1-4ae0-b9a8-666c0d9d0c5b/20250821_143109.jpg/:/cr=t:18.41%25,l:0%25,w:100%25,h:66.67%25/rs=w:2480,h:1240,cg:true</t>
  </si>
  <si>
    <t>Reviews emphasize accessibility and quality patient experience.</t>
  </si>
  <si>
    <t>Preventive Care, Wellness Exams, Chronic Disease Management</t>
  </si>
  <si>
    <t>Texas Orthopedic Hospital</t>
  </si>
  <si>
    <t>Andrew Roeser</t>
  </si>
  <si>
    <t>7401 South Main St, Houston, TX 77030</t>
  </si>
  <si>
    <t>(713) 799 8600</t>
  </si>
  <si>
    <t>https://d2tgiyvz192tbr.cloudfront.net/providers/servlet/servlet.FileDownload?file=00P3n00001a8URYEA2</t>
  </si>
  <si>
    <t>Highly regarded for surgical outcomes and physician expertise.</t>
  </si>
  <si>
    <t>Joint Replacement, Sports Medicine, Spine Surgery</t>
  </si>
  <si>
    <t>Orthopedic Surgery</t>
  </si>
  <si>
    <t>Reconstructive Orthopedic Center</t>
  </si>
  <si>
    <t>Dr. Masson</t>
  </si>
  <si>
    <t>915 Gessner Rd, Suite 450, Houston, TX 77024</t>
  </si>
  <si>
    <t>(713) 520 1210</t>
  </si>
  <si>
    <t>https://i0.wp.com/rocmd.net/wp-content/uploads/2024/09/M1V2.png?w=700&amp;ssl=1</t>
  </si>
  <si>
    <t>Patients praise effective treatments and attentive care.</t>
  </si>
  <si>
    <t>Joint Replacement, Arthritis Care, Sports Injuries</t>
  </si>
  <si>
    <t>Lone Star Orthopedics</t>
  </si>
  <si>
    <t>Kenneth G. Berliner</t>
  </si>
  <si>
    <t>8588 Katy Fwy, Suite 350, Houston, TX 77024</t>
  </si>
  <si>
    <t>(713) 936 5735</t>
  </si>
  <si>
    <t>https://lonestarorthopedics.com/wp-content/uploads/2021/01/Dr-Kenneth-Berliner-MD-1536x1520.jpeg</t>
  </si>
  <si>
    <t>Positive reviews for physician expertise and recovery outcomes.</t>
  </si>
  <si>
    <t>Knee Replacement, Shoulder Surgery, Sports Medicine</t>
  </si>
  <si>
    <t>Orbit Orthopedics</t>
  </si>
  <si>
    <t>Sohale Sadeghpour</t>
  </si>
  <si>
    <t>7505 Fannin St, Suite 610, Houston, TX 77054</t>
  </si>
  <si>
    <t>(713) 932 6100</t>
  </si>
  <si>
    <t>https://images.squarespace-cdn.com/content/v1/5c81b37f0490797ff75f139f/1568321685539-F9FDH3CVMHHE247WYONX/Sohale_+Sadeghpour.png?format=2500w</t>
  </si>
  <si>
    <t>Patients appreciate personalized treatment and clear communication.</t>
  </si>
  <si>
    <t>Joint Replacement, Trauma Surgery, Sports Medicine</t>
  </si>
  <si>
    <t>Robin N. Goytia, M.D. - Orthopedic Surgeon</t>
  </si>
  <si>
    <t>Dr. Robin N. Goytia</t>
  </si>
  <si>
    <t>7401 Main St, Houston, TX 77030</t>
  </si>
  <si>
    <t>(346) 247 2525</t>
  </si>
  <si>
    <t>https://robingoytiamd.com/wp-content/uploads/dr-robin.webp</t>
  </si>
  <si>
    <t>Strong reviews for surgical skill and patient education.</t>
  </si>
  <si>
    <t>Hip Replacement, Knee Replacement, Sports Injuries</t>
  </si>
  <si>
    <t>Hip Replacement, Knee Replacement</t>
  </si>
  <si>
    <t>All American Orthopedics</t>
  </si>
  <si>
    <t>Shaun Holt</t>
  </si>
  <si>
    <t>(281) 335 1111</t>
  </si>
  <si>
    <t>https://assets.yourpractice.online/3281/profile-img.png</t>
  </si>
  <si>
    <t>Patients highlight professionalism and quality outcomes.</t>
  </si>
  <si>
    <t>Joint Replacement, Hand Surgery, Sports Medicine</t>
  </si>
  <si>
    <t>Movement Orthopaedic Institute</t>
  </si>
  <si>
    <t>Dr. George Ozoude</t>
  </si>
  <si>
    <t>1919 North Loop W, Suite 215, Houston, TX 77008</t>
  </si>
  <si>
    <t>(346) 298 0098</t>
  </si>
  <si>
    <t>https://www.movementorthopaedic.com/wp-content/uploads/2022/09/movement-meet-the-dr.jpg</t>
  </si>
  <si>
    <t>Reviews emphasize minimally invasive approaches and recovery support.</t>
  </si>
  <si>
    <t>Joint Replacement, Sports Medicine, Shoulder Surgery</t>
  </si>
  <si>
    <t>Dr. Burke Orthopedics</t>
  </si>
  <si>
    <t>Dr. Robert L. Burke</t>
  </si>
  <si>
    <t>(281) 306 3083</t>
  </si>
  <si>
    <t>https://encrypted-tbn0.gstatic.com/images?q=tbn:ANd9GcQHheMKCLcxay1AAPgL1XPOgRb_3xHPuDKZLIgEKnx28g&amp;s</t>
  </si>
  <si>
    <t>Highly rated for bedside manner and surgical expertise.</t>
  </si>
  <si>
    <t>Knee Replacement, Hip Replacement, Arthritis Treatment</t>
  </si>
  <si>
    <t>Mufaddal Gombera, MD - Orthopedic Sports Medicine Surgeon - Shoulder, Hip, and Knee</t>
  </si>
  <si>
    <t>Mufaddal M. Gombera</t>
  </si>
  <si>
    <t>(713) 794 3457</t>
  </si>
  <si>
    <t>https://encrypted-tbn0.gstatic.com/images?q=tbn:ANd9GcTumvENSZ7h1FkZkYcSezGh2aTKPrB-jPSMJy8Gd_EFPg&amp;s</t>
  </si>
  <si>
    <t>Patients praise communication and postoperative care.</t>
  </si>
  <si>
    <t>Shoulder Surgery, Sports Medicine, Fracture Care</t>
  </si>
  <si>
    <t>Bay Oaks Orthopaedics &amp; Sports Medicine</t>
  </si>
  <si>
    <t>Anthony S. Melillo</t>
  </si>
  <si>
    <t>1051 Pineloch Dr, Suite 100, Houston, TX 77062</t>
  </si>
  <si>
    <t>(281) 286 3500</t>
  </si>
  <si>
    <t>https://sa1s3optim.patientpop.com/assets/docs/243824.jpg</t>
  </si>
  <si>
    <t>Strong reputation for patient-centered care.</t>
  </si>
  <si>
    <t>Knee Replacement, Hip Replacement, Sports Medicine</t>
  </si>
  <si>
    <t>Platinum Orthopedics</t>
  </si>
  <si>
    <t>Lynanne Foster</t>
  </si>
  <si>
    <t>5420 Dashwood Dr, Suite 300, Houston, TX 77081</t>
  </si>
  <si>
    <t>(713) 622 7745</t>
  </si>
  <si>
    <t>https://static.wixstatic.com/media/2fae4e_5cfe6893354c4bb190e94c614b6f9535~mv2.jpeg/v1/fill/w_430,h_430,fp_0.54_0.23,q_80,usm_0.66_1.00_0.01,enc_avif,quality_auto/IMG_5721.jpeg</t>
  </si>
  <si>
    <t>Reviews focus on excellent outcomes and attentive staff.</t>
  </si>
  <si>
    <t>Joint Replacement, Sports Injuries, Fracture Care</t>
  </si>
  <si>
    <t>Vasilios Mathews, M.D.</t>
  </si>
  <si>
    <t>Vasilios Mathews</t>
  </si>
  <si>
    <t>(713) 391 8758</t>
  </si>
  <si>
    <t>https://media.licdn.com/dms/image/v2/C4E03AQEm4-aF2aX_MA/profile-displayphoto-shrink_200_200/profile-displayphoto-shrink_200_200/0/1559791483079?e=2147483647&amp;v=beta&amp;t=24VJrK5ka3NlLWoX8xksSfr5iFD4OsWKW90BG-oB0cU</t>
  </si>
  <si>
    <t>Patients appreciate expertise and conservative treatment options.</t>
  </si>
  <si>
    <t>Ugo N. Ihekweazu, MD</t>
  </si>
  <si>
    <t>Ugo Ihekweazu</t>
  </si>
  <si>
    <t>(713) 799 2300</t>
  </si>
  <si>
    <t>https://www.nextgenerationhipandknee.com/wp-content/uploads/ugo-ihekweazu.webp</t>
  </si>
  <si>
    <t>Highly regarded for joint replacement specialization.</t>
  </si>
  <si>
    <t>Hip Replacement, Knee Replacement, Revision Surgery</t>
  </si>
  <si>
    <t>Hip &amp; Knee Reconstruction</t>
  </si>
  <si>
    <t>Dr. Navin Subramanian - Orthopedic Spine Surgeon</t>
  </si>
  <si>
    <t>Dr. Navin Subramanian</t>
  </si>
  <si>
    <t>915 Gessner Rd, Suite 470, Houston, TX 77024</t>
  </si>
  <si>
    <t>(713) 993 7988</t>
  </si>
  <si>
    <t>https://drsubramanian.com/wp-content/uploads/2026/05/subramanian_b88231.jpg</t>
  </si>
  <si>
    <t>Reviews praise compassionate care and successful surgeries.</t>
  </si>
  <si>
    <t>Spine Surgery, Disc Disorders, Minimally Invasive Spine Procedures</t>
  </si>
  <si>
    <t>Spine Surgery</t>
  </si>
  <si>
    <t>Dr. Eric F. Berkman, MD - Orthopedic Surgeon in Bellaire, Texas</t>
  </si>
  <si>
    <t>Eric Berkman</t>
  </si>
  <si>
    <t>6560 Fannin St, Suite 1016, Houston, TX 77030</t>
  </si>
  <si>
    <t>(713) 486 3550</t>
  </si>
  <si>
    <t>https://encrypted-tbn0.gstatic.com/images?q=tbn:ANd9GcSmkDX2-xbpcJFOgbrx1nXDWIQl04E6_Zbg3n178PFPvw&amp;s</t>
  </si>
  <si>
    <t>Patients value physician accessibility and outcomes.</t>
  </si>
  <si>
    <t>Spine Surgery, Neck Surgery, Disc Treatment</t>
  </si>
  <si>
    <t>Dr. Neil Badlani</t>
  </si>
  <si>
    <t>Neil Badlani</t>
  </si>
  <si>
    <t>(713) 464 0077</t>
  </si>
  <si>
    <t>https://encrypted-tbn0.gstatic.com/images?q=tbn:ANd9GcTqifEohp0TFecviRVFh5Og73QHZL8UqgMh9g8lk0TANA&amp;s</t>
  </si>
  <si>
    <t>Positive reviews emphasize expertise and communication.</t>
  </si>
  <si>
    <t>Spine Surgery, Cervical Procedures, Lumbar Surgery</t>
  </si>
  <si>
    <t>Dr. Cory Couch</t>
  </si>
  <si>
    <t>(346) 359 8791</t>
  </si>
  <si>
    <t>https://encrypted-tbn0.gstatic.com/images?q=tbn:ANd9GcRtu6AWCMnJXKmqtBOScNm-PsrGM08XLNnYYldzgxKqMw&amp;s</t>
  </si>
  <si>
    <t>Patients praise detailed consultations and results.</t>
  </si>
  <si>
    <t>Shoulder Surgery, Sports Medicine, Joint Replacement</t>
  </si>
  <si>
    <t>Anay Patel, MD - Orthopedic Surgeon</t>
  </si>
  <si>
    <t>Dr. Anay Patel</t>
  </si>
  <si>
    <t>(713) 794 3381</t>
  </si>
  <si>
    <t>https://www.cuttingedgejoints.com/wp-content/uploads/anay-r-patel-md-profile.webp</t>
  </si>
  <si>
    <t>Strong reputation for advanced joint replacement techniques.</t>
  </si>
  <si>
    <t>Hip Replacement, Knee Replacement, Revision Joint Surgery</t>
  </si>
  <si>
    <t>Joint Reconstruction</t>
  </si>
  <si>
    <t>Orthopaedic Associates, LLP - Katy</t>
  </si>
  <si>
    <t>Vivek P. Kushwaha</t>
  </si>
  <si>
    <t>6550 Fannin St, Suite 2600, Houston, TX 77030</t>
  </si>
  <si>
    <t>(281) 829 2000</t>
  </si>
  <si>
    <t>https://assets.yourpractice.online/2649/vivek-p-kushwaha-md-profile-main.jpg</t>
  </si>
  <si>
    <t>Patients appreciate efficient care and experienced physicians.</t>
  </si>
  <si>
    <t>Joint Replacement, Sports Medicine, Arthritis Treatment</t>
  </si>
  <si>
    <t>OrthoHouston</t>
  </si>
  <si>
    <t>Dr. Anderson</t>
  </si>
  <si>
    <t>(713) 714 1256</t>
  </si>
  <si>
    <t>https://sa1s3optim.patientpop.com/assets/docs/125239.jpg</t>
  </si>
  <si>
    <t>Reviews highlight excellent surgical outcomes.</t>
  </si>
  <si>
    <t>Joint Replacement, Knee Surgery, Hip Surgery</t>
  </si>
  <si>
    <t>Southwest WomanCare OBGYN</t>
  </si>
  <si>
    <t>Cindy Bui</t>
  </si>
  <si>
    <t>7737 Southwest Fwy, Suite 600, Houston, TX 77074</t>
  </si>
  <si>
    <t>(832) 649 4273</t>
  </si>
  <si>
    <t>https://swwobgyn.com/wp-content/uploads/2023/02/drbui-600x600.jpg</t>
  </si>
  <si>
    <t>Patients praise compassionate doctors and supportive staff.</t>
  </si>
  <si>
    <t>Prenatal Care, Annual Exams, Menopause Management</t>
  </si>
  <si>
    <t>OB/GYN</t>
  </si>
  <si>
    <t>Houston Plaza OBGYN | Obstetrics &amp; Gynecology</t>
  </si>
  <si>
    <t>Dr. Isam Balat</t>
  </si>
  <si>
    <t>(713) 522 3333</t>
  </si>
  <si>
    <t>https://plazaobg.com/wp-content/uploads/2022/01/Dr_Isam_Balat_MD.jpg</t>
  </si>
  <si>
    <t>Positive reviews focus on personalized women's healthcare.</t>
  </si>
  <si>
    <t>Pregnancy Care, Pap Smears, Gynecologic Surgery</t>
  </si>
  <si>
    <t>Houston Obstetrics &amp; Gynecology: Arturo Sandoval, M.D. FACOG</t>
  </si>
  <si>
    <t xml:space="preserve">Dr. Arturo Sandoval </t>
  </si>
  <si>
    <t>(713) 688 1800</t>
  </si>
  <si>
    <t>https://content.app-sources.com/s/95019823118919974/uploads/Images/LQ0A0967-2-3628902.jpg?format=webp</t>
  </si>
  <si>
    <t>Patients appreciate attentive care and clear communication.</t>
  </si>
  <si>
    <t>Prenatal Care, Annual Exams, Menopause Care</t>
  </si>
  <si>
    <t>Total Women's Care: Vonne Jones, MD, FACOG</t>
  </si>
  <si>
    <t>Vonne Jones</t>
  </si>
  <si>
    <t>(346) 320 3188</t>
  </si>
  <si>
    <t>https://cdcssl.ibsrv.net/ibimg/smb/650x982_80/webmgr/1s/d/r/vonne-j.jpg.webp?2d31671d3f7e58b40b1ea852401d841c</t>
  </si>
  <si>
    <t>Reviews emphasize friendly staff and patient-centered care.</t>
  </si>
  <si>
    <t>Pregnancy Care, Gynecologic Exams, Contraception Management</t>
  </si>
  <si>
    <t>LUNA OBGYN Houston</t>
  </si>
  <si>
    <t>Alexander Wainwright</t>
  </si>
  <si>
    <t>7400 Fannin St, Suite 650, Houston, TX 77054</t>
  </si>
  <si>
    <t>(713) 465 1800</t>
  </si>
  <si>
    <t>https://luna-obgyn.com/wp-content/uploads/2022/01/1-2-768x768.webp</t>
  </si>
  <si>
    <t>Highly rated for bedside manner and patient education.</t>
  </si>
  <si>
    <t>Prenatal Care, Minimally Invasive Surgery, Annual Exams</t>
  </si>
  <si>
    <t>Preferred Gynecology</t>
  </si>
  <si>
    <t>Olga Swanson</t>
  </si>
  <si>
    <t>915 Gessner Rd, Suite 760, Houston, TX 77024</t>
  </si>
  <si>
    <t>(713) 485 4302</t>
  </si>
  <si>
    <t>https://encrypted-tbn0.gstatic.com/images?q=tbn:ANd9GcQ50yYunQ8D1rtIhK06DR6XcFYhLyvrDBPxYFtRXmVydw&amp;s</t>
  </si>
  <si>
    <t>Patients value professionalism and individualized treatment.</t>
  </si>
  <si>
    <t>Annual Exams, Hormone Therapy, Menopause Management</t>
  </si>
  <si>
    <t>Aurora Gonzalez MD &amp; Associates</t>
  </si>
  <si>
    <t>Dr. Aurora Gonzalez</t>
  </si>
  <si>
    <t>(713) 757 9905</t>
  </si>
  <si>
    <t>https://www.yourobgyn.net/wp-content/uploads/2022/11/aurora-gonzalez.jpg</t>
  </si>
  <si>
    <t>Strong reviews for accessibility and compassionate care.</t>
  </si>
  <si>
    <t>Pregnancy Care, Pap Smears, Women's Wellness Visits</t>
  </si>
  <si>
    <t>Greater Houston OB/GYN</t>
  </si>
  <si>
    <t>Camille V. Boon</t>
  </si>
  <si>
    <t>7500 Beechnut St, Suite 290, Houston, TX 77074</t>
  </si>
  <si>
    <t>(713) 935 9791</t>
  </si>
  <si>
    <t>https://greaterhoustonobgyn.com/wp-content/uploads/2023/03/y3zMyIpY-683x1024.png</t>
  </si>
  <si>
    <t>Positive feedback for thorough care and experienced physicians.</t>
  </si>
  <si>
    <t>Prenatal Care, Gynecologic Surgery, Annual Exams</t>
  </si>
  <si>
    <t>Ronen OB/GYN</t>
  </si>
  <si>
    <t>Dr. Pinky Ronen</t>
  </si>
  <si>
    <t>7900 Fannin St, Suite 4000, Houston, TX 77054</t>
  </si>
  <si>
    <t>(713) 231 9446</t>
  </si>
  <si>
    <t>https://encrypted-tbn0.gstatic.com/images?q=tbn:ANd9GcSRaZxrxfVQ8tZ_kF1XR5WzCQr6Q7o-3UaIyJba99UXYw&amp;s</t>
  </si>
  <si>
    <t>Patients praise expertise and minimally invasive surgical techniques.</t>
  </si>
  <si>
    <t>Robotic Surgery, Hysterectomy, Fibroid Treatment</t>
  </si>
  <si>
    <t>Gynecology &amp; Minimally Invasive Surgery</t>
  </si>
  <si>
    <t>Robotic Surgery</t>
  </si>
  <si>
    <t>Northwest Women's Center</t>
  </si>
  <si>
    <t>Christopher M. McGuirk</t>
  </si>
  <si>
    <t>18300 Katy Fwy, Suite 315, Houston, TX 77094</t>
  </si>
  <si>
    <t>(281) 444 3440</t>
  </si>
  <si>
    <t>https://www.nwwomens.com/wp-content/uploads/2024/12/CHRISTOPHER-M-MCGUIRKEdit.jpg.avif</t>
  </si>
  <si>
    <t>Patients praise compassionate physicians and attentive prenatal care.</t>
  </si>
  <si>
    <t>Crossroads Obgyn And Wellness PA</t>
  </si>
  <si>
    <t>Dr. Sims</t>
  </si>
  <si>
    <t>810 Waugh Dr, Suite 200, Houston, TX 77019</t>
  </si>
  <si>
    <t>(832) 415 0376</t>
  </si>
  <si>
    <t>https://images.squarespace-cdn.com/content/v1/547f73b8e4b0f8df179baf5e/5661e22d-9da1-4d69-bba8-26b3127553e5/Dr+K+headshot.png?format=1000w</t>
  </si>
  <si>
    <t>Reviews highlight friendly staff and personalized treatment.</t>
  </si>
  <si>
    <t>Dr La Women's Health and Wellness</t>
  </si>
  <si>
    <t xml:space="preserve">Dr. La
</t>
  </si>
  <si>
    <t>6560 Fannin St, Suite 1400, Houston, TX 77030</t>
  </si>
  <si>
    <t>(281) 589 0156</t>
  </si>
  <si>
    <t>https://doctorla.com/wp-content/uploads/DrLa-2021-200.jpg</t>
  </si>
  <si>
    <t>Patients appreciate physician expertise and excellent bedside manner.</t>
  </si>
  <si>
    <t>Prenatal Care, Annual Exams, Minimally Invasive Surgery</t>
  </si>
  <si>
    <t>Lisa P. Otey, MD - Greater Houston Gynecology</t>
  </si>
  <si>
    <t xml:space="preserve"> Lisa P. Otey</t>
  </si>
  <si>
    <t>7400 Fannin St, Suite 820, Houston, TX 77054</t>
  </si>
  <si>
    <t>(713) 730 2444</t>
  </si>
  <si>
    <t>https://cdn.prod.website-files.com/64b47c70492cef83cc1b0efd/64d69e8087664e905c647186_drlisa.jpg</t>
  </si>
  <si>
    <t>Positive reviews for professionalism and individualized care.</t>
  </si>
  <si>
    <t>Women's Wellness Visits, Hormone Therapy, Menopause Management</t>
  </si>
  <si>
    <t>Hormone Therapy</t>
  </si>
  <si>
    <t>Women's Healthcare Associates</t>
  </si>
  <si>
    <t>George T. Kuhn</t>
  </si>
  <si>
    <t>(713) 654 8128</t>
  </si>
  <si>
    <t>https://whatexas.com/wp-content/uploads/2024/08/Dr.-George-T.-Kuhn-e1723831244224-480x590.jpg</t>
  </si>
  <si>
    <t>Patients praise thorough consultations and supportive staff.</t>
  </si>
  <si>
    <t>Prenatal Care, Annual Exams, Gynecologic Surgery</t>
  </si>
  <si>
    <t>The OB/GYN Center</t>
  </si>
  <si>
    <t>Paul Cook,</t>
  </si>
  <si>
    <t>7400 Fannin St, Suite 850, Houston, TX 77054</t>
  </si>
  <si>
    <t>(713) 796 2200</t>
  </si>
  <si>
    <t>http://theobgyncenter.com/wp-content/uploads/2025/02/cook.jpg</t>
  </si>
  <si>
    <t>Strong reputation for patient-centered women's healthcare.</t>
  </si>
  <si>
    <t>Pregnancy Care, Pap Smears, Menopause Management</t>
  </si>
  <si>
    <t>Dr. Kelly E. Wilson, MD</t>
  </si>
  <si>
    <t xml:space="preserve"> Dr. Wilson</t>
  </si>
  <si>
    <t>(713) 796 8200</t>
  </si>
  <si>
    <t>https://encrypted-tbn0.gstatic.com/images?q=tbn:ANd9GcT6NmQAdH1vpUx5GUsXDsC_jrwJO80IF6HMnT3DOxOPvg&amp;s</t>
  </si>
  <si>
    <t>Reviews emphasize compassionate care and physician accessibility.</t>
  </si>
  <si>
    <t>Prenatal Care, Annual Exams, Contraception Counseling</t>
  </si>
  <si>
    <t>Woolfolk Donna MD</t>
  </si>
  <si>
    <t>Dr. Daniel Mundy</t>
  </si>
  <si>
    <t>(713) 796 8334</t>
  </si>
  <si>
    <t>https://d1k13df5m14swc.cloudfront.net/384d9eb2-a05e-4f94-8365-0ab96dda7f5acircle_large__v3__.png</t>
  </si>
  <si>
    <t>Patients appreciate communication and continuity of care.</t>
  </si>
  <si>
    <t>Pregnancy Care, Annual Exams, Gynecologic Surgery</t>
  </si>
  <si>
    <t>Dr. Dawn Black with OBGYN Medical Center Associates</t>
  </si>
  <si>
    <t>Dawn Black</t>
  </si>
  <si>
    <t>(713) 512 7500</t>
  </si>
  <si>
    <t>https://www.myprivia.com/sites/default/files/styles/provider_landing_200x200_/public/2024-02/swhaomc_Dawn_Black.jpg?itok=mhrw_alS</t>
  </si>
  <si>
    <t>Positive feedback focuses on bedside manner and patient education.</t>
  </si>
  <si>
    <t>Prenatal Care, Women's Wellness Exams, Menopause Care</t>
  </si>
  <si>
    <t>Kayla Queeney, MD</t>
  </si>
  <si>
    <t>Kayla Queeney</t>
  </si>
  <si>
    <t>18300 Katy Fwy, Suite 355, Houston, TX 77094</t>
  </si>
  <si>
    <t>(713) 791 9100</t>
  </si>
  <si>
    <t>https://d2tgiyvz192tbr.cloudfront.net/providers/servlet/servlet.FileDownload?file=00Pcw000006zPu5EAE</t>
  </si>
  <si>
    <t>Highly rated for attentive staff and comprehensive women's care.</t>
  </si>
  <si>
    <t>Pregnancy Care</t>
  </si>
  <si>
    <t>Preferred Women's Care</t>
  </si>
  <si>
    <t>Geoff A. Zimmerman</t>
  </si>
  <si>
    <t>7400 Fannin St, Suite 800, Houston, TX 77054</t>
  </si>
  <si>
    <t>(281) 398 8484</t>
  </si>
  <si>
    <t>http://www.preferredwomenscare.com/images/zimmerman.jpg</t>
  </si>
  <si>
    <t>Patients praise professionalism and personalized treatment plans.</t>
  </si>
  <si>
    <t>Prenatal Care, Hormone Therapy, Annual Exams</t>
  </si>
  <si>
    <t>Kristin N. Schmidt, MD, PLLC</t>
  </si>
  <si>
    <t>Dr. Schmidt</t>
  </si>
  <si>
    <t>7400 Fannin St, Suite 840, Houston, TX 77054</t>
  </si>
  <si>
    <t>(713) 464 2100</t>
  </si>
  <si>
    <t>https://encrypted-tbn0.gstatic.com/images?q=tbn:ANd9GcQicYEcbkC5rTqbxoL6dUIDluytkRR2yEuNe9PoIws_YA&amp;s</t>
  </si>
  <si>
    <t>Strong reviews for communication and compassionate care.</t>
  </si>
  <si>
    <t>Pregnancy Care, Menopause Management, Women's Wellness Visits</t>
  </si>
  <si>
    <t>Memorial Plastic Surgery</t>
  </si>
  <si>
    <t>dr. patrick hsu</t>
  </si>
  <si>
    <t>8731 Katy Fwy, Houston, TX 77024</t>
  </si>
  <si>
    <t>(713) 464 7700</t>
  </si>
  <si>
    <t>https://memorialplasticsurgery.com/wp-content/uploads/2024/11/Dr-Hsu-1.webp</t>
  </si>
  <si>
    <t>Known for natural-looking results and attentive post-op care.</t>
  </si>
  <si>
    <t>Breast Augmentation, Tummy Tuck, Liposuction</t>
  </si>
  <si>
    <t>Breast Augmentation</t>
  </si>
  <si>
    <t>Aesthetic Center for Plastic Surgery &amp; MedSpa (ACPS)</t>
  </si>
  <si>
    <t>Dr. Christopher Patronella</t>
  </si>
  <si>
    <t>12727 Kimberley Ln, Suite 300, Houston, TX 77024</t>
  </si>
  <si>
    <t>(713) 465 8899</t>
  </si>
  <si>
    <t>https://www.theaestheticsociety.org/sites/default/files/styles/profile_l/public/profile-pictures/2025-06/CKP_white%20coat%20%281%29.jpg?itok=AHiZNqGb</t>
  </si>
  <si>
    <t>Patients frequently mention professionalism and personalized care.</t>
  </si>
  <si>
    <t>Breast Augmentation, Liposuction, Mommy Makeover</t>
  </si>
  <si>
    <t>Cosmetic Plastic Surgery</t>
  </si>
  <si>
    <t>Dr. Roth Plastic Surgery</t>
  </si>
  <si>
    <t>Dr Forrest Roth</t>
  </si>
  <si>
    <t>2990 Richmond Ave, Suite 500, Houston, TX 77098</t>
  </si>
  <si>
    <t>(713) 791 0700</t>
  </si>
  <si>
    <t>https://encrypted-tbn0.gstatic.com/images?q=tbn:ANd9GcRdSbLcIyXXUQyWEC1ylVXNzDx8c4k1T_ugwZbd71LDmg&amp;s</t>
  </si>
  <si>
    <t>Strong reviews for surgical outcomes and physician communication.</t>
  </si>
  <si>
    <t>Facelift, Breast Augmentation, Rhinoplasty</t>
  </si>
  <si>
    <t>Glamour Plastic Surgery and Med Spa</t>
  </si>
  <si>
    <t>Olga Bachilo</t>
  </si>
  <si>
    <t>1213 Hermann Dr, Suite 300, Houston, TX 77004</t>
  </si>
  <si>
    <t>(713) 780 0000</t>
  </si>
  <si>
    <t>https://encrypted-tbn0.gstatic.com/images?q=tbn:ANd9GcSXmR7NjBZ0QY4QTdunDc5ZNLGdpnj6DgPgUWhmuEpYcw&amp;s</t>
  </si>
  <si>
    <t>Patients praise staff support and aesthetic results.</t>
  </si>
  <si>
    <t>Brazilian Butt Lift, Liposuction, Breast Augmentation</t>
  </si>
  <si>
    <t>Based on the practice name "Glamour Plastic Surgery and Med Spa," its specialty, and its top procedures, this practice focuses on cosmetic/plastic surgery and med spa services rather than dental services like dental implants, TMJ, or Botox for dental issues. Since the column seems intended to list relevant procedures like "Dental Implants, TMJ, Botox" from a specific predefined set if they apply, and none of those are the primary procedures here:
None</t>
  </si>
  <si>
    <t>My Houston Surgeons</t>
  </si>
  <si>
    <t>Cheryl Celaya</t>
  </si>
  <si>
    <t>(713) 864 8899</t>
  </si>
  <si>
    <t>https://myhoustonsurgeons.com/wp-content/uploads/sites/318/2026/03/Cheryl-Celaya.jpg.webp</t>
  </si>
  <si>
    <t>Reviews emphasize expertise and smooth recovery experiences.</t>
  </si>
  <si>
    <t>Tummy Tuck, Breast Augmentation, Liposuction</t>
  </si>
  <si>
    <t>Vitenas Cosmetic Surgery</t>
  </si>
  <si>
    <t>Dr. Vitenas</t>
  </si>
  <si>
    <t>4208 Richmond Ave, Houston, TX 77027</t>
  </si>
  <si>
    <t>(281) 484 0088</t>
  </si>
  <si>
    <t>https://www.drvitenas.com/wp-content/uploads/2023/03/dr-vitenas-banner.webp</t>
  </si>
  <si>
    <t>Widely praised for natural results and luxury patient experience.</t>
  </si>
  <si>
    <t>Breast Augmentation, Facelift, Liposuction</t>
  </si>
  <si>
    <t>Aesthetic Plastic Surgery</t>
  </si>
  <si>
    <t>The Oaks Plastic Surgery</t>
  </si>
  <si>
    <t>Dr. Danielle Andry</t>
  </si>
  <si>
    <t>4001 W Sam Houston Pkwy N, Suite 250, Houston, TX 77043</t>
  </si>
  <si>
    <t>(713) 799 9999</t>
  </si>
  <si>
    <t>https://theoaksplasticsurgery.com/img/dani-transparent.png</t>
  </si>
  <si>
    <t>Positive feedback for caring staff and detailed consultations.</t>
  </si>
  <si>
    <t>Breast Augmentation, Mommy Makeover, Tummy Tuck</t>
  </si>
  <si>
    <t>Dr. Courtney Plastic Surgery</t>
  </si>
  <si>
    <t>Dr. Courtney El-Zokm</t>
  </si>
  <si>
    <t>6550 Fannin St, Suite 2119, Houston, TX 77030</t>
  </si>
  <si>
    <t>https://encrypted-tbn0.gstatic.com/images?q=tbn:ANd9GcRo4uAOx4K_KtWTgCGWSHPvxAupPt_31w8aj9FXA4HRwA&amp;s</t>
  </si>
  <si>
    <t>Patients highlight professionalism and individualized treatment.</t>
  </si>
  <si>
    <t>Breast Augmentation, Facelift, Rhinoplasty</t>
  </si>
  <si>
    <t>Aesthetic Surgery Institute</t>
  </si>
  <si>
    <t>Dr. Do</t>
  </si>
  <si>
    <t>1919 La Branch St, Houston, TX 77002</t>
  </si>
  <si>
    <t>(713) 526 7700</t>
  </si>
  <si>
    <t>https://encrypted-tbn0.gstatic.com/images?q=tbn:ANd9GcT8XDfLhcM34Vanxp-lvEKWPJDtMF70AlvAp0j4UN7ZPQ&amp;s</t>
  </si>
  <si>
    <t>High patient satisfaction with surgical outcomes and office staff.</t>
  </si>
  <si>
    <t>Breast Augmentation, Liposuction, Facelift</t>
  </si>
  <si>
    <t>Eisemann Plastic Surgery Center | Dr. Michael Eisemann | Dr. Bradley Eisemann</t>
  </si>
  <si>
    <t>Dr. Michael Eisemann</t>
  </si>
  <si>
    <t>9230 Katy Fwy, Suite 420, Houston, TX 77055</t>
  </si>
  <si>
    <t>https://encrypted-tbn0.gstatic.com/images?q=tbn:ANd9GcSBNzfD5j8XgT_b0T-NA8k4ji5oIHdoup_p1n7IvZjMyg&amp;s</t>
  </si>
  <si>
    <t>Reviews frequently mention excellent communication and natural results.</t>
  </si>
  <si>
    <t>Dr. Sam Sukkar - The Clinic for Plastic Surgery</t>
  </si>
  <si>
    <t>DR. SAM SUKKAR</t>
  </si>
  <si>
    <t>9230 Katy Fwy, Suite 600, Houston, TX 77055</t>
  </si>
  <si>
    <t>(713) 622 2277</t>
  </si>
  <si>
    <t>https://www.drsukkar.com/assets/img/feature/doctor-sukkar.jpg</t>
  </si>
  <si>
    <t>Patients appreciate surgical skill and compassionate care.</t>
  </si>
  <si>
    <t>Rhinoplasty, Facelift, Breast Augmentation</t>
  </si>
  <si>
    <t>Christopher K. Patronella, MD</t>
  </si>
  <si>
    <t>Dr. Christopher K. Patronella</t>
  </si>
  <si>
    <t>3737 Buffalo Speedway, Suite 1900, Houston, TX 77098</t>
  </si>
  <si>
    <t>(713) 575 1996</t>
  </si>
  <si>
    <t>https://encrypted-tbn0.gstatic.com/images?q=tbn:ANd9GcTYywFVrNsrbmZN3SE2IvHZULNyKRNiFNvFVfGUbe4nGg&amp;s</t>
  </si>
  <si>
    <t>Strong reputation for personalized consultations and outcomes.</t>
  </si>
  <si>
    <t>Tummy Tuck, Liposuction, Breast Augmentation</t>
  </si>
  <si>
    <t>Houston Cosmetic Surgery Center: David D. Davila, DO, FACOS</t>
  </si>
  <si>
    <t>David D. Davila,</t>
  </si>
  <si>
    <t>(713) 932 0777</t>
  </si>
  <si>
    <t>https://sa1s3optim.patientpop.com/640x/filters:format(webp)/assets/production/practices/91a656dbaed06a839d929dd58fbbd646e53f5ef7/images/2761990.jpg</t>
  </si>
  <si>
    <t>Positive reviews focus on aesthetic results and patient support.</t>
  </si>
  <si>
    <t>Plastic Surgery Houston: Town &amp; Country Plastic Surgeons &amp; Medspa - Dr. Yarish, MD &amp; Dr. Parikh, MD, MSHS</t>
  </si>
  <si>
    <t>Dr. Janak Parikh</t>
  </si>
  <si>
    <t>1213 Hermann Dr, Suite 700, Houston, TX 77004</t>
  </si>
  <si>
    <t>(713) 464 8400</t>
  </si>
  <si>
    <t>https://townandcountryplasticsurgeons.com/wp-content/uploads/sites/316/2026/01/Parikh-Hero-1536x1024.jpg.webp</t>
  </si>
  <si>
    <t>Patients praise professionalism and long-term follow-up care.</t>
  </si>
  <si>
    <t>Breast Augmentation, Facelift, Tummy Tuck</t>
  </si>
  <si>
    <t>De La Cruz Plastic Surgery</t>
  </si>
  <si>
    <t>Dr. De La Cruz</t>
  </si>
  <si>
    <t>(713) 936 4700</t>
  </si>
  <si>
    <t>https://www.delacruzplasticsurgery.com/_static_/feature/5784ac-bb03262771a14acd9034da8631893eaa-mv2-d-3840-5760-s-4-2.jpg</t>
  </si>
  <si>
    <t>Frequently commended for attentive staff and natural-looking results.</t>
  </si>
  <si>
    <t>Mommy Makeover, Breast Augmentation, Liposuction</t>
  </si>
  <si>
    <t>PARS Plastic Surgery</t>
  </si>
  <si>
    <t xml:space="preserve"> Dr. Rojan Amjadi</t>
  </si>
  <si>
    <t>7500 San Felipe St, Suite 950, Houston, TX 77063</t>
  </si>
  <si>
    <t>(713) 465 6189</t>
  </si>
  <si>
    <t>https://encrypted-tbn0.gstatic.com/images?q=tbn:ANd9GcSvTt13MZeMkVNZxEe7GxrIa2L2_2zA_YyChPYrMfVOeA&amp;s</t>
  </si>
  <si>
    <t>Patients note excellent bedside manner and quality outcomes.</t>
  </si>
  <si>
    <t>Rhinoplasty, Facelift, Eyelid Surgery</t>
  </si>
  <si>
    <t>Chamata Plastic Surgery &amp; Med Spa</t>
  </si>
  <si>
    <t>Dr. Edward Chamata</t>
  </si>
  <si>
    <t>1140 Business Center Dr, Suite 560, Houston, TX 77043</t>
  </si>
  <si>
    <t>(713) 930 3877</t>
  </si>
  <si>
    <t>https://encrypted-tbn0.gstatic.com/images?q=tbn:ANd9GcQPXwiltWlhRrAYWbxbIhy924-EN6jDLEIzQElQMhYRpg&amp;s</t>
  </si>
  <si>
    <t>Patients praise natural-looking outcomes and attentive care.</t>
  </si>
  <si>
    <t>Houston Center for Facial Plastic Surgery</t>
  </si>
  <si>
    <t>Bradford Patt</t>
  </si>
  <si>
    <t>915 Gessner Rd, Suite 850, Houston, TX 77024</t>
  </si>
  <si>
    <t>(713) 461 6575</t>
  </si>
  <si>
    <t>https://encrypted-tbn0.gstatic.com/images?q=tbn:ANd9GcS4YVb9CYEHU-QJ88gTwI4kTDtxI-jrybxBJa4jhmShAw&amp;s</t>
  </si>
  <si>
    <t>Reviews emphasize personalized consultations and excellent results.</t>
  </si>
  <si>
    <t>Facelift, Rhinoplasty, Eyelid Surgery</t>
  </si>
  <si>
    <t>MIA Plastic Surgery, Phi P. Nguyen, M.D</t>
  </si>
  <si>
    <t>Joel Bronstein</t>
  </si>
  <si>
    <t>4600 Washington Ave, Suite 100, Houston, TX 77007</t>
  </si>
  <si>
    <t>(346) 444 8181</t>
  </si>
  <si>
    <t>https://media.licdn.com/dms/image/v2/C5103AQGA4I79ubRH6w/profile-displayphoto-shrink_200_200/profile-displayphoto-shrink_200_200/0/1516946854089?e=2147483647&amp;v=beta&amp;t=zha8V7g_F8TKODhb2wzjcWQDGvsF69Ev3qFh9Q3ZnUY</t>
  </si>
  <si>
    <t>Patients highlight affordability and positive surgical outcomes.</t>
  </si>
  <si>
    <t>Basu Aesthetics + Plastic Surgery: C. Bob Basu, MD</t>
  </si>
  <si>
    <t>Bob Basu</t>
  </si>
  <si>
    <t>1200 Binz St, Suite 1390, Houston, TX 77004</t>
  </si>
  <si>
    <t>(713) 799 2278</t>
  </si>
  <si>
    <t>https://www.datocms-assets.com/132826/1756928986-meet-dr-basu1.jpg?auto=format,compress&amp;w=2100</t>
  </si>
  <si>
    <t>Strong reputation for surgical expertise and compassionate care.</t>
  </si>
  <si>
    <t>Breast Reconstruction, Breast Augmentation, Tummy Tuck</t>
  </si>
  <si>
    <t>Funk Facial Plastic Surgery</t>
  </si>
  <si>
    <t>Dr. Etai Funk</t>
  </si>
  <si>
    <t>(713) 864 4600</t>
  </si>
  <si>
    <t>https://encrypted-tbn0.gstatic.com/images?q=tbn:ANd9GcRD7pHNQTSpdwZbBGmoi8s7hqN1Bih-1KBfdUxJO5_akQ&amp;s</t>
  </si>
  <si>
    <t>Patients praise natural results and physician communication.</t>
  </si>
  <si>
    <t>Utopia Plastic Surgery and Medical Spa</t>
  </si>
  <si>
    <t>Dr. Franklin A. Rose</t>
  </si>
  <si>
    <t>1919 North Loop W, Suite 250, Houston, TX 77008</t>
  </si>
  <si>
    <t>(713) 766 5330</t>
  </si>
  <si>
    <t>https://encrypted-tbn0.gstatic.com/images?q=tbn:ANd9GcSDPbz-kbjUINKYZTgd9PVwjmZhIYln7TYdqpdLCAdyiw&amp;s</t>
  </si>
  <si>
    <t>Reviews emphasize personalized care and aesthetic outcomes.</t>
  </si>
  <si>
    <t>Mommy Makeover, Liposuction, Breast Augmentation</t>
  </si>
  <si>
    <t>physical therapy</t>
  </si>
  <si>
    <t>Revolve Physical Therapy</t>
  </si>
  <si>
    <t>Kunal Shah PTA</t>
  </si>
  <si>
    <t>9119 Katy Fwy, Houston, TX 77024</t>
  </si>
  <si>
    <t>(832) 831 4188</t>
  </si>
  <si>
    <t>https://revolvephysicaltherapy.com/wp-content/uploads/2025/05/Facetune_30-04-2025-16-16-37.jpg</t>
  </si>
  <si>
    <t>Patients appreciate one-on-one care and individualized treatment.</t>
  </si>
  <si>
    <t>Sports Rehabilitation, Manual Therapy, Post-Surgical Rehab</t>
  </si>
  <si>
    <t>Village Medical Physical Therapy</t>
  </si>
  <si>
    <t>9055 Katy Fwy, Suite 316, Houston, TX 77024</t>
  </si>
  <si>
    <t>(346) 980 2219</t>
  </si>
  <si>
    <t>Reviews highlight convenience and coordinated care.</t>
  </si>
  <si>
    <t>Annual Physicals, Chronic Disease Management, Preventive Care</t>
  </si>
  <si>
    <t>Covenant Physical Therapy, LLC</t>
  </si>
  <si>
    <t>Dr. Sarah Martinez</t>
  </si>
  <si>
    <t>909 Frostwood Dr, Suite 235, Houston, TX 77024</t>
  </si>
  <si>
    <t>(346) 553 9203</t>
  </si>
  <si>
    <t>https://images.leadconnectorhq.com/image/f_webp/q_80/r_1200/u_https://assets.cdn.filesafe.space/DCiLzV624goVjURG3snN/media/695ef66335d75484a9e1b061.png</t>
  </si>
  <si>
    <t>Positive feedback for knowledgeable therapists and recovery outcomes.</t>
  </si>
  <si>
    <t>Manual Therapy, Orthopedic Rehab, Sports Rehabilitation</t>
  </si>
  <si>
    <t>Dry Needling</t>
  </si>
  <si>
    <t>Vanguard Spine &amp; Sport</t>
  </si>
  <si>
    <t>Lora White</t>
  </si>
  <si>
    <t>9055 Katy Fwy, Suite 420, Houston, TX 77024</t>
  </si>
  <si>
    <t>(832) 583 7562</t>
  </si>
  <si>
    <t>https://encrypted-tbn0.gstatic.com/images?q=tbn:ANd9GcQTq3Y8aitKyIH5ESXAauEJowd2Yd0T7Qc3JqQUNi8O0Q&amp;s</t>
  </si>
  <si>
    <t>Patients praise pain relief and thorough evaluations.</t>
  </si>
  <si>
    <t>Chiropractic Adjustments, Spinal Decompression, Back Pain Treatment</t>
  </si>
  <si>
    <t>Chiropractic Care</t>
  </si>
  <si>
    <t>Institute for Athlete Regeneration Sports Medicine</t>
  </si>
  <si>
    <t xml:space="preserve">Dr. Toko Nguyen
</t>
  </si>
  <si>
    <t>1140 Business Center Dr, Suite 220, Houston, TX 77043</t>
  </si>
  <si>
    <t>(832) 279 6672</t>
  </si>
  <si>
    <t>https://static.wixstatic.com/media/2c72d6_67df85a6b14c4dbd8e1f9b50d64cfb75~mv2.jpg/v1/crop/x_0,y_528,w_4000,h_3000/fill/w_874,h_658,al_c,q_85,usm_0.66_1.00_0.01,enc_avif,quality_auto/Toko%20bench%202_JPG.jpg</t>
  </si>
  <si>
    <t>Athletes appreciate expertise and personalized rehabilitation.</t>
  </si>
  <si>
    <t>Sports Rehabilitation, Injury Prevention, Physical Therapy</t>
  </si>
  <si>
    <t>Results Physiotherapy Houston, Texas - Memorial City</t>
  </si>
  <si>
    <t>Anthony Mollica</t>
  </si>
  <si>
    <t>1014 Wirt Rd, Suite 250, Houston, TX 77055</t>
  </si>
  <si>
    <t>(832) 795 9175</t>
  </si>
  <si>
    <t>Patients mention friendly therapists and effective recovery plans.</t>
  </si>
  <si>
    <t>Manual Therapy, Post-Surgical Rehab, Sports Rehabilitation</t>
  </si>
  <si>
    <t>Paramount Physical Therapy &amp; Rehab</t>
  </si>
  <si>
    <t>Dr. Stephanie Mahdavi</t>
  </si>
  <si>
    <t>(713) 270 5900</t>
  </si>
  <si>
    <t>https://static.wixstatic.com/media/9ff837_882e8ead8e134bbdbd836870f65ee173~mv2.jpg/v1/fill/w_590,h_746,al_c,q_85,usm_0.66_1.00_0.01,enc_avif,quality_auto/9ff837_882e8ead8e134bbdbd836870f65ee173~mv2.jpg</t>
  </si>
  <si>
    <t>Reviews emphasize professionalism and comprehensive therapy.</t>
  </si>
  <si>
    <t>Neurological Rehab, Orthopedic Rehab, Balance Therapy</t>
  </si>
  <si>
    <t>Rehabilitation Medicine</t>
  </si>
  <si>
    <t>Proper Physical Therapy</t>
  </si>
  <si>
    <t>Dr Jeff Tsao</t>
  </si>
  <si>
    <t>(832) 900 0330</t>
  </si>
  <si>
    <t>https://properphysicaltherapy.com/wp-content/uploads/2025/05/dr-thao.jpg</t>
  </si>
  <si>
    <t>Patients praise individualized treatment and attentive therapists.</t>
  </si>
  <si>
    <t>Manual Therapy, Sports Rehab, Mobility Training</t>
  </si>
  <si>
    <t>Sculpt U Physical Therapy</t>
  </si>
  <si>
    <t>Dr. Ryan Ardoin</t>
  </si>
  <si>
    <t>8300 Cypress Creek Pkwy, Suite 450, Houston, TX 77070</t>
  </si>
  <si>
    <t>(713) 489 8182</t>
  </si>
  <si>
    <t>https://sculptupt.com/wp-content/uploads/2026/05/Ryan.webp</t>
  </si>
  <si>
    <t>Positive reviews focus on functional movement and recovery.</t>
  </si>
  <si>
    <t>Strength Training, Injury Rehabilitation, Performance Therapy</t>
  </si>
  <si>
    <t>Physical Therapy &amp; Performance</t>
  </si>
  <si>
    <t>Unify Physical Therapy &amp; Wellness - Spring Branch</t>
  </si>
  <si>
    <t xml:space="preserve">Dr. Kimberly Sam Aing
</t>
  </si>
  <si>
    <t>820 Gessner Rd, Suite 1710, Houston, TX 77024</t>
  </si>
  <si>
    <t>(713) 343 1746</t>
  </si>
  <si>
    <t>https://www.unifypt.com/wp-content/uploads/2024/09/WEBP_Shape-Dr.-Kimberly-Sam-Aing.webp</t>
  </si>
  <si>
    <t>Patients appreciate personalized care and modern treatment techniques.</t>
  </si>
  <si>
    <t>Pelvic Floor Therapy, Orthopedic Rehab, Manual Therapy</t>
  </si>
  <si>
    <t>Campbell Health Center</t>
  </si>
  <si>
    <t>Dr. Suhyun An</t>
  </si>
  <si>
    <t>(832) 243 7713</t>
  </si>
  <si>
    <t>https://campbellmedicalclinic.com/wp-content/uploads/2025/04/DR.suhyun.jpg</t>
  </si>
  <si>
    <t>Reviews mention compassionate staff and convenient appointments.</t>
  </si>
  <si>
    <t>Case Physical Therapy, Inc.</t>
  </si>
  <si>
    <t>Bill Case</t>
  </si>
  <si>
    <t>10223 Katy Fwy, Suite E, Houston, TX 77024</t>
  </si>
  <si>
    <t>(713) 766 6827</t>
  </si>
  <si>
    <t>https://casephysicaltherapy.com/wp-content/uploads/2025/10/IMG_2744.webp</t>
  </si>
  <si>
    <t>Patients praise hands-on care and therapist expertise.</t>
  </si>
  <si>
    <t>Post-Surgical Rehab, Sports Rehabilitation, Manual Therapy</t>
  </si>
  <si>
    <t>Post-Surgical Rehab</t>
  </si>
  <si>
    <t>Jennifer Klein Physical Therapy &amp; AATB Pilates</t>
  </si>
  <si>
    <t xml:space="preserve">Jennifer Klein </t>
  </si>
  <si>
    <t>3730 Kirby Dr, Suite 1200, Houston, TX 77098</t>
  </si>
  <si>
    <t>(713) 203 0787</t>
  </si>
  <si>
    <t>https://jenniferkleinphysicaltherapy.com/wp-content/uploads/2016/02/jk-bio-pic-2.jpg</t>
  </si>
  <si>
    <t>Strong reviews for individualized attention and pelvic health expertise.</t>
  </si>
  <si>
    <t>Pelvic Floor Therapy, Women's Health Therapy, Manual Therapy</t>
  </si>
  <si>
    <t>Pelvic Health Physical Therapy</t>
  </si>
  <si>
    <t>Based on the columns and provided table context (which focuses on mapping practice data to top procedures/specialties like "Dental Implants", "TMJ", or "Botox"), row 197 for Jennifer Klein Physical Therapy lists "Pelvic Floor Therapy, Women's Health Therapy, Manual Therapy" as its Top 3 Procedures and "Pelvic Health Physical Therapy" as its Niche. None of the columns or the practice profile fit "Dental Implants", "TMJ", or "Botox".
Therefore, it should remain blank, or if a negative value is required based on the schema context:
None</t>
  </si>
  <si>
    <t>Memorial Therapy Speech &amp; Occupational</t>
  </si>
  <si>
    <t>Monique Manning</t>
  </si>
  <si>
    <t>909 Frostwood Dr, Suite 100, Houston, TX 77024</t>
  </si>
  <si>
    <t>(832) 930 6754</t>
  </si>
  <si>
    <t>https://static.wixstatic.com/media/e97957_ae44355ed4954477b75426db58d2b409~mv2.jpg/v1/fill/w_546,h_707,al_c,q_85,usm_0.66_1.00_0.01,enc_avif,quality_auto/e97957_ae44355ed4954477b75426db58d2b409~mv2.jpg</t>
  </si>
  <si>
    <t>Patients appreciate experienced therapists and supportive care.</t>
  </si>
  <si>
    <t>Orthopedic Rehab, Sports Therapy, Post-Surgical Rehab</t>
  </si>
  <si>
    <t>Feel Free PT</t>
  </si>
  <si>
    <t>Dr. Jonathan R. Miller</t>
  </si>
  <si>
    <t>1616 S Voss Rd, Suite 870, Houston, TX 77057</t>
  </si>
  <si>
    <t>(386) 837 3646</t>
  </si>
  <si>
    <t>https://images.squarespace-cdn.com/content/v1/615e289d5e515a0ce474baad/1633867914906-RG0Q8RXMCRQIY3KAY59U/Dr.+Miller+PT%2C+DPT+Houston+Texas+Feel+Free+PT</t>
  </si>
  <si>
    <t>Reviews highlight one-on-one sessions and effective treatment plans.</t>
  </si>
  <si>
    <t>Manual Therapy</t>
  </si>
  <si>
    <t>Gabali Massage</t>
  </si>
  <si>
    <t>Dr. Reiki</t>
  </si>
  <si>
    <t>2510 W Grand Pkwy N, Suite 210, Houston, TX 77449</t>
  </si>
  <si>
    <t>(713) 876 7898</t>
  </si>
  <si>
    <t>https://static.wixstatic.com/media/fe006e_a3f322f14549478b85244d2c02547724~mv2.jpg/v1/crop/x_38,y_0,w_931,h_931/fill/w_400,h_400,al_c,q_80,usm_0.66_1.00_0.01,enc_avif,quality_auto/IMG_20220126_171406_edited.jpg</t>
  </si>
  <si>
    <t>Clients praise pain relief and therapeutic massage techniques.</t>
  </si>
  <si>
    <t>Deep Tissue Massage, Sports Massage, Trigger Point Therapy</t>
  </si>
  <si>
    <t>Massage Therapy</t>
  </si>
  <si>
    <t>Elation Physical Therapy</t>
  </si>
  <si>
    <t>Dr. Roy Rivera</t>
  </si>
  <si>
    <t>2500 Wilcrest Dr, Suite 405, Houston, TX 77042</t>
  </si>
  <si>
    <t>(713) 868 2766</t>
  </si>
  <si>
    <t>https://static.wixstatic.com/media/e4a250_2027f567b575473fa6679c2f7e35369d~mv2.jpg/v1/fill/w_516,h_516,al_c,q_80,usm_0.66_1.00_0.01,enc_avif,quality_auto/IMG_2698_edited.jpg</t>
  </si>
  <si>
    <t>Patients appreciate compassionate therapists and recovery results.</t>
  </si>
  <si>
    <t>Manual Therapy, Balance Therapy, Post-Surgical Rehabilitation</t>
  </si>
  <si>
    <t>Gender-Affirming Care</t>
  </si>
  <si>
    <t>Beckham Physical Therapy and Wellness</t>
  </si>
  <si>
    <t>Katie Beckham</t>
  </si>
  <si>
    <t>950 Echo Ln, Suite 200, Houston, TX 77024</t>
  </si>
  <si>
    <t>(281) 728 4604</t>
  </si>
  <si>
    <t>https://lirp.cdn-website.com/59bf0ec6/dms3rep/multi/opt/Facetune_26-10-2020-13-19-16-resized-744h.png</t>
  </si>
  <si>
    <t>Reviews emphasize holistic care and attentive therapists.</t>
  </si>
  <si>
    <t>Manual Therapy, Dry Needling, Sports Rehabilitation</t>
  </si>
  <si>
    <t>Physical Therapy &amp; Wellness</t>
  </si>
  <si>
    <t>Sterling Physical Therapy &amp; Wellness</t>
  </si>
  <si>
    <t>Dr. Sterling L. Carter</t>
  </si>
  <si>
    <t>6700 West Loop S, Suite 120, Houston, TX 77401</t>
  </si>
  <si>
    <t>(346) 552 9132</t>
  </si>
  <si>
    <t>https://sterlingtherapy.com/wp-content/uploads/2022/12/Chi-Nugyen-MBA-MHA-Billing-Man-ager-Administrator-450x600.jpg</t>
  </si>
  <si>
    <t>Positive feedback for experienced clinicians and individualized treatment.</t>
  </si>
  <si>
    <t>Orthopedic Rehab, Balance Therapy, Post-Surgical Rehab</t>
  </si>
  <si>
    <t>Health Rite Physical Therapy</t>
  </si>
  <si>
    <t>Chinyere N.</t>
  </si>
  <si>
    <t>7322 Southwest Fwy, Suite 1110, Houston, TX 77074</t>
  </si>
  <si>
    <t>(713) 339 2273</t>
  </si>
  <si>
    <t>https://blogsdir.imgix.net/1029/files/staff/Chinyere.png?auto=compress,format&amp;cs=adobergb1998&amp;</t>
  </si>
  <si>
    <t>Patients value accessibility and comprehensive wellness services.</t>
  </si>
  <si>
    <t>Physical Exams, Weight Management, Chronic Disease Care</t>
  </si>
  <si>
    <t xml:space="preserve">Optometrist </t>
  </si>
  <si>
    <t>Bellaire Optometry</t>
  </si>
  <si>
    <t>5420 Dashwood Dr, Houston, TX 77081</t>
  </si>
  <si>
    <t>1 713-774-3211</t>
  </si>
  <si>
    <t>https://cdn.patientengage.cloud/external/storage.googleapis.com/ecp-samurai/38234/99f60b89-75c0-45f9-8759-44879c0c595c.jpeg</t>
  </si>
  <si>
    <t>Positive reviews emphasizing friendly staff and thorough exams.</t>
  </si>
  <si>
    <t>Eye Center of Houston</t>
  </si>
  <si>
    <t>DR. LILIT SAAKOVA</t>
  </si>
  <si>
    <t>6565 Fannin St, Houston, TX 77030</t>
  </si>
  <si>
    <t>1 713-777-2020</t>
  </si>
  <si>
    <t>https://dyn.mktgcdn.com/p/RTlkZOwZT5CK1HX0jwSEN-4x5RPz3YgWQyuq188lp6A/width=1920,height=2560</t>
  </si>
  <si>
    <t>Strong reputation for comprehensive eye care and attentive doctors.</t>
  </si>
  <si>
    <t>Eye Exams</t>
  </si>
  <si>
    <t>Heights Eye Studio - Optometrist in Houston Heights</t>
  </si>
  <si>
    <t>Dr. Jillian Ermis</t>
  </si>
  <si>
    <t>5407 Bellaire Blvd, Bellaire, TX 77401</t>
  </si>
  <si>
    <t>1 832-975-7020</t>
  </si>
  <si>
    <t>https://www.eyestudiotx.com/wp-content/uploads/2026/01/Img-meet-dr-jillian-ermi.webp</t>
  </si>
  <si>
    <t>Modern boutique practice with positive patient feedback.</t>
  </si>
  <si>
    <t>Eye Hub Optometry</t>
  </si>
  <si>
    <t>Dr. Erin Koetter</t>
  </si>
  <si>
    <t>2505 W 11th St, Houston, TX 77008</t>
  </si>
  <si>
    <t>1 281-940-6600</t>
  </si>
  <si>
    <t>https://encrypted-tbn0.gstatic.com/images?q=tbn:ANd9GcRyDFVRJAP2G1jxjsbbQ2o1GruBthgKWiFSIkWjqXUe2A&amp;s</t>
  </si>
  <si>
    <t>Strong reviews highlighting personalized service and stylish frames.</t>
  </si>
  <si>
    <t>Museum District Eye Center</t>
  </si>
  <si>
    <t>Charles A. Garcia</t>
  </si>
  <si>
    <t>6560 Fannin St, Suite 750, Houston, TX 77030</t>
  </si>
  <si>
    <t>1 713-333-0151</t>
  </si>
  <si>
    <t>https://cdcssl.ibsrv.net/ibimg/smb/522x522_80/webmgr/08/1/j/Ophthalmologists/untitled-1-0003-layer-1.jpg.webp?9f4423f3fdf988e8748b1cbcc6250ec9</t>
  </si>
  <si>
    <t>Well-regarded specialist with emphasis on medical eye care.</t>
  </si>
  <si>
    <t>Cataract evaluations, glaucoma management, comprehensive eye exams</t>
  </si>
  <si>
    <t>Evolutionary Eye Care</t>
  </si>
  <si>
    <t>Dr. David Chau</t>
  </si>
  <si>
    <t>5311 Kirby Dr, Houston, TX 77005</t>
  </si>
  <si>
    <t>1 713-658-8301</t>
  </si>
  <si>
    <t>https://encrypted-tbn0.gstatic.com/images?q=tbn:ANd9GcSLKGidiczjMg9YrzQGIDp_yuJLmXhrNco8FVBhe8pZ6OJjXEl8npLxFUM&amp;s</t>
  </si>
  <si>
    <t>Positive reviews for detailed exams and modern technology.</t>
  </si>
  <si>
    <t>Eye exams, contact lenses, dry eye treatment</t>
  </si>
  <si>
    <t>Houston Eye Doctor</t>
  </si>
  <si>
    <t>Dr. Chike Mordi</t>
  </si>
  <si>
    <t>1900 N Loop W, Suite 150, Houston, TX 77018</t>
  </si>
  <si>
    <t>1 713-748-5000</t>
  </si>
  <si>
    <t>https://houstoneyedoctor.com/wp-content/uploads/sites/2257/2023/01/37231_132923773408590_3391985_n.jpg</t>
  </si>
  <si>
    <t>Strong local reputation with focus on patient experience.</t>
  </si>
  <si>
    <t>EYEBAR HOUSTON</t>
  </si>
  <si>
    <t>DR. SHEENA GARNER</t>
  </si>
  <si>
    <t>2415 Taft St, Houston, TX 77006</t>
  </si>
  <si>
    <t>1 713-523-7979</t>
  </si>
  <si>
    <t>https://cdn.shopify.com/s/files/1/0168/7761/7206/files/IMG_8344_3_cad0e7c7-e65b-4f95-8281-b7e1180ababc_480x480.jpg?v=1586930456</t>
  </si>
  <si>
    <t>Boutique eye clinic known for premium eyewear and personalized care.</t>
  </si>
  <si>
    <t>Eye exams, designer frames, contact lenses</t>
  </si>
  <si>
    <t>Montrose Eye Care</t>
  </si>
  <si>
    <t>Paul C. Lovero</t>
  </si>
  <si>
    <t>1625 Dunlavy St, Houston, TX 77006</t>
  </si>
  <si>
    <t>1 713-300-1477</t>
  </si>
  <si>
    <t>https://encrypted-tbn0.gstatic.com/images?q=tbn:ANd9GcRxTLbUToaqxiTTi97w2H068QJg8v4BPOFMwtu2P904SQ&amp;s</t>
  </si>
  <si>
    <t>Positive reviews emphasizing attentive doctors and convenience.</t>
  </si>
  <si>
    <t>Luxe Eye Care</t>
  </si>
  <si>
    <t>Dr. Nishi Mehdiratta</t>
  </si>
  <si>
    <t>1919 W Gray St, Houston, TX 77019</t>
  </si>
  <si>
    <t>1 832-410-1422</t>
  </si>
  <si>
    <t>https://encrypted-tbn0.gstatic.com/images?q=tbn:ANd9GcRQyWeedK_nc2fkHpt3u7aISTHGFuS5eb8xP9IeZ1rO0w&amp;s</t>
  </si>
  <si>
    <t>Dr. Nadia Sledge And Associates</t>
  </si>
  <si>
    <t>Dr. Nadia Sledge</t>
  </si>
  <si>
    <t>1800 Post Oak Blvd, Houston, TX 77056</t>
  </si>
  <si>
    <t>1 713-623-4181</t>
  </si>
  <si>
    <t>https://encrypted-tbn0.gstatic.com/images?q=tbn:ANd9GcTTZ6_yajHNz76nJNynZ63QsPQ_FTDEjw5XMXZ5uvmBNg&amp;s</t>
  </si>
  <si>
    <t>Trusted retail eye care with convenient service.</t>
  </si>
  <si>
    <t>Vision Source Downtown</t>
  </si>
  <si>
    <t>Dr. Susan Varkey</t>
  </si>
  <si>
    <t>3402 Weslayan St, Houston, TX 77027</t>
  </si>
  <si>
    <t>1 713-222-2300</t>
  </si>
  <si>
    <t>https://encrypted-tbn0.gstatic.com/images?q=tbn:ANd9GcRWt67f5FzADCqsyNKlzUWuyHLt0QXntBqYr7BIYqlWFA&amp;s</t>
  </si>
  <si>
    <t>Positive feedback for personalized care and long-term relationships.</t>
  </si>
  <si>
    <t>Perfect Vision Eyecare &amp; Eyewear</t>
  </si>
  <si>
    <t>Dr. Jasneet Kaur</t>
  </si>
  <si>
    <t>1110 W Gray St, Houston, TX 77019</t>
  </si>
  <si>
    <t>1 713-522-2522</t>
  </si>
  <si>
    <t>https://encrypted-tbn0.gstatic.com/images?q=tbn:ANd9GcQSuhxIEDErevyEDLbhQCxGINI0xiZOLMQk0NcxOP0q6A&amp;s</t>
  </si>
  <si>
    <t>Strong reviews highlighting friendly staff and quality exams.</t>
  </si>
  <si>
    <t>Eye exams, prescription glasses, contact lenses</t>
  </si>
  <si>
    <t>Mann Eye Institute - Houston Office</t>
  </si>
  <si>
    <t>Dr. Michael Mann</t>
  </si>
  <si>
    <t>5115 Main St, Houston, TX 77002</t>
  </si>
  <si>
    <t>1 713-580-2500</t>
  </si>
  <si>
    <t>https://encrypted-tbn0.gstatic.com/images?q=tbn:ANd9GcQViiqkHvJN4vEAUWeZ9xsGZ6QHWw7oHF690ULsQIyaGA&amp;s</t>
  </si>
  <si>
    <t>Excellent reputation with advanced medical and surgical eye care.</t>
  </si>
  <si>
    <t>LASIK, cataract surgery, comprehensive eye exams</t>
  </si>
  <si>
    <t>Pro-Optix Optometry &amp; Dry Eye Center</t>
  </si>
  <si>
    <t>Dr. James Luu</t>
  </si>
  <si>
    <t>1615 Studemont St, Houston, TX 77007</t>
  </si>
  <si>
    <t>1 713-360-7095</t>
  </si>
  <si>
    <t>https://encrypted-tbn0.gstatic.com/images?q=tbn:ANd9GcQPm2qmaGgRGCr4nqEvEnC9KpaV_y8hdpfdEzeyvvXXXQ&amp;s</t>
  </si>
  <si>
    <t>Positive reviews emphasizing professionalism and modern care.</t>
  </si>
  <si>
    <t>Eye exams, contacts, eyewear</t>
  </si>
  <si>
    <t>Vision Optique</t>
  </si>
  <si>
    <t>Dr. John Tran</t>
  </si>
  <si>
    <t>4411 Montrose Blvd, Houston, TX 77006</t>
  </si>
  <si>
    <t>1 713-838-2020</t>
  </si>
  <si>
    <t>https://encrypted-tbn0.gstatic.com/images?q=tbn:ANd9GcTbBNg4R1hIWqT_2BIUvk0kP0DBr1LIpvMUSvFutvFPXw&amp;s</t>
  </si>
  <si>
    <t>Boutique optical practice with premium eyewear selection.</t>
  </si>
  <si>
    <t>Eye exams, designer glasses, contact lenses</t>
  </si>
  <si>
    <t>Eyes on the Heights</t>
  </si>
  <si>
    <t>Dr. Amanda Sterling</t>
  </si>
  <si>
    <t>550 Heights Blvd, Houston, TX 77007</t>
  </si>
  <si>
    <t>1 832-930-7809</t>
  </si>
  <si>
    <t>https://dramandasterling.com/wp-content/uploads/2024/06/AmandaSterlingJune2024-2063-3.jpg</t>
  </si>
  <si>
    <t>Strong neighborhood reputation with personalized service.</t>
  </si>
  <si>
    <t>Executive Eye Care</t>
  </si>
  <si>
    <t>Dr. Jonathan Chung</t>
  </si>
  <si>
    <t>3100 Richmond Ave, Houston, TX 77098</t>
  </si>
  <si>
    <t>1 713-225-2600</t>
  </si>
  <si>
    <t>https://acfn.org/wp-content/uploads/2021/01/keystone_49-2048x1365.jpg</t>
  </si>
  <si>
    <t>Positive patient experience and comprehensive vision services.</t>
  </si>
  <si>
    <t>Eye Theory West University</t>
  </si>
  <si>
    <t>Dr. Sarah Sajjadi</t>
  </si>
  <si>
    <t>2043 W Gray St, Houston, TX 77019</t>
  </si>
  <si>
    <t>1 346-326-2936</t>
  </si>
  <si>
    <t>https://media.licdn.com/dms/image/v2/D4D03AQH6usNCoOt9kQ/profile-displayphoto-shrink_200_200/profile-displayphoto-shrink_200_200/0/1710583670804?e=2147483647&amp;v=beta&amp;t=Z69_3V7gWkvlqgMhdMlAkvme1IAxFup0_d9cYt3WldA</t>
  </si>
  <si>
    <t>Modern practice with strong reviews and stylish optical offerings.</t>
  </si>
  <si>
    <t>Weslayan Eye Associates</t>
  </si>
  <si>
    <t>Dr. Barbara Marcussen</t>
  </si>
  <si>
    <t>3100 Weslayan St, Houston, TX 77027</t>
  </si>
  <si>
    <t>1 713-665-3827</t>
  </si>
  <si>
    <t>https://da4e1j5r7gw87.cloudfront.net/wp-content/uploads/sites/4385/2023/04/barbara_GSP_UID_99068339-59c8-46e1-a3b1-0161701a3f69.jpeg</t>
  </si>
  <si>
    <t>Eye Society Houston</t>
  </si>
  <si>
    <t>Dr. Mary Ma</t>
  </si>
  <si>
    <t>2520 Rice Blvd, Houston, TX 77005</t>
  </si>
  <si>
    <t>1 832-582-7216</t>
  </si>
  <si>
    <t>https://doximity-res.cloudinary.com/images/f_auto,q_auto,t_public_profile_photo_320x320/bzefycmjhjzwkimkg4h7/mary-ma-md-san-diego-ca.jpg</t>
  </si>
  <si>
    <t>Boutique eye care practice with strong patient satisfaction.</t>
  </si>
  <si>
    <t>Eye Care Associates</t>
  </si>
  <si>
    <t>Dr. Maria Montero</t>
  </si>
  <si>
    <t>9055 Katy Fwy, Houston, TX 77024</t>
  </si>
  <si>
    <t>1 713-621-9001</t>
  </si>
  <si>
    <t>https://www.midlandhealth.org/Uploads/public/images/Head%20shots/dr%20montero.png</t>
  </si>
  <si>
    <t>Positive reviews for comprehensive vision care.</t>
  </si>
  <si>
    <t>East Houston Eye Center</t>
  </si>
  <si>
    <t>Dr. Manuel Solis</t>
  </si>
  <si>
    <t>1140 Business Center Dr, Houston, TX 77043</t>
  </si>
  <si>
    <t>1 713-453-3521</t>
  </si>
  <si>
    <t>https://experts.deakin.edu.au/58208-manuel-solis/thumbnail</t>
  </si>
  <si>
    <t>Strong reputation for quality eye care and friendly staff.</t>
  </si>
  <si>
    <t>Today's Vision Sawyer Heights</t>
  </si>
  <si>
    <t>Dr. Linda Nguyen</t>
  </si>
  <si>
    <t>2420 Sawyer Heights St, Houston, TX 77007</t>
  </si>
  <si>
    <t>1 713-862-3937</t>
  </si>
  <si>
    <t>https://encrypted-tbn0.gstatic.com/images?q=tbn:ANd9GcSHbQ0vHhx_W-LDrHlWxGqi5MGI7HD48v9T8QpdQFquMA&amp;s</t>
  </si>
  <si>
    <t>Positive reviews highlighting efficient service and thorough exams.</t>
  </si>
  <si>
    <t>Dr. Otto Placik | Chicago Plastic Surgeon</t>
  </si>
  <si>
    <t>310 W Superior St, 2nd Floor, Chicago, IL 60654</t>
  </si>
  <si>
    <t>(312) 787 5313</t>
  </si>
  <si>
    <t>Patients commonly mention noticeable body-contouring results, friendly staff, and smooth recovery experiences.</t>
  </si>
  <si>
    <t>AirSculpt Liposuction, Fat Transfer (BBL), Body Contouring</t>
  </si>
  <si>
    <t>Body Sculpting</t>
  </si>
  <si>
    <t>Iteld Plastic Surgery</t>
  </si>
  <si>
    <t>Lawrence Iteld</t>
  </si>
  <si>
    <t>939 W North Ave, Suite 600, Chicago, IL 60642</t>
  </si>
  <si>
    <t>(312) 757 4505</t>
  </si>
  <si>
    <t>https://scontent.fbhv2-1.fna.fbcdn.net/v/t39.30808-6/293023790_467950572000935_588132835707004179_n.jpg?stp=dst-jpg_tt6&amp;cstp=mx896x896&amp;ctp=s896x896&amp;_nc_cat=108&amp;ccb=1-7&amp;_nc_sid=6ee11a&amp;_nc_aid=0&amp;_nc_ohc=a6jIlxVCq2kQ7kNvwFSiHuZ&amp;_nc_oc=AdpsQJES4avsz9iP_UcMSQ-Vu-mX004TV669ipVJM__fQ6BvRrnLMtjGNq_U-3eEYRA&amp;_nc_zt=23&amp;_nc_ht=scontent.fbhv2-1.fna&amp;_nc_gid=PGKsr5fRym4_j_D-2CQgow&amp;_nc_ss=7b289&amp;oh=00_Af-D97jM5v_oe_1HhBHyqxJFp58fzivPMoJKU9OVQG4bsA&amp;oe=6A402736</t>
  </si>
  <si>
    <r>
      <rPr>
        <sz val="10"/>
        <rFont val="Arial"/>
      </rPr>
      <t>Patients praise meticulous surgical results, attentive staff, and comfortable recovery with strong post-op care. (</t>
    </r>
    <r>
      <rPr>
        <u/>
        <sz val="10"/>
        <color rgb="FF1155CC"/>
        <rFont val="Arial"/>
      </rPr>
      <t>Iteld Plastic Surgery</t>
    </r>
    <r>
      <rPr>
        <sz val="10"/>
        <rFont val="Arial"/>
      </rPr>
      <t>)</t>
    </r>
  </si>
  <si>
    <t>Breast Augmentation, Tummy Tuck, Breast Lift</t>
  </si>
  <si>
    <t>Rosett Plastic Surgery</t>
  </si>
  <si>
    <t>Dr. Brian E. Rosett</t>
  </si>
  <si>
    <t>875 N Michigan Ave, Suite 2330, Chicago, IL 60611</t>
  </si>
  <si>
    <t>(312) 535 2200</t>
  </si>
  <si>
    <r>
      <rPr>
        <sz val="10"/>
        <rFont val="Arial"/>
      </rPr>
      <t>Reviews frequently highlight natural-looking outcomes, personalized attention, and excellent patient care. (</t>
    </r>
    <r>
      <rPr>
        <u/>
        <sz val="10"/>
        <color rgb="FF1155CC"/>
        <rFont val="Arial"/>
      </rPr>
      <t>Reddit</t>
    </r>
    <r>
      <rPr>
        <sz val="10"/>
        <rFont val="Arial"/>
      </rPr>
      <t>)</t>
    </r>
  </si>
  <si>
    <t>Tummy Tuck, Mommy Makeover, Breast Surgery</t>
  </si>
  <si>
    <t>XSculpt</t>
  </si>
  <si>
    <t>Dr. Marc Adajar</t>
  </si>
  <si>
    <t>310 W Superior St, Floor 2, Suite 201, Chicago, IL 60654</t>
  </si>
  <si>
    <t>(833) 972 8578</t>
  </si>
  <si>
    <t>https://encrypted-tbn0.gstatic.com/images?q=tbn:ANd9GcT-OZndHvf8RePoz889ajgPXZOo7Flbgwus-U9Wkq9dlQ&amp;s</t>
  </si>
  <si>
    <r>
      <rPr>
        <sz val="10"/>
        <rFont val="Arial"/>
      </rPr>
      <t>Patients consistently praise gynecomastia results, surgeon accessibility, affordability, and supportive staff. (</t>
    </r>
    <r>
      <rPr>
        <u/>
        <sz val="10"/>
        <color rgb="FF1155CC"/>
        <rFont val="Arial"/>
      </rPr>
      <t>XSculpt™</t>
    </r>
    <r>
      <rPr>
        <sz val="10"/>
        <rFont val="Arial"/>
      </rPr>
      <t>)</t>
    </r>
  </si>
  <si>
    <t>Gynecomastia Surgery, Liposuction, Body Lift</t>
  </si>
  <si>
    <t>Male Plastic Surgery</t>
  </si>
  <si>
    <t>Mia Aesthetics</t>
  </si>
  <si>
    <t>Nia Banks, MD</t>
  </si>
  <si>
    <t>2500 W Bradley Pl, Suite 301, Chicago, IL 60618</t>
  </si>
  <si>
    <t>(773) 765 3321</t>
  </si>
  <si>
    <t>https://www.beauxartsplasticsurgery.com/wp-content/uploads/2023/01/dr-banks_color-1.webp</t>
  </si>
  <si>
    <t>Reviews often emphasize affordability, transformation results, and high-volume cosmetic surgery experience.</t>
  </si>
  <si>
    <t>BBL, Tummy Tuck, Breast Augmentation</t>
  </si>
  <si>
    <t>FemSculpt Cosmetic Gynecology</t>
  </si>
  <si>
    <t>Dr. Sue Kafali</t>
  </si>
  <si>
    <t>310 W Superior St, Floor 2, Chicago, IL 60654</t>
  </si>
  <si>
    <t>(312) 809 9983</t>
  </si>
  <si>
    <t>https://encrypted-tbn0.gstatic.com/images?q=tbn:ANd9GcQB_4K6JpEjeKM9JcPZcgREvYq1q4-H6nc2wEa-yEzVzQ&amp;s</t>
  </si>
  <si>
    <t>Patients highlight personalized care, female-focused services, and confidence-boosting outcomes.</t>
  </si>
  <si>
    <t>Mommy Makeover, Liposuction, Breast Enhancement</t>
  </si>
  <si>
    <t>Female Cosmetic Surgery</t>
  </si>
  <si>
    <t>The Art of Plastic Surgery: Gregory A. Wiener, MD FACS</t>
  </si>
  <si>
    <t>Gregory Wiener, M.D., FACS</t>
  </si>
  <si>
    <t>949 W Webster Ave, Chicago, IL 60614</t>
  </si>
  <si>
    <t>(773) 763 3990</t>
  </si>
  <si>
    <t>https://www.theartofplasticsurgery.com/wp-content/uploads/2022/02/RJP_7927.jpg</t>
  </si>
  <si>
    <t>Patients frequently mention artistic results, professionalism, and attentive consultations.</t>
  </si>
  <si>
    <t>Facelift, Rhinoplasty, Breast Surgery</t>
  </si>
  <si>
    <t>Lakeview Plastic Surgery</t>
  </si>
  <si>
    <t>Alison Shore, M.D.</t>
  </si>
  <si>
    <t>3000 N Halsted St, Suite 709, Chicago, IL 60657</t>
  </si>
  <si>
    <t>(773) 883 8234</t>
  </si>
  <si>
    <t>https://lakeviewplasticsurgery.com/wp-content/uploads/2024/03/Alison-Shore-Headshot.png</t>
  </si>
  <si>
    <t>Reviews commonly note natural results, clear communication, and caring staff.</t>
  </si>
  <si>
    <t>Michael Horn Plastic Surgery &amp; Med Spa</t>
  </si>
  <si>
    <t>Michael A. Horn, M.D.</t>
  </si>
  <si>
    <t>233 E Erie St, Suite 410, Chicago, IL 60611</t>
  </si>
  <si>
    <t>(312) 202 9000</t>
  </si>
  <si>
    <t>https://www.lakeshoreplasticsurgery.com/assets/img/dr-horn.jpg</t>
  </si>
  <si>
    <t>Patients praise surgical expertise, detailed consultations, and natural-looking outcomes.</t>
  </si>
  <si>
    <t>Chicago Cosmetic Surgery &amp; Dermatology</t>
  </si>
  <si>
    <t>Dr. Carolyn Jacob</t>
  </si>
  <si>
    <t>500 N Michigan Ave, Suite 506, Chicago, IL 60611</t>
  </si>
  <si>
    <t>(312) 245 9965</t>
  </si>
  <si>
    <t>https://www.chicagodermatology.co/cdn/shop/files/CJ_2.jpg?v=1758728619&amp;width=1400</t>
  </si>
  <si>
    <t>Patients often highlight skin improvement, knowledgeable providers, and efficient service.</t>
  </si>
  <si>
    <t>The Aesthetic Institute of Chicago - Brian M. Braithwaite, MD &amp; Lorri Cobbins, MD</t>
  </si>
  <si>
    <t xml:space="preserve">Brian M. Braithwaite, </t>
  </si>
  <si>
    <t>60 E Delaware Pl, Suite 1430, Chicago, IL 60611</t>
  </si>
  <si>
    <t>(312) 258 9100</t>
  </si>
  <si>
    <t>https://www.aestheticinstitutechicago.com/wp-content/uploads/2019/05/Braithwaite.jpg</t>
  </si>
  <si>
    <t>Reviews emphasize natural enhancements, professionalism, and excellent patient education.</t>
  </si>
  <si>
    <t>Injectables, Facial Rejuvenation, Laser Treatments</t>
  </si>
  <si>
    <t>That Face Facial Plastic Surgery</t>
  </si>
  <si>
    <t>Dr. Omotara Sulyman-Scott</t>
  </si>
  <si>
    <t>850 W Superior St, Suite 100, Chicago, IL 60642</t>
  </si>
  <si>
    <t>(312) 872 8994</t>
  </si>
  <si>
    <t>https://encrypted-tbn0.gstatic.com/images?q=tbn:ANd9GcQOX5kIGv0Tpr7FlY1fhoC1Hzm7hIjDi_bYUCZSG1U0rQ&amp;s</t>
  </si>
  <si>
    <t>Patients praise facial rejuvenation results, attention to detail, and personalized treatment plans.</t>
  </si>
  <si>
    <t>Facelift, Eyelid Surgery, Neck Lift</t>
  </si>
  <si>
    <t>Niki Christopoulos, MD SC</t>
  </si>
  <si>
    <t>Dr. Niki Christopoulos</t>
  </si>
  <si>
    <t>900 N Michigan Ave, Suite 910, Chicago, IL 60611</t>
  </si>
  <si>
    <t>(312) 445 9827</t>
  </si>
  <si>
    <t>https://nikichristopoulosmd.com/wp-content/uploads/2025/01/Niki-Christopoulos.jpg.webp</t>
  </si>
  <si>
    <t>Reviews frequently mention natural facial results and thorough patient care.</t>
  </si>
  <si>
    <t>Impressions Face + Body</t>
  </si>
  <si>
    <t>Dr. Steven H. Dayan</t>
  </si>
  <si>
    <t>515 N State St, Chicago, IL 60654</t>
  </si>
  <si>
    <t>(312) 335 2070</t>
  </si>
  <si>
    <t>https://www.impressionschicago.com/hs-fs/hubfs/Steven_Layout_Two.png?width=734&amp;height=836&amp;name=Steven_Layout_Two.png</t>
  </si>
  <si>
    <t>Patients often report positive body contouring outcomes and welcoming staff.</t>
  </si>
  <si>
    <t>Liposuction, Body Sculpting, Skin Tightening</t>
  </si>
  <si>
    <t>Dr. Elias Gikas, MD</t>
  </si>
  <si>
    <t>Dr. Elias Gikas</t>
  </si>
  <si>
    <t>5140 N California Ave, Suite 735, Chicago, IL 60625</t>
  </si>
  <si>
    <t>(773) 878 6525</t>
  </si>
  <si>
    <t>https://www.drgikas.com/files/2015/03/gikas-146x191.png</t>
  </si>
  <si>
    <t>Reviews highlight professionalism, personalized care, and natural cosmetic results.</t>
  </si>
  <si>
    <t>Dr. Paul Phelps</t>
  </si>
  <si>
    <t>Dr. Phelps</t>
  </si>
  <si>
    <t>737 N Michigan Ave, Suite 2020, Chicago, IL 60611</t>
  </si>
  <si>
    <t>(312) 888 5754</t>
  </si>
  <si>
    <t>https://drphelps.com/wp-content/uploads/sites/236/2026/04/meet-the-team-dr-phelp-2026.jpg.webp</t>
  </si>
  <si>
    <t>Patients commonly praise facial cosmetic expertise and natural outcomes.</t>
  </si>
  <si>
    <t>Anil Shah, MD, FACS</t>
  </si>
  <si>
    <t>Dr. Sameea Chughtai</t>
  </si>
  <si>
    <t>737 N Michigan Ave, Suite 810, Chicago, IL 60611</t>
  </si>
  <si>
    <t>(312) 944 0117</t>
  </si>
  <si>
    <t>https://encrypted-tbn0.gstatic.com/images?q=tbn:ANd9GcQx2DUm0lEYhyjGYrpgLacnvghlHoXbR2ZqBOhqskdlRQ&amp;s</t>
  </si>
  <si>
    <t>Reviews consistently emphasize natural facial rejuvenation and exceptional surgeon communication.</t>
  </si>
  <si>
    <t>Elysium Aesthetics + Longevity</t>
  </si>
  <si>
    <t xml:space="preserve">Dr. Mick I. Singh </t>
  </si>
  <si>
    <t>520 W Erie St, Suite 110, Chicago, IL 60654</t>
  </si>
  <si>
    <t>(312) 888 9361</t>
  </si>
  <si>
    <t>Patients frequently mention luxury experience, wellness focus, and aesthetic improvements.</t>
  </si>
  <si>
    <t>Injectables, Skin Rejuvenation, Body Contouring</t>
  </si>
  <si>
    <t>Medical Spa</t>
  </si>
  <si>
    <t>Dr. Benjamin Caughlin, MD, FACS: Double Board Certified Facial Plastic Surgeon</t>
  </si>
  <si>
    <t>Dr. Benjamin Caughlin</t>
  </si>
  <si>
    <t>737 N Michigan Ave, Chicago, IL 60611</t>
  </si>
  <si>
    <t>https://drbuccalfat.com/wp-content/uploads/2020/08/About-Dr-Benjamin-Caughlin.png</t>
  </si>
  <si>
    <t>Patients seek defined facial contours and report satisfaction with facial slimming results.</t>
  </si>
  <si>
    <t>Buccal Fat Removal, Chin Enhancement, Facial Contouring</t>
  </si>
  <si>
    <t>Facial Contouring</t>
  </si>
  <si>
    <t>Wiesman Cosmetic Surgery</t>
  </si>
  <si>
    <t>Dr. Irvin M. Wiesman</t>
  </si>
  <si>
    <t>712 N Dearborn St, 4th Floor, Chicago, IL 60654</t>
  </si>
  <si>
    <t>(312) 981 1290</t>
  </si>
  <si>
    <t>https://encrypted-tbn0.gstatic.com/images?q=tbn:ANd9GcR3GuRKwOy8ULhQDaBgMpGyEUCNm8ypQk8pEliFdkodbg&amp;s</t>
  </si>
  <si>
    <t>Reviews often praise personalized attention and natural cosmetic enhancements.</t>
  </si>
  <si>
    <t>Breast Surgery, Liposuction, Tummy Tuck</t>
  </si>
  <si>
    <t>Free Body Physical Therapy</t>
  </si>
  <si>
    <t>Dr. Marc Guillen</t>
  </si>
  <si>
    <t>401 W Ontario St, Chicago, IL 60654</t>
  </si>
  <si>
    <t>(773) 599 3393</t>
  </si>
  <si>
    <t>https://freebodypt.com/wp-content/uploads/2024/10/dr_marc.jpg.webp</t>
  </si>
  <si>
    <t>Patients appreciate one-on-one care, individualized treatment plans, and effective recovery programs.</t>
  </si>
  <si>
    <t>Physical Therapy, Sports Rehab, Injury Recovery</t>
  </si>
  <si>
    <t>TMJ Physical Therapy</t>
  </si>
  <si>
    <t>Chicago Physical Therapists</t>
  </si>
  <si>
    <t>Laura Gleason, PT, DPT</t>
  </si>
  <si>
    <t>332 S Michigan Ave, Suite 900, Chicago, IL 60604</t>
  </si>
  <si>
    <t>(773) 770 3682</t>
  </si>
  <si>
    <t>https://encrypted-tbn0.gstatic.com/images?q=tbn:ANd9GcS8SNzw7yihV6C31URYedIgFi13lwr671ffgPAVvXCzhg&amp;s</t>
  </si>
  <si>
    <t>Reviews highlight knowledgeable therapists and measurable improvements in mobility and pain reduction.</t>
  </si>
  <si>
    <t>Orthopedic Rehab, Sports Therapy, Manual Therapy</t>
  </si>
  <si>
    <t>Chicago Health and Physical Therapy</t>
  </si>
  <si>
    <t>David J. Cunningham, D.C</t>
  </si>
  <si>
    <t>2530 S State St, Chicago, IL 60616</t>
  </si>
  <si>
    <t>(773) 282 6648</t>
  </si>
  <si>
    <t>https://chicagopainexperts.com/wp-content/uploads/2025/02/Dave.jpg</t>
  </si>
  <si>
    <t>Patients frequently mention pain relief success and comprehensive treatment approaches.</t>
  </si>
  <si>
    <t>Pain Management, Physical Medicine, Rehabilitation</t>
  </si>
  <si>
    <t>Pain Management</t>
  </si>
  <si>
    <t>Muscle &amp; Joint Physical Therapy</t>
  </si>
  <si>
    <t>Matt Johnson</t>
  </si>
  <si>
    <t>1349 W Fullerton Ave, Chicago, IL 60614</t>
  </si>
  <si>
    <t>(773) 857 0689</t>
  </si>
  <si>
    <t>https://muscle-joint-physical-therapy-v1781795801.websitepro-cdn.com/wp-content/uploads/elementor/thumbs/matt-oug43c872h8stfs9g6iqpg7yb4o6l3t9xmkzsd8k74.jpg</t>
  </si>
  <si>
    <t>Reviews praise personalized therapy and effective musculoskeletal rehabilitation.</t>
  </si>
  <si>
    <t>Manual Therapy, Sports Rehab, Orthopedic PT</t>
  </si>
  <si>
    <t>Dynamic Physical Therapy Chicago-River North</t>
  </si>
  <si>
    <t>Meredith Franczyk,</t>
  </si>
  <si>
    <t>111 W Washington St, Suite 900, Chicago, IL 60602</t>
  </si>
  <si>
    <t>(312) 643 1555</t>
  </si>
  <si>
    <t>https://dynamic-pt.com/wp-content/uploads/2024/07/Screenshot-2024-07-24-at-12.41.57-PM-768x724.png</t>
  </si>
  <si>
    <t>Patients appreciate hands-on treatment and supportive rehabilitation programs.</t>
  </si>
  <si>
    <t>Not Applicable</t>
  </si>
  <si>
    <t>West Town Physical Therapy</t>
  </si>
  <si>
    <t>Erin C PT, DPT, OCS, CSCS</t>
  </si>
  <si>
    <t>1725 W Division St, Chicago, IL 60622</t>
  </si>
  <si>
    <t>(773) 729 2551</t>
  </si>
  <si>
    <t>https://westtownpt.com/wp-content/uploads/2020/09/erin.jpg</t>
  </si>
  <si>
    <t>Reviews commonly mention individualized care and strong patient outcomes.</t>
  </si>
  <si>
    <t>Orthopedic PT, Sports Rehab, Manual Therapy</t>
  </si>
  <si>
    <t>Lakeshore Physical Therapy</t>
  </si>
  <si>
    <t>Kate Warshaw</t>
  </si>
  <si>
    <t>150 E Huron St, Chicago, IL 60611</t>
  </si>
  <si>
    <t>(773) 770 2419</t>
  </si>
  <si>
    <t>https://www.lakeshore-pt.com/wp-content/uploads/2025/08/KMWebsite-circle.webp</t>
  </si>
  <si>
    <t>Patients praise experienced therapists and personalized recovery plans.</t>
  </si>
  <si>
    <t>Sports Therapy, Physical Therapy, Injury Rehab</t>
  </si>
  <si>
    <t>PhysioPartners - Lakeview</t>
  </si>
  <si>
    <t>Angela Wilson Pennisi</t>
  </si>
  <si>
    <t>2656 N Halsted St, Chicago, IL 60614</t>
  </si>
  <si>
    <t>(773) 665 9950</t>
  </si>
  <si>
    <t>https://www.physiopartners.com/media/img/359470/pennisi_2022_003.jpg</t>
  </si>
  <si>
    <t>Reviews emphasize expert therapists, individualized treatment, and long-term recovery success.</t>
  </si>
  <si>
    <t>Physical Therapy, Sports Rehab, Manual Therapy</t>
  </si>
  <si>
    <t>FYZICAL Therapy &amp; Balance Centers - Garfield Ridge</t>
  </si>
  <si>
    <t>Vince, PT, DPT</t>
  </si>
  <si>
    <t>5524 S Narragansett Ave, Chicago, IL 60638</t>
  </si>
  <si>
    <t>(773) 586 2768</t>
  </si>
  <si>
    <t>https://fyzicalchicago.com/wp-content/uploads/2026/06/vince-pt-dpt-ob.jpg</t>
  </si>
  <si>
    <t>Patients appreciate balance training, rehabilitation expertise, and caring staff.</t>
  </si>
  <si>
    <t>Balance Therapy, Vestibular Therapy, Physical Therapy</t>
  </si>
  <si>
    <t>River North Physical Therapy</t>
  </si>
  <si>
    <t>Stephanie Owens-Burkhart</t>
  </si>
  <si>
    <t>320 W Ohio St, Chicago, IL 60654</t>
  </si>
  <si>
    <t>(312) 604 2562</t>
  </si>
  <si>
    <t>https://images.squarespace-cdn.com/content/v1/63bb8ccac40a9830a463fe0c/ff1f6ad0-2717-412a-8fa3-9bef666ab7c5/_V0A0190.jpg?format=500w</t>
  </si>
  <si>
    <t>Reviews highlight attentive therapists and effective rehabilitation outcomes.</t>
  </si>
  <si>
    <t>Orthopedic Rehab, Sports Therapy, Physical Therapy</t>
  </si>
  <si>
    <t>PelvicSynergy Physical Therapy</t>
  </si>
  <si>
    <t>Dr. Amanda Shah</t>
  </si>
  <si>
    <t>1921 N Halsted St, Chicago, IL 60614</t>
  </si>
  <si>
    <t>(773) 904 7477</t>
  </si>
  <si>
    <t>https://static.wixstatic.com/media/9652e7_732ee2cc911948179c6d822af81a2e2c~mv2.jpeg/v1/crop/x_0,y_20,w_753,h_713/fill/w_743,h_713,al_c,q_85,enc_avif,quality_auto/%5D.jpeg</t>
  </si>
  <si>
    <t>Patients appreciate compassionate care and expertise in pelvic health treatment.</t>
  </si>
  <si>
    <t>Pelvic Floor Therapy, Women's Health PT, Postpartum Rehab</t>
  </si>
  <si>
    <t>Journey Physical Therapy</t>
  </si>
  <si>
    <t>Dr. Praneeth Purimetla</t>
  </si>
  <si>
    <t>233 E Erie St, Suite 402, Chicago, IL 60611</t>
  </si>
  <si>
    <t>(773) 883 2337</t>
  </si>
  <si>
    <t>https://preview.journeyphysicaltherapy.com/wp-content/uploads/2019/12/dr-praneeth-purimetla-pt-400.jpg</t>
  </si>
  <si>
    <t>Reviews highlight one-on-one attention and patient-centered recovery plans.</t>
  </si>
  <si>
    <t>Physical Therapy, Orthopedic Rehab, Sports Therapy</t>
  </si>
  <si>
    <t>In Motion Physical Therapy</t>
  </si>
  <si>
    <t>Lauren Schnidman</t>
  </si>
  <si>
    <t>1225 W Belmont Ave, Chicago, IL 60657</t>
  </si>
  <si>
    <t>(773) 236 2256</t>
  </si>
  <si>
    <t>https://inmotionptchi.com/wp-content/uploads/2019/06/headshot.png</t>
  </si>
  <si>
    <t>Reviews frequently mention hands-on care and effective pain management.</t>
  </si>
  <si>
    <t>Physical Therapy, Sports Therapy, Manual Therapy</t>
  </si>
  <si>
    <t>Symmetry Physical Therapy</t>
  </si>
  <si>
    <t>Anne McJimsey, PT, DPT</t>
  </si>
  <si>
    <t>1445 W Fullerton Ave, Chicago, IL 60614</t>
  </si>
  <si>
    <t>(773) 661 2990</t>
  </si>
  <si>
    <t>https://www.symmetry-physicaltherapy.com/wp-content/uploads/2018/11/Anne-McJimsey-300x375.jpg</t>
  </si>
  <si>
    <t>Reviews highlight expert therapists and tailored rehabilitation programs.</t>
  </si>
  <si>
    <t>Physical Therapy, Manual Therapy, Sports Rehab</t>
  </si>
  <si>
    <t>Physio Chicago</t>
  </si>
  <si>
    <t>Katie Swenson</t>
  </si>
  <si>
    <t>233 E Erie St, Suite 607, Chicago, IL 60611</t>
  </si>
  <si>
    <t>(773) 930 3087</t>
  </si>
  <si>
    <t>https://www.physiochicago.com/team</t>
  </si>
  <si>
    <t>Reviews mention knowledgeable providers and effective rehabilitation outcomes.</t>
  </si>
  <si>
    <t>DrMoveit Physical Therapy Chicago &amp; Burbs In-Home PT</t>
  </si>
  <si>
    <t>DARSHIL PATEL</t>
  </si>
  <si>
    <t>324 S Franklin St, Chicago, IL 60606</t>
  </si>
  <si>
    <t>(773) 234 9411</t>
  </si>
  <si>
    <t>https://static.wixstatic.com/media/032db6_3d8b0f07934e472bb6f613fe9ebd8730~mv2.jpg/v1/crop/x_0,y_631,w_4000,h_4378/fill/w_444,h_486,al_c,q_80,usm_0.66_1.00_0.01,enc_avif,quality_auto/0087.jpg</t>
  </si>
  <si>
    <t>Patients appreciate movement-based treatment approaches and personalized care.</t>
  </si>
  <si>
    <t>Physical Therapy, Functional Rehab, Sports Rehab</t>
  </si>
  <si>
    <t>Team Rehabilitation Physical Therapy</t>
  </si>
  <si>
    <t>Dan McCoy</t>
  </si>
  <si>
    <t>310 W Huron St, Chicago, IL 60654</t>
  </si>
  <si>
    <t>(872) 304 1600</t>
  </si>
  <si>
    <t>https://team-rehab.com/wp-content/uploads/bb-plugin/cache/dan-mccoy-portrait-d21923d4457e2725eeeee034742b132f-vs80amx2o64f.jpg</t>
  </si>
  <si>
    <t>Patients praise convenient scheduling, friendly staff, and effective treatment plans.</t>
  </si>
  <si>
    <t>Physical Therapy, Occupational Therapy, Sports Rehab</t>
  </si>
  <si>
    <t>Rehabilitation Services</t>
  </si>
  <si>
    <t>PREP Performance Physical Therapy Center - Chicago, IL</t>
  </si>
  <si>
    <t>MARY CATHERINE CASEY, DPT</t>
  </si>
  <si>
    <t>213 W Institute Pl, Chicago, IL 60610</t>
  </si>
  <si>
    <t>(773) 609 1847</t>
  </si>
  <si>
    <t>https://prepperformancecenter.com/wp-content/uploads/2022/02/1-1.webp</t>
  </si>
  <si>
    <t>Reviews highlight athlete-focused recovery and performance enhancement programs.</t>
  </si>
  <si>
    <t>Sports Performance, Physical Therapy, Strength Training</t>
  </si>
  <si>
    <t>Sports Performance &amp; Rehab</t>
  </si>
  <si>
    <t>ATI Physical Therapy</t>
  </si>
  <si>
    <t>Chris Cox</t>
  </si>
  <si>
    <t>7315 W Irving Park Rd, Chicago, IL 60634</t>
  </si>
  <si>
    <t>(773) 786 2340</t>
  </si>
  <si>
    <t>https://www.atipt.com/wp-content/uploads/2025/10/25_Chris-Cox.jpg</t>
  </si>
  <si>
    <t>Patients frequently mention professional therapists and successful injury recovery.</t>
  </si>
  <si>
    <t>Physical Therapy, Sports Rehab, Work Injury Rehab</t>
  </si>
  <si>
    <t>Lee Physical Therapy</t>
  </si>
  <si>
    <t>Dr. James Lee</t>
  </si>
  <si>
    <t>500 N Michigan Ave, Chicago, IL 60611</t>
  </si>
  <si>
    <t>(847) 957 3137</t>
  </si>
  <si>
    <t>https://static.wixstatic.com/media/a70cf7_59e9e7d893ef41bd9de04f96bf9246fb~mv2.jpg/v1/fill/w_577,h_1059,al_c,q_85,enc_avif,quality_auto/a70cf7_59e9e7d893ef41bd9de04f96bf9246fb~mv2.jpg</t>
  </si>
  <si>
    <t>Patients appreciate hands-on treatment and personalized rehabilitation plans.</t>
  </si>
  <si>
    <t>Physical Therapy, Orthopedic Rehab, Manual Therapy</t>
  </si>
  <si>
    <t>Based on the provided table context and external search data, Lee Physical Therapy specializes in physical therapy, orthopedic rehabilitation, and manual therapy. It does not offer dental implants, TMJ treatment, or Botox. Therefore, the cell should be left blank or filled with "None" to match the criteria. Since the column expects specific service keywords if applicable (similar to the row 1 template), and none apply:
None</t>
  </si>
  <si>
    <t>Athletico Physical Therapy - Loop: Michigan Avenue</t>
  </si>
  <si>
    <t>Dan Guill</t>
  </si>
  <si>
    <t>30 S Wacker Dr, Chicago, IL 60606</t>
  </si>
  <si>
    <t>(312) 236 0660</t>
  </si>
  <si>
    <t>Reviews consistently highlight knowledgeable therapists, convenience, and strong recovery outcomes.</t>
  </si>
  <si>
    <t>Physical Therapy, Sports Rehabilitation, Work Injury Rehab</t>
  </si>
  <si>
    <t>Four Flowers Wellness</t>
  </si>
  <si>
    <t>Hannah</t>
  </si>
  <si>
    <t>401 N Michigan Ave, Suite 1200, Chicago, IL 60611</t>
  </si>
  <si>
    <t>(312) 404 5882</t>
  </si>
  <si>
    <t>https://fourflowerswellness.com/wp-content/uploads/2026/02/hannah-raistrick-acupuncturist-herbalist-chicago.webp</t>
  </si>
  <si>
    <t>Patients praise holistic care, acupuncture expertise, and wellness-focused treatments.</t>
  </si>
  <si>
    <t>Acupuncture, Women's Health, Functional Medicine</t>
  </si>
  <si>
    <t>Integrative Wellness</t>
  </si>
  <si>
    <t>Women's Health Group- OBGYN Chicago</t>
  </si>
  <si>
    <t>Dr. Michael M. Awad</t>
  </si>
  <si>
    <t>900 N Michigan Ave, Suite 1450, Chicago, IL 60611</t>
  </si>
  <si>
    <t>(773) 992 1555</t>
  </si>
  <si>
    <t>https://cdn-ilemigo.nitrocdn.com/JednSrvAeYyVrwRdnkMQwRIGcchmORhW/assets/images/optimized/rev-e5714c8/whgchicago.com/wp-content/uploads/2024/01/DSC8116-1536x1536.jpg</t>
  </si>
  <si>
    <t>Reviews frequently mention compassionate women's healthcare and attentive providers.</t>
  </si>
  <si>
    <t>Gynecology, Obstetrics, Women's Wellness</t>
  </si>
  <si>
    <t>The Northwestern Specialists for Women - Chicago</t>
  </si>
  <si>
    <t>Bonnie Wise, MD</t>
  </si>
  <si>
    <t>27750 W Highway 22, Suite 120, Chicago, IL 60010</t>
  </si>
  <si>
    <t>(312) 775 1100</t>
  </si>
  <si>
    <t>https://twh.directus.app/assets/c1db149e-6e9a-41dc-bd5f-3231454ceb2f?key=imgasset</t>
  </si>
  <si>
    <t>Patients appreciate comprehensive OB/GYN care and supportive provider relationships.</t>
  </si>
  <si>
    <t>Obstetrics, Gynecology, Preventive Women's Care</t>
  </si>
  <si>
    <t>The Women's Group of Northwestern</t>
  </si>
  <si>
    <t>Elena Kamel, MD</t>
  </si>
  <si>
    <t>1725 W Harrison St, Chicago, IL 60612</t>
  </si>
  <si>
    <t>(312) 440 3810</t>
  </si>
  <si>
    <t>https://images.squarespace-cdn.com/content/v1/669732906fb50575b2340b03/1bad67d0-dac3-48b9-ac06-f90ecdd63913/kamel.jpg?format=1500w</t>
  </si>
  <si>
    <t>Patients frequently praise compassionate providers, attentive prenatal care, and personalized treatment.</t>
  </si>
  <si>
    <t>Prenatal Care, Gynecology, Annual Exams</t>
  </si>
  <si>
    <t>Northwestern Ob/gyn Consultants</t>
  </si>
  <si>
    <t>Dr. Constants Adams</t>
  </si>
  <si>
    <t>1725 W Harrison St, Suite 940, Chicago, IL 60612</t>
  </si>
  <si>
    <t>(312) 642 9844</t>
  </si>
  <si>
    <t>https://nogconsultants.com/wp-content/uploads/2025/06/dr_constants_adams.jpg</t>
  </si>
  <si>
    <t>Reviews highlight experienced physicians, comprehensive women's healthcare, and supportive patient communication.</t>
  </si>
  <si>
    <t>Women's HealthCare Center of Chicago</t>
  </si>
  <si>
    <t>Dr. Adeeb Alshahrour, MD</t>
  </si>
  <si>
    <t>900 N Kingsbury St, Chicago, IL 60610</t>
  </si>
  <si>
    <t>(773) 661 9049</t>
  </si>
  <si>
    <t>https://wohcc.com/wp-content/uploads/2023/06/cropped-260eeef3-a68a-4975-8ca7-7af79cfd3eaczoom-2.jpg</t>
  </si>
  <si>
    <t>Patients appreciate caring providers, efficient appointments, and comprehensive women's health services.</t>
  </si>
  <si>
    <t>Obstetrics, Gynecology, Wellness Exams</t>
  </si>
  <si>
    <t>Dr. Stanley Friedell, MD</t>
  </si>
  <si>
    <t>Stanley Friedell, MD</t>
  </si>
  <si>
    <t>250 E Superior St, Chicago, IL 60611</t>
  </si>
  <si>
    <t>(312) 440 9400</t>
  </si>
  <si>
    <t>https://www.northwesternobgyn.com/images/dr-stanley-friedell-md.jpg</t>
  </si>
  <si>
    <t>Patients praise experienced physicians, professional staff, and high-quality obstetric care.</t>
  </si>
  <si>
    <t>Obstetrics, Gynecology, Prenatal Care</t>
  </si>
  <si>
    <t>Kate D. Nash, MD</t>
  </si>
  <si>
    <t>Michele Hakimian, MD</t>
  </si>
  <si>
    <t>1229 N North Branch St, Chicago, IL 60642</t>
  </si>
  <si>
    <t>(312) 573 3700</t>
  </si>
  <si>
    <t>https://sa1s3optim.patientpop.com/200x200/assets/production/practices/dd92946524bfbc334f8cc091e35dea5069e16f25/images/1969062.png</t>
  </si>
  <si>
    <t>Reviews emphasize personalized care, compassionate providers, and comprehensive women's health services.</t>
  </si>
  <si>
    <t>Obstetrics, Gynecology, Fertility Services</t>
  </si>
  <si>
    <t>Women's Healthcare</t>
  </si>
  <si>
    <t>Dr. Nicole E. Williams, MD, FACOG, FACS</t>
  </si>
  <si>
    <t>Dr. April DeWhite</t>
  </si>
  <si>
    <t>(312) 929 9191</t>
  </si>
  <si>
    <t>https://static.wixstatic.com/media/977bcc_1d5da21932964ca49d4ea50fd4a8550b~mv2.png/v1/fill/w_746,h_826,al_c,q_90,usm_0.66_1.00_0.01,enc_avif,quality_auto/d865d272-382a-4797-a385-5160b98abc51zoom.png</t>
  </si>
  <si>
    <t>Patients highlight expertise in minimally invasive gynecologic procedures and attentive care.</t>
  </si>
  <si>
    <t>Minimally Invasive Surgery, Fibroid Treatment, Gynecology</t>
  </si>
  <si>
    <t>Caroline Kuhn, MD</t>
  </si>
  <si>
    <t>Liesl Xue Chi, M.D.</t>
  </si>
  <si>
    <t>1620 W Harrison St, Chicago, IL 60612</t>
  </si>
  <si>
    <t>(312) 455 3500</t>
  </si>
  <si>
    <t>https://i0.wp.com/lakeshoreobgyn-chicago.com/wp-content/uploads/2022/08/Liesl-Xue-Chi-MD-1.jpg?resize=375%2C471&amp;ssl=1</t>
  </si>
  <si>
    <t>Patients appreciate multidisciplinary care, experienced specialists, and coordinated treatment.</t>
  </si>
  <si>
    <t>Academic Women's Health</t>
  </si>
  <si>
    <t>Pelvic Rehabilitation Medicine</t>
  </si>
  <si>
    <t>Gautam Shrikhande, Md</t>
  </si>
  <si>
    <t>820 W Jackson Blvd, Chicago, IL 60607</t>
  </si>
  <si>
    <t>(872) 225 0438</t>
  </si>
  <si>
    <t>https://pelvicrehabilitation.com/wp-content/uploads/2024/05/Gautam-Shrikhande-Website-Bio-Photo-Rounded-516x519-1.png</t>
  </si>
  <si>
    <t>Reviews praise specialized pelvic floor expertise and significant symptom improvement.</t>
  </si>
  <si>
    <t>Pelvic Floor Therapy, Pregnancy Rehab, Postpartum Care</t>
  </si>
  <si>
    <t>Pelvic Health</t>
  </si>
  <si>
    <t>All for Women Healthcare</t>
  </si>
  <si>
    <t>Dr. Teresa Tam</t>
  </si>
  <si>
    <t>(773) 295 7341</t>
  </si>
  <si>
    <t>https://sa1s3optim.patientpop.com/assets/production/practices/6a488611bf7cc2fda4cdde5266e3f20d66865eb9/images/2844825.jpeg</t>
  </si>
  <si>
    <t>Reviews highlight attentive providers and personalized women's healthcare experiences.</t>
  </si>
  <si>
    <t>Advanced Women's Health of Chicago</t>
  </si>
  <si>
    <t>Dr. Tamara Perry</t>
  </si>
  <si>
    <t>(773) 281 6333</t>
  </si>
  <si>
    <t>https://awhchicago.com/wp-content/uploads/2019/11/HeadshotDr.-Perry.jpg</t>
  </si>
  <si>
    <t>Patients praise compassionate care, responsive staff, and strong prenatal support.</t>
  </si>
  <si>
    <t>Prenatal Care, Gynecology, Wellness Exams</t>
  </si>
  <si>
    <t>Women's Health Consulting - Chicago</t>
  </si>
  <si>
    <t>Kellie Butler, MD</t>
  </si>
  <si>
    <t>25 E Washington St, Suite 1500, Chicago, IL 60602</t>
  </si>
  <si>
    <t>(312) 263 5517</t>
  </si>
  <si>
    <t>https://twh.directus.app/assets/190a3f2d-55d1-4b1d-900d-8aeb738b6485?key=imgasset</t>
  </si>
  <si>
    <t>Reviews frequently mention accessible care, knowledgeable physicians, and personalized treatment.</t>
  </si>
  <si>
    <t>Obstetrics, Gynecology, Women's Health Exams</t>
  </si>
  <si>
    <t>The GYN &amp; Sexual Medicine Collective - Chicago IL</t>
  </si>
  <si>
    <t>Sameena Rahman</t>
  </si>
  <si>
    <t>(312) 574 3434</t>
  </si>
  <si>
    <t>https://encrypted-tbn0.gstatic.com/images?q=tbn:ANd9GcQloTZcOriOTS_JXdJPVFLIECbq-iOhAuDeZ5klSplumg&amp;s</t>
  </si>
  <si>
    <t>Patients appreciate holistic women's health care and patient-centered treatment approaches.</t>
  </si>
  <si>
    <t>Gynecology, Hormone Health, Women's Wellness</t>
  </si>
  <si>
    <t>Integrative Women's Health</t>
  </si>
  <si>
    <t>Women For Women OBGYN</t>
  </si>
  <si>
    <t>Dr. Bilinski</t>
  </si>
  <si>
    <t>(773) 775 7883</t>
  </si>
  <si>
    <t>https://sa1s3optim.patientpop.com/assets/production/practices/5f7a72ce10a063fbc3c90afffd9c32eaf4f56018/images/2372080.jpg</t>
  </si>
  <si>
    <t>Patients praise attentive providers and comprehensive care throughout pregnancy and beyond.</t>
  </si>
  <si>
    <t>Mark A. Sibul, MD</t>
  </si>
  <si>
    <t>David Baum, MD</t>
  </si>
  <si>
    <t>25 E Washington St, Suite 1715, Chicago, IL 60602</t>
  </si>
  <si>
    <t>(312) 726 3917</t>
  </si>
  <si>
    <t>https://chicagoobgyn.com/wp-content/uploads/david-baum-md.jpg</t>
  </si>
  <si>
    <t>Reviews emphasize personalized attention, experienced physicians, and quality women's healthcare.</t>
  </si>
  <si>
    <t>Ascension Medical Group Illinois - Orthopedics Chicago</t>
  </si>
  <si>
    <t>Prem Reddy, MD</t>
  </si>
  <si>
    <t>25 E Washington St, Chicago, IL 60602</t>
  </si>
  <si>
    <t>(773) 235 1915</t>
  </si>
  <si>
    <t>https://www.primehealthcare.com/wp-content/uploads/2023/12/Prem-Reddy_NEW.jpg</t>
  </si>
  <si>
    <t>Patients appreciate comprehensive musculoskeletal care and experienced orthopedic specialists.</t>
  </si>
  <si>
    <t>Genesis Orthopedics &amp; Sports Medicine</t>
  </si>
  <si>
    <t xml:space="preserve">Dr. Hythem Shadid </t>
  </si>
  <si>
    <t>2740 W Foster Ave, Chicago, IL 60625</t>
  </si>
  <si>
    <t>(630) 377 1188</t>
  </si>
  <si>
    <t>https://i0.wp.com/genesisortho.com/wp-content/uploads/2020/05/mba03_2018Genesis-5-n.jpg?resize=1025%2C1536&amp;ssl=1</t>
  </si>
  <si>
    <t>Reviews frequently mention affordability, accessibility, and quality orthopedic treatment.</t>
  </si>
  <si>
    <t>Sports Medicine, Joint Replacement, Orthopedic Surgery</t>
  </si>
  <si>
    <t>Midwest Orthopaedics at Rush — Oak Park</t>
  </si>
  <si>
    <t>Nathan J. Lee, MD</t>
  </si>
  <si>
    <t>1611 W Harrison St, Chicago, IL 60612</t>
  </si>
  <si>
    <t>(815) 635 8306</t>
  </si>
  <si>
    <t>https://www.rushortho.com/media/sotpoe34/ph-lee-nathan110673.jpg?rxy=0.49825783972125437%2c0&amp;width=430&amp;height=465&amp;v=1db321a7ebc4dd0&amp;format=webp</t>
  </si>
  <si>
    <t>Patients consistently praise world-class orthopedic expertise and excellent surgical outcomes.</t>
  </si>
  <si>
    <t>Midland Riverside Orthopedics</t>
  </si>
  <si>
    <t>Dr. Conor Salvino,</t>
  </si>
  <si>
    <t>2400 N Ashland Ave, Chicago, IL 60614</t>
  </si>
  <si>
    <t>(312) 842 4600</t>
  </si>
  <si>
    <t>https://mrorthopedics.com/wp-content/uploads/2026/03/Web_Photo_Editor-2.jpg</t>
  </si>
  <si>
    <t>Reviews emphasize personalized orthopedic care and strong recovery outcomes.</t>
  </si>
  <si>
    <t>Joint Replacement, Sports Medicine, Fracture Care</t>
  </si>
  <si>
    <t>IBJI Doctors’ Office - Chicago-Lakeview</t>
  </si>
  <si>
    <t>Bryan Waxman, MD</t>
  </si>
  <si>
    <t>2900 N Lake Shore Dr, Chicago, IL 60657</t>
  </si>
  <si>
    <t>(773) 777 9900</t>
  </si>
  <si>
    <t>https://www.ibji.com/uploads/doctors/profile-photos/doctor/big/1695285552.jpg</t>
  </si>
  <si>
    <t>Patients highlight experienced physicians and comprehensive musculoskeletal treatment.</t>
  </si>
  <si>
    <t>Sports Medicine, Joint Replacement, Physical Therapy</t>
  </si>
  <si>
    <t>Midwest Orthopaedics at Rush</t>
  </si>
  <si>
    <t>Dr. Denis Nam</t>
  </si>
  <si>
    <t>225 E Chicago Ave, Chicago, IL 60611</t>
  </si>
  <si>
    <t>(877) 632 6637</t>
  </si>
  <si>
    <t>https://drdenisnam.com/wp-content/uploads/2020/09/drnam_f-scaled.jpg</t>
  </si>
  <si>
    <t>Reviews frequently praise surgical expertise and excellent joint replacement outcomes.</t>
  </si>
  <si>
    <t>Jeffrey Ackerman, MD</t>
  </si>
  <si>
    <t>Jeffrey A. Ackerman MD</t>
  </si>
  <si>
    <t>900 N Michigan Ave, Chicago, IL 60611</t>
  </si>
  <si>
    <t>https://www.jeffreyackermanmd.com/images/jeffrey-ackernan-profile-img.png</t>
  </si>
  <si>
    <t>Patients appreciate specialized foot and ankle care and successful surgical results.</t>
  </si>
  <si>
    <t>Foot Surgery, Ankle Surgery, Sports Injuries</t>
  </si>
  <si>
    <t>Foot &amp; Ankle Orthopedics</t>
  </si>
  <si>
    <t>Vasili Karas, M.D., M.S.</t>
  </si>
  <si>
    <t>3000 N Halsted St, Chicago, IL 60657</t>
  </si>
  <si>
    <t>(312) 432 2598</t>
  </si>
  <si>
    <t>https://sa1s3optim.patientpop.com/assets/production/practices/5bed3e86b771fff43b5dd52a35d8632e016cb21d/images/2790501.png</t>
  </si>
  <si>
    <t>Reviews mention excellent shoulder and sports medicine outcomes with attentive patient care.</t>
  </si>
  <si>
    <t>Shoulder Surgery, Sports Medicine, Arthroscopy</t>
  </si>
  <si>
    <t>Sports Orthopedics</t>
  </si>
  <si>
    <t>Orthopaedic And Rehabilitation Centers</t>
  </si>
  <si>
    <t>Gabriel S. Levi</t>
  </si>
  <si>
    <t>3000 N Halsted St, Suite 303, Chicago, IL 60657</t>
  </si>
  <si>
    <t>(773) 878 6233</t>
  </si>
  <si>
    <t>https://cdcssl.ibsrv.net/ibimg/smb/400x400_80/webmgr/25/n/a/_team/Gabriel_S_Levi_MD_1495x2162_20251219_1921.jpg.webp?7bc4dbaf097d2e5438464c936b8c4ab0</t>
  </si>
  <si>
    <t>Patients praise comprehensive orthopedic care and effective rehabilitation planning.</t>
  </si>
  <si>
    <t>Mark S. Cohen, M.D.</t>
  </si>
  <si>
    <t>Mark S. Cohen, MD</t>
  </si>
  <si>
    <t>(312) 847 5035</t>
  </si>
  <si>
    <t>https://assets.yourpractice.online/3070/mark-cohen-img.png</t>
  </si>
  <si>
    <t>Reviews consistently highlight expertise in upper extremity surgery and patient satisfaction.</t>
  </si>
  <si>
    <t>Hand Surgery, Wrist Surgery, Elbow Surgery</t>
  </si>
  <si>
    <t>Hand &amp; Upper Extremity Orthopedics</t>
  </si>
  <si>
    <t>Richard A. Berger, M.D.</t>
  </si>
  <si>
    <t>Dr. Richard A. Berger</t>
  </si>
  <si>
    <t>2800 N Sheridan Rd, Chicago, IL 60657</t>
  </si>
  <si>
    <t>(312) 432 2557</t>
  </si>
  <si>
    <t>https://www.rushortho.com/media/mcgpu0kb/ph-berger-richard-51265.jpg?rxy=0.4878048780487805%2c0&amp;width=430&amp;height=465&amp;v=1db31f670c2ebe0&amp;format=webp</t>
  </si>
  <si>
    <t>Patients frequently mention rapid recovery protocols and outstanding joint replacement outcomes.</t>
  </si>
  <si>
    <t>Hip Replacement, Knee Replacement, Outpatient Joint Surgery</t>
  </si>
  <si>
    <t>Daniel K. Park, MD</t>
  </si>
  <si>
    <t>Prof. Daniel K. Park</t>
  </si>
  <si>
    <t>(708) 236 2621</t>
  </si>
  <si>
    <t>https://www.danielparkmd.com/images/daniel-park-md-home-logo.png</t>
  </si>
  <si>
    <t>Reviews praise personalized orthopedic care and excellent sports injury treatment.</t>
  </si>
  <si>
    <t>Sports Medicine, Shoulder Surgery, Knee Surgery</t>
  </si>
  <si>
    <t>Based on the provided context, the first column of the examples shows `Botox` for a plastic surgery practice, but for the row in question, the doctor is Prof. Daniel K. Park, who is a board-certified orthopedic spine surgeon specializing in sports medicine, shoulder surgery, knee surgery, and spinal procedures. He does not offer or specialize in dental implants, TMJ, or Botox. Therefore, leaving the cell blank or indicating that none of these apply is appropriate. Following the pattern of the column where non-applicable rows are left empty, the answer should be empty.</t>
  </si>
  <si>
    <t>Chicago Center for Sports Medicine and Orthopedic Surgery</t>
  </si>
  <si>
    <t>Gregory L. Primus, M.D.</t>
  </si>
  <si>
    <t>845 N Michigan Ave, Chicago, IL 60611</t>
  </si>
  <si>
    <t>(312) 880 0067</t>
  </si>
  <si>
    <t>https://www.chicagosportsortho.com/wp-content/uploads/2026/05/dr-primus.jpg</t>
  </si>
  <si>
    <t>Patients appreciate athlete-focused care and successful injury recovery programs.</t>
  </si>
  <si>
    <t>Sports Medicine, Arthroscopy, Knee Surgery</t>
  </si>
  <si>
    <t>Chicago Foot and Ankle, PC</t>
  </si>
  <si>
    <t>Dr. Charles Allen, DPM</t>
  </si>
  <si>
    <t>676 N Saint Clair St, Chicago, IL 60611</t>
  </si>
  <si>
    <t>(773) 925 5700</t>
  </si>
  <si>
    <t>https://www.chicagofootankle.com/images/jch-optimize/ng/images_dr-charles-allen.avif</t>
  </si>
  <si>
    <t>Patients frequently praise foot and ankle expertise and personalized treatment plans.</t>
  </si>
  <si>
    <t>Brett R. Levine, M.D.</t>
  </si>
  <si>
    <t xml:space="preserve">Brett Russell Levine, MD </t>
  </si>
  <si>
    <t>233 E Erie St, Chicago, IL 60611</t>
  </si>
  <si>
    <t>(312) 818 2569</t>
  </si>
  <si>
    <t>https://medstarhealth-delivery.sitecorecontenthub.cloud/api/public/content/LEVINE_Brett_600?v=ff8ab3fa</t>
  </si>
  <si>
    <t>Patients praise foot and ankle surgical expertise and attentive patient care.</t>
  </si>
  <si>
    <t>Joel Williams MD</t>
  </si>
  <si>
    <t xml:space="preserve">Dr. Williams </t>
  </si>
  <si>
    <t>(312) 625 6352</t>
  </si>
  <si>
    <t>https://cdn.prod.website-files.com/6601ff87686910c884bd94de/677060369489a32d798d9671_JoelHeadshot.webp</t>
  </si>
  <si>
    <t>Reviews highlight hip preservation expertise and excellent patient communication.</t>
  </si>
  <si>
    <t>Hip Arthroscopy, Hip Preservation, Sports Medicine</t>
  </si>
  <si>
    <t>Hip Specialist</t>
  </si>
  <si>
    <t>Midwest Orthopaedic Consultants - Oak Lawn</t>
  </si>
  <si>
    <t xml:space="preserve">George Branovacki, MD
</t>
  </si>
  <si>
    <t>(708) 226 3300</t>
  </si>
  <si>
    <t>https://orthoexperts.com/wp-content/uploads/2016/04/dr-branovacki.jpg</t>
  </si>
  <si>
    <t>Patients appreciate comprehensive orthopedic care and effective treatment plans.</t>
  </si>
  <si>
    <t>Vineet Shah, DO</t>
  </si>
  <si>
    <t>Multiple locations (system-wide)</t>
  </si>
  <si>
    <t>(872) 843 0550</t>
  </si>
  <si>
    <t>https://providers.advocatehealth.com/sparkle-assets/preview_thumbnails/physicians/27537/doctor_finder-d04b6d7afd42dce4afcbb516f1affa46.jpg</t>
  </si>
  <si>
    <t>Reviews frequently mention successful spine treatments and attentive physician care.</t>
  </si>
  <si>
    <t>Spine Surgery, Neck Pain Treatment, Back Pain Treatment</t>
  </si>
  <si>
    <t>Illinois Orthopedic Network</t>
  </si>
  <si>
    <t>Dr. Marc Strongin</t>
  </si>
  <si>
    <t>(312) 951 8200</t>
  </si>
  <si>
    <t>https://ionorthopedics.com/wp-content/uploads/2023/04/Dr.-Marc-Strongin-Owner.jpg</t>
  </si>
  <si>
    <t>Patients praise individualized orthopedic care and strong recovery outcomes.</t>
  </si>
  <si>
    <t>Based on the context, row 78 corresponds to an orthopedic clinic (Illinois Orthopedic Network), and the column requests specific values if they are prominent services like Botox (as seen in row 2 for plastic surgery) or "Dental Implants, TMJ, Botox". Since this clinic focuses on orthopedic surgery, sports medicine, joint replacements, and workers' compensation without offering dental services or cosmetic injectables like Botox, the cell should be left blank.</t>
  </si>
  <si>
    <t>Chicago Foot Specialists</t>
  </si>
  <si>
    <t>Nehal Sheth, DPM</t>
  </si>
  <si>
    <t>(312) 641 2999</t>
  </si>
  <si>
    <t>https://www.chicagofootspecialists.com/images/dr-nehal-sheth.jpg</t>
  </si>
  <si>
    <t>Reviews emphasize foot pain relief and expert podiatric care.</t>
  </si>
  <si>
    <t>Foot Surgery, Heel Pain Treatment, Custom Orthotics</t>
  </si>
  <si>
    <t>Podiatry</t>
  </si>
  <si>
    <t>Orthopaedic Associates of Riverside - Chicago</t>
  </si>
  <si>
    <t>Dr. Conor Salvino, D.P.M.</t>
  </si>
  <si>
    <t>7447 W Talcott Ave, Chicago, IL 60631</t>
  </si>
  <si>
    <t>(708) 442 0221</t>
  </si>
  <si>
    <t>Patients appreciate experienced surgeons and comprehensive orthopedic services.</t>
  </si>
  <si>
    <t>Roscoe Village Family Medicine</t>
  </si>
  <si>
    <t>Lawrence Lindeman MD</t>
  </si>
  <si>
    <t>3333 N Damen Ave, Chicago, IL 60657</t>
  </si>
  <si>
    <t>(773) 832 1081</t>
  </si>
  <si>
    <t>https://images.squarespace-cdn.com/content/v1/542d92d9e4b06d289a21d9f6/1413298355831-YAMIL02KC9PJXN0VOI9A/Leticia+Sandoval.JPG?format=750w</t>
  </si>
  <si>
    <t>Reviews highlight personalized family medicine and strong patient relationships.</t>
  </si>
  <si>
    <t>Family Medicine, Preventive Care, Primary Care</t>
  </si>
  <si>
    <t>Chicago Family Health Center- South Chicago</t>
  </si>
  <si>
    <t>Chidinma Osineme</t>
  </si>
  <si>
    <t>9119 S Exchange Ave, Chicago, IL 60617</t>
  </si>
  <si>
    <t>(773) 768 5000</t>
  </si>
  <si>
    <t>https://chicagofamilyhealth.org/wp-content/uploads/2024/09/COsineme-32-scaled.jpg</t>
  </si>
  <si>
    <t>Patients appreciate accessible community healthcare and compassionate providers.</t>
  </si>
  <si>
    <t>Primary Care, Family Medicine, Preventive Care</t>
  </si>
  <si>
    <t>Community Health</t>
  </si>
  <si>
    <t>M. Chávez, MD, SC</t>
  </si>
  <si>
    <t>Dr. Milton Chavez</t>
  </si>
  <si>
    <t>(773) 227 3303</t>
  </si>
  <si>
    <t>https://encrypted-tbn0.gstatic.com/images?q=tbn:ANd9GcSyzxuObBlDyjROKa4QvwOhBjlGlTAwqTV19qxQrdUueg&amp;s</t>
  </si>
  <si>
    <t>Patients frequently praise attentive primary care, thorough evaluations, and personalized treatment.</t>
  </si>
  <si>
    <t>Primary Care, Preventive Medicine, Chronic Disease Management</t>
  </si>
  <si>
    <t>UI Health Family Medicine Center at University Village</t>
  </si>
  <si>
    <t>Scott Jones, MHA, FACHE</t>
  </si>
  <si>
    <t>1220 S Wood St, Chicago, IL 60608</t>
  </si>
  <si>
    <t>(866) 600 2273</t>
  </si>
  <si>
    <t>https://hospital.uillinois.edu/images/About/Leadership/scottjones.jpg</t>
  </si>
  <si>
    <t>Patients appreciate comprehensive academic healthcare and coordinated care services.</t>
  </si>
  <si>
    <t>Family Medicine, Primary Care, Preventive Care</t>
  </si>
  <si>
    <t>Academic Primary Care</t>
  </si>
  <si>
    <t>Kirsten G. Hefele, MD</t>
  </si>
  <si>
    <t>Kirsten G Hefele, MD</t>
  </si>
  <si>
    <t>1431 N Western Ave, Chicago, IL 60622</t>
  </si>
  <si>
    <t>(773) 665 6851</t>
  </si>
  <si>
    <t>https://healthcare.ascension.org/-/media/project/ascension/healthcare/providerimages/1992849137</t>
  </si>
  <si>
    <t>Reviews highlight compassionate care, strong patient communication, and preventive health focus.</t>
  </si>
  <si>
    <t>Family Medicine, Preventive Care, Wellness Exams</t>
  </si>
  <si>
    <t>Primary Care Providers of Chicago</t>
  </si>
  <si>
    <t>Dr. Mehul Shah</t>
  </si>
  <si>
    <t>180 N Michigan Ave, Chicago, IL 60601</t>
  </si>
  <si>
    <t>(773) 631 0566</t>
  </si>
  <si>
    <t>https://pcpofchicago.com/wp-content/uploads/2023/09/image1.jpeg</t>
  </si>
  <si>
    <t>Patients praise personalized care, accessibility, and long-term patient relationships.</t>
  </si>
  <si>
    <t>Primary Care, Annual Physicals, Chronic Care Management</t>
  </si>
  <si>
    <t>HPH Family Medicine Clinic</t>
  </si>
  <si>
    <t>José R. Sánchez</t>
  </si>
  <si>
    <t>1525 E 55th St, Chicago, IL 60615</t>
  </si>
  <si>
    <t>(773) 292 8300</t>
  </si>
  <si>
    <t>https://hph.care/wp-content/uploads/2025/08/Jose_Shanchez.webp</t>
  </si>
  <si>
    <t>Patients appreciate coordinated healthcare services and patient-centered treatment.</t>
  </si>
  <si>
    <t>Primary Care, Wellness Services, Chronic Disease Care</t>
  </si>
  <si>
    <t>Healthcare Services</t>
  </si>
  <si>
    <t>Based on the table context for row 87 (Family Medicine, Primary Care, Wellness Services, Chronic Disease Care), none of the specified services (Dental Implants, TMJ, Botox) apply to this clinic.
None</t>
  </si>
  <si>
    <t>Integrative Family Practice</t>
  </si>
  <si>
    <t>Malgorzata Sypien, M.D., FAAFP</t>
  </si>
  <si>
    <t>4801 W Peterson Ave, Chicago, IL 60646</t>
  </si>
  <si>
    <t>(773) 205 2555</t>
  </si>
  <si>
    <t>https://images.squarespace-cdn.com/content/v1/66dcd31cc7f5db660f57030a/3c98b4aa-51b4-4ba1-9eb1-ff72b46a6e48/%C2%A9JGP2023_AgelessMedSpa-Dr.Sypien-1.jpg?format=750w</t>
  </si>
  <si>
    <t>Reviews emphasize holistic healthcare, preventive medicine, and individualized treatment plans.</t>
  </si>
  <si>
    <t>Functional Medicine, Family Medicine, Wellness Care</t>
  </si>
  <si>
    <t>Duet Family Health</t>
  </si>
  <si>
    <t>Dr. Amy Schroeder</t>
  </si>
  <si>
    <t>1920 N Damen Ave, Chicago, IL 60647</t>
  </si>
  <si>
    <t>(312) 899 6549</t>
  </si>
  <si>
    <t>https://lirp.cdn-website.com/03eca5ff/dms3rep/multi/opt/Duet+12-1920w.jpg</t>
  </si>
  <si>
    <t>Patients appreciate membership-based care, accessibility, and personalized attention.</t>
  </si>
  <si>
    <t>Direct Primary Care, Preventive Medicine, Chronic Care</t>
  </si>
  <si>
    <t>Direct Primary Care</t>
  </si>
  <si>
    <t>James G. Nee, MD</t>
  </si>
  <si>
    <t>James Nee, MD</t>
  </si>
  <si>
    <t>303 W Erie St, Chicago, IL 60654</t>
  </si>
  <si>
    <t>(773) 657 5111</t>
  </si>
  <si>
    <t>https://innovative-care.com/wp-content/uploads/2025/05/Screenshot-2025-05-29-at-11.12.05%E2%80%AFAM-e1748535704266.png</t>
  </si>
  <si>
    <t>Reviews mention efficient care, convenience, and patient-focused treatment.</t>
  </si>
  <si>
    <t>Primary Care, Urgent Care, Preventive Medicine</t>
  </si>
  <si>
    <t>Lau Medical</t>
  </si>
  <si>
    <t>Denny Lau</t>
  </si>
  <si>
    <t>401 N Michigan Ave, Chicago, IL 60611</t>
  </si>
  <si>
    <t>(773) 394 2888</t>
  </si>
  <si>
    <t>https://laumedical.com/wp-content/uploads/2019/12/dr.lau_.jpg</t>
  </si>
  <si>
    <t>Reviews emphasize patient-centered care and comprehensive primary healthcare.</t>
  </si>
  <si>
    <t>Internal Medicine, Preventive Care, Chronic Disease Management</t>
  </si>
  <si>
    <t>Joshua Merok, MD</t>
  </si>
  <si>
    <t>Michael Kupkowski, MD</t>
  </si>
  <si>
    <t>(773) 404 1000</t>
  </si>
  <si>
    <t>https://windycityhealthpartners.com/wp-content/uploads/2023/11/Michael-Kupkowski-circle.png</t>
  </si>
  <si>
    <t>Patients appreciate attentive physicians and coordinated care services.</t>
  </si>
  <si>
    <t>Family Medicine, Primary Care, Preventive Health</t>
  </si>
  <si>
    <t>One Medical Primary Care Clinic - River North</t>
  </si>
  <si>
    <t>Mai Patel</t>
  </si>
  <si>
    <t>1 W Superior St, Chicago, IL 60654</t>
  </si>
  <si>
    <t>(888) 663 6331</t>
  </si>
  <si>
    <t>https://provider-images.prod.1life.com/UserImage-2392</t>
  </si>
  <si>
    <t>Reviews frequently mention convenience, technology integration, and responsive providers.</t>
  </si>
  <si>
    <t>Primary Care, Preventive Medicine, Virtual Care</t>
  </si>
  <si>
    <t>Concierge Primary Care</t>
  </si>
  <si>
    <t>Dr. Anna Morgan</t>
  </si>
  <si>
    <t>Anna Morgan, MD</t>
  </si>
  <si>
    <t>645 N Michigan Ave, Chicago, IL 60611</t>
  </si>
  <si>
    <t>(773) 334 9300</t>
  </si>
  <si>
    <t>http://alt-clinic.com/images/140x126xAnna-Morgan.jpg</t>
  </si>
  <si>
    <t>Patients praise holistic treatment approaches and individualized care plans.</t>
  </si>
  <si>
    <t>Functional Medicine, Wellness Care, Integrative Health</t>
  </si>
  <si>
    <t>CLEAR Immediate Care</t>
  </si>
  <si>
    <t>Manan Trivedi, MD</t>
  </si>
  <si>
    <t>(312) 535 5770</t>
  </si>
  <si>
    <t>https://clearwellnessgroup.com/wp-content/uploads/2023/12/Dr-Trivedi.jpg</t>
  </si>
  <si>
    <t>Reviews highlight personalized wellness programs and preventive health services.</t>
  </si>
  <si>
    <t>Functional Medicine, Wellness Programs, Hormone Therapy</t>
  </si>
  <si>
    <t>Wellness Clinic</t>
  </si>
  <si>
    <t>Dr. Wen-Ho Yang, MD</t>
  </si>
  <si>
    <t>Mrs. Corpuz</t>
  </si>
  <si>
    <t>966 W 21st St, Chicago, IL 60608</t>
  </si>
  <si>
    <t>(773) 254 1400</t>
  </si>
  <si>
    <t>https://alivio.imgix.net/headshot_corpuz.jpg?ixlib=php-3.3.1&amp;w=430</t>
  </si>
  <si>
    <t>Reviews emphasize community-focused healthcare and accessible services.</t>
  </si>
  <si>
    <t>Dr. Marco De La Cruz, MD</t>
  </si>
  <si>
    <t>Dr. Marco</t>
  </si>
  <si>
    <t>30 N Michigan Ave, Chicago, IL 60602</t>
  </si>
  <si>
    <t>(773) 248 6200</t>
  </si>
  <si>
    <t>https://static.wixstatic.com/media/1e4936_771f7a86858d4a58a5787858d679dac9.jpg/v1/fill/w_464,h_671,al_c,q_80,usm_0.66_1.00_0.01,enc_avif,quality_auto/1e4936_771f7a86858d4a58a5787858d679dac9.jpg</t>
  </si>
  <si>
    <t>Patients praise integrative care and comprehensive wellness-focused treatment.</t>
  </si>
  <si>
    <t>Functional Medicine, Wellness Care, Hormone Optimization</t>
  </si>
  <si>
    <t>Hormone Optimization</t>
  </si>
  <si>
    <t>Turning Wheels Pediatric Therapy</t>
  </si>
  <si>
    <t>Amy Grant</t>
  </si>
  <si>
    <t>(630) 200 6972</t>
  </si>
  <si>
    <t>https://www.turningwheelstherapy.com/wp-content/uploads/2026/02/Amy_Grant.png</t>
  </si>
  <si>
    <t>Patients appreciate personalized therapy and supportive mental health care.</t>
  </si>
  <si>
    <t>Counseling, Psychotherapy, Mental Health Services</t>
  </si>
  <si>
    <t>Mental Health</t>
  </si>
  <si>
    <t>Myofunctional Therapy</t>
  </si>
  <si>
    <t>Lakeview Pediatrics, LLC</t>
  </si>
  <si>
    <t>Audrey Chang, MD</t>
  </si>
  <si>
    <t>2935 N Ashland Ave, Chicago, IL 60657</t>
  </si>
  <si>
    <t>(773) 880 1738</t>
  </si>
  <si>
    <t>https://lakeviewpediatrics.net/getattachment/d12b4a91-8f4d-40e8-b68a-3f176be344fd/Dr-Audrey-Chang.aspx</t>
  </si>
  <si>
    <t>Parents praise caring pediatricians, accessibility, and child-focused care.</t>
  </si>
  <si>
    <t>Well-Child Visits, Vaccinations, Sick Visits</t>
  </si>
  <si>
    <t>The Northwestern Children's Practice</t>
  </si>
  <si>
    <t>ebecca Unger, MD, FAAP</t>
  </si>
  <si>
    <t>800 W Central Rd, Arlington Heights, IL 60005</t>
  </si>
  <si>
    <t>(312) 642 5515</t>
  </si>
  <si>
    <t>https://images.squarespace-cdn.com/content/v1/644fd49f9b69925c4006806f/ab0c2ab3-4133-4216-8be4-85a7c92fab1b/Rebecca%400.5x.png?format=750w</t>
  </si>
  <si>
    <t>Parents appreciate attentive providers and comprehensive pediatric services.</t>
  </si>
  <si>
    <t>Well Visits, Immunizations, Acute Care</t>
  </si>
  <si>
    <t>Based on the row data, "The Northwestern Children's Practice" is a pediatrics practice offering services like Well Visits, Immunizations, and Acute Care. It does not offer dental implants, TMJ treatments, or Botox.</t>
  </si>
  <si>
    <t>Streeterville Pediatrics</t>
  </si>
  <si>
    <t>Dr. Donald K. Brown</t>
  </si>
  <si>
    <t>https://www.streetervillepediatrics.com/uploads/2/1/5/6/21562972/982151635.JPG</t>
  </si>
  <si>
    <t>Reviews frequently mention responsive care and excellent pediatric expertise.</t>
  </si>
  <si>
    <t>Pediatric Care, Newborn Care, Vaccinations</t>
  </si>
  <si>
    <t>Weissbluth Pediatrics</t>
  </si>
  <si>
    <t>Daniel Weissbluth M.D., F.A.A.P</t>
  </si>
  <si>
    <t>(312) 202 0300</t>
  </si>
  <si>
    <r>
      <rPr>
        <u/>
        <sz val="10"/>
        <color rgb="FF1155CC"/>
        <rFont val="Arial"/>
      </rPr>
      <t>https://images.squarespace-cdn.com/content/v1/58dbb80c9de4bb7a2c72e867/1496768450632-RQVLXJBVXMD5F9B58XQ5/dan-weissbluth?format=750w</t>
    </r>
    <r>
      <rPr>
        <sz val="10"/>
        <rFont val="Arial"/>
      </rPr>
      <t>w</t>
    </r>
  </si>
  <si>
    <t>Parents praise experienced physicians and strong developmental guidance.</t>
  </si>
  <si>
    <t>Pediatric Wellness, Newborn Care, Behavioral Health</t>
  </si>
  <si>
    <t>Child and Adolescent Health Associates</t>
  </si>
  <si>
    <t>Laura mikhail</t>
  </si>
  <si>
    <t>(312) 943 6964</t>
  </si>
  <si>
    <t>https://static.wixstatic.com/media/71be92_980c725a48ac478d813876394d500e4c~mv2.jpg/v1/fill/w_235,h_357,al_c,lg_1,q_80,enc_avif,quality_auto/Mikhail.jpg</t>
  </si>
  <si>
    <t>Reviews emphasize personalized pediatric care and attentive providers.</t>
  </si>
  <si>
    <t>Pediatric Care, Well Visits, Sick Visits</t>
  </si>
  <si>
    <t>Children's Healthcare Associates</t>
  </si>
  <si>
    <t>Sarah Blank, MD</t>
  </si>
  <si>
    <t>2150 W Devon Ave, Chicago, IL 60659</t>
  </si>
  <si>
    <t>(773) 348 8300</t>
  </si>
  <si>
    <t>https://www.luriechildrens.org/globalassets/media/doctors/practitioner-photos/blanksarah18_epi.jpg</t>
  </si>
  <si>
    <t>Parents frequently mention knowledgeable pediatricians and supportive staff.</t>
  </si>
  <si>
    <t>Well-Child Exams, Newborn Care, Vaccinations</t>
  </si>
  <si>
    <t>Zarminali Pediatrics - West Lakeview</t>
  </si>
  <si>
    <t>Danish Qureshi</t>
  </si>
  <si>
    <t>(773) 747 8501</t>
  </si>
  <si>
    <t>https://zarminali.com/hs-fs/hubfs/zarminali-2025-theme-assets/team-heads/f49791408e6c97c6848d3044bc49e610.jpg?width=528&amp;height=528&amp;name=f49791408e6c97c6848d3044bc49e610.jpg</t>
  </si>
  <si>
    <t>Reviews praise attentive pediatric care and excellent patient communication.</t>
  </si>
  <si>
    <t>Pediatric Wellness, Sick Visits, Developmental Care</t>
  </si>
  <si>
    <t>Donohoe Pediatrics</t>
  </si>
  <si>
    <t>chris donohoe, M.D</t>
  </si>
  <si>
    <t>2551 W Devon Ave, Chicago, IL 60659</t>
  </si>
  <si>
    <t>(773) 644 1362</t>
  </si>
  <si>
    <t>https://images.squarespace-cdn.com/content/v1/5eda879e9f5a941c3f181edd/136dcd46-bb7b-4a99-bf57-befe6e0af10a/5680-js-DonohoePediatrics_Dr-ChrisDonohoe_9099_BW.jpg?format=500w</t>
  </si>
  <si>
    <t>Parents frequently praise personalized pediatric care and accessibility.</t>
  </si>
  <si>
    <t>Pediatric Wellness, Newborn Care, Vaccinations</t>
  </si>
  <si>
    <t>Vaccinations</t>
  </si>
  <si>
    <t>Chicago Pediatric Dentistry &amp; Orthodontics</t>
  </si>
  <si>
    <t>Dr. Bindi Vibhakar</t>
  </si>
  <si>
    <t>200 W Superior St, Chicago, IL 60654</t>
  </si>
  <si>
    <t>(312) 766 0995</t>
  </si>
  <si>
    <t>https://www.chicagopedoortho.com/assets/images/dr-bindi-bio-a.jpg</t>
  </si>
  <si>
    <t>Reviews emphasize expertise in pediatric orthopedic care and successful outcomes.</t>
  </si>
  <si>
    <t>Pediatric Orthopedics, Fracture Care, Sports Injuries</t>
  </si>
  <si>
    <t>Pediatric Orthopedics</t>
  </si>
  <si>
    <t>Pediatrics Unlimited, PLLC</t>
  </si>
  <si>
    <t>Jeffrey A. Cabotaje, M.D</t>
  </si>
  <si>
    <t>3035 N Ashland Ave, Chicago, IL 60657</t>
  </si>
  <si>
    <t>(708) 383 3010</t>
  </si>
  <si>
    <t>https://cdcssl.ibsrv.net/ibimg/smb/404x538_80/webmgr/0r/j/k/CabotajeWhiteBkgrd.jpg.webp?616f6ab6833979fe4add16b119a3f150</t>
  </si>
  <si>
    <t>Parents appreciate attentive physicians and comprehensive child healthcare.</t>
  </si>
  <si>
    <t>Pediatric Wellness, Sick Visits, Immunizations</t>
  </si>
  <si>
    <t>Immunizations</t>
  </si>
  <si>
    <t>Pedios Pediatrics</t>
  </si>
  <si>
    <t>Heather Haukness, M.D</t>
  </si>
  <si>
    <t>(708) 383 8070</t>
  </si>
  <si>
    <t>https://cdcssl.ibsrv.net/ibimg/smb/950x1267_80/webmgr/1n/9/y/img1908-2.jpeg.webp?07333aa547ae713697c38734a4e60120</t>
  </si>
  <si>
    <t>Reviews mention high-quality pediatric specialty care and responsive providers.</t>
  </si>
  <si>
    <t>Pediatric Care, Developmental Services, Wellness Visits</t>
  </si>
  <si>
    <t>Maria Staisz M.D.</t>
  </si>
  <si>
    <t>Heidi Ortolaza-Alvear</t>
  </si>
  <si>
    <t>3309 W 63rd St, Chicago, IL 60629</t>
  </si>
  <si>
    <t>(773) 782 2800</t>
  </si>
  <si>
    <t>https://iwsfamilyhealth.org/wp-content/uploads/2024/09/MG_1478-e1725915953762-1536x1536.jpg</t>
  </si>
  <si>
    <t>Patients praise community-focused healthcare and accessible family medicine.</t>
  </si>
  <si>
    <t>Family Medicine, Pediatrics, Preventive Care</t>
  </si>
  <si>
    <t>Ann &amp; Robert H. Lurie Children's Hospital of Chicago Pediatrics</t>
  </si>
  <si>
    <t>Nina L. Alfieri, MD, MS</t>
  </si>
  <si>
    <t>4867 N Broadway, Chicago, IL 60640</t>
  </si>
  <si>
    <t>(312) 227 2610</t>
  </si>
  <si>
    <t>https://www.luriechildrens.org/globalassets/media/doctors/practitioner-photos/alfierinina_epi.jpg</t>
  </si>
  <si>
    <t>Parents consistently praise pediatric expertise and comprehensive child healthcare.</t>
  </si>
  <si>
    <t>Pediatric Primary Care, Newborn Care, Preventive Care</t>
  </si>
  <si>
    <t>Todd J Ochs M.D.</t>
  </si>
  <si>
    <t>Todd J Ochs, M.D.</t>
  </si>
  <si>
    <t>1945 W Wilson Ave, Chicago, IL 60640</t>
  </si>
  <si>
    <t>(872) 208 6257</t>
  </si>
  <si>
    <t>https://ravenswoodpediatrics.com/wp-content/uploads/2013/08/todd-ochs-md.jpg</t>
  </si>
  <si>
    <t>Parents appreciate personalized pediatric care and responsive communication.</t>
  </si>
  <si>
    <t>Well-Child Visits, Newborn Care, Immunizations</t>
  </si>
  <si>
    <t>Chicago Pediatric Therapy &amp; Wellness Center</t>
  </si>
  <si>
    <t>Rose McLean</t>
  </si>
  <si>
    <t>(773) 687 9241</t>
  </si>
  <si>
    <t>https://www.chicagopediatrictherapyandwellness.com/wp-content/uploads/2023/01/Rose-McLean.png</t>
  </si>
  <si>
    <t>Families praise multidisciplinary therapy services and child-focused treatment.</t>
  </si>
  <si>
    <t>Speech Therapy, Occupational Therapy, Physical Therapy</t>
  </si>
  <si>
    <t>Pediatric Therapy</t>
  </si>
  <si>
    <t>Based on the table context, column M captures specific specialized treatments offered by the practice (such as "Botox" in the first row) if applicable, based on their information. Since Chicago Pediatric Therapy &amp; Wellness Center is a pediatric therapy clinic providing speech, occupational, physical, and ABA therapy, none of the specific cosmetic/dental services listed in the column header apply.
Leave this cell blank.</t>
  </si>
  <si>
    <t>North Park Pediatrics Sc</t>
  </si>
  <si>
    <t>Brian Morse, MD, PhD</t>
  </si>
  <si>
    <t>3411 W Peterson Ave, Chicago, IL 60659</t>
  </si>
  <si>
    <t>(773) 728 7337</t>
  </si>
  <si>
    <t>https://i0.wp.com/northparkpeds.com/wp-content/uploads/2025/03/morse-brian-1447312889-select-1.jpg?resize=700%2C700&amp;ssl=1</t>
  </si>
  <si>
    <t>Reviews frequently mention attentive physicians and comprehensive pediatric care.</t>
  </si>
  <si>
    <t>Pediatric Wellness, Sick Visits, Vaccinations</t>
  </si>
  <si>
    <t>Illinois Dermatology Institute - Chicago Loop Office</t>
  </si>
  <si>
    <t>Jaime Beth Alexander,</t>
  </si>
  <si>
    <t>(312) 585 7299</t>
  </si>
  <si>
    <t>https://illinoisderm.com/wp-content/uploads/2023/09/Jaime-215x275.jpg</t>
  </si>
  <si>
    <t>Patients praise knowledgeable dermatologists and effective skin treatment outcomes.</t>
  </si>
  <si>
    <t>Skin Cancer Screening, Acne Treatment, Cosmetic Dermatology</t>
  </si>
  <si>
    <t>Center for Dermatology and Aesthetic Medicine</t>
  </si>
  <si>
    <t>Dr. Faiyaaz A. Kalimullah</t>
  </si>
  <si>
    <t>(312) 380 6747</t>
  </si>
  <si>
    <t>https://chicagodermmd.com/wp-content/uploads/2024/07/CDAM_Doctor-Portrait-Kalimullah.jpg</t>
  </si>
  <si>
    <t>Reviews highlight professional care and successful medical and cosmetic skin treatments.</t>
  </si>
  <si>
    <t>Botox, Acne Treatment, Skin Cancer Screening</t>
  </si>
  <si>
    <t>Chicago Skin Clinic</t>
  </si>
  <si>
    <t>Dr. Danilo C. Del Campo</t>
  </si>
  <si>
    <t>(773) 286 8111</t>
  </si>
  <si>
    <t>https://encrypted-tbn0.gstatic.com/images?q=tbn:ANd9GcSWKkE04UJxxYyYfcL1XHiGf56M7sj_gglGjFIJp2iTkg&amp;s</t>
  </si>
  <si>
    <t>Patients appreciate personalized skincare solutions and cosmetic dermatology expertise.</t>
  </si>
  <si>
    <t>Cosmetic Dermatology, Laser Treatments, Injectables</t>
  </si>
  <si>
    <t>Glazer Dermatology</t>
  </si>
  <si>
    <t>SCOTT GLAZER</t>
  </si>
  <si>
    <t>20 N Michigan Ave, Chicago, IL 60602</t>
  </si>
  <si>
    <t>(773) 774 7122</t>
  </si>
  <si>
    <t>https://encrypted-tbn0.gstatic.com/images?q=tbn:ANd9GcTuQOYJtWVJn91xff_dvS8U7eu1gJqeCCFKXGi_w4QeZw&amp;s</t>
  </si>
  <si>
    <t>Reviews frequently mention thorough skin evaluations and excellent patient care.</t>
  </si>
  <si>
    <t>Skin Cancer Screening, Acne Treatment, Medical Dermatology</t>
  </si>
  <si>
    <t>Dr. Elizabeth Kiracofe - Airia Comprehensive Dermatology</t>
  </si>
  <si>
    <t>Dr. Elizabeth A. Kiracofe</t>
  </si>
  <si>
    <t>(847) 766 0829</t>
  </si>
  <si>
    <t>https://airiadermatology.com/wp-content/uploads/2020/04/dr-kiracofe-white-coat.png</t>
  </si>
  <si>
    <t>Patients praise thorough evaluations, friendly staff, and effective skin treatments.</t>
  </si>
  <si>
    <t>Acne Treatment, Skin Cancer Screening, Cosmetic Injectables</t>
  </si>
  <si>
    <t>Dermatology Physicians - Chicago</t>
  </si>
  <si>
    <t>Morayo Adisa</t>
  </si>
  <si>
    <t>(312) 483 4397</t>
  </si>
  <si>
    <t>https://static.wixstatic.com/media/25a27a_31f3e5b9ee5143ed84b73e5b7bd946bb~mv2.jpg/v1/crop/x_159,y_166,w_1137,h_1882/fill/w_788,h_1322,al_c,q_85,usm_0.66_1.00_0.01,enc_avif,quality_auto/DrAdisa.jpg</t>
  </si>
  <si>
    <t>Reviews highlight knowledgeable providers, efficient visits, and personalized care.</t>
  </si>
  <si>
    <t>Skin Cancer Screening, Acne Treatment, Psoriasis Care</t>
  </si>
  <si>
    <t>Advanced Dermatology &amp; Aesthetic Medicine</t>
  </si>
  <si>
    <t>Dr. Monica Rani</t>
  </si>
  <si>
    <t>(847) 802 9667</t>
  </si>
  <si>
    <t>https://encrypted-tbn0.gstatic.com/images?q=tbn:ANd9GcRnPJb7DpiQVbpTRc1eKPsVFGPvALlQ2Udf2kU5DnFNJw&amp;s</t>
  </si>
  <si>
    <t>Patients appreciate attentive physicians and successful medical and cosmetic outcomes.</t>
  </si>
  <si>
    <t>Derick Dermatology - Park Ridge</t>
  </si>
  <si>
    <t xml:space="preserve">Stefanie Ali, </t>
  </si>
  <si>
    <t>1775 Ballard Rd, Park Ridge, IL 60068</t>
  </si>
  <si>
    <t>(866) 337 4251</t>
  </si>
  <si>
    <t>https://derickdermatology.com/wp-content/uploads/2018/11/provider-stefanie-ali-md.jpg</t>
  </si>
  <si>
    <t>Reviews frequently mention comprehensive care, professionalism, and strong clinical results.</t>
  </si>
  <si>
    <t>Mohs Surgery, Acne Treatment, Cosmetic Dermatology</t>
  </si>
  <si>
    <t>Fine Dermatology</t>
  </si>
  <si>
    <t>DR. FINE</t>
  </si>
  <si>
    <t>(773) 572 5796</t>
  </si>
  <si>
    <t>https://static.wixstatic.com/media/649b5b_f1e0f2bc8af842eab093ba197b936e05~mv2.jpg/v1/fill/w_478,h_719,al_c,lg_1,q_80,enc_avif,quality_auto/649b5b_f1e0f2bc8af842eab093ba197b936e05~mv2.jpg</t>
  </si>
  <si>
    <t>Patients praise cosmetic expertise, natural-looking results, and attentive service.</t>
  </si>
  <si>
    <t>Botox, Dermal Fillers, Laser Skin Rejuvenation</t>
  </si>
  <si>
    <t>Tone Dermatology - Dr. Caroline Robinson, MD, FAAD</t>
  </si>
  <si>
    <t>Dr. Caroline Robinson</t>
  </si>
  <si>
    <t>(312) 487 1892</t>
  </si>
  <si>
    <t>https://encrypted-tbn0.gstatic.com/images?q=tbn:ANd9GcRQjL-wHjGPs56rdURQI8EEDFnHhdCSAaQjBTTJJhs0rw&amp;s</t>
  </si>
  <si>
    <t>Reviews emphasize patient education, personalized care, and cosmetic treatment success.</t>
  </si>
  <si>
    <t>Botox, Laser Treatments, Acne Treatment</t>
  </si>
  <si>
    <t>Erickson Cosmetic Dermatology &amp; Lifestyle Medicine</t>
  </si>
  <si>
    <t>Dr. Erickson</t>
  </si>
  <si>
    <t>(312) 300 6858</t>
  </si>
  <si>
    <t>https://encrypted-tbn0.gstatic.com/images?q=tbn:ANd9GcSQ2mhjt_uBkp3fGvYbNTKjSgg8UjzKqRK_6YPpQ4yUWg&amp;s</t>
  </si>
  <si>
    <t>Patients frequently highlight aesthetic results, professionalism, and wellness-focused care.</t>
  </si>
  <si>
    <t>Botox, Fillers, Skin Rejuvenation</t>
  </si>
  <si>
    <t>Illinois Skin Center</t>
  </si>
  <si>
    <t>David Othman</t>
  </si>
  <si>
    <t>(312) 600 5826</t>
  </si>
  <si>
    <t>https://static.wixstatic.com/media/217fb8_a6daed10b63b4659893e87769f9c708e~mv2.jpg/v1/fill/w_414,h_620,al_c,q_80,usm_0.66_1.00_0.01,enc_avif,quality_auto/1.jpg</t>
  </si>
  <si>
    <t>Reviews mention experienced dermatologists and effective treatment plans.</t>
  </si>
  <si>
    <t>Acne Treatment, Eczema Care, Skin Cancer Screening</t>
  </si>
  <si>
    <t>Mandel Dermatology - Streeterville</t>
  </si>
  <si>
    <t>Mitchell J. Mandel</t>
  </si>
  <si>
    <t>(312) 395 7400</t>
  </si>
  <si>
    <t>https://lirp.cdn-website.com/234c9825/dms3rep/multi/opt/mitchell-j.-mandel-m.d.-f.a.a.d.-closeup-headshot-1920w.png</t>
  </si>
  <si>
    <t>Patients appreciate thorough consultations and comprehensive skin care.</t>
  </si>
  <si>
    <t>Skin Cancer Screening, Acne Treatment, Cosmetic Procedures</t>
  </si>
  <si>
    <t>Michael Berkson, MD, FAAD</t>
  </si>
  <si>
    <t>Michael Berkson</t>
  </si>
  <si>
    <t>Multiple locations (provider-based)</t>
  </si>
  <si>
    <t>(773) 525 5550</t>
  </si>
  <si>
    <t>https://forefrontdermatology.com/wp-content/uploads/2016/11/Berkson_web-350x350.jpg</t>
  </si>
  <si>
    <t>Reviews highlight comprehensive dermatology care and positive patient experiences.</t>
  </si>
  <si>
    <t>University Dermatology and Vein Clinic</t>
  </si>
  <si>
    <t xml:space="preserve">Vassilios (Bill) Dimitropoulos </t>
  </si>
  <si>
    <t>(773) 334 3376</t>
  </si>
  <si>
    <t>https://university-dermatology.com/wp-content/uploads/2021/05/N27A6275-Edit-HiRes-Vassilios-Dimitropoulos.jpg</t>
  </si>
  <si>
    <t>Patients praise attentive care and expertise across a range of skin conditions.</t>
  </si>
  <si>
    <t>Acne Treatment, Skin Cancer Screening, Eczema Care</t>
  </si>
  <si>
    <t>Nima Skin Institute</t>
  </si>
  <si>
    <t>Dr. Nilam Amin,</t>
  </si>
  <si>
    <t>(312) 266 6462</t>
  </si>
  <si>
    <t>https://nimaskininstitute.com/wp-content/uploads/2017/08/Nilam-2.jpg</t>
  </si>
  <si>
    <t>Patients appreciate aesthetic improvements and individualized treatment.</t>
  </si>
  <si>
    <t>Fillers, Botox, Skin Tightening Treatments</t>
  </si>
  <si>
    <t>M D Aesthetics and Dermatology PLLC</t>
  </si>
  <si>
    <t>Dr. Gabriel J. Martinez-Diaz</t>
  </si>
  <si>
    <t>(312) 579 0700</t>
  </si>
  <si>
    <t>https://mdaestheticsderm.com/wp-content/uploads/2026/04/DSC03739-1365x2048.jpg</t>
  </si>
  <si>
    <t>Reviews frequently mention natural-looking cosmetic results and attentive providers.</t>
  </si>
  <si>
    <t>Botox, Fillers, Laser Rejuvenation</t>
  </si>
  <si>
    <t>Katherine Petersen, PA - Kaminska Dermatology</t>
  </si>
  <si>
    <t>Dr. Kaminska</t>
  </si>
  <si>
    <t>(773) 677 4300</t>
  </si>
  <si>
    <t>https://sa1s3optim.patientpop.com/assets/production/practices/bd0af2534a35702a9737333e5bb6154f1abca813/images/2742003.png</t>
  </si>
  <si>
    <t>Patients praise comprehensive skin care and professional staff.</t>
  </si>
  <si>
    <t>Hyde Park Dermatology</t>
  </si>
  <si>
    <t>Dr. Collette Ara-Honore</t>
  </si>
  <si>
    <t>(773) 667 5577</t>
  </si>
  <si>
    <t>https://www.hydeparkdermatology.com/images/collette_im2.png</t>
  </si>
  <si>
    <t>Reviews highlight knowledgeable physicians and successful treatment outcomes.</t>
  </si>
  <si>
    <t>Derm Institute of Chicago</t>
  </si>
  <si>
    <t>Jordan Carqueville</t>
  </si>
  <si>
    <t>(312) 319 1978</t>
  </si>
  <si>
    <t>https://dermic.com/wp-content/uploads/2020/10/IMG_1198_2-768x526.jpg</t>
  </si>
  <si>
    <t>Patients appreciate personalized dermatologic care and cosmetic treatment options.</t>
  </si>
  <si>
    <t>Acne Treatment, Skin Cancer Screening, Cosmetic Procedures</t>
  </si>
  <si>
    <t>West Loop Orthodontics</t>
  </si>
  <si>
    <t xml:space="preserve"> Dr. Arruda established</t>
  </si>
  <si>
    <t>111 N Wabash Ave, Chicago, IL 60602</t>
  </si>
  <si>
    <t>(872) 222 9567</t>
  </si>
  <si>
    <t>https://wlortho.com/wp-content/uploads/2025/06/docimage4.jpg</t>
  </si>
  <si>
    <t>Patients appreciate friendly staff, smooth treatment experiences, and excellent smile outcomes.</t>
  </si>
  <si>
    <t>Leave blank</t>
  </si>
  <si>
    <t>Gold Coast Orthodontics</t>
  </si>
  <si>
    <t>Dr. Huang</t>
  </si>
  <si>
    <t>(312) 649 9214</t>
  </si>
  <si>
    <t>https://www.goldcoastorthodontics.com/assets/uploads/images/meet-dr-huang.jpg</t>
  </si>
  <si>
    <t>Reviews highlight personalized care and successful smile transformations.</t>
  </si>
  <si>
    <t>Windy City Orthodontics - Lakeview</t>
  </si>
  <si>
    <t>Dr. Pakravan</t>
  </si>
  <si>
    <t>(773) 697 8038</t>
  </si>
  <si>
    <t>https://windycityortho.com/wp-content/uploads/2024/11/WindyCityOrthodontics-676-2048x1366.jpg</t>
  </si>
  <si>
    <t>Patients frequently mention professional staff and efficient orthodontic treatment.</t>
  </si>
  <si>
    <t>Glen Orthodontics - Chicago</t>
  </si>
  <si>
    <t xml:space="preserve">Dr. Renata Rzazewska-Johnson </t>
  </si>
  <si>
    <t>1820 Glenview Rd, Glenview, IL 60025</t>
  </si>
  <si>
    <t>(773) 763 6262</t>
  </si>
  <si>
    <t>https://glenorthodontics.com/wp-content/uploads/2023/12/Glen-About-Header.jpg</t>
  </si>
  <si>
    <t>Reviews praise excellent communication and high-quality orthodontic care.</t>
  </si>
  <si>
    <t>Wicker Park Orthodontics</t>
  </si>
  <si>
    <t>Dr. Paul Wine DDS</t>
  </si>
  <si>
    <t>1421 N Milwaukee Ave, Chicago, IL 60622</t>
  </si>
  <si>
    <t>(773) 276 0335</t>
  </si>
  <si>
    <t>https://www.chicagoorthodontics.com/wp-content/uploads/2019/08/ortho-paul-01-2.jpg</t>
  </si>
  <si>
    <t>Patients appreciate attentive providers and comfortable treatment experiences.</t>
  </si>
  <si>
    <t>Invisalign, Braces, Adult Orthodontics</t>
  </si>
  <si>
    <t>Lincoln Square Orthodontics</t>
  </si>
  <si>
    <t>Dr. Barbara Siargos</t>
  </si>
  <si>
    <t>4646 N Damen Ave, Chicago, IL 60625</t>
  </si>
  <si>
    <t>(773) 887 0772</t>
  </si>
  <si>
    <t>https://www.chicagoorthodontics.com/wp-content/uploads/2019/08/ortho-barbara-01-2.jpg</t>
  </si>
  <si>
    <t>Reviews emphasize outstanding service and successful smile correction.</t>
  </si>
  <si>
    <t>North Ave Braces</t>
  </si>
  <si>
    <t>Dr. Singh Mehta</t>
  </si>
  <si>
    <t>2555 W North Ave, Chicago, IL 60647</t>
  </si>
  <si>
    <t>(773) 295 5256</t>
  </si>
  <si>
    <t>https://northavebraces.us/wp-content/uploads/2025/11/DrAmitoj.png</t>
  </si>
  <si>
    <t>Patients praise affordable treatment and friendly orthodontic staff.</t>
  </si>
  <si>
    <t>AllCare Orthodontic Center</t>
  </si>
  <si>
    <t>Dr. Budi Kusnoto</t>
  </si>
  <si>
    <t>(312) 804 8304</t>
  </si>
  <si>
    <t>https://static.wixstatic.com/media/dbcbf8_e0bb11b701504ebdbac71a214b13757a~mv2.jpg/v1/fill/w_396,h_498,al_c,lg_1,q_80,enc_avif,quality_auto/dbcbf8_e0bb11b701504ebdbac71a214b13757a~mv2.jpg</t>
  </si>
  <si>
    <t>Reviews highlight individualized treatment plans and positive results.</t>
  </si>
  <si>
    <t>Braces, Invisalign, Orthodontic Appliances</t>
  </si>
  <si>
    <t>Bronzeville Orthodontics</t>
  </si>
  <si>
    <t>Dr. Battle</t>
  </si>
  <si>
    <t>330 E 51st St, Chicago, IL 60615</t>
  </si>
  <si>
    <t>(312) 429 5533</t>
  </si>
  <si>
    <t>https://bronzevilleortho.com/wp-content/uploads/2024/10/AdobeStock_420752189_Preview.jpeg</t>
  </si>
  <si>
    <t>Reviews praise patient-focused care and beautiful smile transformations.</t>
  </si>
  <si>
    <t>Bubon Orthodontics</t>
  </si>
  <si>
    <t>Dr. Daniel Regan</t>
  </si>
  <si>
    <t>2840 N Broadway, Chicago, IL 60657</t>
  </si>
  <si>
    <t>(773) 929 5000</t>
  </si>
  <si>
    <t>https://bubonortho.com/wp-content/uploads/2025/03/Trust-The-Experts-2048x876.png</t>
  </si>
  <si>
    <t>Patients praise friendly staff, efficient treatment, and excellent smile results.</t>
  </si>
  <si>
    <t>Seder Orthodontics</t>
  </si>
  <si>
    <t>Dr. Seder</t>
  </si>
  <si>
    <t>(773) 327 2600</t>
  </si>
  <si>
    <t>https://encrypted-tbn0.gstatic.com/images?q=tbn:ANd9GcReAXor_-RbMpoIS_fKijiZb3f8OYyY3VKgrgjPU2gFfg&amp;s</t>
  </si>
  <si>
    <t>Reviews highlight personalized care and successful orthodontic outcomes.</t>
  </si>
  <si>
    <t>Puresmile Orthodontics of Illinois</t>
  </si>
  <si>
    <t>Dr Li</t>
  </si>
  <si>
    <t>6339 N Pulaski Rd, Chicago, IL 60646</t>
  </si>
  <si>
    <t>https://encrypted-tbn0.gstatic.com/images?q=tbn:ANd9GcT5s6ygoWOpUGeC8bmQdGHCZaCw1J58q2su0kdXp5Bx1nDXeSqjRxMI25w&amp;s</t>
  </si>
  <si>
    <t>Patients appreciate modern technology, attentive staff, and great smile transformations.</t>
  </si>
  <si>
    <t>Midwest Orthodontic Center-Albany Park</t>
  </si>
  <si>
    <t>Dr. Ghassan Abboud</t>
  </si>
  <si>
    <t>Multiple Chicago locations</t>
  </si>
  <si>
    <t>(773) 588 5055</t>
  </si>
  <si>
    <t>https://1stfamilydental.com/wp-content/uploads/2014/07/Dr-Ghassan-Abboud_220x220.jpg</t>
  </si>
  <si>
    <t>Patients praise comprehensive dental care, convenience, and friendly providers.</t>
  </si>
  <si>
    <t>Invisalign, General Dentistry, Dental Implants</t>
  </si>
  <si>
    <t>Dr. Said Albareedi, DDS</t>
  </si>
  <si>
    <t>Dr. Said Albareedi</t>
  </si>
  <si>
    <t>2835 N Sheffield Ave, Chicago, IL 60657</t>
  </si>
  <si>
    <t>(773) 282 0013</t>
  </si>
  <si>
    <t>https://encrypted-tbn0.gstatic.com/images?q=tbn:ANd9GcSQKOeKCnlkhPFszzUIxVgOnviVc2x5mcOoTjTGMOts2g&amp;s</t>
  </si>
  <si>
    <t>Reviews frequently mention orthodontic expertise and positive treatment experiences.</t>
  </si>
  <si>
    <t>3020 Orthodontics</t>
  </si>
  <si>
    <t>David Goldberg,</t>
  </si>
  <si>
    <t>3020 N Lincoln Ave, Chicago, IL 60657</t>
  </si>
  <si>
    <t>(773) 754 3900</t>
  </si>
  <si>
    <t>https://encrypted-tbn0.gstatic.com/images?q=tbn:ANd9GcRC793tC1UEnyvegsrZq3aNBtfbDxXwMy-uj-UOEyzDiQ&amp;s</t>
  </si>
  <si>
    <t>Patients appreciate personalized treatment plans and excellent results.</t>
  </si>
  <si>
    <t>Smile Gallery Orthodontics</t>
  </si>
  <si>
    <t>Dr. Alena Bukhar</t>
  </si>
  <si>
    <t>(312) 500 2022</t>
  </si>
  <si>
    <t>https://www.smilegalleryortho.com/wp-content/uploads/2023/12/DrAlenaNew.jpg</t>
  </si>
  <si>
    <t>Reviews highlight attentive care and beautiful smile outcomes.</t>
  </si>
  <si>
    <t>Obaisi Orthodontics</t>
  </si>
  <si>
    <t>Dr. Noor Obaisi</t>
  </si>
  <si>
    <t>1820 N Milwaukee Ave, Chicago, IL 60647</t>
  </si>
  <si>
    <t>(773) 588 9200</t>
  </si>
  <si>
    <t>https://obaisiorthodontics.com/wp-content/uploads/2026/04/Dr.-Noor-Obaisi.jpg.webp</t>
  </si>
  <si>
    <t>Patients praise modern orthodontic techniques and friendly staff.</t>
  </si>
  <si>
    <t>Orthodontics For All Ages</t>
  </si>
  <si>
    <t>Jerome A. Jarosz</t>
  </si>
  <si>
    <t>(312) 266 7118</t>
  </si>
  <si>
    <t>https://www.orthoforallages.com/resourcefiles/other/2026-dr-jarosz-bio.jpg</t>
  </si>
  <si>
    <t>Patients appreciate treatment options for both children and adults.</t>
  </si>
  <si>
    <t>Prevention Orthodontics</t>
  </si>
  <si>
    <t>Dr. McCoy</t>
  </si>
  <si>
    <t>1345 W Fullerton Ave, Chicago, IL 60614</t>
  </si>
  <si>
    <t>(773) 286 5935</t>
  </si>
  <si>
    <t>https://preventionorthodontics.com/wp-content/uploads/2022/01/Dr-McCoy-2.jpg.webp</t>
  </si>
  <si>
    <t>Reviews highlight early intervention and patient-centered orthodontic care.</t>
  </si>
  <si>
    <t>Early Orthodontics, Braces, Invisalign</t>
  </si>
  <si>
    <t>Department of Orthodontics - University of Illinois at Chicago</t>
  </si>
  <si>
    <t>Susan Rowan</t>
  </si>
  <si>
    <t>801 S Paulina St, Chicago, IL 60612</t>
  </si>
  <si>
    <t>(312) 996 7555</t>
  </si>
  <si>
    <t>https://dentistry.uic.edu/wp-content/uploads/sites/741/2022/02/Rowan_Susan_035.jpg-Head-Shot-Navy-Jacket-2022-scaled-e1646062255350-157x180.jpg</t>
  </si>
  <si>
    <t>Reviews emphasize academic expertise and comprehensive orthodontic treatment.</t>
  </si>
  <si>
    <t>Braces, Invisalign, Complex Orthodontics</t>
  </si>
  <si>
    <t>Academic Orthodontics</t>
  </si>
  <si>
    <t>Lux Smiles Cosmetic Dentistry and Prosthodontics</t>
  </si>
  <si>
    <t>Dr. Joshua Prompton</t>
  </si>
  <si>
    <t>Second Floor, 2400 N Ashland Ave Suite 200, Chicago, IL 60614, United States</t>
  </si>
  <si>
    <t>(312) 500 5001</t>
  </si>
  <si>
    <t>https://d11iwgb7g2683x.cloudfront.net/luxsmiles/wp-content/uploads/2024/11/dr.-joshua-prompton-dentist-chicago-il.webp</t>
  </si>
  <si>
    <t>Reviews highlight cosmetic dentistry expertise and smile enhancement results.</t>
  </si>
  <si>
    <t>Based on the practice name, specialty, and top 3 procedures for Lux Smiles Cosmetic Dentistry and Prosthodontics, there is no explicit mention of offering Botox, TMJ treatments, or dental implants in the provided context. Therefore, the cell should be left blank or indicated as None.
None</t>
  </si>
  <si>
    <t>Kimberly Smiles Cosmetic &amp; General Dentistry</t>
  </si>
  <si>
    <t>Dr. Paul Anast</t>
  </si>
  <si>
    <t>1835 N Milwaukee Ave, Chicago, IL 60647, United States</t>
  </si>
  <si>
    <t>(773) 276 1047</t>
  </si>
  <si>
    <t>https://dentistwickerparkchicago.com/wp-content/uploads/2023/03/KIM-Dr.-Paul-Anast.jpg</t>
  </si>
  <si>
    <t>Patients praise friendly staff, modern technology, and comprehensive dental care.</t>
  </si>
  <si>
    <t>Dental Implants, Crowns, Preventive Dentistry</t>
  </si>
  <si>
    <t>Enamel Dental Studio</t>
  </si>
  <si>
    <t xml:space="preserve">Dr. David Choi </t>
  </si>
  <si>
    <t>1061 W Jackson Blvd ste a, Chicago, IL 60607, United States</t>
  </si>
  <si>
    <t>(312) 586 2900</t>
  </si>
  <si>
    <t>https://dta0yqvfnusiq.cloudfront.net/enameldentalchicago/2017/12/about-5a43c02f954c1.jpg</t>
  </si>
  <si>
    <t>Reviews highlight cosmetic expertise and attentive patient care.</t>
  </si>
  <si>
    <t>The Chicago Dental Studio, River North</t>
  </si>
  <si>
    <t>Dr. Nathan Hoffman</t>
  </si>
  <si>
    <t>443 W Huron St, Chicago, IL 60654, United States</t>
  </si>
  <si>
    <t>(312) 267 1917</t>
  </si>
  <si>
    <t>https://thechicagodentalstudio.com/wp-content/uploads/2024/03/Dr.-Hoffman-Best-Cosmetic-Dentist-in-Chicago-2.jpg</t>
  </si>
  <si>
    <t>Patients frequently mention luxury service, smile transformations, and professional staff.</t>
  </si>
  <si>
    <t>Mitchell Dental Spa</t>
  </si>
  <si>
    <t xml:space="preserve">DR. MARGARET MITCHELL
</t>
  </si>
  <si>
    <t>845 N Michigan Ave Ste 922 E, Chicago, IL 60611, United States</t>
  </si>
  <si>
    <t>(312) 642 1014</t>
  </si>
  <si>
    <t>https://mitchelltmjinstitute.com/wp-content/uploads/2024/05/tmj-dentist-dr-mitchell.webp</t>
  </si>
  <si>
    <t>Reviews praise personalized care and high-quality cosmetic dental results.</t>
  </si>
  <si>
    <t>Advanced Cosmetic &amp; Implant Dentistry</t>
  </si>
  <si>
    <t>Dr Kevin Landers</t>
  </si>
  <si>
    <t>30 S Michigan Ave #300, Chicago, IL 60603, United States</t>
  </si>
  <si>
    <t>(312) 263 7823</t>
  </si>
  <si>
    <t>https://cosmeticdentistchicago.com/wp-content/uploads/2018/02/dr-landers.jpg</t>
  </si>
  <si>
    <t>Patients appreciate exceptional aesthetic outcomes and advanced cosmetic procedures.</t>
  </si>
  <si>
    <t>Veneers, Smile Makeovers, Cosmetic Bonding</t>
  </si>
  <si>
    <t>Lovesmile Dental Studio</t>
  </si>
  <si>
    <t xml:space="preserve">Dr. Steven Fishman </t>
  </si>
  <si>
    <t>737 N Michigan Ave #2110, Chicago, IL 60611, United States</t>
  </si>
  <si>
    <t>(312) 640 8800</t>
  </si>
  <si>
    <t>https://lovesmile.com/wp-content/uploads/elementor/thumbs/DSC07896-e1682575360285-q5m87dhmv9puonads4mitloneq6bhl9zcampfp52bk.png</t>
  </si>
  <si>
    <t>Reviews emphasize natural-looking cosmetic enhancements and patient satisfaction.</t>
  </si>
  <si>
    <t>Smile Science Chicago</t>
  </si>
  <si>
    <t>Dr. Alivia Cao</t>
  </si>
  <si>
    <t>1860 N Milwaukee Ave, Chicago, IL 60647, United States</t>
  </si>
  <si>
    <t>(312) 584 2095</t>
  </si>
  <si>
    <t>https://encrypted-tbn0.gstatic.com/images?q=tbn:ANd9GcQlxYB9pTEGZ7MoS4BNzw1ibkGvOCioGPgeNqBnfs5AOg&amp;s</t>
  </si>
  <si>
    <t>Patients praise modern dental technology and comprehensive smile improvements.</t>
  </si>
  <si>
    <t>The Dental Standard</t>
  </si>
  <si>
    <t>Dr. Vlad Crutcher</t>
  </si>
  <si>
    <t>1545 W North Ave, Chicago, IL 60642, United States</t>
  </si>
  <si>
    <t>(312) 584 0355</t>
  </si>
  <si>
    <t>https://encrypted-tbn0.gstatic.com/images?q=tbn:ANd9GcQk1ygi9uamxQHHmvf1SpNkCso0dRzaGLlodxqbUiu9GA&amp;s</t>
  </si>
  <si>
    <t>Reviews frequently mention professionalism and comprehensive treatment options.</t>
  </si>
  <si>
    <t>Dr. Brittany Dickinson, D.M.D, M.S.</t>
  </si>
  <si>
    <t>Dr. Dickinson</t>
  </si>
  <si>
    <t>3346 N Paulina St, Chicago, IL 60657, United States</t>
  </si>
  <si>
    <t>(773) 883 1818</t>
  </si>
  <si>
    <t>https://encrypted-tbn0.gstatic.com/images?q=tbn:ANd9GcTr3aqJ-xsuTYaB8YPQWDL0HMiSo56Gb-YShk7jai95EyWBZzN-_SKGaK0&amp;s</t>
  </si>
  <si>
    <t>Patients highlight exceptional cosmetic results and personalized treatment plans.</t>
  </si>
  <si>
    <t>West Village Dental</t>
  </si>
  <si>
    <t>Dr. Zarei</t>
  </si>
  <si>
    <t>2222 W Division St Ste 130, Chicago, IL 60622, United States</t>
  </si>
  <si>
    <t>(773) 772 7755</t>
  </si>
  <si>
    <t>https://westvillagedentalil.com/custom/images/drz.jpg</t>
  </si>
  <si>
    <t>Reviews praise friendly staff and family-oriented dental care.</t>
  </si>
  <si>
    <t>Cleanings, Crowns, Preventive Dentistry</t>
  </si>
  <si>
    <t>Lincoln Square Dental Spa</t>
  </si>
  <si>
    <t xml:space="preserve">Dr. Michael Nick </t>
  </si>
  <si>
    <t>2150 W Lawrence Ave Ste E, Chicago, IL 60625, United States</t>
  </si>
  <si>
    <t>(773) 561 3340</t>
  </si>
  <si>
    <t>https://encrypted-tbn0.gstatic.com/images?q=tbn:ANd9GcRKBFrHzjZ-44-v656d5mSZjXXK4pSE1hjwApWkhLsSeQ&amp;s</t>
  </si>
  <si>
    <t>Patients appreciate a relaxing environment and cosmetic dentistry expertise.</t>
  </si>
  <si>
    <t>Sweet Tooth Dentistry</t>
  </si>
  <si>
    <t>Dr. Margaux Grason</t>
  </si>
  <si>
    <t>2454 N Ashland Ave, Chicago, IL 60614, United States</t>
  </si>
  <si>
    <t>(773) 341 2768</t>
  </si>
  <si>
    <t>https://grasondmd1234.wpengine.com/wp-content/uploads/2016/01/margaux-grason-1.jpg</t>
  </si>
  <si>
    <t>Reviews frequently mention gentle care and excellent patient experiences.</t>
  </si>
  <si>
    <t>Based on the provided context, the practice "Sweet Tooth Dentistry" (Dr. Margaux Grason) in Chicago offers cosmetic and family dentistry services, including cleanings, crowns, and fillings. Looking at the targeted column label `&lt;&lt; Dental Implants, TMJ, Botox`, and checking their available services from the provided website context: it mentions "Implant Dentistry" and "Night Guards" or "TMJ" treatments, but it does not specify Botox. However, comparing it to the first row template (where "Botox" was filled for Dr. Otto Placik based on services), we look for which of the specific target offerings match this practice. The website text explicitly states "Implant Dentistry" (dental implants) and "Night Guards" (often related to TMJ).
Following the format of the column, we should identify which of the three specific services (Dental Implants, TMJ, Botox) apply. The context explicitly mentions "Implant Dentistry".
Dental Implants</t>
  </si>
  <si>
    <t>Chicago Loop Dentistry</t>
  </si>
  <si>
    <t>Dr. Jessica Mehta</t>
  </si>
  <si>
    <t>25 E Washington St Ste 1121, Chicago, IL 60602, United States</t>
  </si>
  <si>
    <t>(312) 598 2184</t>
  </si>
  <si>
    <t>https://chicagoloopdentistry.com/wp-content/uploads/2025/08/IMG-20250725-WA0148-1000x1000.jpg</t>
  </si>
  <si>
    <t>Patients praise convenience, professionalism, and quality dental treatment.</t>
  </si>
  <si>
    <t>Crowns, Invisalign, Preventive Dentistry</t>
  </si>
  <si>
    <t>Always There Dental Care</t>
  </si>
  <si>
    <t>Dr. Scott Stiffle</t>
  </si>
  <si>
    <t>2758 N Racine Ave, Chicago, IL 60614, United States</t>
  </si>
  <si>
    <t>(773) 348 0565</t>
  </si>
  <si>
    <t>https://cdn.prod.website-files.com/63254fd101e34e46c61a10b8/6369963f04b5b01a41e61e61_11-DrScott-stiffle-p-500.jpg</t>
  </si>
  <si>
    <t>Reviews emphasize compassionate care and long-term patient relationships.</t>
  </si>
  <si>
    <t>Family Dentistry, Crowns, Cleanings</t>
  </si>
  <si>
    <t>Alta Dental Pilsen</t>
  </si>
  <si>
    <t>Dr. Chris Worth</t>
  </si>
  <si>
    <t>1044 W 18th St, Chicago, IL 60608, United States</t>
  </si>
  <si>
    <t>(773) 920 2582</t>
  </si>
  <si>
    <t>https://encrypted-tbn0.gstatic.com/images?q=tbn:ANd9GcRvKfUNAANzaXzTmTD8HR6Lvx1fe96GJdHZXjTiFoUaRQ&amp;s</t>
  </si>
  <si>
    <t>Patients praise cosmetic expertise and personalized treatment plans.</t>
  </si>
  <si>
    <t>MG Dentistry</t>
  </si>
  <si>
    <t>Meet Dr. Maria Gracias</t>
  </si>
  <si>
    <t>111 N Wabash Ave Ste 1820, Chicago, IL 60602, United States</t>
  </si>
  <si>
    <t>(312) 460 2418</t>
  </si>
  <si>
    <t>https://mgdentistry.com/wp-content/uploads/2025/05/IMG_7823-2048x1536.jpg</t>
  </si>
  <si>
    <t>Reviews highlight attentive dentists and quality restorative work.</t>
  </si>
  <si>
    <t>Crowns, Veneers, Dental Implants</t>
  </si>
  <si>
    <t>Miswak Dentistry</t>
  </si>
  <si>
    <t>Tariq Riyal</t>
  </si>
  <si>
    <t>852 N Western Ave, Chicago, IL 60622, United States</t>
  </si>
  <si>
    <t>(773) 661 0330</t>
  </si>
  <si>
    <t>https://encrypted-tbn0.gstatic.com/images?q=tbn:ANd9GcTORtP4iPqZ3o7CcrQ5a--wSZjEo7uqcugj92FO8959Zg&amp;s</t>
  </si>
  <si>
    <t>Patients praise affordable care and family-friendly service.</t>
  </si>
  <si>
    <t>Chicago Smile Design</t>
  </si>
  <si>
    <t>Dr. Peter M. Tomaselli</t>
  </si>
  <si>
    <t>437 W North Ave, Chicago, IL 60610, United States</t>
  </si>
  <si>
    <t>(312) 664 2100</t>
  </si>
  <si>
    <t>https://www.chicagosmiledesign.com/wp-content/uploads/2025/08/DrTomaselli-1.jpg</t>
  </si>
  <si>
    <t>Reviews frequently mention high-end cosmetic dentistry and outstanding results.</t>
  </si>
  <si>
    <t>Water Tower Dental Care</t>
  </si>
  <si>
    <t>Dr. Daniel Aneszko</t>
  </si>
  <si>
    <t>845 N Michigan Ave #951W, Chicago, IL 60611, United States</t>
  </si>
  <si>
    <t>(312) 787 2131</t>
  </si>
  <si>
    <t>https://encrypted-tbn0.gstatic.com/images?q=tbn:ANd9GcQg836PIwlWjro--LvZOElaN-YjZ-uOJag7rC3_qTyimA&amp;s</t>
  </si>
  <si>
    <t>Reviews highlight experienced providers and comprehensive dental solutions.</t>
  </si>
  <si>
    <t>Dental Group of Chicago Family &amp; Emergency Dentistry</t>
  </si>
  <si>
    <t>Yazan Akkash, DMD</t>
  </si>
  <si>
    <t>1556 S Michigan Ave #200, Chicago, IL 60605, United States</t>
  </si>
  <si>
    <t>(872) 328 4304</t>
  </si>
  <si>
    <t>https://dentalgroupofchicago.com/wp-content/uploads/2026/06/akkash-headshot.jpg</t>
  </si>
  <si>
    <t>Patients praise professional service and comprehensive treatment options.</t>
  </si>
  <si>
    <t>Crowns, Dental Implants, Preventive Dentistry</t>
  </si>
  <si>
    <t>Family Dental Care of Chicago</t>
  </si>
  <si>
    <t>Dr. Liset Beltran</t>
  </si>
  <si>
    <t>4355 W Fullerton Ave, Chicago, IL 60639, United States</t>
  </si>
  <si>
    <t>(773) 250 1194</t>
  </si>
  <si>
    <t>https://www.yourfamilysmiles.com/wp-content/uploads/about-update.jpg</t>
  </si>
  <si>
    <t>Reviews emphasize friendly staff and quality family dental care.</t>
  </si>
  <si>
    <t>East Village Dental Centre</t>
  </si>
  <si>
    <t>Gary Treinkman, DDS</t>
  </si>
  <si>
    <t>901 N Ashland Ave, Chicago, IL 60622, United States</t>
  </si>
  <si>
    <t>(773) 546 9126</t>
  </si>
  <si>
    <t>https://cdn.dentalcarealliance.net/system/test/DOx8HJlnzKvjfvOJbGeb4Ekw29Vpe9M0yqD1AZex.jpg</t>
  </si>
  <si>
    <t>Patients appreciate advanced technology and attentive dental care.</t>
  </si>
  <si>
    <t>Chicago Family Dental Center: Gary Wegmann, DDS</t>
  </si>
  <si>
    <t>Gary Wegmann, DDS</t>
  </si>
  <si>
    <t>111 N Wabash Ave Ste 810, Chicago, IL 60602, United States</t>
  </si>
  <si>
    <t>(872) 274 3646</t>
  </si>
  <si>
    <t>https://sa1s3optim.patientpop.com/assets/images/provider/photos/1928403.jpg</t>
  </si>
  <si>
    <t>Reviews frequently mention compassionate care and convenient scheduling.</t>
  </si>
  <si>
    <t>Family Dentistry, Cleanings, Fillings</t>
  </si>
  <si>
    <t>Shoreline Dental Chicago</t>
  </si>
  <si>
    <t>Mollie K. Rojas, DMD</t>
  </si>
  <si>
    <t>737 N Michigan Ave Ste 910, Chicago, IL 60611, United States</t>
  </si>
  <si>
    <t>(312) 266 9487</t>
  </si>
  <si>
    <t>https://www.shorelinedentalchicago.com/wp-content/uploads/2022/10/084.8116_5815_Mollie_K_Rojas_2025-1.webp</t>
  </si>
  <si>
    <t>Reviews highlight cosmetic dentistry expertise and patient comfort.</t>
  </si>
  <si>
    <t>Dentist On The Park</t>
  </si>
  <si>
    <t>Dr Eric Schoening</t>
  </si>
  <si>
    <t>8 S Michigan Ave #1306, Chicago, IL 60603, United States</t>
  </si>
  <si>
    <t>(872) 888 9010</t>
  </si>
  <si>
    <t>https://images.squarespace-cdn.com/content/v1/5a84f909914e6bc3864a9e89/1518759432116-RKBGNUIC9PJSDWHHJ19R/Eric-Portrait_0191.jpg?format=750w</t>
  </si>
  <si>
    <t>Reviews mention friendly providers and high-quality dental care.</t>
  </si>
  <si>
    <t>Preventive Dentistry, Crowns, Family Dentistry</t>
  </si>
  <si>
    <t>Northside Dental</t>
  </si>
  <si>
    <t>Brent Agran</t>
  </si>
  <si>
    <t>5820 N Clark St, Chicago, IL 60660, United States</t>
  </si>
  <si>
    <t>(773) 561 2237</t>
  </si>
  <si>
    <t>https://www.northsidesmiles.com/wp-content/uploads/2023/11/678A5581.jpg</t>
  </si>
  <si>
    <t>Reviews highlight excellent patient service and comprehensive dentistry.</t>
  </si>
  <si>
    <t>Crowns, Cleanings, Cosmetic Dentistry</t>
  </si>
  <si>
    <t>Wicker Park Dental Group</t>
  </si>
  <si>
    <t>Dr. Brandon Siaj</t>
  </si>
  <si>
    <t>1121 N Western Ave #1S, Chicago, IL 60622, United States</t>
  </si>
  <si>
    <t>(773) 207 6612</t>
  </si>
  <si>
    <t>https://www.wickerparkdentalgroup.com/wp-content/uploads/2025/11/img-meet-dr-brandon-siaj.webp</t>
  </si>
  <si>
    <t>Patients appreciate professional care and full-service dentistry.</t>
  </si>
  <si>
    <t>Chicago Dental 312</t>
  </si>
  <si>
    <t>Amy M. Van Fossen</t>
  </si>
  <si>
    <t>25 E Washington St #1211, Chicago, IL 60602, United States</t>
  </si>
  <si>
    <t>(312) 263 5090</t>
  </si>
  <si>
    <t>https://chicagodental312.com/wp-content/uploads/2025/05/Dr.-Van-Fossen-600x600.jpg</t>
  </si>
  <si>
    <t>Patients praise convenience and quality general dental care.</t>
  </si>
  <si>
    <t>Family Dental of Roscoe</t>
  </si>
  <si>
    <t>Dr. Nidal Obeid</t>
  </si>
  <si>
    <t>3332 N Western Ave, Chicago, IL 60618, United States</t>
  </si>
  <si>
    <t>(773) 327 6500</t>
  </si>
  <si>
    <t>https://www.familydentalofroscoe.com/wp-content/uploads/2023/06/Dr.-Nidal.jpg</t>
  </si>
  <si>
    <t>Reviews emphasize family-focused care and long-term patient trust.</t>
  </si>
  <si>
    <t>Family Dentistry, Cleanings, Crowns</t>
  </si>
  <si>
    <t>Urban Smiles Dental</t>
  </si>
  <si>
    <t>Dr. Maeng</t>
  </si>
  <si>
    <t>1300 N Ashland Ave #123A, Chicago, IL 60622, United States</t>
  </si>
  <si>
    <t>(773) 819 7724</t>
  </si>
  <si>
    <t>https://urbansmileschicago.com/wp-content/uploads/2020/07/meet-the-dr.jpg</t>
  </si>
  <si>
    <t>Patients appreciate cosmetic results and personalized dental treatment.</t>
  </si>
  <si>
    <t>NK Family Dental</t>
  </si>
  <si>
    <t>Dr. Nilofer Khan</t>
  </si>
  <si>
    <t>2335 W Fullerton Ave, Chicago, IL 60647, United States</t>
  </si>
  <si>
    <t>(773) 249 4700</t>
  </si>
  <si>
    <t>https://nkfamilydental.com/wp-content/uploads/2026/06/dr-khan.webp</t>
  </si>
  <si>
    <t>Reviews highlight friendly staff and comprehensive family dental services.</t>
  </si>
  <si>
    <t>Green Tree Dental</t>
  </si>
  <si>
    <t>Dr. Jahnavi Bhagat</t>
  </si>
  <si>
    <t>3309 W North Ave, Chicago, IL 60647, United States</t>
  </si>
  <si>
    <t>(773) 661 9722</t>
  </si>
  <si>
    <t>https://greentreedentalchicago.com/wp-content/uploads/2026/01/IMG_5722-scaled-e1768951641942-350x290.jpg</t>
  </si>
  <si>
    <t>Patients praise comfortable experiences and quality dental treatment.</t>
  </si>
  <si>
    <t>Fresh Dental</t>
  </si>
  <si>
    <t>Michelle Lee, DDS</t>
  </si>
  <si>
    <t>3030 N Broadway Ste 400, Chicago, IL 60657, United States</t>
  </si>
  <si>
    <t>(773) 800 2905</t>
  </si>
  <si>
    <t>https://www.freshdentalclinic.com/wp-content/uploads/2024/08/LeeLee-1.jpg</t>
  </si>
  <si>
    <t>Reviews frequently mention modern technology and excellent patient care.</t>
  </si>
  <si>
    <t>Dental Implants, Veneers, Preventive Dentistry</t>
  </si>
  <si>
    <t>Post Family Dental In The Loop</t>
  </si>
  <si>
    <t>Brian Post, DMD</t>
  </si>
  <si>
    <t>333 N Michigan Ave #3300, Chicago, IL 60601, United States</t>
  </si>
  <si>
    <t>(312) 782 7650</t>
  </si>
  <si>
    <t>https://postfamilydental.com/wp-content/uploads/2024/03/Dentist-Loop-Chicago-Dr-Post.jpg</t>
  </si>
  <si>
    <t>Patients appreciate compassionate care and family-oriented service.</t>
  </si>
  <si>
    <t>LPS Dental - Downtown Chicago Loop</t>
  </si>
  <si>
    <t>Dr. Jack Manikowski</t>
  </si>
  <si>
    <t>30 N Michigan Ave #1520, Chicago, IL 60602, United States</t>
  </si>
  <si>
    <t>(312) 516 2384</t>
  </si>
  <si>
    <t>https://www.lpsdental.com/wp-content/uploads/2023/05/DrJack.jpg</t>
  </si>
  <si>
    <t>Reviews highlight personalized treatment and advanced dental technology.</t>
  </si>
  <si>
    <t>Chicago Style Smiles</t>
  </si>
  <si>
    <t>Dr. Kevin Dow, DDS</t>
  </si>
  <si>
    <t>30 N Michigan Ave #1506, Chicago, IL 60602, United States</t>
  </si>
  <si>
    <t>(312) 372 4845</t>
  </si>
  <si>
    <t>https://chicagostylesmiles.com/wp-content/uploads/2021/07/kevin_dow_chicago_dentist.jpeg</t>
  </si>
  <si>
    <t>Reviews emphasize cosmetic smile makeovers and patient satisfaction.</t>
  </si>
  <si>
    <t>Veneers, Teeth Whitening, Invisalign</t>
  </si>
  <si>
    <t>Archer Dentistry - Chicago (Archer Ave)</t>
  </si>
  <si>
    <t>Dr. Prasanth Dommaraju DDS</t>
  </si>
  <si>
    <t>3924 S Archer Ave Unit D, Chicago, IL 60632, United States</t>
  </si>
  <si>
    <t>(773) 819 7101</t>
  </si>
  <si>
    <t>https://archerdentistry.com/wp-content/uploads/2022/03/Dentist_Archer_Chicago_Dr_Prasanth_Dommaraju.jpg</t>
  </si>
  <si>
    <t>Patients appreciate affordable, family-focused dental care and friendly staff.</t>
  </si>
  <si>
    <t>Village Eyecare - University Village</t>
  </si>
  <si>
    <t>Dr. Satti Sarai OD</t>
  </si>
  <si>
    <t>1116 W Taylor St, Chicago, IL 60607, United States</t>
  </si>
  <si>
    <t>312-829-6173</t>
  </si>
  <si>
    <t>https://villageeyecare.net/wp-content/uploads/2019/11/01-Satti-Sarai-OD_400px.jpg</t>
  </si>
  <si>
    <t>Strong reputation with friendly staff, thorough exams, and modern eyewear selection.</t>
  </si>
  <si>
    <t>Eye exams, contact lenses, designer eyewear</t>
  </si>
  <si>
    <t>text/plain</t>
  </si>
  <si>
    <t>Doctors of Optometry - North State Street</t>
  </si>
  <si>
    <t xml:space="preserve">DR. sandra </t>
  </si>
  <si>
    <t>908 N State St, Chicago, IL 60610, United States</t>
  </si>
  <si>
    <t>312-469-6900</t>
  </si>
  <si>
    <t>https://dyn.mktgcdn.com/p/7KGAdvh76fLzHqSV6P-feXapSf7jHNQ4fsjFDTZdO70/width=1920,height=1920</t>
  </si>
  <si>
    <t>Positive reviews for convenience, professional service, and broad eyewear selection.</t>
  </si>
  <si>
    <t>Eye Society</t>
  </si>
  <si>
    <t xml:space="preserve">Dr. Tanvi Mago
</t>
  </si>
  <si>
    <t>230 E Ohio St #120, Chicago, IL 60611, United States</t>
  </si>
  <si>
    <t>312-640-2405</t>
  </si>
  <si>
    <t>https://eyesoc.com/wp-content/uploads/2022/08/tanvi-mago.jpg</t>
  </si>
  <si>
    <t>Highly rated practice with emphasis on personalized care and stylish eyewear.</t>
  </si>
  <si>
    <t>Eye exams, contact lenses, optical boutique services</t>
  </si>
  <si>
    <t>Chicago Eye Care Center</t>
  </si>
  <si>
    <t>Dr. Gelb</t>
  </si>
  <si>
    <t>3104 W Devon Ave, Chicago, IL 60659, United States</t>
  </si>
  <si>
    <t>773-764-3937</t>
  </si>
  <si>
    <t>https://chicagoeyecarecenter.com/wp-content/uploads/2025/02/dr.png</t>
  </si>
  <si>
    <t>Positive feedback for attentive doctors and quality patient experience.</t>
  </si>
  <si>
    <t>Eye exams, contact lenses, vision correction</t>
  </si>
  <si>
    <t>Dr. Tanya Le &amp; Associates - Chicago Wilson Yard Eye Doctors</t>
  </si>
  <si>
    <t>Dr. Tanya Le</t>
  </si>
  <si>
    <t>4466 N Broadway, Chicago, IL 60640, United States</t>
  </si>
  <si>
    <t>773-728-0966</t>
  </si>
  <si>
    <t>https://dyn.mktgcdn.com/p/YXxYoxzud5pU5F1NUTXeFfyPQfoJCG89K1sifJlwGoE/width=1920,height=1920</t>
  </si>
  <si>
    <t>Convenient retail-based practice with efficient service.</t>
  </si>
  <si>
    <t>Leave Blank</t>
  </si>
  <si>
    <t>Lincoln Square Eyecare: Mariam Ethezaz, OD</t>
  </si>
  <si>
    <t>Mariam Ethezaz, OD</t>
  </si>
  <si>
    <t>2501 W Lawrence Ave # C, Chicago, IL 60625, United States</t>
  </si>
  <si>
    <t>773-801-3757</t>
  </si>
  <si>
    <t>https://media.licdn.com/dms/image/v2/C4E03AQE7C8GXnV_ctg/profile-displayphoto-shrink_200_200/profile-displayphoto-shrink_200_200/0/1519786839614?e=2147483647&amp;v=beta&amp;t=8-cMAtP6dGLwsIRKIhFs-_wBzYe5SDVSAJZ_HafG544</t>
  </si>
  <si>
    <t>Strong community reputation with personalized attention.</t>
  </si>
  <si>
    <t>Big City Optical - East Lakeview on Broadway Street</t>
  </si>
  <si>
    <t xml:space="preserve">Dr. Eric Knight </t>
  </si>
  <si>
    <t>3232 N Broadway, Chicago, IL 60657, United States</t>
  </si>
  <si>
    <t>773-857-5004</t>
  </si>
  <si>
    <t>https://bigcityoptical.com/wp-content/uploads/2026/04/Untitled-1-1.jpg</t>
  </si>
  <si>
    <t>Positive reviews highlighting friendly staff and fashionable frames.</t>
  </si>
  <si>
    <t>Eyes On Fulton LLC</t>
  </si>
  <si>
    <t>Kaori Asano O.D.</t>
  </si>
  <si>
    <t>1011 W Fulton Market, Chicago, IL 60607, United States</t>
  </si>
  <si>
    <t>312-226-2020</t>
  </si>
  <si>
    <t>https://eyesonfulton.com/our-practice/#</t>
  </si>
  <si>
    <t>Boutique-style practice known for patient experience and modern eyewear.</t>
  </si>
  <si>
    <t>Based on the table context, Eyes On Fulton LLC is an optometrist boutique specializing in eye care, eye exams, and optical services. It does not offer dental implants, TMJ treatments, or Botox. Thus, the correct value for this cell is blank.</t>
  </si>
  <si>
    <t>Buena Vista Optical</t>
  </si>
  <si>
    <t>Dr. Todd Sims</t>
  </si>
  <si>
    <t>6455 S Kedzie Ave, Chicago, IL 60629, United States</t>
  </si>
  <si>
    <t>773-863-3311</t>
  </si>
  <si>
    <t>https://da4e1j5r7gw87.cloudfront.net/wp-content/uploads/sites/4607/2023/07/todd_GSP_UID_949fe1fb-3b93-46c5-b7d6-67c1f34e25de.jpg</t>
  </si>
  <si>
    <t>Local practice with positive feedback and personalized service.</t>
  </si>
  <si>
    <t>Eye Q Optique</t>
  </si>
  <si>
    <t>709 S Seeley Ave, Chicago, IL 60612, United States</t>
  </si>
  <si>
    <t>312-736-0500</t>
  </si>
  <si>
    <t>https://images.squarespace-cdn.com/content/v1/67ae72c1e3e11571787ca363/e97d0647-3089-4909-a05f-a3f007fa20f6/2697569.jpg?format=2500w</t>
  </si>
  <si>
    <t>Strong reputation for premium eyewear and quality care.</t>
  </si>
  <si>
    <t>Franklin Eye Care- Eric Drey, OD, FAAO</t>
  </si>
  <si>
    <t>ERIC DREY</t>
  </si>
  <si>
    <t>111 S Franklin St, Chicago, IL 60606, United States</t>
  </si>
  <si>
    <t>312-265-0444</t>
  </si>
  <si>
    <t>https://jwcmedia.com/wp-content/uploads/2025/01/92_SR2025_02_006_2X4A0569.jpg</t>
  </si>
  <si>
    <t>Well-established clinic with trusted patient relationships.</t>
  </si>
  <si>
    <t>Eye exams, vision correction, contact lenses</t>
  </si>
  <si>
    <t>Halsted Eye Boutique: Drs. Joanna Slusky, Krystyna Katz, Tracy Becherer &amp; Ekta Patel</t>
  </si>
  <si>
    <t>Dr. Joanna Slusky</t>
  </si>
  <si>
    <t>2852 N Halsted St, Chicago, IL 60657, United States</t>
  </si>
  <si>
    <t>773-549-1111</t>
  </si>
  <si>
    <t>https://images.squarespace-cdn.com/content/v1/5e7ced87a65f6b49989758ff/1730697587247-07HD0LKZJOMKBW2XXWEM/IMG-20230911-WA0064.jpg?format=750w</t>
  </si>
  <si>
    <t>Positive reviews emphasizing professionalism and thorough exams.</t>
  </si>
  <si>
    <t>Miami Optical</t>
  </si>
  <si>
    <t>Sue Downes</t>
  </si>
  <si>
    <t>3125 S Ashland Ave Ste 204, Chicago, IL 60608, United States</t>
  </si>
  <si>
    <t>773-890-1100</t>
  </si>
  <si>
    <t>https://acquisitions.myeyedr.com/hs-fs/hubfs/assets/photos/team/sue-downes.jpg?width=675&amp;name=sue-downes.jpg</t>
  </si>
  <si>
    <t>Community-focused practice with favorable reviews.</t>
  </si>
  <si>
    <t>Eye exams, eyewear, contact lenses</t>
  </si>
  <si>
    <t>Art of Sight Eyecare</t>
  </si>
  <si>
    <t>Bao Pham, OD</t>
  </si>
  <si>
    <t>2915 N Broadway, Chicago, IL 60657, United States</t>
  </si>
  <si>
    <t>773-857-3328</t>
  </si>
  <si>
    <t>https://images.squarespace-cdn.com/content/v1/5d4dc799034e1f000197c7fa/1fe78ed2-c9a6-43e3-affb-66c41e4bd658/IMG_7743_Cleaned_Up.jpg?format=1000w</t>
  </si>
  <si>
    <t>Strong reputation for advanced eye care and stylish optical offerings.</t>
  </si>
  <si>
    <t>Ideal Family Eye Care</t>
  </si>
  <si>
    <t>Sylwia D Szewczyk, OD</t>
  </si>
  <si>
    <t>5526 N Milwaukee Ave Ste B, Chicago, IL 60630, United States</t>
  </si>
  <si>
    <t>773-774-2200</t>
  </si>
  <si>
    <t>https://encrypted-tbn0.gstatic.com/images?q=tbn:ANd9GcRiJFYy8_VZ1ap6NBL5WignzFZB9L0hHe7OXYfTttIDWg&amp;s</t>
  </si>
  <si>
    <t>SoLo Eye Care &amp; Eyewear Gallery - Printer's Row</t>
  </si>
  <si>
    <t>Gregory Pappas, OD</t>
  </si>
  <si>
    <t>555 S Dearborn St, Chicago, IL 60605, United States</t>
  </si>
  <si>
    <t>https://static.wixstatic.com/media/01feea_63cfc88a36944200bf0df697a58acbb5~mv2.jpeg/v1/fill/w_470,h_470,al_c,lg_1,q_80,enc_avif,quality_auto/Image-empty-state.jpeg</t>
  </si>
  <si>
    <t>Boutique eye clinic known for individualized attention.</t>
  </si>
  <si>
    <t>Opt Vision Studio- Optometry &amp; Myopia Control</t>
  </si>
  <si>
    <t>Dr. Gabrielle M. Drewniak</t>
  </si>
  <si>
    <t>5371 W Lawrence Ave #1, Chicago, IL 60630, United States</t>
  </si>
  <si>
    <t>312-525-9621</t>
  </si>
  <si>
    <t>https://optvisionstudio.com/wp-content/uploads/2026/04/dr-drewniak-opt-vision-studio-2.png</t>
  </si>
  <si>
    <t>Positive reviews with focus on quality eyewear and service.</t>
  </si>
  <si>
    <t>Eye exams, optical services, contact lenses</t>
  </si>
  <si>
    <t>Eyes In The Park</t>
  </si>
  <si>
    <t>Dr. Grant Goble</t>
  </si>
  <si>
    <t>2475 N Lincoln Ave, Chicago, IL 60614, United States</t>
  </si>
  <si>
    <t>872-829-2020</t>
  </si>
  <si>
    <t>https://images.squarespace-cdn.com/content/v1/5afb3b3bf8370a38dd781499/1538751845455-V8XZD49Z781EN164JOCA/Engagement-0086.jpg?format=750w</t>
  </si>
  <si>
    <t>Strong reputation for personalized care and neighborhood convenience.</t>
  </si>
  <si>
    <t>Seattle Dental Co.</t>
  </si>
  <si>
    <t>Dr. Amanda Guerrero</t>
  </si>
  <si>
    <t>100 W Harrison St Ste #150, Seattle, WA 98119, United States</t>
  </si>
  <si>
    <t>(206) 284 4412</t>
  </si>
  <si>
    <t>https://cdn.prod.website-files.com/5c86944f1a12a58272ff8dfe/5e1e3b713dba658d6489f264_7%20-%20dr%20guerrero%20bio%202-optimized-p-800.jpeg</t>
  </si>
  <si>
    <t>Excellent dental practice with friendly staff, expert care, clear communication, transparent pricing, and a comfortable patient experience.</t>
  </si>
  <si>
    <t>Dental Implants
TMJ/TMD Treatment
Botox</t>
  </si>
  <si>
    <t>Implant Dentistry
TMJ &amp; Jaw Pain Treatment
Botox / Facial Aesthetics</t>
  </si>
  <si>
    <t>Best Dentistry</t>
  </si>
  <si>
    <t>Donghyun Koo, DDS</t>
  </si>
  <si>
    <t>9776 Holman Rd NW #110, Seattle, WA 98117, United States</t>
  </si>
  <si>
    <t>(206) 783 3000</t>
  </si>
  <si>
    <t>https://cdn.prod.website-files.com/68b561ad87f35d2c5cec4cc1/68d2693742549b6101edba14_meet%20our%20dentist%20Koo-p-2000.webp</t>
  </si>
  <si>
    <t>Highly recommended for friendly staff, excellent care, clear communication, and a comfortable patient experience.</t>
  </si>
  <si>
    <t>Dental Implants | Veneers | Invisalign</t>
  </si>
  <si>
    <t>Downtown Seattle Dentists</t>
  </si>
  <si>
    <t>Dr. Paul Sauvage</t>
  </si>
  <si>
    <t>509 Olive Wy #1132, Seattle, WA 98101, United States</t>
  </si>
  <si>
    <t>(206) 447 9397</t>
  </si>
  <si>
    <t>https://downtownseattledentists.com/wp-content/uploads/2021/08/Paul-Sauvage-BlackAndWhite.png</t>
  </si>
  <si>
    <t>Highly recommended for exceptional dental care, friendly staff, excellent communication, and a welcoming, patient-focused experience.</t>
  </si>
  <si>
    <t>Dental Cleanings | Dental Implants | Veneers</t>
  </si>
  <si>
    <t>Dental Cleanings, Dental Implants, Veneers</t>
  </si>
  <si>
    <t>Seattle Sound Dental - Downtown</t>
  </si>
  <si>
    <t>Dr. Nick Tanner</t>
  </si>
  <si>
    <t>509 Olive Wy #1024, Seattle, WA 98101, United States</t>
  </si>
  <si>
    <t>(206) 774 5206</t>
  </si>
  <si>
    <t>https://seattlesounddental.com/wp-content/uploads/2019/03/Business-Photo-Nick-T-1-1.jpg</t>
  </si>
  <si>
    <t>Highly recommended for compassionate, professional care, outstanding patient comfort, and exceptional support for anxious patients.</t>
  </si>
  <si>
    <t>Dental Implants | Invisalign | Cosmetic Dentistry</t>
  </si>
  <si>
    <t>Dental Implants, Invisalign, Cosmetic Dentistry</t>
  </si>
  <si>
    <t>4th &amp; Seneca Dental</t>
  </si>
  <si>
    <t>Jonathan Vo, DMD, MSE</t>
  </si>
  <si>
    <t>1119 4th Ave, Seattle, WA 98101, United States</t>
  </si>
  <si>
    <t>(206) 623 4400</t>
  </si>
  <si>
    <t>https://www.4thandsenecadental.com/wp-content/uploads/2019/09/dr-jonathan-vo-dmd.jpg</t>
  </si>
  <si>
    <t>Highly praised for compassionate care, friendly staff, advanced technology, and an exceptionally comfortable patient experience.</t>
  </si>
  <si>
    <t>Dental Implants | Invisalign | Veneers</t>
  </si>
  <si>
    <t>First Hill Dental Center - Dr. Singh DMD</t>
  </si>
  <si>
    <t>Dr. Seonha Park</t>
  </si>
  <si>
    <t>901 Boren Ave Ste 1500, Seattle, WA 98104, United States</t>
  </si>
  <si>
    <t>(206) 323 3830</t>
  </si>
  <si>
    <t>https://www.firsthilldentalcenter.com/wp-content/uploads/2024/03/img-dr-park.jpg</t>
  </si>
  <si>
    <t>praised for quality dental care and convenience, but criticized for pricing transparency, insurance communication, and administrative errors.</t>
  </si>
  <si>
    <t>Dental Implants | Invisalign | Crowns</t>
  </si>
  <si>
    <t>Ballard Dentistry</t>
  </si>
  <si>
    <t>Dr. Kerry Streiff</t>
  </si>
  <si>
    <t>5456 Leary Ave NW, Seattle, WA 98107, United States</t>
  </si>
  <si>
    <t>(206) 781 9204</t>
  </si>
  <si>
    <t>https://www.ballarddentistry.com/client/images/dr-kerry.jpg</t>
  </si>
  <si>
    <t>Highly recommended for compassionate care, modern technology, excellent communication, and a welcoming, judgment-free patient experience.</t>
  </si>
  <si>
    <t>Invisalign | Veneers | Smile Makeovers</t>
  </si>
  <si>
    <t>Invisalign, Veneers, Botox / TMJ Treatment</t>
  </si>
  <si>
    <t>Seattle's Family Dentistry</t>
  </si>
  <si>
    <t>Dr. Mark Anthony Iringan, DMD</t>
  </si>
  <si>
    <t>10416 Aurora Ave N, Seattle, WA 98133, United States</t>
  </si>
  <si>
    <t>(206) 466 2424</t>
  </si>
  <si>
    <t>https://www.seattlesfamilydentistry.com/wp-content/uploads/2023/09/Dr-Mark-Anthony-Iringan.jpg</t>
  </si>
  <si>
    <t>Highly recommended for gentle, professional care, friendly staff, patient comfort, and an exceptional overall dental experience.</t>
  </si>
  <si>
    <t>Dental Implants | Invisalign | Family Dentistry</t>
  </si>
  <si>
    <t>Dental Implants, Invisalign, Family Dentistry</t>
  </si>
  <si>
    <t>Pike Place Dental</t>
  </si>
  <si>
    <t>Dr. Kent de Vigné</t>
  </si>
  <si>
    <t>93 Pike St Unit 309, Seattle, WA 98101, United States</t>
  </si>
  <si>
    <t>(206) 625 1267</t>
  </si>
  <si>
    <t>https://www.pikeplacedental.com/wp-content/uploads/2015/10/kent-2.jpg</t>
  </si>
  <si>
    <t>Highly recommended for knowledgeable dentists, friendly staff, prompt service, excellent patient care, and convenient insurance-friendly treatment.</t>
  </si>
  <si>
    <t>FLOSS general + cosmetic dentistry</t>
  </si>
  <si>
    <t>Dr. Pietsch</t>
  </si>
  <si>
    <t>7030 35th Ave NE Ste B, Seattle, WA 98115, United States</t>
  </si>
  <si>
    <t>(206) 523 1000</t>
  </si>
  <si>
    <t>https://www.flossseattle.com/static/sitefiles/staff/Dr.-Pietsch-.jpg</t>
  </si>
  <si>
    <t>Highly recommended for exceptional patient care, modern technology, friendly staff, and a comfortable, spa-like dental experience.</t>
  </si>
  <si>
    <t>Invisalign | Veneers | Dental Implants</t>
  </si>
  <si>
    <t>Dr. Bridget Singh, DDS</t>
  </si>
  <si>
    <t>Bridget Singh, DDS</t>
  </si>
  <si>
    <t>1913 7th Ave, Seattle, WA 98101, United States</t>
  </si>
  <si>
    <t>(206) 399 3775</t>
  </si>
  <si>
    <t>https://bridgetsinghdds.com/wp-content/uploads/2021/02/Bridget-Singh-DDS.jpg</t>
  </si>
  <si>
    <t>Highly recommended for caring, professional staff, clear communication, patient comfort, and an outstanding overall dental experience.</t>
  </si>
  <si>
    <t>Dental Implants | Crowns | Preventive Care</t>
  </si>
  <si>
    <t>Dental Care Seattle</t>
  </si>
  <si>
    <t>Dr. Nick Radandt</t>
  </si>
  <si>
    <t>600 Broadway #330, Seattle, WA 98122, United States</t>
  </si>
  <si>
    <t>(206) 325 0166</t>
  </si>
  <si>
    <t>https://images.squarespace-cdn.com/content/v1/590a3943c534a54d6465b3df/1500143283380-ICMNPO8AQ8GF36373HW4/DrNickRadnadt_headshot_detail.jpg?format=1000w</t>
  </si>
  <si>
    <t>Highly praised for exceptional dental care, friendly and knowledgeable staff, patient comfort, and a welcoming, professional environment.</t>
  </si>
  <si>
    <t>Supertooth Dentistry</t>
  </si>
  <si>
    <t xml:space="preserve">Dr. Archana Dubey
</t>
  </si>
  <si>
    <t>133 Queen Anne Ave N STE A, Seattle, WA 98109, United States</t>
  </si>
  <si>
    <t>(206) 593 3131</t>
  </si>
  <si>
    <t>https://encrypted-tbn1.gstatic.com/images?q=tbn:ANd9GcSDFyzZHJqZ59GQSQ1YkPBJlt7L-Y8oVuydfHc6WBA4ZiFGz_xm</t>
  </si>
  <si>
    <t>Patients highly praise Dr. Archana Dubey and her team for their caring, professional service, clear communication, and excellent dental care.</t>
  </si>
  <si>
    <t>Invisalign | Dental Implants | Cosmetic Dentistry</t>
  </si>
  <si>
    <t>Amato Dental Group</t>
  </si>
  <si>
    <t>Dr. Paul Amato</t>
  </si>
  <si>
    <t>1101 Madison St Ste 1230, Seattle, WA 98104, United States</t>
  </si>
  <si>
    <t>(206) 626 5400</t>
  </si>
  <si>
    <t>https://www.amatodentalgroup.com/wp-content/uploads/2025/03/Dr.-Paul-Amato-mobile-version.jpg</t>
  </si>
  <si>
    <t>Highly recommended for exceptional dental care, advanced technology, skilled staff, and consistently comfortable, thorough treatment.</t>
  </si>
  <si>
    <t>Seattle Specialty Dentistry</t>
  </si>
  <si>
    <t xml:space="preserve">Pavinee Chotiwannaporn, DDS, MSc, FACP
</t>
  </si>
  <si>
    <t xml:space="preserve"> 600 University St Suite 828, Seattle, WA 98101</t>
  </si>
  <si>
    <t>(206) 682 8200</t>
  </si>
  <si>
    <t>https://seattledentistry.com/wp-content/uploads/2018/08/Dr_Pavinee_Bio.jpg</t>
  </si>
  <si>
    <t>Patients value their expertise in dental implants, cosmetic dentistry, and complex smile restorations with a personalized approach.</t>
  </si>
  <si>
    <t>Dental Implants | Full Mouth Reconstruction | Cosmetic Dentistry</t>
  </si>
  <si>
    <t>Advanced Restorative &amp; Cosmetic Dentistry</t>
  </si>
  <si>
    <t>Seattle Crown Hill Dental</t>
  </si>
  <si>
    <t>Dzon Nguyen, DDS, MAGD, FICOI</t>
  </si>
  <si>
    <t xml:space="preserve"> 1421 NW 85th St, Seattle, WA 98117</t>
  </si>
  <si>
    <t>(206) 789 0111</t>
  </si>
  <si>
    <t>https://www.seattlecrownhilldental.com/images/dr-dzon-nguyen.jpg</t>
  </si>
  <si>
    <t>Patients appreciate the friendly team, comprehensive dental care, and comfortable patient experience.</t>
  </si>
  <si>
    <t>North Seattle Dental</t>
  </si>
  <si>
    <t>Christopher Pickel, DDS, PS</t>
  </si>
  <si>
    <t xml:space="preserve"> 11011 Meridian Ave N Suite 301, Seattle, WA 98133</t>
  </si>
  <si>
    <t>(206) 524 1000</t>
  </si>
  <si>
    <t>https://www.northseattledental.com/client/images/doctor-christopher.jpg</t>
  </si>
  <si>
    <t>Patients praise their family-focused care, dental implants, Invisalign, and commitment to long-term oral health.</t>
  </si>
  <si>
    <t>Dental Implants | Crowns | Family Dentistry</t>
  </si>
  <si>
    <t>Dental Implants, Crowns, Family Dentistry</t>
  </si>
  <si>
    <t>Pacific Modern Dentistry</t>
  </si>
  <si>
    <t>Dr. Kim</t>
  </si>
  <si>
    <t xml:space="preserve"> 2046 Westlake Ave N Suite 204, Seattle, WA 98109</t>
  </si>
  <si>
    <t>(206) 284 4505</t>
  </si>
  <si>
    <t>https://encrypted-tbn1.gstatic.com/images?q=tbn:ANd9GcTtvAajg1MZnOgZ0RHTrfr6UXEc5vgekFF466GFnHCn0-Po9fxU</t>
  </si>
  <si>
    <t>Patients trust their advanced prosthodontic care, dental implants, and full-mouth rehabilitation expertise.</t>
  </si>
  <si>
    <t>Dental Implants, Invisalign</t>
  </si>
  <si>
    <t>Queen Anne Dentistry - Jasmyn Blancaflor, DMD</t>
  </si>
  <si>
    <t>Dr. Blancaflor</t>
  </si>
  <si>
    <t xml:space="preserve"> 1911 Queen Anne Ave N, Seattle, WA 98109</t>
  </si>
  <si>
    <t>(206) 284 3384</t>
  </si>
  <si>
    <t>https://www.dentistryonqueenanne.com/wp-content/uploads/sites/6818/2024/12/Queen-Anne-Dentistry-Jasmyn-Blancaflor-DMD.jpg?resize=683,1024</t>
  </si>
  <si>
    <t>Patients appreciate the caring team, advanced dental technology, and comprehensive cosmetic and family dental care. :contentReference[oaicite:0]{index=0}</t>
  </si>
  <si>
    <t>Seattle Dental Associates</t>
  </si>
  <si>
    <t>Theron Baker DDS</t>
  </si>
  <si>
    <t xml:space="preserve"> 509 Olive Way Suite 1538, Seattle, WA 98101</t>
  </si>
  <si>
    <t>(206) 622 2990</t>
  </si>
  <si>
    <t>https://seattledentalassociates.com/wp-content/uploads/2025/12/dr-baker-school-of-dentistry.jpg</t>
  </si>
  <si>
    <t>Patients value the professional staff, modern technology, comfortable experience, and comprehensive dental services. :contentReference[oaicite:1]{index=1}</t>
  </si>
  <si>
    <t>Invisalign | Dental Implants | Veneers</t>
  </si>
  <si>
    <t>Dr. Shaked Navat Pelli</t>
  </si>
  <si>
    <t>509 Olive Way Suite 1438, Seattle, WA 98101</t>
  </si>
  <si>
    <t>(206) 682 3383</t>
  </si>
  <si>
    <t>https://seattledentistry.com/wp-content/uploads/2026/03/Pelli-header-banner.jpg</t>
  </si>
  <si>
    <t>Patients appreciate their expertise in dental implants, cosmetic dentistry, and comprehensive restorative care.</t>
  </si>
  <si>
    <t>Dental Implants | Full Mouth Reconstruction | Periodontal Treatment</t>
  </si>
  <si>
    <t>Implant &amp; Specialty Dentistry</t>
  </si>
  <si>
    <t>Dental Implants, Full Mouth Reconstruction, Periodontal Treatment</t>
  </si>
  <si>
    <t>1119 4th Ave, Seattle, WA 98101</t>
  </si>
  <si>
    <t>Patients value the professional team, modern treatments, and patient-focused dental care.</t>
  </si>
  <si>
    <t>Dr. Nick Yeung, DDS</t>
  </si>
  <si>
    <t>9776 Holman Rd NW #110, Seattle, WA 98117</t>
  </si>
  <si>
    <t>(206) 284 2009</t>
  </si>
  <si>
    <t>https://cdn.prod.website-files.com/68b561ad87f35d2c5cec4cc1/68d26a1d3170eb477c160c21_Meet%20our%20dentist%20Yeung%201%20(1).avif</t>
  </si>
  <si>
    <t>Patients praise the friendly staff, personalized treatment plans, and quality dental services.</t>
  </si>
  <si>
    <t>Invisalign, Dental Implants, Veneers</t>
  </si>
  <si>
    <t>Dr. Byun</t>
  </si>
  <si>
    <t>7030 35th Ave NE Suite B, Seattle, WA 98115</t>
  </si>
  <si>
    <t>https://www.flossseattle.com/static/sitefiles/staff/drbyun.jpg</t>
  </si>
  <si>
    <t>Patients enjoy the modern atmosphere, compassionate care, and attention to patient comfort.</t>
  </si>
  <si>
    <t>Aesthetic Dental Associates</t>
  </si>
  <si>
    <t>Robert E. Johnson, DDS,</t>
  </si>
  <si>
    <t>509 Olive Way #1149, Seattle, WA 98101</t>
  </si>
  <si>
    <t>(206) 624 9515</t>
  </si>
  <si>
    <t>https://www.aestheticdentalassoc.com/wp-content/uploads/2024/07/dr-johnson-headshot-246x300.jpg</t>
  </si>
  <si>
    <t>Patients appreciate the welcoming team, comprehensive care, and commitment to oral health.</t>
  </si>
  <si>
    <t>Advanced Cosmetic and Implant Dentistry</t>
  </si>
  <si>
    <t>Dr. Daniel McKay</t>
  </si>
  <si>
    <t>901 Boren Ave #1940, Seattle, WA 98104</t>
  </si>
  <si>
    <t>(206) 381 3055</t>
  </si>
  <si>
    <t>https://www.acidentistry.com/wp-content/uploads/2025/07/Daniel-McKay-DDS-1-214x300-1.webp</t>
  </si>
  <si>
    <t>Patients value their advanced dental solutions, professional service, and patient-centered approach.</t>
  </si>
  <si>
    <t>Dental Implants | Crowns | Cosmetic Dentistry</t>
  </si>
  <si>
    <t>Integrative Dentistry</t>
  </si>
  <si>
    <t>Dr. Alex Ko</t>
  </si>
  <si>
    <t>9730 3rd Ave NE #205, Seattle, WA 98115</t>
  </si>
  <si>
    <t>(206) 367 4080</t>
  </si>
  <si>
    <t>https://mitchmarderdds.com/wp-content/uploads/2025/04/KoCircleHeadshot.png</t>
  </si>
  <si>
    <t>Patients praise the holistic approach, personalized care, and focus on overall wellness.</t>
  </si>
  <si>
    <t>Biological Dentistry | Mercury-Free Dentistry | Ceramic Implants</t>
  </si>
  <si>
    <t>Holistic &amp; Biological Dentistry</t>
  </si>
  <si>
    <t>Advanced Cosmetic and Implant Dentistr</t>
  </si>
  <si>
    <t xml:space="preserve">Dr. Daniel McKay, DDS
</t>
  </si>
  <si>
    <t>901 Boren Ave #1940, Seattle, WA 98104, United States</t>
  </si>
  <si>
    <t>Patients appreciate modern cosmetic and implant dentistry with personalized, comfortable treatment plans.</t>
  </si>
  <si>
    <t>General Dentistry | Cosmetic Dentistry | Restorative Dentistry</t>
  </si>
  <si>
    <t>Family &amp; Cosmetic Dentistry Clinic</t>
  </si>
  <si>
    <t>Seattle Dental Studio</t>
  </si>
  <si>
    <t>DR. HASAN DBOUK</t>
  </si>
  <si>
    <t>600 University St #820, Seattle, WA 98101</t>
  </si>
  <si>
    <t>(206) 467 8300</t>
  </si>
  <si>
    <t>https://encrypted-tbn0.gstatic.com/images?q=tbn:ANd9GcTUaAKPFapWcPe2D-g06DUuH7mhd9qWfUHyPA&amp;s</t>
  </si>
  <si>
    <t>Patients value the modern environment, attentive staff, and comprehensive dental services.</t>
  </si>
  <si>
    <t>Green Lake Cosmetic Dentistry</t>
  </si>
  <si>
    <t>Dr. Cherryl Ellison</t>
  </si>
  <si>
    <t>8018 Aurora Ave N, Seattle, WA 98103</t>
  </si>
  <si>
    <t>(206) 524 1100</t>
  </si>
  <si>
    <t>https://www.greenlakecosmeticdentistry.com/wp-content/uploads/2025/08/seattle-dentist-dr-cherryl-ellison-dds-at-green-lake.webp</t>
  </si>
  <si>
    <t>Patients praise the cosmetic dentistry expertise, friendly team, and beautiful smile results.</t>
  </si>
  <si>
    <t>Veneers | Smile Makeovers | Invisalign</t>
  </si>
  <si>
    <t>Dental Implants, Veneers, Smile Makeovers, Invisalign</t>
  </si>
  <si>
    <t>1101 Madison St Ste 1230, Seattle, WA 98104</t>
  </si>
  <si>
    <t>(206) 624 8767</t>
  </si>
  <si>
    <t>Patients appreciate the caring staff, advanced technology, and high-quality dental care.</t>
  </si>
  <si>
    <t>new32 Aesthetic and Family Dentistry</t>
  </si>
  <si>
    <t xml:space="preserve">        Dr. Shaw</t>
  </si>
  <si>
    <t>4915 25th Ave NE #107, Seattle, WA 98105</t>
  </si>
  <si>
    <t>(206) 522 2323</t>
  </si>
  <si>
    <t>https://new32dental.com/wp-content/themes/n32-1/images/ima/ui/BethShawDDS.pic.11.jpg</t>
  </si>
  <si>
    <t>Patients value the welcoming atmosphere, personalized treatment, and comprehensive dental services.</t>
  </si>
  <si>
    <t>Smiles By Design - Rejuvenating Implant Dentistry</t>
  </si>
  <si>
    <t xml:space="preserve"> Dr. Shawn Keller</t>
  </si>
  <si>
    <t>830 6th St S, Kirkland, WA 98033</t>
  </si>
  <si>
    <t>(206) 448 8600</t>
  </si>
  <si>
    <t>https://cdn-bklef.nitrocdn.com/ytglXNXfuDsByqVLcvfnBOfWNaCGzAqI/assets/images/optimized/rev-31d051f/www.shawnkellerdds.com/wp-content/uploads/2025/12/Dr-Shawn-Keller-is-joyfully-smiling.jpg</t>
  </si>
  <si>
    <t>Patients praise the cosmetic and restorative dentistry services along with exceptional patient care.</t>
  </si>
  <si>
    <t>5456 Leary Ave NW, Seattle, WA 98107</t>
  </si>
  <si>
    <t>(206) 784 1600</t>
  </si>
  <si>
    <t>Patients appreciate the friendly team, modern dental solutions, and comfortable experience.</t>
  </si>
  <si>
    <t>Kois Dentistry</t>
  </si>
  <si>
    <t>Dr. Dean E. Kois</t>
  </si>
  <si>
    <t>1001 Fairview Ave N #2000, Seattle, WA 98109</t>
  </si>
  <si>
    <t>(206) 343 4215</t>
  </si>
  <si>
    <t>https://encrypted-tbn0.gstatic.com/images?q=tbn:ANd9GcStHf_p1aOfI7stEP8xeZ7iswVqecWhCto_6dTHH2TrHg&amp;s</t>
  </si>
  <si>
    <t>Patients trust their advanced dental expertise, comprehensive care, and commitment to excellence.</t>
  </si>
  <si>
    <t>Full Mouth Reconstruction | Cosmetic Dentistry | Dental Implants</t>
  </si>
  <si>
    <t>Dr. Belinda Song</t>
  </si>
  <si>
    <t>100 W Harrison St #150, Seattle, WA 98119</t>
  </si>
  <si>
    <t>(206) 633 7650</t>
  </si>
  <si>
    <t>https://cdn.prod.website-files.com/5c86944f1a12a58272ff8dfe/5e1e3b715f9342480bb5346f_5%20-%20dr%20song%20bio%202-optimized-p-800.jpeg</t>
  </si>
  <si>
    <t>Patients value the patient-first approach, modern treatments, and compassionate dental care.</t>
  </si>
  <si>
    <t>Dental Implants | TMJ Treatment | Botox</t>
  </si>
  <si>
    <t>Implant Dentistry, TMJ &amp; Facial Aesthetics</t>
  </si>
  <si>
    <t>Alice Dellisanti, DDS</t>
  </si>
  <si>
    <t>1421 NW 85th St, Seattle, WA 98117</t>
  </si>
  <si>
    <t>https://seattlecrownhilldental.com/images/dr-alice-dellisanti.jpg</t>
  </si>
  <si>
    <t>Patients appreciate the friendly staff, quality care, and comfortable dental experience.</t>
  </si>
  <si>
    <t>Evergreen Smile Studio</t>
  </si>
  <si>
    <t>Dr. Rebekah, DDS</t>
  </si>
  <si>
    <t>8541 15th Ave NW #100, Seattle, WA 98117</t>
  </si>
  <si>
    <t>(206) 783 2828</t>
  </si>
  <si>
    <t>https://www.evergreensmilestudio.com/wp-content/uploads/2026/03/meet-doctor-rebekah.jpg.webp</t>
  </si>
  <si>
    <t>Patients praise the welcoming environment, personalized care, and commitment to healthy smiles.</t>
  </si>
  <si>
    <t>Olympic View Dental</t>
  </si>
  <si>
    <t>Dr. Stephen Xue</t>
  </si>
  <si>
    <t>19703 1st Ave S, Normandy Park, WA 98148</t>
  </si>
  <si>
    <t>(206) 824 1100</t>
  </si>
  <si>
    <t>https://olympicviewdental.com/wp-content/uploads/2025/10/Dr.-Stephen-Xue.webp</t>
  </si>
  <si>
    <t>Patients value the caring team, comprehensive services, and focus on patient comfort.</t>
  </si>
  <si>
    <t>Dental Implants | Invisalign | Preventive Dentistry</t>
  </si>
  <si>
    <t>iSmile Orthodontics</t>
  </si>
  <si>
    <t>Dr. Steve Giannoutsos</t>
  </si>
  <si>
    <t>4026 NE 55th St Unit A105, Seattle, WA 98105</t>
  </si>
  <si>
    <t>(206) 525 1111</t>
  </si>
  <si>
    <t>https://ismileorthodontics.com/our-practice/meet-the-smilemakers/</t>
  </si>
  <si>
    <t>Patients appreciate the friendly care, modern orthodontic treatments, and comfortable experience.</t>
  </si>
  <si>
    <t>Invisalign | Braces | Early Orthodontic Treatment</t>
  </si>
  <si>
    <t>General Orthodontics (Braces + Clear Aligners)</t>
  </si>
  <si>
    <t>Koh Orthodontics</t>
  </si>
  <si>
    <t xml:space="preserve">
Dr. Wuiteng Koh </t>
  </si>
  <si>
    <t>11050 5th Ave NE #100, Seattle, WA 98125</t>
  </si>
  <si>
    <t>(206) 363 5437</t>
  </si>
  <si>
    <t>https://kohortho.com/wp-content/compressx-nextgen/uploads/2024/05/Homepage-Koh.png.avif</t>
  </si>
  <si>
    <t>Patients praise the personalized orthodontic care and excellent results.</t>
  </si>
  <si>
    <t>Invisalign | Braces | Jaw Alignment Treatment</t>
  </si>
  <si>
    <t>Advanced Orthodontics</t>
  </si>
  <si>
    <t>Invisalign, Braces, Jaw Alignment Treatment</t>
  </si>
  <si>
    <t>Inspired Orthodontics Seattle</t>
  </si>
  <si>
    <t>Dr. Rebecca Bockow</t>
  </si>
  <si>
    <t>509 Olive Way #840, Seattle, WA 98101</t>
  </si>
  <si>
    <t>(206) 682 8300</t>
  </si>
  <si>
    <t>https://inspiredortho.com/img/content/dr-rebecca-bockow-vertical.jpg</t>
  </si>
  <si>
    <t>Patients appreciate the modern approach, attentive staff, and smooth treatment process.</t>
  </si>
  <si>
    <t>Invisalign | Braces | Teen Orthodontics</t>
  </si>
  <si>
    <t>Cosmetic &amp; Family Orthodontics</t>
  </si>
  <si>
    <t>Invisalign, Braces, Teen Orthodontics</t>
  </si>
  <si>
    <t>North Seattle Orthodontics</t>
  </si>
  <si>
    <t>Dr. Elizabeth Lyons,</t>
  </si>
  <si>
    <t>11011 Meridian Ave N #304, Seattle, WA 98133</t>
  </si>
  <si>
    <t>(206) 363 6000</t>
  </si>
  <si>
    <t>https://www.northseattleortho.com/files/dr-lyons.jpg</t>
  </si>
  <si>
    <t>Patients value the family-friendly care and consistent, high-quality orthodontic treatment.</t>
  </si>
  <si>
    <t>Invisalign | Braces | Growth Guidance Treatment</t>
  </si>
  <si>
    <t>Family Orthodontics</t>
  </si>
  <si>
    <t>Based on the context provided for "North Seattle Orthodontics," the practice specializes in family orthodontics, and its top procedures are Invisalign, braces, and growth guidance treatment. Unlike general or cosmetic dentists who offer treatments like dental implants, TMJ therapies, or Botox, this practice focuses exclusively on orthodontic care and does not list any of these three services.
Therefore, it does not provide any of them.</t>
  </si>
  <si>
    <t>Northeast Seattle Orthodontics</t>
  </si>
  <si>
    <t>Tori Matthys, DDS, MSD</t>
  </si>
  <si>
    <t>6850 35th Ave NE #8, Seattle, WA 98115</t>
  </si>
  <si>
    <t>(206) 523 7000</t>
  </si>
  <si>
    <t>https://www.neseattleortho.com/assets/uploads/images/meet-dr-tori-matthys.jpg</t>
  </si>
  <si>
    <t>Patients praise the professional staff and comfortable, well-managed treatment experience.</t>
  </si>
  <si>
    <t>Invisalign | Braces | Bite Correction</t>
  </si>
  <si>
    <t xml:space="preserve">General Orthodontics  </t>
  </si>
  <si>
    <t>Invisalign, Braces, Bite Correction</t>
  </si>
  <si>
    <t>Duan Orthodontics - Chunni Duan DMD, MSc.</t>
  </si>
  <si>
    <t>Dr. Duan’s</t>
  </si>
  <si>
    <t>10310 Greenwood Ave N Suite C, Seattle, WA 98133</t>
  </si>
  <si>
    <t>(206) 783 0228</t>
  </si>
  <si>
    <t>https://duanorthodontics.com/wp-content/uploads/2020/02/meet-dr-chunni-duan-300x282.jpg</t>
  </si>
  <si>
    <t>Patients appreciate the detailed treatment planning and friendly, supportive care.</t>
  </si>
  <si>
    <t>Invisalign | Braces | Smile Alignment</t>
  </si>
  <si>
    <t>Cosmetic Orthodontics</t>
  </si>
  <si>
    <t>Invisalign, Braces, Smile Alignment</t>
  </si>
  <si>
    <t>8575 164th Ave NE Ste 201, Redmond, WA 98052</t>
  </si>
  <si>
    <t>(425) 814 0078</t>
  </si>
  <si>
    <t>https://ismileorthodontics.com/wp-content/uploads/2025/06/DSC03162-1-1026x1536.jpg</t>
  </si>
  <si>
    <t>Patients value the friendly staff, clear guidance, and excellent orthodontic results. (duplicate listing)</t>
  </si>
  <si>
    <t>Family &amp; Cosmetic Orthodontics (Clear Aligners + Braces Focus)</t>
  </si>
  <si>
    <t>Queen Anne Orthodontics</t>
  </si>
  <si>
    <t>Dr. Teja</t>
  </si>
  <si>
    <t>604 W McGraw St, Seattle, WA 98119</t>
  </si>
  <si>
    <t>(206) 282 3000</t>
  </si>
  <si>
    <t>https://www.queenanneorthodontics.com/assets/uploads/images/meet-dr-teja.jpg</t>
  </si>
  <si>
    <t>Patients appreciate the personalized orthodontic treatments and caring environment.</t>
  </si>
  <si>
    <t>Invisalign | Braces | Teen &amp; Adult Orthodontics</t>
  </si>
  <si>
    <t>Invisalign, Braces, Teen &amp; Adult Orthodontics</t>
  </si>
  <si>
    <t>Seattle Braces C.Neil Nicholson DDS</t>
  </si>
  <si>
    <t>Dr. Nicholson</t>
  </si>
  <si>
    <t>2815 S McClellan St, Seattle, WA 98144</t>
  </si>
  <si>
    <t>(206) 725 0770</t>
  </si>
  <si>
    <t>https://images.squarespace-cdn.com/content/v1/67d82ccf2ed4857bc00a413a/a7f8c2bd-7455-42e3-bdc5-f7b8f8d3e124/deneil-new0817.jpg?format=500w</t>
  </si>
  <si>
    <t>Patients value the efficient treatment process and good braces/Invisalign results.</t>
  </si>
  <si>
    <t>Braces | Invisalign | Retainers</t>
  </si>
  <si>
    <t>Braces-Focused Orthodontics</t>
  </si>
  <si>
    <t> </t>
  </si>
  <si>
    <t>Advanced Orthodontics Burien</t>
  </si>
  <si>
    <t>Dr. Donoso</t>
  </si>
  <si>
    <t>15125 5th Ave SW, Burien, WA 98166</t>
  </si>
  <si>
    <t>(206) 242 5200</t>
  </si>
  <si>
    <t>https://advancedorthodontics.com/wp-content/uploads/2026/03/Dr-J-2000x1333.jpg</t>
  </si>
  <si>
    <t>Patients praise the friendly team and effective orthodontic care.</t>
  </si>
  <si>
    <t>Invisalign | Braces | Complex Bite Correction</t>
  </si>
  <si>
    <t>Northcut Orthodontics - Reid J. Winkler DDS MSD &amp; Samuel A. Finkleman DDS MSD</t>
  </si>
  <si>
    <t>Dr. Winkler</t>
  </si>
  <si>
    <t>11066 5th Ave NE Suite 202, Seattle, WA 98125</t>
  </si>
  <si>
    <t>(206) 362 1632</t>
  </si>
  <si>
    <t>https://northcutorthodontics.com/wp-content/uploads/2016/01/Reid-Jacket.jpg</t>
  </si>
  <si>
    <t>Patients value the expert orthodontic treatments and patient-centered care.</t>
  </si>
  <si>
    <t>General Orthodontics</t>
  </si>
  <si>
    <t>Modern Dermatology</t>
  </si>
  <si>
    <t>Dr. Alexandra Grob.</t>
  </si>
  <si>
    <t>1021 Mercer St, Seattle, WA 98109</t>
  </si>
  <si>
    <t>(206) 489 2530</t>
  </si>
  <si>
    <t>https://themodernderm.com/img/grob-headshot.webp</t>
  </si>
  <si>
    <t>2.5K</t>
  </si>
  <si>
    <t>Patients value advanced skin treatments, cosmetic procedures, and professional care.</t>
  </si>
  <si>
    <t>Acne Treatment | Skin Cancer Screening | Laser Treatments</t>
  </si>
  <si>
    <t>Medical + Cosmetic Dermatology</t>
  </si>
  <si>
    <t>Young Dermatology, PLLC</t>
  </si>
  <si>
    <t>ALISON Z. YOUNG</t>
  </si>
  <si>
    <t>805 Madison St Suite 703, Seattle, WA 98104</t>
  </si>
  <si>
    <t>(206) 860 5582</t>
  </si>
  <si>
    <t>https://youngdermed.com/wp-content/uploads/2025/06/Young-Dermatology-Dr-Alison-Young.png</t>
  </si>
  <si>
    <t>Patients appreciate personalized care and effective medical and cosmetic dermatology services.</t>
  </si>
  <si>
    <t>Acne | Eczema | Skin Exams</t>
  </si>
  <si>
    <t>General Medical Dermatology</t>
  </si>
  <si>
    <t>Acne, Eczema, Skin Exams</t>
  </si>
  <si>
    <t>Dermatology Arts</t>
  </si>
  <si>
    <t>Samir P. Master,</t>
  </si>
  <si>
    <t>1414 116th Ave NE, Bellevue, WA 98004</t>
  </si>
  <si>
    <t>(425) 455 3376</t>
  </si>
  <si>
    <t>https://images.squarespace-cdn.com/content/v1/5ed9ae31e90be22a67c865a0/20104c44-0666-4e61-814c-da04b8d75730/IMG_9802.jpg?format=750w</t>
  </si>
  <si>
    <t>3.8K</t>
  </si>
  <si>
    <t>Patients praise the skilled providers, modern treatments, and excellent skin results.</t>
  </si>
  <si>
    <t>Botox | Fillers | Laser Resurfacing</t>
  </si>
  <si>
    <t>Botox, Fillers, Laser Resurfacing</t>
  </si>
  <si>
    <t>Arboretum Dermatology</t>
  </si>
  <si>
    <t>Dr. Carmen Berger</t>
  </si>
  <si>
    <t>3131 E Madison St Ste 205, Seattle, WA 98112</t>
  </si>
  <si>
    <t>(206) 466 3937</t>
  </si>
  <si>
    <t>https://www.arboretumdermatology.com/wp-content/uploads/2024/02/Carmen-Berger-opt-600x790.jpg</t>
  </si>
  <si>
    <t>Patients value friendly staff and comprehensive medical and cosmetic skin care.</t>
  </si>
  <si>
    <t>Skin Cancer Screening | Acne | Rash/Eczema Care</t>
  </si>
  <si>
    <t>Skin Cancer Screening, Acne, Rash/Eczema Care</t>
  </si>
  <si>
    <t>Westside Dermatology</t>
  </si>
  <si>
    <t>Ramsey Markus</t>
  </si>
  <si>
    <t>4740 44th Ave SW #200, Seattle, WA 98116</t>
  </si>
  <si>
    <t>(206) 937 8954</t>
  </si>
  <si>
    <t>https://www.wsderm.com/wp-content/uploads/2023/06/Ramsey-Markus-MD.jpg</t>
  </si>
  <si>
    <t>Patients appreciate professional service and effective treatment for various skin conditions.</t>
  </si>
  <si>
    <t>Acne | Mohs Surgery | Skin Cancer Treatment</t>
  </si>
  <si>
    <t>Medical + Surgical Dermatology</t>
  </si>
  <si>
    <t>Acne, Mohs Surgery, Skin Cancer Treatment</t>
  </si>
  <si>
    <t>The Perq Dermatology</t>
  </si>
  <si>
    <t>Dr. Sarah Sung</t>
  </si>
  <si>
    <t>5101 25th Ave NE #10, Seattle, WA 98105</t>
  </si>
  <si>
    <t>(206) 898 0898</t>
  </si>
  <si>
    <t>https://images.squarespace-cdn.com/content/v1/667c65484f7f5500004fb831/d09f9d40-3098-4f12-83a8-0082505d5a4e/Sarah-Sung-Portrait-main-2.png?format=1000w</t>
  </si>
  <si>
    <t>Patients praise the modern, patient-focused approach and cosmetic dermatology expertise.</t>
  </si>
  <si>
    <t>Botox | Chemical Peels | Laser Treatments</t>
  </si>
  <si>
    <t>Aesthetic / Cosmetic Dermatology</t>
  </si>
  <si>
    <t>Botox, Chemical Peels, Laser Treatments</t>
  </si>
  <si>
    <t>Advanced Dermatology and Laser Institute of Seattle</t>
  </si>
  <si>
    <t>Dr. Steven Greene</t>
  </si>
  <si>
    <t>4915 25th Ave NE #207W, Seattle, WA 98105</t>
  </si>
  <si>
    <t>(206) 402 4797</t>
  </si>
  <si>
    <t>https://www.advanceddermatologyseattle.com/wp-content/uploads/2017/10/Dr-Greene-495x600.jpg</t>
  </si>
  <si>
    <t>Patients value advanced laser treatments and expert cosmetic dermatology care.</t>
  </si>
  <si>
    <t>Laser Treatments | Skin Rejuvenation | Botox</t>
  </si>
  <si>
    <t>Laser &amp; Cosmetic Dermatology</t>
  </si>
  <si>
    <t>Laser Treatments, Skin Rejuvenation, Botox</t>
  </si>
  <si>
    <t>Dermatology of Seattle</t>
  </si>
  <si>
    <t>Elie Levy</t>
  </si>
  <si>
    <t>13610 1st Ave S, Burien, WA 98168</t>
  </si>
  <si>
    <t>(206) 248 5020</t>
  </si>
  <si>
    <t>https://www.dermatologyseattle.com/providers/elie-levy.webp</t>
  </si>
  <si>
    <t>Patients appreciate thorough skin evaluations and high-quality dermatologic care.</t>
  </si>
  <si>
    <t>Skin Cancer Screening | Acne | Cosmetic Procedures</t>
  </si>
  <si>
    <t>Full-Service Dermatology</t>
  </si>
  <si>
    <t>Skin Cancer Screening, Acne, Cosmetic Procedures</t>
  </si>
  <si>
    <t>Frontier Dermatology</t>
  </si>
  <si>
    <t>Lauren E Boudreaux</t>
  </si>
  <si>
    <t>21701 76th Ave W, Edmonds, WA 98026</t>
  </si>
  <si>
    <t>(425) 672 1333</t>
  </si>
  <si>
    <t>https://www.frontierdermatology.com/wp-content/smush-webp/2024/12/1697927135-1.jpg.webp</t>
  </si>
  <si>
    <t>Patients praise the wide network, experienced providers, and comprehensive skin treatments.</t>
  </si>
  <si>
    <t>Skin Cancer Treatment | Mohs Surgery | Acne/Eczema Care</t>
  </si>
  <si>
    <t>Skin Cancer Treatment, Mohs Surgery, Acne/Eczema Care</t>
  </si>
  <si>
    <t>North Pacific Dermatology</t>
  </si>
  <si>
    <t>Margit Juhasz</t>
  </si>
  <si>
    <t>3721 Talbot Rd S, Renton, WA 98055</t>
  </si>
  <si>
    <t>(425) 656 8226</t>
  </si>
  <si>
    <t>https://npdermatology.com/wp-content/uploads/2025/10/Margit-Juhasz-Headshot.jpg</t>
  </si>
  <si>
    <t>Patients value professional care and effective treatment for medical and cosmetic skin concerns.</t>
  </si>
  <si>
    <t>Skin Cancer Screening | Acne | Cosmetic Dermatology</t>
  </si>
  <si>
    <t>Skin Cancer Screening, Acne, Cosmetic Dermatology</t>
  </si>
  <si>
    <t>Spectrum Dermatology of Seattle (First Hill)</t>
  </si>
  <si>
    <t>Paula D Zook, MD</t>
  </si>
  <si>
    <t>805 Madison St Ste 701, Seattle, WA 98104</t>
  </si>
  <si>
    <t>(206) 709 8010</t>
  </si>
  <si>
    <t>https://www.spectrumdermatologyseattle.com/wp-content/uploads/2024/12/Paula_D_Zook_MD.webp</t>
  </si>
  <si>
    <t>Patients appreciate attentive care and modern dermatology solutions.</t>
  </si>
  <si>
    <t>Acne | Rosacea | Laser Treatments</t>
  </si>
  <si>
    <t>Acne, Rosacea, Laser Treatments</t>
  </si>
  <si>
    <t>Frontier Dermatology (Mill Creek)</t>
  </si>
  <si>
    <t>Dr. Malakouti</t>
  </si>
  <si>
    <t>15906 Mill Creek Blvd #105, Mill Creek, WA 98012</t>
  </si>
  <si>
    <t>https://www.frontierdermatology.com/wp-content/smush-webp/2024/12/1698761968.jpg.webp</t>
  </si>
  <si>
    <t>1.1K</t>
  </si>
  <si>
    <t>Patients value consistent care across locations and experienced dermatology providers. (duplicate listing)</t>
  </si>
  <si>
    <t>Medical &amp; Surgical Dermatology (High-volume Skin Cancer + Mohs-focused practice)</t>
  </si>
  <si>
    <t>Dr. Heather D. Rogers, MD</t>
  </si>
  <si>
    <t>DR. HEATHER D.</t>
  </si>
  <si>
    <t>(206) 707 9299</t>
  </si>
  <si>
    <t>https://cdn.shopify.com/s/files/1/1566/0863/files/Founder.webp?v=1774658068&amp;width=1070</t>
  </si>
  <si>
    <t>Patients value expert cosmetic dermatology and a science-based, modern approach.</t>
  </si>
  <si>
    <t>Acne Treatment | Anti-Aging Skincare | Eczema Care</t>
  </si>
  <si>
    <t>Medical + Cosmetic Dermatology (Skin Health Focus)</t>
  </si>
  <si>
    <t>Acne Treatment, Anti-Aging Skincare, Eczema Care</t>
  </si>
  <si>
    <t xml:space="preserve">Carla J Bauman MD
</t>
  </si>
  <si>
    <t>Carla J. Bauman</t>
  </si>
  <si>
    <t>1101 Madison St Suite 301, Seattle, WA 98104</t>
  </si>
  <si>
    <t>(206) 215 6600</t>
  </si>
  <si>
    <t>https://cdcssl.ibsrv.net/ibimg/smb/950x1273_80/webmgr/23/r/1/_providers/_MG_0802_1366x1830.jpeg.webp?6f1991be9b09b0caefc4adc99043861a</t>
  </si>
  <si>
    <t>Patients appreciate experienced dermatologic care and professional skin treatment services.</t>
  </si>
  <si>
    <t>Acne | Skin Cancer Screening | Cosmetic Dermatology</t>
  </si>
  <si>
    <t>Acne, Skin Cancer Screening, Cosmetic Dermatology</t>
  </si>
  <si>
    <t>North Seattle Pediatrics</t>
  </si>
  <si>
    <t>Dr. Linda L. Grim</t>
  </si>
  <si>
    <t>10330 Meridian Ave N, Seattle, WA 98133</t>
  </si>
  <si>
    <t>(206) 368 6080</t>
  </si>
  <si>
    <t>https://northseattlepediatrics.com/wp-content/uploads/2019/10/Linda-Grim.jpg</t>
  </si>
  <si>
    <t>Patients appreciate compassionate pediatric care, experienced providers, and a family-focused approach.</t>
  </si>
  <si>
    <t>Well-Child Visits | Immunizations | Sick Visits</t>
  </si>
  <si>
    <t>Well-Child Visits, Immunizations, Sick Visits</t>
  </si>
  <si>
    <t>Ballard Pediatrics</t>
  </si>
  <si>
    <t>Elizabeth Mardesich</t>
  </si>
  <si>
    <t>7554 15th Ave NW, Seattle, WA 98117</t>
  </si>
  <si>
    <t>(206) 783 9300</t>
  </si>
  <si>
    <t>https://lirp.cdn-website.com/660a947d/dms3rep/multi/opt/Elizabeth-Mardesich--ARNP-6bbe7bf1-66db68e5-82ea6611-fb9717cd-1920w.png</t>
  </si>
  <si>
    <t>Families value the friendly staff, personalized care, and commitment to children's health and wellness.</t>
  </si>
  <si>
    <t>Well-Child Care | Vaccinations | Same-Day Sick Visits</t>
  </si>
  <si>
    <t>Primary Care Pediatrics</t>
  </si>
  <si>
    <t>Well-Child Care, Vaccinations, Same-Day Sick Visits</t>
  </si>
  <si>
    <t xml:space="preserve"> Pediatrician</t>
  </si>
  <si>
    <t>Richmond Pediatrics</t>
  </si>
  <si>
    <t>Seja Abudiab</t>
  </si>
  <si>
    <t>23511 56th Ave W Suite 105, Mountlake Terrace, WA 98043</t>
  </si>
  <si>
    <t>(206) 546 2421</t>
  </si>
  <si>
    <t>https://encrypted-tbn0.gstatic.com/images?q=tbn:ANd9GcQViYeBXXfQtK1ng6WQXD_DMWrNDuwiTGGviHxPqKgMcw&amp;s</t>
  </si>
  <si>
    <t>Families appreciate comprehensive pediatric care and access to trusted children's health specialists.</t>
  </si>
  <si>
    <t>Well-Child Visits | Immunizations | Developmental Care</t>
  </si>
  <si>
    <t>Intergalactic Pediatrics</t>
  </si>
  <si>
    <t>Jennifer P</t>
  </si>
  <si>
    <t>3316 NE 125th St Suite 2, Seattle, WA 98125</t>
  </si>
  <si>
    <t>(206) 203 2509</t>
  </si>
  <si>
    <t>https://images.squarespace-cdn.com/content/v1/5abd3b51365f02f24f486dfb/1540843687232-4AKUVSAA6XJFTDGXZYRA/IMG_0276.jpg?format=1000w</t>
  </si>
  <si>
    <t>Parents praise the welcoming environment, personalized care, and child-centered approach.</t>
  </si>
  <si>
    <t>Well-Child Visits | Newborn Care | Sick Visits</t>
  </si>
  <si>
    <t>Concierge / Direct Primary Care Pediatrics</t>
  </si>
  <si>
    <t>Well-Child Visits, Newborn Care, Sick Visits</t>
  </si>
  <si>
    <t>Pediatric Care Center at UW Medical Center - Roosevelt</t>
  </si>
  <si>
    <t>Timothy H. Dellit M.D.</t>
  </si>
  <si>
    <t>4245 Roosevelt Way NE, Seattle, WA 98105</t>
  </si>
  <si>
    <t>(206) 598 3000</t>
  </si>
  <si>
    <t>https://www.uwmedicine.org/sites/stevie/files/styles/square_l/public/provider-images/UWMedicine-Tim-Dellitt.jpg?itok=vLoZ9kxA</t>
  </si>
  <si>
    <t>Families value expert pediatric care, thorough evaluations, and coordinated medical services.</t>
  </si>
  <si>
    <t>Preventive Care | Chronic Disease Management | Developmental Pediatrics</t>
  </si>
  <si>
    <t>Preventive Care, Chronic Disease Management, Developmental Pediatrics</t>
  </si>
  <si>
    <t>Virginia Mason Franciscan Health Medical Pavilion - Pediatrics - University Village</t>
  </si>
  <si>
    <t>Kelly Campbell, MHSA</t>
  </si>
  <si>
    <t>2671 NE 46th St, Seattle, WA 98105</t>
  </si>
  <si>
    <t>(206) 525 3030</t>
  </si>
  <si>
    <t>https://cdn.theorg.com/785f3597-e224-4e16-9cd3-d3a151498adc_thumb.jpg</t>
  </si>
  <si>
    <t>Families value comprehensive pediatric services and experienced healthcare professionals.</t>
  </si>
  <si>
    <t>Well-Child Care | Vaccinations | Pediatric Primary Care</t>
  </si>
  <si>
    <t>Family &amp; General Pediatrics</t>
  </si>
  <si>
    <t>Shine Pediatrics</t>
  </si>
  <si>
    <t>Staci Swan</t>
  </si>
  <si>
    <t>901 Boren Ave Suite 800, Seattle, WA 98104</t>
  </si>
  <si>
    <t>(206) 420 4321</t>
  </si>
  <si>
    <t>https://lirp.cdn-website.com/83261731/dms3rep/multi/opt/Staci03-6d41e1d8-1920w.jpg</t>
  </si>
  <si>
    <t>Parents praise the caring team, personalized attention, and focus on children's well-being.</t>
  </si>
  <si>
    <t>Newborn Care | Well-Child Visits | Behavioral Health Support</t>
  </si>
  <si>
    <t>Holistic &amp; General Pediatrics</t>
  </si>
  <si>
    <t>Newborn Care, Well-Child Visits, Behavioral Health Support</t>
  </si>
  <si>
    <t>Samy Pediatrics</t>
  </si>
  <si>
    <t>Dr. Samy</t>
  </si>
  <si>
    <t>3830 S Ferdinand St, Seattle, WA 98118, United</t>
  </si>
  <si>
    <t>https://img1.wsimg.com/isteam/ip/e1ade2da-857e-43bf-98af-a05d8ca61965/5896bd96-b8f9-435e-8168-1be6c81dcee2.JPG/:/rs=w:1138,cg:true,m</t>
  </si>
  <si>
    <t>Families value compassionate care, attentive providers, and comprehensive pediatric services.</t>
  </si>
  <si>
    <t>Well-Child Care | Vaccinations | Sick Visits</t>
  </si>
  <si>
    <t>Well-Child Care, Vaccinations, Sick Visits</t>
  </si>
  <si>
    <t>Puffin Pediatrics, PLLC</t>
  </si>
  <si>
    <t>Dr. Fradkin</t>
  </si>
  <si>
    <t>1631 15th Ave W Suite 103, Seattle, WA 98119</t>
  </si>
  <si>
    <t>(206) 547 2200</t>
  </si>
  <si>
    <t>https://images.squarespace-cdn.com/content/v1/62b76e7b8c39ad7d5c331ac5/0286a8d0-83a4-4f00-95f4-9889e3c41569/drfradkin+1.jpg?format=2500w</t>
  </si>
  <si>
    <t>Parents appreciate personalized care, accessibility, and a child-friendly environment.</t>
  </si>
  <si>
    <t>Newborn Care | Well-Child Visits | Lactation Support</t>
  </si>
  <si>
    <t>Concierge / Direct Care Pediatrics</t>
  </si>
  <si>
    <t>Newborn Care, Well-Child Visits, Lactation Support</t>
  </si>
  <si>
    <t>Thomas E Numrych, MD</t>
  </si>
  <si>
    <t>Hans P. Cassagnol</t>
  </si>
  <si>
    <t>(206) 223 6600</t>
  </si>
  <si>
    <t>https://encrypted-tbn0.gstatic.com/images?q=tbn:ANd9GcRyFYZ9-x7-c6MNte87_WXOTG30YJcRErFPILNBVjq81A&amp;s</t>
  </si>
  <si>
    <t>Parents value his professional, compassionate approach and commitment to children's health.</t>
  </si>
  <si>
    <t>Well-Child Visits | Adolescent Medicine | Preventive Care</t>
  </si>
  <si>
    <t>HopeCentral</t>
  </si>
  <si>
    <t>Patricia Scott, MD</t>
  </si>
  <si>
    <t>1404 Central Ave S Suite 220, Kent, WA 98032</t>
  </si>
  <si>
    <t>(206) 788 3700</t>
  </si>
  <si>
    <t>https://images.squarespace-cdn.com/content/v1/5e0b887d8adabe16e10f3d1c/ccb1d583-aa70-4e58-a7e3-144d6c7402a0/Patricia+Headshot+2026.png?format=500w</t>
  </si>
  <si>
    <t>Patients appreciate family-focused healthcare and supportive medical services.</t>
  </si>
  <si>
    <t>Pediatric Primary Care | Vaccinations | Sick Visits</t>
  </si>
  <si>
    <t>Community &amp; Family Pediatrics</t>
  </si>
  <si>
    <t>Pediatric Primary Care, Vaccinations, Sick Visits</t>
  </si>
  <si>
    <t>Pediatrics By Design - Dr. Lindsay</t>
  </si>
  <si>
    <t>Jessica Lindsay</t>
  </si>
  <si>
    <t>7220 Linden Ave N, Seattle, WA 98103</t>
  </si>
  <si>
    <t>(206) 588 2414</t>
  </si>
  <si>
    <t>https://images.squarespace-cdn.com/content/v1/64e027c1158b5b560a510895/722c99a7-b165-4376-95ca-45f7e45dd87b/jess.jpg?format=750w</t>
  </si>
  <si>
    <t>Families praise personalized pediatric care and strong relationships with providers.</t>
  </si>
  <si>
    <t>Newborn Care | Well-Child Visits | Developmental Screening</t>
  </si>
  <si>
    <t>Personalized Pediatrics</t>
  </si>
  <si>
    <t>Newborn Care, Well-Child Visits, Developmental Screening</t>
  </si>
  <si>
    <t>Matthew W. Allen, M.D.</t>
  </si>
  <si>
    <t>Kathryn Del Beccaro, MD</t>
  </si>
  <si>
    <t>https://lirp.cdn-website.com/660a947d/dms3rep/multi/opt/KHD+2025-1920w.jpg</t>
  </si>
  <si>
    <t>Parents appreciate his attentive care, professionalism, and commitment to children's well-being.</t>
  </si>
  <si>
    <t>Well-Child Visits | Vaccinations | Sick Visits</t>
  </si>
  <si>
    <t>General Pediatrics**</t>
  </si>
  <si>
    <t xml:space="preserve"> Family Medicines</t>
  </si>
  <si>
    <t>Zahra A Karmali, M.D.</t>
  </si>
  <si>
    <t>Dr. Zahra A. Karmali</t>
  </si>
  <si>
    <t>800 5th Ave Suite P100, Seattle, WA 98104</t>
  </si>
  <si>
    <t>(206) 320 3351</t>
  </si>
  <si>
    <t>https://cdn.providence.org/asset/SFOTZEm4DW0dxYSJrLlcbA1372173797/providermatch/phs/photos/orig/karmali-zahra-1255479739/jpg</t>
  </si>
  <si>
    <t>Patients consistently praise her for being compassionate, attentive, thorough, and truly listening to concerns while providing personalized, patient-centered care.</t>
  </si>
  <si>
    <t>Family Medicine | Preventive Care | Chronic Disease Management</t>
  </si>
  <si>
    <t>Residency-Based Primary Care Clinic (Academic Family Medicine)</t>
  </si>
  <si>
    <t>Family Medicine, Preventive Care, Chronic Disease Management</t>
  </si>
  <si>
    <t>My Family Doctor</t>
  </si>
  <si>
    <t xml:space="preserve">
Terrill L. Harrington</t>
  </si>
  <si>
    <t>3623 SW Alaska St, Seattle, WA 98126</t>
  </si>
  <si>
    <t>(206) 299 1900</t>
  </si>
  <si>
    <t>https://cdn.providence.org/asset/Gy71LPo4+W9w71S4iwxYoQ11368669342/providermatch/phs/photos/orig/harrington-terrill-1205854395/jpg</t>
  </si>
  <si>
    <t>Patients value the accessible care, friendly providers, and focus on long-term family health and preventive medicine.</t>
  </si>
  <si>
    <t>Family Medicine | Preventive Care | Chronic Disease Care</t>
  </si>
  <si>
    <t>Private Primary Care / Family Medicine Clinic</t>
  </si>
  <si>
    <t>Carolyn Downs Family Medical</t>
  </si>
  <si>
    <t>Abby Gross, MD</t>
  </si>
  <si>
    <t>2101 E Yesler Way, Seattle, WA 98122</t>
  </si>
  <si>
    <t>(206) 598 3300</t>
  </si>
  <si>
    <t>https://seattleroots.org/wp-content/uploads/2020/08/CDCHC-Headshots-Abby-Gross-1.jpg</t>
  </si>
  <si>
    <t>Patients appreciate community-focused care, affordability, and comprehensive family healthcare services.</t>
  </si>
  <si>
    <t>Family Medicine | Chronic Disease Management | Preventive Care</t>
  </si>
  <si>
    <t>Academic / Hospital-Based Primary Care</t>
  </si>
  <si>
    <t>Virginia Mason - Seattle Primary Care</t>
  </si>
  <si>
    <t>Heather Coleman, DNP, RN</t>
  </si>
  <si>
    <t>747 Broadway, Seattle, WA 98122</t>
  </si>
  <si>
    <t>https://encrypted-tbn0.gstatic.com/images?q=tbn:ANd9GcSbc5cYarjJReCu-36Wpsv5DBquag1Egt7bcuMoAXrPWw&amp;s</t>
  </si>
  <si>
    <t>Patients value convenient in-person and virtual care with experienced providers and comprehensive services.</t>
  </si>
  <si>
    <t>Integrated Primary Care System (Hospital Network)</t>
  </si>
  <si>
    <t>Killian Robert MD</t>
  </si>
  <si>
    <t>Dr. Robert Kent Killian</t>
  </si>
  <si>
    <t>901 Boren Ave #1730, Seattle, WA 98104</t>
  </si>
  <si>
    <t>(206) 568 6320</t>
  </si>
  <si>
    <t>https://encrypted-tbn0.gstatic.com/images?q=tbn:ANd9GcTFkDgQ9dnKsuuSpKU4XimyMOcQmms4jQTYaw_SPNpzSA&amp;s</t>
  </si>
  <si>
    <t>Dr. Robert Killian is a highly experienced family medicine physician in Seattle, known for providing personalized, patient-centered primary care focused on prevention, thorough diagnosis, and long-term health management.</t>
  </si>
  <si>
    <t>Private Primary Care / “Old-school” Personalized Family Medicine</t>
  </si>
  <si>
    <t>Trivas Family Medicine</t>
  </si>
  <si>
    <t xml:space="preserve">Dr. Johnson </t>
  </si>
  <si>
    <t>4141 California Ave SW, Seattle, WA 98116, United States</t>
  </si>
  <si>
    <t>(206) 386 6000</t>
  </si>
  <si>
    <t>https://images.squarespace-cdn.com/content/v1/647e9f3ffda06d6e55bfe43c/7db908ae-1064-49ac-9d92-34e0555f9cef/Capture.JPG?format=1000w</t>
  </si>
  <si>
    <t>Patients appreciate personalized, relationship-based primary care with a focus on preventive medicine and long-term health.</t>
  </si>
  <si>
    <t>Independent Primary Care Clinic (Private Family Medicine)</t>
  </si>
  <si>
    <t>GoodMed Direct Primary Care</t>
  </si>
  <si>
    <t>Dr. Ryan Campbell</t>
  </si>
  <si>
    <t xml:space="preserve">6553 California Ave SW Ste a </t>
  </si>
  <si>
    <t>(206) 322 2667</t>
  </si>
  <si>
    <t>https://images.squarespace-cdn.com/content/v1/65cad2198c445d6af1163c21/1707790882635-C3DHDP9M7G6Y9V1SX9U7/GM004.jpg?format=750w</t>
  </si>
  <si>
    <t>Patients value affordable, patient-focused care with a friendly and supportive healthcare team.</t>
  </si>
  <si>
    <t>Primary Care | Preventive Medicine | Chronic Care Management</t>
  </si>
  <si>
    <t>Direct Primary Care / Modern Primary Care Clinic</t>
  </si>
  <si>
    <t>Amber Farook, MD - Family Practice Physician</t>
  </si>
  <si>
    <t>Amber Farook, MD</t>
  </si>
  <si>
    <t xml:space="preserve">21616 76th Ave W Suite 202 </t>
  </si>
  <si>
    <t>(206) 329 1770</t>
  </si>
  <si>
    <t>https://pugetsoundmedicalassociates.com/wp-content/uploads/2024/10/Amber-Farook.webp</t>
  </si>
  <si>
    <t>Patients appreciate experienced providers and comprehensive family and internal medicine services.</t>
  </si>
  <si>
    <t>Family Medicine | Internal Medicine | Chronic Disease Care</t>
  </si>
  <si>
    <t>Private Multi-Provider Primary Care Clinic</t>
  </si>
  <si>
    <t>One Medical Primary Care Clinic - Downtown Seattle</t>
  </si>
  <si>
    <t>Andrew Sanchez</t>
  </si>
  <si>
    <t>1600 7th Ave Suite 110</t>
  </si>
  <si>
    <t>https://provider-images.prod.1life.com/UserImage-2381</t>
  </si>
  <si>
    <t>Patients value convenient same-day appointments, modern digital tools, and streamlined primary care.</t>
  </si>
  <si>
    <t>Primary Care | Preventive Care | Virtual Care</t>
  </si>
  <si>
    <t>Concierge / Membership-Based Primary Care</t>
  </si>
  <si>
    <t>Primary Care, Preventive Care, Virtual Care</t>
  </si>
  <si>
    <t>Phinney Primary Care and Wellness</t>
  </si>
  <si>
    <t>David Harvey, MD</t>
  </si>
  <si>
    <t xml:space="preserve">6804 Greenwood Ave N </t>
  </si>
  <si>
    <t>https://phinneypcw.com/wp-content/uploads/2022/10/clinic_shots2022Sep21_9193.jpg</t>
  </si>
  <si>
    <t>Patients value personalized care, strong provider relationships, and community-focused medicine.</t>
  </si>
  <si>
    <t>Family Medicine | Preventive Care | Chronic Care</t>
  </si>
  <si>
    <t>Independent Primary Care Clinic</t>
  </si>
  <si>
    <t>Family Medicine, Preventive Care, Chronic Care</t>
  </si>
  <si>
    <t>Virginia Mason Medical Center</t>
  </si>
  <si>
    <t>Michael (Mike) Cox, PhD</t>
  </si>
  <si>
    <t xml:space="preserve">1100 9th Ave </t>
  </si>
  <si>
    <t>(206) 297 5100</t>
  </si>
  <si>
    <t>https://www.vmfh.org/about-vmfh/leadership/mike-cox</t>
  </si>
  <si>
    <t>1K</t>
  </si>
  <si>
    <t>Patients trust advanced medical expertise, hospital-level care, and comprehensive specialty services.</t>
  </si>
  <si>
    <t>Specialty Care | Hospital Medicine | Complex Chronic Care</t>
  </si>
  <si>
    <t>Hospital System (Tertiary + Specialty Care)</t>
  </si>
  <si>
    <t>Specialty Care, Hospital Medicine, Complex Chronic Care</t>
  </si>
  <si>
    <t>Orthopedic surgeon</t>
  </si>
  <si>
    <t>OPAOrtho Orthopedic Physician Associates</t>
  </si>
  <si>
    <t>Archana Chivukula, M.D.</t>
  </si>
  <si>
    <t>601 Broadway Fl 7</t>
  </si>
  <si>
    <t>(206) 784 8833</t>
  </si>
  <si>
    <t>https://www.opaortho.com/wp-content/uploads/2025/10/chivukula-web-1.jpg</t>
  </si>
  <si>
    <t>(1.7K)</t>
  </si>
  <si>
    <t>Patients value expert orthopedic care, sports medicine expertise, and comprehensive treatment for bone and joint conditions.</t>
  </si>
  <si>
    <t>Joint Replacement | Sports Medicine | Spine Care</t>
  </si>
  <si>
    <t>Orthopedic &amp; Sports Medicine Center</t>
  </si>
  <si>
    <t>Joint Replacement, Sports Medicine, Spine Care</t>
  </si>
  <si>
    <t>Swedish Orthopedic Institute - Seattle</t>
  </si>
  <si>
    <t>Joel A. Shapiro, MD</t>
  </si>
  <si>
    <t>5350 Tallman Avenue Northwest, Suite 500
Seattle, WA 98107</t>
  </si>
  <si>
    <t>(206) 320 2400</t>
  </si>
  <si>
    <t>https://cdn.providence.org/asset/+rNJ52nx1cy4GsU1VCuTtQ1372173797/providermatch/phs/photos/orig/shapiro-joel-1215997895/jpg</t>
  </si>
  <si>
    <t>Patients appreciate advanced orthopedic surgery, skilled specialists, and coordinated hospital-based musculoskeletal care.</t>
  </si>
  <si>
    <t>Joint Replacement | Spine Surgery | Sports Medicine</t>
  </si>
  <si>
    <t>Academic Hospital Orthopedic Institute</t>
  </si>
  <si>
    <t>Orthopedic Physician Associates - Dr. Kevin Ko</t>
  </si>
  <si>
    <t>L. Kirk Lorimer, D.P.M.</t>
  </si>
  <si>
    <t xml:space="preserve">601 Broadway </t>
  </si>
  <si>
    <t>https://www.opaortho.com/wp-content/uploads/2025/01/lorimer-web-2.jpg</t>
  </si>
  <si>
    <t>Patients value consistent orthopedic expertise, sports injury treatment, and advanced musculoskeletal care.</t>
  </si>
  <si>
    <t>Dr. Grant H. Garcia, MD</t>
  </si>
  <si>
    <t>Dr. Grant Garcia</t>
  </si>
  <si>
    <t xml:space="preserve">2409 N 45th St </t>
  </si>
  <si>
    <t>(206) 633 8100</t>
  </si>
  <si>
    <t>https://assets.yourpractice.online/1271/grant-h-garcia-md-home.png</t>
  </si>
  <si>
    <t>Patients appreciate professional orthopedic care, clear communication, and effective treatment for injuries and joint conditions.</t>
  </si>
  <si>
    <t>ACL Reconstruction | Rotator Cuff Repair | Cartilage Restoration</t>
  </si>
  <si>
    <t>Sports Orthopedics / Shoulder &amp; Knee Surgery</t>
  </si>
  <si>
    <t>ACL Reconstruction, Rotator Cuff Repair, Cartilage Restoration</t>
  </si>
  <si>
    <t>Orthopedic Specialists of Seattle-Dr. Mark Reed,MD</t>
  </si>
  <si>
    <t>Dr. Mark Reed</t>
  </si>
  <si>
    <t>https://orthopedicspecialistsofseattle.com/wp-content/uploads/2013/09/Foot-and-ankle-surgery-%E2%80%93-Mark-Reed-MD-300x199.jpg</t>
  </si>
  <si>
    <t>Patients value experienced orthopedic care and a patient-focused approach to musculoskeletal health.</t>
  </si>
  <si>
    <t>Joint Replacement | Knee Surgery | Hip Surgery</t>
  </si>
  <si>
    <t>Adult Reconstruction Orthopedics</t>
  </si>
  <si>
    <t>Sean D. Toomey, MD</t>
  </si>
  <si>
    <t>Jason Boyer, M.D</t>
  </si>
  <si>
    <t>https://www.opaortho.com/wp-content/uploads/2025/01/boyer-web-3.jpg</t>
  </si>
  <si>
    <t>Patients value reliable orthopedic services and experienced specialists in musculoskeletal care.</t>
  </si>
  <si>
    <t>Proliance Orthopaedics &amp; Sports Medicine - Seattle</t>
  </si>
  <si>
    <t>Alexander Arzeno, MD</t>
  </si>
  <si>
    <t xml:space="preserve">515 Minor Ave #200 </t>
  </si>
  <si>
    <t>(206) 623 0922</t>
  </si>
  <si>
    <t>https://prolianceortho.wpenginepowered.com/wp-content/uploads/2020/07/Arzeno400x500.jpg</t>
  </si>
  <si>
    <t>Patients appreciate comprehensive orthopedic and sports medicine services with advanced treatment options.</t>
  </si>
  <si>
    <t>Sports Injury Treatment | Joint Replacement | Spine Care</t>
  </si>
  <si>
    <t>Orthopedics &amp; Sports Medicine Clinic</t>
  </si>
  <si>
    <t>Sports Injury Treatment, Joint Replacement, Spine Care</t>
  </si>
  <si>
    <t>Jason C. King, MD</t>
  </si>
  <si>
    <t>Brandon M. Nudelman, M.D.</t>
  </si>
  <si>
    <t>https://www.opaortho.com/wp-content/uploads/2024/09/b-nudelman.jpg</t>
  </si>
  <si>
    <t>Patients value specialized orthopedic care and strong focus on sports injuries and joint health.</t>
  </si>
  <si>
    <t>Proliance Surgeons - Orthopedic Specialists of Seattle at Seattle Orthopedic Center</t>
  </si>
  <si>
    <t>Phil Downer, MD</t>
  </si>
  <si>
    <t>https://orthopedicspecialistsofseattle.com/wp-content/uploads/2022/11/oss-downer-photo.jpg</t>
  </si>
  <si>
    <t>Patients appreciate experienced providers and comprehensive orthopedic care for a wide range of conditions.</t>
  </si>
  <si>
    <t>Joint Replacement | Sports Medicine | Fracture Care</t>
  </si>
  <si>
    <t>Orthopedic Surgery Clinic</t>
  </si>
  <si>
    <t>Orthopedics and Sports Medicine - Virginia Mason Medical Center</t>
  </si>
  <si>
    <t>Chad Melton</t>
  </si>
  <si>
    <t xml:space="preserve">1201 Terry Ave Level 2 &amp; 6 </t>
  </si>
  <si>
    <t>(206) 341 3000</t>
  </si>
  <si>
    <t>https://encrypted-tbn0.gstatic.com/images?q=tbn:ANd9GcTOZ9CFlBB5bgTzw9PaiC9AIv59fk4QCvBxwdl217NPwg&amp;s</t>
  </si>
  <si>
    <t>Patients value hospital-level expertise, advanced treatments, and coordinated orthopedic care.</t>
  </si>
  <si>
    <t>Joint Replacement | Spine Care | Sports Medicine</t>
  </si>
  <si>
    <t>Hospital-Based Orthopedic Center</t>
  </si>
  <si>
    <t>Joint Replacement, Spine Care, Sports Medicine</t>
  </si>
  <si>
    <t>Charlie Peterson, MD</t>
  </si>
  <si>
    <t>Dr. Charlie Peterson</t>
  </si>
  <si>
    <t>5350 Tallman Ave NW Ste 500</t>
  </si>
  <si>
    <t>https://assets.yourpractice.online/2417/hm-dr-pic.png</t>
  </si>
  <si>
    <t>Patients appreciate skilled orthopedic care, clear explanations, and effective treatment outcomes.</t>
  </si>
  <si>
    <t>Shoulder Replacement | Rotator Cuff Repair | Shoulder Instability Surgery</t>
  </si>
  <si>
    <t>Shoulder Surgery Specialist</t>
  </si>
  <si>
    <t>Shoulder Replacement, Rotator Cuff Repair, Shoulder Instability Surgery</t>
  </si>
  <si>
    <t>Orthopedic Specialists of Seattle - Proliance Surgeons</t>
  </si>
  <si>
    <t>Scott D. Ruhlman, MD</t>
  </si>
  <si>
    <t>https://orthopedicspecialistsofseattle.com/wp-content/uploads/2022/11/oss-ruhlman-photo.jpg</t>
  </si>
  <si>
    <t>Patients value consistent care, experienced physicians, and comprehensive orthopedic treatment.</t>
  </si>
  <si>
    <t>Michael K. McAdam, MD</t>
  </si>
  <si>
    <t>Scott E. Hormel, M.D.</t>
  </si>
  <si>
    <t>https://www.opaortho.com/wp-content/uploads/2019/03/hormel-web.jpg</t>
  </si>
  <si>
    <t>Patients appreciate focused orthopedic care and sports injury treatment expertise.</t>
  </si>
  <si>
    <t>OPAOrtho - Orthopedic Physician Associates Bellevue</t>
  </si>
  <si>
    <t>William L. Crutcher, M.D.</t>
  </si>
  <si>
    <t>4455 148th Ave NE</t>
  </si>
  <si>
    <t>https://www.opaortho.com/wp-content/uploads/2024/09/wcrutcher-web.jpg</t>
  </si>
  <si>
    <t>Patients appreciate expert orthopedic care, minimally invasive treatments, and sports medicine services.</t>
  </si>
  <si>
    <t>Proliance Orthopaedics &amp; Sports Medicine - Bellevue</t>
  </si>
  <si>
    <t xml:space="preserve">3101 Northup Way Ste 201 </t>
  </si>
  <si>
    <t>(425) 455 3600</t>
  </si>
  <si>
    <t>1.3K</t>
  </si>
  <si>
    <t>Patients value professional orthopedic care and strong patient communication.</t>
  </si>
  <si>
    <t>Andre Shaffer, MD - Orthopedic Specialists of Seattle</t>
  </si>
  <si>
    <t>Dr. Andre Shaffer</t>
  </si>
  <si>
    <t>https://assets.yourpractice.online/2842/andre-shaddermd-profile.jpg</t>
  </si>
  <si>
    <t>Patients appreciate specialized orthopedic services and experienced care teams.</t>
  </si>
  <si>
    <t>Hip Replacement | Knee Replacement | Revision Joint Surgery</t>
  </si>
  <si>
    <t>Joint Replacement Specialist</t>
  </si>
  <si>
    <t>Scott E. Hormel, MD</t>
  </si>
  <si>
    <t>Eric Q. Pang, M.D.</t>
  </si>
  <si>
    <t>601 Broadway #700</t>
  </si>
  <si>
    <t>https://www.opaortho.com/wp-content/uploads/2019/06/pang-web-1.jpg</t>
  </si>
  <si>
    <t>Patients value advanced spine and neurological orthopedic expertise with a research-driven approach.</t>
  </si>
  <si>
    <t>Alexis Falicov, MD, PhD</t>
  </si>
  <si>
    <t>Dr. Alexis Falicov</t>
  </si>
  <si>
    <t>801 Broadway Swedish Heath Building Suite #617</t>
  </si>
  <si>
    <t>https://spinesurgeonsseattle.com/wp-content/uploads/2026/01/Edited-Falicov.jpg</t>
  </si>
  <si>
    <t>Patients appreciate comprehensive orthopedic care and sports medicine services.</t>
  </si>
  <si>
    <t>Spine Surgery | Brain Tumor Surgery | Minimally Invasive Neurosurgery</t>
  </si>
  <si>
    <t>Neurosurgery / Spine Surgery</t>
  </si>
  <si>
    <t>Spine Surgery, Brain Tumor Surgery, Minimally Invasive Neurosurgery</t>
  </si>
  <si>
    <t>Proliance Orthopaedics &amp; Sports Medicine</t>
  </si>
  <si>
    <t>510 8th Ave NE #200</t>
  </si>
  <si>
    <t>(425) 392 3030</t>
  </si>
  <si>
    <t>Patients value consistent orthopedic expertise and personalized musculoskeletal treatment.</t>
  </si>
  <si>
    <t>Eva Young, MD</t>
  </si>
  <si>
    <t>Neel A. Gupta, M.D.</t>
  </si>
  <si>
    <t>https://www.opaortho.com/wp-content/uploads/2022/09/GUPTA_PHOTO-1.jpg</t>
  </si>
  <si>
    <t>Patients value trusted orthopedic care, sports injury treatment, and comprehensive musculoskeletal services.</t>
  </si>
  <si>
    <t>Union Physical Therapy - Seattle</t>
  </si>
  <si>
    <t>Christopher 誠二 (Seiji) Rogers</t>
  </si>
  <si>
    <t xml:space="preserve">2214 N 56th St </t>
  </si>
  <si>
    <t>(206) 588 0855</t>
  </si>
  <si>
    <t>https://unionpt.com/wp-content/uploads/2025/12/IMG_6817.jpeg</t>
  </si>
  <si>
    <t>Patients appreciate personalized rehabilitation and attentive one-on-one care.</t>
  </si>
  <si>
    <t>Manual Therapy | Sports Rehabilitation | Injury Recovery</t>
  </si>
  <si>
    <t>Physical Therapy Clinic</t>
  </si>
  <si>
    <t>Manual Therapy, Sports Rehabilitation, Injury Recovery</t>
  </si>
  <si>
    <t>Seattle's Elite Physical Therapy</t>
  </si>
  <si>
    <t>Dr. Brittany Johnson</t>
  </si>
  <si>
    <t xml:space="preserve">1521 Queen Anne Ave N </t>
  </si>
  <si>
    <t>(206) 946 6655</t>
  </si>
  <si>
    <t>https://seattleselitept.com/wp-content/uploads/2026/04/Brittney-Johnson.jpg</t>
  </si>
  <si>
    <t>Patients value expert therapy focused on mobility and recovery.</t>
  </si>
  <si>
    <t>Sports Rehab | Post-Surgical Rehab | Strength Training</t>
  </si>
  <si>
    <t>Sports Rehab, Post-Surgical Rehab, Strength Training</t>
  </si>
  <si>
    <t>Avant Physical Therapy</t>
  </si>
  <si>
    <t>Laura Bannister</t>
  </si>
  <si>
    <t xml:space="preserve">2901 3rd Ave Unit 520 </t>
  </si>
  <si>
    <t>(206) 686 4073</t>
  </si>
  <si>
    <t>https://encrypted-tbn0.gstatic.com/images?q=tbn:ANd9GcTJ1de1_qvb0ETusWrrroQU-UqUObkm-XbjtuWJR_pXiNt0wwBs30QrEbM&amp;s</t>
  </si>
  <si>
    <t>Patients praise professional treatment plans and supportive therapists.</t>
  </si>
  <si>
    <t>Manual Therapy | Orthopedic Rehab | Pain Management</t>
  </si>
  <si>
    <t>Orthopedic Physical Therapy</t>
  </si>
  <si>
    <t>Manual Therapy, Orthopedic Rehab, Pain Management</t>
  </si>
  <si>
    <t>Forefront Physical Therapy - Seattle</t>
  </si>
  <si>
    <t>Dr. Dan Benson</t>
  </si>
  <si>
    <t xml:space="preserve">311 Terry Ave N </t>
  </si>
  <si>
    <t>(206) 279 2870</t>
  </si>
  <si>
    <t>https://forefrontpllc.com/wp-content/uploads/2024/05/img-5655.webp</t>
  </si>
  <si>
    <t>Patients appreciate individualized care and effective recovery programs.</t>
  </si>
  <si>
    <t>Sports Rehab | Injury Prevention | Performance Training</t>
  </si>
  <si>
    <t>Sports &amp; Performance Physical Therapy</t>
  </si>
  <si>
    <t>HIDEF Sports &amp; Physical Therapy</t>
  </si>
  <si>
    <t>Abby Klinkenberg</t>
  </si>
  <si>
    <t xml:space="preserve">2211 5th Ave </t>
  </si>
  <si>
    <t>(206) 693 9929</t>
  </si>
  <si>
    <t>https://static.wixstatic.com/media/9db3bc_4ddd4618b899491ca023c4b8fac99eb8~mv2.avif/v1/fill/w_421,h_421,al_c,lg_1,q_80,enc_avif,quality_auto/Image-empty-state.avif</t>
  </si>
  <si>
    <t>Patients value specialized therapy and clear progress tracking.</t>
  </si>
  <si>
    <t>Physical Therapy | Sports Injury Rehab | Strength Recovery</t>
  </si>
  <si>
    <t>Physical Therapy, Sports Injury Rehab, Strength Recovery</t>
  </si>
  <si>
    <t>Kaizen Physical Therapy</t>
  </si>
  <si>
    <t>Colin Sisco</t>
  </si>
  <si>
    <t xml:space="preserve">5025 25th Ave NE Ste 201 </t>
  </si>
  <si>
    <t>(206) 337 5630</t>
  </si>
  <si>
    <t>https://kaizenseattle.com/wp-content/uploads/2020/02/Colin-Sisco-kaizen-physical-therapy-400x450.png.webp</t>
  </si>
  <si>
    <t>Patients praise modern treatment methods and patient-centered care.</t>
  </si>
  <si>
    <t>Manual Therapy | Sports Rehab | Mobility Training</t>
  </si>
  <si>
    <t>Sharon Vitti</t>
  </si>
  <si>
    <t>901 Boren Ave Ste 1600</t>
  </si>
  <si>
    <t>(206) 447 1570</t>
  </si>
  <si>
    <t>Patients appreciate convenient access and comprehensive rehabilitation services.</t>
  </si>
  <si>
    <t>Physical Therapy | Work Injury Rehab | Sports Medicine Rehab</t>
  </si>
  <si>
    <t>Physical Therapy &amp; Rehabilitation Center</t>
  </si>
  <si>
    <t>Physical Therapy, Work Injury Rehab, Sports Medicine Rehab</t>
  </si>
  <si>
    <t>Sage Physical Therapy PLLC</t>
  </si>
  <si>
    <t>Sarah Benditt</t>
  </si>
  <si>
    <t xml:space="preserve">1125 E Olive St Ste b </t>
  </si>
  <si>
    <t>(206) 972 5978</t>
  </si>
  <si>
    <t>https://sageptseattle.com/wp-content/uploads/2025/02/Sarah-1255x1536.jpg</t>
  </si>
  <si>
    <t>Patients value compassionate therapists and tailored treatment plans.</t>
  </si>
  <si>
    <t>Pelvic Floor Therapy | Orthopedic Rehab | Manual Therapy</t>
  </si>
  <si>
    <t>Specialized Physical Therapy Clinic</t>
  </si>
  <si>
    <t>GO PT (Physical Therapy) - South Lake Union</t>
  </si>
  <si>
    <t>Dr. Michael Domingo</t>
  </si>
  <si>
    <t>201 Yale Ave N</t>
  </si>
  <si>
    <t>(206) 624 7602</t>
  </si>
  <si>
    <t>https://b3579251.smushcdn.com/3579251/wp-content/uploads/2024/01/Mikes-Headshot.png?lossy=0&amp;strip=1&amp;webp=1</t>
  </si>
  <si>
    <t>Patients appreciate focused physical therapy and attentive care.</t>
  </si>
  <si>
    <t>Physical Therapy | Sports Rehab | Pain Treatment</t>
  </si>
  <si>
    <t>Physical Therapy, Sports Rehab, Pain Treatment`</t>
  </si>
  <si>
    <t>MTI Physical Therapy - (First Hill)</t>
  </si>
  <si>
    <t>Ari Grunert</t>
  </si>
  <si>
    <t xml:space="preserve">506 12th Ave </t>
  </si>
  <si>
    <t>(206) 208 0333</t>
  </si>
  <si>
    <t>https://mtipt.com/wp-content/uploads/2026/03/Ari-Grunert-2026-400x450.png</t>
  </si>
  <si>
    <t>Patients praise skilled therapists and effective pain management.</t>
  </si>
  <si>
    <t>Manual Therapy | Sports Rehab | Post-Surgical Rehab</t>
  </si>
  <si>
    <t>Physical Therapy &amp; Sports Rehab</t>
  </si>
  <si>
    <t>Manual Therapy, Sports Rehab, Post-Surgical Rehab</t>
  </si>
  <si>
    <t>Alpine Physical Therapy</t>
  </si>
  <si>
    <t>Jeremiah Ferguson</t>
  </si>
  <si>
    <t xml:space="preserve">3800 Woodland Park Ave N Ste 100 </t>
  </si>
  <si>
    <t>(206) 284 2396</t>
  </si>
  <si>
    <t>https://images.squarespace-cdn.com/content/v1/574ceb8b04426269f1dd7594/1471470331125-VXMHFAGRPTJEIUR4XAYE/image-asset.jpeg?format=1000w</t>
  </si>
  <si>
    <t>Patients value personalized rehab and knowledgeable staff.</t>
  </si>
  <si>
    <t>Orthopedic Rehab | Manual Therapy | Injury Recovery</t>
  </si>
  <si>
    <t>Orthopedic Rehab, Manual Therapy, Injury Recovery</t>
  </si>
  <si>
    <t>MoveMend Physical Therapy</t>
  </si>
  <si>
    <t>Tanner Melnick</t>
  </si>
  <si>
    <t xml:space="preserve">2723 Eastlake Ave E </t>
  </si>
  <si>
    <t>(206) 641 7733</t>
  </si>
  <si>
    <t>https://images.squarespace-cdn.com/content/v1/67c894260392781988345d99/aa6621df-4600-4660-aae0-eb27c32b7b8a/TM_Headshot.jpg?format=750w</t>
  </si>
  <si>
    <t>Patients appreciate movement-focused therapy and professional guidance.</t>
  </si>
  <si>
    <t>Mobility Training | Injury Rehab | Manual Therapy</t>
  </si>
  <si>
    <t>Functional Movement Physical Therapy</t>
  </si>
  <si>
    <t>Mobility Training, Injury Rehab, Manual Therapy</t>
  </si>
  <si>
    <t>Salmon Bay Physical Therapy</t>
  </si>
  <si>
    <t>Andi Love</t>
  </si>
  <si>
    <t xml:space="preserve">6500 6th Ave NW </t>
  </si>
  <si>
    <t>(206) 789 8869</t>
  </si>
  <si>
    <t>https://images.squarespace-cdn.com/content/v1/59fa14ecdc2b4abb3850f142/1511406113168-IE062DZCF7M0FF4FTZYP/IMG_1013.jpg?format=750w</t>
  </si>
  <si>
    <t>Patients praise friendly staff and quality rehabilitation services.</t>
  </si>
  <si>
    <t>Manual Therapy | Sports Rehab | Pelvic Health</t>
  </si>
  <si>
    <t xml:space="preserve"> Physical Therapy Clinic</t>
  </si>
  <si>
    <t>Manual Therapy, Sports Rehab, Pelvic Health</t>
  </si>
  <si>
    <t>Mobilize Physical Therapy</t>
  </si>
  <si>
    <t>Dr. Shana Stratford</t>
  </si>
  <si>
    <t xml:space="preserve">3515 NE 45th St </t>
  </si>
  <si>
    <t>(206) 402 5483</t>
  </si>
  <si>
    <t>https://mobilizept.com/wp-content/uploads/2025/09/dr-shana-stratford.jpg</t>
  </si>
  <si>
    <t>Patients value hands-on treatment and customized recovery plans.</t>
  </si>
  <si>
    <t>Manual Therapy | Injury Recovery | Functional Rehab</t>
  </si>
  <si>
    <t>Mobile / Concierge Physical Therapy</t>
  </si>
  <si>
    <t>Manual Therapy, Injury Recovery, Functional Rehab</t>
  </si>
  <si>
    <t>Therapydia Queen Anne Physical Therapy</t>
  </si>
  <si>
    <t>Danika Drugge</t>
  </si>
  <si>
    <t xml:space="preserve">508 1st Ave N </t>
  </si>
  <si>
    <t>(206) 895 7535</t>
  </si>
  <si>
    <t>https://therapydiaseattle.com/wp-content/themes/yootheme/cache/ba/Danika-1-baf3f3ad.webp</t>
  </si>
  <si>
    <t>Patients appreciate expert care and improved mobility outcomes.</t>
  </si>
  <si>
    <t>Physical Therapy | Sports Rehab | Post-Surgical Recovery</t>
  </si>
  <si>
    <t>Physical Therapy, Sports Rehab, Post-Surgical Recovery</t>
  </si>
  <si>
    <t>Therapydia Ballard Physical Therapy</t>
  </si>
  <si>
    <t>Jim McGuire</t>
  </si>
  <si>
    <t>1500 NW 63rd St</t>
  </si>
  <si>
    <t>(206) 735 4414</t>
  </si>
  <si>
    <t>https://therapydiaseattle.com/wp-content/uploads/2024/05/Jim-McGuire-1-1536x1152-1.png</t>
  </si>
  <si>
    <t>Patients praise patient-focused therapy and supportive clinicians.</t>
  </si>
  <si>
    <t>GPT Physical Therapy at Ravenna</t>
  </si>
  <si>
    <t>Michael Osaki</t>
  </si>
  <si>
    <t>3290 NE 65th St Unit #101</t>
  </si>
  <si>
    <t>(206) 388 2549</t>
  </si>
  <si>
    <t>https://www.greenwoodpt.com/wp-content/uploads/2017/02/bio-michael-osaki-2.jpg</t>
  </si>
  <si>
    <t>Patients value experienced therapists and effective treatment plans.</t>
  </si>
  <si>
    <t>Orthopedic Rehab | Manual Therapy | Sports Injury Rehab</t>
  </si>
  <si>
    <t>Orthopedic Rehab, Manual Therapy, Sports Injury Rehab</t>
  </si>
  <si>
    <t>Renew Physical Therapy - Hillman City</t>
  </si>
  <si>
    <t>Erik Norwood</t>
  </si>
  <si>
    <t xml:space="preserve">5620 Rainier Ave S Suite 102 </t>
  </si>
  <si>
    <t>(206) 535 8061</t>
  </si>
  <si>
    <t>https://renew-physicaltherapy.com/wp-content/uploads/2026/05/HC-Erik-Norwood-CEO-Founder.jpg</t>
  </si>
  <si>
    <t>Patients appreciate personalized recovery programs and attentive care.</t>
  </si>
  <si>
    <t>Manual Therapy | Pelvic Health | Orthopedic Rehab</t>
  </si>
  <si>
    <t>Physical Therapy &amp; Wellness Clinic</t>
  </si>
  <si>
    <t>Manual Therapy, Pelvic Health, Orthopedic Rehab</t>
  </si>
  <si>
    <t>Highline Physical Therapy - Seattle</t>
  </si>
  <si>
    <t xml:space="preserve">Brett Windsor
</t>
  </si>
  <si>
    <t xml:space="preserve">4700 42nd Ave SW Ste 510 </t>
  </si>
  <si>
    <t>(206) 933 1030</t>
  </si>
  <si>
    <t>https://www.prnpt.com/Resources/abe6660c-072c-49c1-8a46-10a1b82f6612/Brett%20Windsor.jpg</t>
  </si>
  <si>
    <t>Patients praise professional staff and strong rehabilitation support.</t>
  </si>
  <si>
    <t>Physical Therapy | Injury Recovery | Post-Surgical Rehab</t>
  </si>
  <si>
    <t>Rehabilitation Clinic</t>
  </si>
  <si>
    <t xml:space="preserve">OBGYN </t>
  </si>
  <si>
    <t>Pearl Women's Center</t>
  </si>
  <si>
    <t>Richard Rosenfield, MD</t>
  </si>
  <si>
    <t xml:space="preserve">140 NW 14th Ave </t>
  </si>
  <si>
    <t>(503) 771 1883</t>
  </si>
  <si>
    <t>https://www.pearlwomenscenter.com/wp-content/uploads/2018/08/Rich-scaled.jpg</t>
  </si>
  <si>
    <t>Patients appreciate compassionate women’s healthcare and attentive providers.</t>
  </si>
  <si>
    <t>Prenatal Care | Gynecology | Menopause Care</t>
  </si>
  <si>
    <t>Women’s Health / OB-GYN Clinic</t>
  </si>
  <si>
    <t>Prenatal Care, Gynecology, Menopause Care</t>
  </si>
  <si>
    <t>The Oregon Clinic Obstetrics &amp; Gynecology East</t>
  </si>
  <si>
    <t>Anna Barlow-Harris</t>
  </si>
  <si>
    <t xml:space="preserve">5050 NE Hoyt St Ste 362 &amp; 353 </t>
  </si>
  <si>
    <t>(503) 239 6800</t>
  </si>
  <si>
    <t>https://www.oregonclinic.com/wp-content/uploads/2025/01/Barlow-Harris-Anna-2025-600x480-1.jpg</t>
  </si>
  <si>
    <t>Patients value comprehensive obstetric and gynecologic care with supportive staff.</t>
  </si>
  <si>
    <t>Obstetrics | Gynecology | Midwifery</t>
  </si>
  <si>
    <t>OB-GYN &amp; Midwifery Clinic</t>
  </si>
  <si>
    <t>Obstetrics, Gynecology, Midwifery</t>
  </si>
  <si>
    <t>The Oregon Clinic Obstetrics &amp; Gynecology North</t>
  </si>
  <si>
    <t>Erika Copperman</t>
  </si>
  <si>
    <t xml:space="preserve">501 N Graham St #550 </t>
  </si>
  <si>
    <t>(503) 284 5220</t>
  </si>
  <si>
    <t>https://www.oregonclinic.com/wp-content/uploads/2023/05/20-0615erikacopperman-1-small.jpg</t>
  </si>
  <si>
    <t>Patients praise experienced providers and personalized women’s health services.</t>
  </si>
  <si>
    <t>Women's Healthcare Associates, LLC - Bridgeview</t>
  </si>
  <si>
    <t>Jonathan Cook, MD, FACOG</t>
  </si>
  <si>
    <t>1130 NW 22nd Ave #520</t>
  </si>
  <si>
    <t>(503) 274 4800</t>
  </si>
  <si>
    <t>https://womens-healthcare-associates.s3.amazonaws.com/uploads/Cook-Jonathan_color-368x460.jpg.webp</t>
  </si>
  <si>
    <t>Patients appreciate professional care and clear communication throughout treatment.</t>
  </si>
  <si>
    <t>Women’s Health Clinic</t>
  </si>
  <si>
    <t>Legacy Medical Group-Portland Obstetrics and Gynecology at Good Samaritan</t>
  </si>
  <si>
    <t>Emily Edwards, MD</t>
  </si>
  <si>
    <t xml:space="preserve">Good Samaritan Bldg 3, 1130 NW 22nd Ave #120 </t>
  </si>
  <si>
    <t>(503) 413 7353</t>
  </si>
  <si>
    <t>https://www.legacyhealth.org/-/media/images/providers/emily-edwards133019964000000000.jpg?la=en&amp;as=1&amp;h=327&amp;w=218&amp;hash=ECC81E0FC6029B489998EE3BD2F66B3D</t>
  </si>
  <si>
    <t>Patients value expert maternity and gynecologic care in a supportive environment.</t>
  </si>
  <si>
    <t>Obstetrics | Gynecology | Pregnancy Care</t>
  </si>
  <si>
    <t>Hospital-Based OB-GYN Clinic</t>
  </si>
  <si>
    <t>Obstetrics, Gynecology, Pregnancy Care</t>
  </si>
  <si>
    <t>Providence Women's Clinic - East Portland</t>
  </si>
  <si>
    <t>Daniel J. Gross, MD</t>
  </si>
  <si>
    <t>4400 NE Halsey St Bldg 1, Ste 285</t>
  </si>
  <si>
    <t>(503) 215 6262</t>
  </si>
  <si>
    <t>https://cdn.providence.org/asset/NHAwN0faBzkqPAjbQp0JpQ1372173797/providermatch/phs/photos/500/gross-daniel-1902476211/jpg</t>
  </si>
  <si>
    <t>Patients appreciate attentive care and knowledgeable medical staff.</t>
  </si>
  <si>
    <t>Prenatal Care | Gynecology | Family Planning</t>
  </si>
  <si>
    <t>OB-GYN Clinic</t>
  </si>
  <si>
    <t>Prenatal Care, Gynecology, Family Planning</t>
  </si>
  <si>
    <t>Synergy Women’s Health Care</t>
  </si>
  <si>
    <t>Michelle Sang, MD,</t>
  </si>
  <si>
    <t>2525 NW Lovejoy St #300 ·</t>
  </si>
  <si>
    <t>(503) 227 4050</t>
  </si>
  <si>
    <t>https://i0.wp.com/synergypdx.com/wp-content/uploads/2026/02/Option-B-Michelle-Sang-Profile%402x.png?fit=800%2C785&amp;ssl=1</t>
  </si>
  <si>
    <t>Patients value holistic care and personalized treatment plans.</t>
  </si>
  <si>
    <t>Gynecology | Hormone Therapy | Wellness Care</t>
  </si>
  <si>
    <t>Integrative Women’s Health Clinic</t>
  </si>
  <si>
    <t>Women's Healthcare Clinic of Oregon</t>
  </si>
  <si>
    <t>Sharon E. Wong, MD</t>
  </si>
  <si>
    <t xml:space="preserve">10000 SE Main St #236 </t>
  </si>
  <si>
    <t>(503) 256 1470</t>
  </si>
  <si>
    <t>https://static.wixstatic.com/media/9111eb_96d0d91130c0467bbcf83eeb53e58b4f~mv2.jpg/v1/crop/x_0,y_22,w_400,h_404/fill/w_480,h_485,al_c,lg_1,q_80,enc_avif,quality_auto/9111eb_96d0d91130c0467bbcf83eeb53e58b4f~mv2.jpg</t>
  </si>
  <si>
    <t>Patients praise friendly staff and quality women’s healthcare services.</t>
  </si>
  <si>
    <t>Obstetrics | Gynecology | Annual Exams</t>
  </si>
  <si>
    <t>Obstetrics, Gynecology, Annual Exams</t>
  </si>
  <si>
    <t>Northwest Women's Clinic (Barnes Road Office)</t>
  </si>
  <si>
    <t>Robin W. Barrett, MD</t>
  </si>
  <si>
    <t xml:space="preserve">11750 SW Barnes Rd #300 </t>
  </si>
  <si>
    <t>(503) 416 9922</t>
  </si>
  <si>
    <t>https://nwwc.com/wp-content/uploads/2021/10/Robin-2-2-1384x2048.jpg</t>
  </si>
  <si>
    <t>Patients appreciate experienced providers and patient-focused care.</t>
  </si>
  <si>
    <t xml:space="preserve"> Prenatal Care | Gynecology | Menopause Care</t>
  </si>
  <si>
    <t>Lara Williams, MD</t>
  </si>
  <si>
    <t>Lara Williams</t>
  </si>
  <si>
    <t>https://www.oregonclinic.com/wp-content/uploads/2023/09/Williams_Lara-600x480-1.jpg</t>
  </si>
  <si>
    <t>Patients value her compassionate approach and thorough medical guidance.</t>
  </si>
  <si>
    <t>OB-GYN Specialist</t>
  </si>
  <si>
    <t>Women's Healthcare Associates, LLC - Peterkort North</t>
  </si>
  <si>
    <t>Brooke Andrews, MD, MPH</t>
  </si>
  <si>
    <t xml:space="preserve">9701 SW Barnes Rd #200 </t>
  </si>
  <si>
    <t>(503) 734 3700</t>
  </si>
  <si>
    <t>https://womens-healthcare-associates.s3.amazonaws.com/uploads/Andrews-Brooke_color-368x460.jpg.webp</t>
  </si>
  <si>
    <t>Patients appreciate professional care and supportive clinical staff.</t>
  </si>
  <si>
    <t>Cascade Women's Health, PC</t>
  </si>
  <si>
    <t>Marguerite Cohen, MD</t>
  </si>
  <si>
    <t>1040 NW 22nd Ave #330</t>
  </si>
  <si>
    <t>(503) 274 9936</t>
  </si>
  <si>
    <t>https://lirp.cdn-website.com/de2888b02318445cbefa6b321053473a/dms3rep/multi/opt/Marguerite-a1f780b6-1920w.jpg</t>
  </si>
  <si>
    <t>Patients praise personalized treatment and caring healthcare professionals.</t>
  </si>
  <si>
    <t>Obstetrics | Gynecology | Preventive Care</t>
  </si>
  <si>
    <t>Providence Women's Clinic at St. Vincent Medical Center</t>
  </si>
  <si>
    <t>Jonathan J. Kramer, MD</t>
  </si>
  <si>
    <t xml:space="preserve">9135 SW Barnes Rd Suite 761 </t>
  </si>
  <si>
    <t>(503) 216 2602</t>
  </si>
  <si>
    <t>https://cdn.providence.org/asset/mWvgdFeTRIE1BdLZbU1KVg1372173797/providermatch/phs/photos/500/kramer-jonathan-1962402941/jpg</t>
  </si>
  <si>
    <t>Patients value expert women’s health services and attentive providers.</t>
  </si>
  <si>
    <t>Women's Healthcare Associates, LLC - Gateway</t>
  </si>
  <si>
    <t>Allison Austin, MSW, LCSW</t>
  </si>
  <si>
    <t xml:space="preserve">10566 SE Washington St </t>
  </si>
  <si>
    <t>(503) 734 3800</t>
  </si>
  <si>
    <t>https://womens-healthcare-associates.s3.amazonaws.com/uploads/Austin-Allison_color-368x460.jpg.webp</t>
  </si>
  <si>
    <t>Patients appreciate compassionate care and efficient appointments.</t>
  </si>
  <si>
    <t>Kimberlynn Heller, DO, FACOG</t>
  </si>
  <si>
    <t>Kimberlynn Heller</t>
  </si>
  <si>
    <t xml:space="preserve">5050 NE Hoyt St #362 </t>
  </si>
  <si>
    <t>https://www.oregonclinic.com/wp-content/uploads/2023/05/heller_kim_2017_web_600x460.jpg</t>
  </si>
  <si>
    <t>Patients praise her professionalism and attentive patient care.</t>
  </si>
  <si>
    <t>Obstetrics | Gynecology | Women’s Preventive Care</t>
  </si>
  <si>
    <t>Obstetrics, Gynecology, Women’s Preventive Care</t>
  </si>
  <si>
    <t>Jennifer Franz, MD, FACOG</t>
  </si>
  <si>
    <t>Jennifer Franz</t>
  </si>
  <si>
    <t xml:space="preserve">5050 NE Hoyt St # 362 </t>
  </si>
  <si>
    <t>https://www.oregonclinic.com/wp-content/uploads/2023/05/franz_jennifer_web_600x480.jpg</t>
  </si>
  <si>
    <t>Patients appreciate her knowledgeable and reassuring approach to care.</t>
  </si>
  <si>
    <t>Obstetrics, Gynecology, Women's Preventive Care</t>
  </si>
  <si>
    <t>The Waldorf Center for Plastic Surgery</t>
  </si>
  <si>
    <t>RACHEL STREU</t>
  </si>
  <si>
    <t xml:space="preserve">9775 SW Wilshire St #200 </t>
  </si>
  <si>
    <t>(503) 646 0101</t>
  </si>
  <si>
    <t>https://encrypted-tbn0.gstatic.com/images?q=tbn:ANd9GcRY8v_0UJGAvnf4ud4Na7Rc-LwWpJigjEVOiw&amp;s</t>
  </si>
  <si>
    <t>Patients appreciate natural-looking cosmetic results and attentive care.</t>
  </si>
  <si>
    <t>Rhinoplasty | Facelift | Breast Augmentation</t>
  </si>
  <si>
    <t>Cosmetic Plastic Surgery Center</t>
  </si>
  <si>
    <t>Portland Plastic Surgery Group</t>
  </si>
  <si>
    <t>Dr. O’Brien</t>
  </si>
  <si>
    <t xml:space="preserve">1200 NW Naito Pkwy #310 </t>
  </si>
  <si>
    <t>(503) 241 9201</t>
  </si>
  <si>
    <t>https://www.datocms-assets.com/134382/1719936146-dr-shannon-o-brien-banner.jpg?auto=format,compress&amp;w=1352</t>
  </si>
  <si>
    <t>Patients value experienced surgeons and personalized treatment plans.</t>
  </si>
  <si>
    <t>Breast Augmentation | Tummy Tuck | Liposuction</t>
  </si>
  <si>
    <t xml:space="preserve">Cosmetic Plastic Surgery  </t>
  </si>
  <si>
    <t>Après Plastic Surgery</t>
  </si>
  <si>
    <t>Aric Aghayan, M.D.</t>
  </si>
  <si>
    <t xml:space="preserve">5331 S Macadam Ave #254 </t>
  </si>
  <si>
    <t>(503) 406 6892</t>
  </si>
  <si>
    <t>https://www.apresplasticsurgery.com/wp-content/uploads/2026/05/team-right-image.webp</t>
  </si>
  <si>
    <t>Patients praise professional staff and excellent surgical outcomes.</t>
  </si>
  <si>
    <t>Mommy Makeover | Breast Surgery | Body Contouring</t>
  </si>
  <si>
    <t>Mommy Makeover, Breast Surgery, Body Contouring</t>
  </si>
  <si>
    <t>drmichaelkim Facial Plastic Surgery</t>
  </si>
  <si>
    <t>Dr. Michael Kim</t>
  </si>
  <si>
    <t xml:space="preserve">2525 NW Lovejoy St #402 </t>
  </si>
  <si>
    <t>(503) 850 0414</t>
  </si>
  <si>
    <t>https://encrypted-tbn0.gstatic.com/images?q=tbn:ANd9GcRKa5LiMw325DgR5PzUWH8v6tiKjxy0AOP57Zjcp7uhag&amp;s</t>
  </si>
  <si>
    <t>Patients appreciate detailed consultations and natural aesthetic results.</t>
  </si>
  <si>
    <t>Rhinoplasty | Eyelid Surgery | Facelift</t>
  </si>
  <si>
    <t>Rhinoplasty, Eyelid Surgery, Facelift</t>
  </si>
  <si>
    <t>Samuel V. Bartholomew, MD, FACS, Plastic Surgeon</t>
  </si>
  <si>
    <t>Dr. Bartholomew</t>
  </si>
  <si>
    <t xml:space="preserve">5050 NE Hoyt St #422 </t>
  </si>
  <si>
    <t>(503) 488 2345</t>
  </si>
  <si>
    <t>https://res.cloudinary.com/nuvolum/image/upload/c_limit,w_1668/f_auto/q_auto/v1/BART/DEV/about-dr-bartholomew?_a=BBGMR9GW0</t>
  </si>
  <si>
    <t>Patients value compassionate care and skilled cosmetic procedures.</t>
  </si>
  <si>
    <t>Austin Hayes, MD</t>
  </si>
  <si>
    <t>Dr. Austin Hayes</t>
  </si>
  <si>
    <t>(503) 748 0069</t>
  </si>
  <si>
    <t>https://www.drhayescosmeticsurgery.com/uploads/6/9/2/9/69297503/editor/20160408-3360-as-smart-object-1_1.jpg?1610825928</t>
  </si>
  <si>
    <t>Patients praise personalized care and professional surgical expertise.</t>
  </si>
  <si>
    <t>Breast Surgery | Body Contouring | Facial Rejuvenation</t>
  </si>
  <si>
    <t>Cosmetic Surgery Clinic</t>
  </si>
  <si>
    <t>Breast Surgery, Body Contouring, Facial Rejuvenation</t>
  </si>
  <si>
    <t>Gorin Plastic Surgery and Med Spa</t>
  </si>
  <si>
    <t>Aaron D. Gorin</t>
  </si>
  <si>
    <t xml:space="preserve">6464 SW Borland Rd Ste B1 </t>
  </si>
  <si>
    <t>(503) 692 7222</t>
  </si>
  <si>
    <t>https://gorinplasticsurgery.com/wp-content/uploads/sites/221/2023/03/gorin-headshot-Nov-2017.png.webp</t>
  </si>
  <si>
    <t>Patients appreciate attentive staff and quality cosmetic treatments.</t>
  </si>
  <si>
    <t>Breast Augmentation | Liposuction | Tummy Tuck</t>
  </si>
  <si>
    <t>Portland Face Doctor | Peter Vila, MD</t>
  </si>
  <si>
    <t>Dr. Peter Vila</t>
  </si>
  <si>
    <t xml:space="preserve">12115 SW 70th Ave #100 </t>
  </si>
  <si>
    <t>(503) 382 8899</t>
  </si>
  <si>
    <t>https://lh3.googleusercontent.com/gps-cs-s/APNQkAEgRDQ5qdqcF2X02BEypqKqdtcyzr2md2T5tawn_4LdGTPXEK-dg-ZtfUNB_F9Z8ph44H3l34jzTLG9P0shSooCVc2EtfmtMWdBj3KuU8BTPh0JNB8D0x09eObRRBvfrCpYvd81Xg=w289-h312-n-k-no</t>
  </si>
  <si>
    <t>Patients value facial rejuvenation expertise and natural-looking results.</t>
  </si>
  <si>
    <t>Facelift | Botox | Injectable Fillers</t>
  </si>
  <si>
    <t>Facial Cosmetic Surgery</t>
  </si>
  <si>
    <t>Facelift, Botox, Injectable Fillers</t>
  </si>
  <si>
    <t>John S. Lee, MD</t>
  </si>
  <si>
    <t>*Dr. Lee</t>
  </si>
  <si>
    <t xml:space="preserve">4085 SW 109th Ave #200 </t>
  </si>
  <si>
    <t>(503) 228 5432</t>
  </si>
  <si>
    <t>https://nwplasticsurgery.com/wp-content/uploads/2023/03/john-s-lee-portlands-plastic-surgery-in-beaverton-home-profile-pic.webp</t>
  </si>
  <si>
    <t>Patients praise experienced surgeons and supportive patient care.</t>
  </si>
  <si>
    <t>Breast Surgery | Body Contouring | Facial Surgery</t>
  </si>
  <si>
    <t>Plastic &amp; Reconstructive Surgery</t>
  </si>
  <si>
    <t>OHSU Plastic &amp; Reconstructive Surgery: Reid Mueller, M.D.</t>
  </si>
  <si>
    <t>Michelle Cappadona</t>
  </si>
  <si>
    <t xml:space="preserve">3303 S Bond Ave </t>
  </si>
  <si>
    <t>(503) 494 6687</t>
  </si>
  <si>
    <t>https://encrypted-tbn0.gstatic.com/images?q=tbn:ANd9GcSi-2m5xjEp10oHGevLdiNPAj2ZN46iOarhTQ&amp;s</t>
  </si>
  <si>
    <t>Patients appreciate advanced reconstructive care and skilled specialists.</t>
  </si>
  <si>
    <t>Reconstructive Surgery | Breast Reconstruction | Hand Surgery</t>
  </si>
  <si>
    <t>Academic Plastic &amp; Reconstructive Surgery</t>
  </si>
  <si>
    <t>Burgess Plastic Surgery and MedSpa</t>
  </si>
  <si>
    <t>Dr. Elisa Burgess</t>
  </si>
  <si>
    <t xml:space="preserve">16865 Boones Ferry Rd #101 </t>
  </si>
  <si>
    <t>(503) 699 6464</t>
  </si>
  <si>
    <t>https://burgessplasticsurgery.com/wp-content/uploads/2025/01/img-about-dr@2x.jpg</t>
  </si>
  <si>
    <t>Patients value professional consultations and high-quality cosmetic results.</t>
  </si>
  <si>
    <t>Facelift | Eyelid Surgery | Rhinoplasty</t>
  </si>
  <si>
    <t>Facelift, Eyelid Surgery, Rhinoplasty</t>
  </si>
  <si>
    <t>Gilson Plastic Surgery</t>
  </si>
  <si>
    <t>Dr. Aaron Gilson</t>
  </si>
  <si>
    <t xml:space="preserve">10201 SE Main St Unit 20 </t>
  </si>
  <si>
    <t>(503) 573 8695</t>
  </si>
  <si>
    <t>https://www.gilsonplasticsurgery.com/wp-content/uploads/2026/06/Dr.-Aaron-Gilson.jpg</t>
  </si>
  <si>
    <t>Patients praise attentive care and excellent surgical outcomes.</t>
  </si>
  <si>
    <t>Breast Augmentation | Tummy Tuck | Body Contouring</t>
  </si>
  <si>
    <t>Sean McNally - Plastic Surgery</t>
  </si>
  <si>
    <t>Sean McNally</t>
  </si>
  <si>
    <t>https://www.oregonclinic.com/wp-content/uploads/2023/12/McNally_Sean-2023-600x480-1.jpg</t>
  </si>
  <si>
    <t>Patients appreciate personalized cosmetic care and knowledgeable providers.</t>
  </si>
  <si>
    <t>Botox | Fillers | Facial Rejuvenation</t>
  </si>
  <si>
    <t>Cosmetic Med Spa / Aesthetic Clinic</t>
  </si>
  <si>
    <t>Botox, Fillers, Facial Rejuvenation</t>
  </si>
  <si>
    <t>Réviance® Plastic Surgery &amp; Aesthetic Center</t>
  </si>
  <si>
    <t>Dr. Samuel V. Bartholomew</t>
  </si>
  <si>
    <t xml:space="preserve">9200 SE Sunnybrook Blvd #200 </t>
  </si>
  <si>
    <t>(503) 953 1230</t>
  </si>
  <si>
    <t>https://www.md.com/images/photos/thumbs/dr-samuel-v-bartholomew-md-588f7e216f57f.jpg</t>
  </si>
  <si>
    <t>Patients value aesthetic expertise and welcoming clinical staff.</t>
  </si>
  <si>
    <t>Botox | Dermal Fillers | Laser Skin Treatments</t>
  </si>
  <si>
    <t>Cosmetic Dermatology / Med Spa</t>
  </si>
  <si>
    <t>Botox, Dermal Fillers, Laser Skin Treatments</t>
  </si>
  <si>
    <t>Sono Bello Portland</t>
  </si>
  <si>
    <t>Dr. Erwin Bulan, M.D.</t>
  </si>
  <si>
    <t xml:space="preserve">5100 S Macadam Ave #180 </t>
  </si>
  <si>
    <t>(971) 269 2696</t>
  </si>
  <si>
    <t>https://www.sonobello.com/wp-content/uploads/2026/05/Bulan-Erwin.jpg</t>
  </si>
  <si>
    <t>Patients praise body contouring results and supportive care.</t>
  </si>
  <si>
    <t>Liposuction | Body Contouring | Fat Reduction</t>
  </si>
  <si>
    <t>Body Contouring Center</t>
  </si>
  <si>
    <t>Liposuction, Body Contouring, Fat Reduction</t>
  </si>
  <si>
    <t>Michael Schmitt, MD</t>
  </si>
  <si>
    <t>Dr. Michael Schmitt MD</t>
  </si>
  <si>
    <t xml:space="preserve">9155 SW Barnes Rd #532 </t>
  </si>
  <si>
    <t>(503) 488 2344</t>
  </si>
  <si>
    <t>https://www.oregonclinic.com/wp-content/uploads/2023/12/Schmitt_Michael-2022-600x480-1.jpg</t>
  </si>
  <si>
    <t>Patients appreciate thorough consultations and expert surgical care.</t>
  </si>
  <si>
    <t>Breast Surgery | Reconstructive Surgery | Cosmetic Surgery</t>
  </si>
  <si>
    <t>Plastic Surgery Specialist</t>
  </si>
  <si>
    <t>Breast Surgery, Reconstructive Surgery, Cosmetic Surgery</t>
  </si>
  <si>
    <t>Bohley Plastic Surgery Center</t>
  </si>
  <si>
    <t>Dr. Michael F. Bohley, M.D., P.C.</t>
  </si>
  <si>
    <t>(503) 253 3458</t>
  </si>
  <si>
    <t>https://www.drbohley.com/wp-content/uploads/2026/05/Rectangle-1.png</t>
  </si>
  <si>
    <t>Patients value natural cosmetic results and compassionate treatment.</t>
  </si>
  <si>
    <t>Breast Augmentation | Mommy Makeover | Tummy Tuck</t>
  </si>
  <si>
    <t>Matthew Lewis, MD</t>
  </si>
  <si>
    <t>Dr. Matthew Lewis</t>
  </si>
  <si>
    <t xml:space="preserve">407 NW 17th Ave #2 </t>
  </si>
  <si>
    <t>(503) 741 4971</t>
  </si>
  <si>
    <t>https://www.matthewlewisplasticsurgery.com/about/dr-matthew-lewis/</t>
  </si>
  <si>
    <t>Patients praise professionalism and outstanding patient experience.</t>
  </si>
  <si>
    <t>Rhinoplasty | Facelift | Breast Surgery</t>
  </si>
  <si>
    <t>Rhinoplasty, Facelift, Breast Surgery</t>
  </si>
  <si>
    <t>The Portland Center For Facial Plastic Surgery</t>
  </si>
  <si>
    <t>Dr William Portuese – Facial Plastic Surgeon</t>
  </si>
  <si>
    <t xml:space="preserve">2235 NW Savier St # A </t>
  </si>
  <si>
    <t>(503) 899 0006</t>
  </si>
  <si>
    <t>https://www.portlandfacial.com/wp-content/uploads/2023/10/Dr-William-Portuese.jpg</t>
  </si>
  <si>
    <t>Patients appreciate specialized facial procedures and excellent care.</t>
  </si>
  <si>
    <t>Facelift | Rhinoplasty | Eyelid Surgery</t>
  </si>
  <si>
    <t>Mia E. Skourtis, M.D. - Plastic &amp; Reconstructive Surgery</t>
  </si>
  <si>
    <t>Dr. Mia Skourtis</t>
  </si>
  <si>
    <t>Providence Professional Plaza, 5050 NE Hoyt St #515</t>
  </si>
  <si>
    <t>(503) 232 3242</t>
  </si>
  <si>
    <t>https://files.us.gositebuilder.com/3d/b6/3db6c994-1212-4feb-b6f7-9fa589be78de.png</t>
  </si>
  <si>
    <t>Patients value expert surgical care and attentive follow-up.</t>
  </si>
  <si>
    <t>SODO Vision Care</t>
  </si>
  <si>
    <t>Dr. Eric Vo, O.D.</t>
  </si>
  <si>
    <t>4401 4th Ave S, Seattle, WA 98134, United States</t>
  </si>
  <si>
    <t>(206) 403 2027</t>
  </si>
  <si>
    <t>https://images.squarespace-cdn.com/content/v1/56e1dfee60b5e9ab84f07716/1470940277738-YMX87XROFZU9Q6MSJA9I/Eric+Vo%2C+O.D.?format=500w</t>
  </si>
  <si>
    <t>2.1K</t>
  </si>
  <si>
    <t>Patients appreciate convenient, efficient eye exams and friendly optometry services.</t>
  </si>
  <si>
    <t>Eye Exam | Contact Lenses | Retinal Imaging</t>
  </si>
  <si>
    <t>Optometry Clinic</t>
  </si>
  <si>
    <t>Eye Exam, Contact Lenses, Retinal Imaging</t>
  </si>
  <si>
    <t>Optometry Medical Group - Madison</t>
  </si>
  <si>
    <t>Dr. Huy Le Hoang</t>
  </si>
  <si>
    <t>1721 22nd Ave, Seattle, WA 98122, United States</t>
  </si>
  <si>
    <t>(206) 395 2285</t>
  </si>
  <si>
    <t>https://static.royacdn.com/Site-c9d2a81c-cf20-44cf-a522-f20e48bed4f6/team_dr_hoang.png</t>
  </si>
  <si>
    <t>Patients value thorough eye care and professional vision examinations.</t>
  </si>
  <si>
    <t>Eye Exam | Contact Lenses | Myopia Management</t>
  </si>
  <si>
    <t>Medical Optometry Clinic</t>
  </si>
  <si>
    <t>Eye Exam, Contact Lenses, Myopia Management</t>
  </si>
  <si>
    <t>Eyes On You Seattle</t>
  </si>
  <si>
    <t>Dr. Evie Lawson</t>
  </si>
  <si>
    <t>1124 1st Ave, Seattle, WA 98101, United States</t>
  </si>
  <si>
    <t>(206) 632 2237</t>
  </si>
  <si>
    <t>https://static.royacdn.com/Site-ad2fc0f7-67c2-4f98-a832-524e928a5768/EOY_Evie_headshot_for_website.png</t>
  </si>
  <si>
    <t>Patients appreciate attentive optometrists and a good selection of eyewear.</t>
  </si>
  <si>
    <t>Eye Exam | Contact Lens Fitting | Dry Eye Treatment</t>
  </si>
  <si>
    <t>Eye Exam, Contact Lens Fitting, Dry Eye Treatment</t>
  </si>
  <si>
    <t>Roosevelt Vision</t>
  </si>
  <si>
    <t>Dr. Chris Johnson Optometrist</t>
  </si>
  <si>
    <t>9706 4th Ave NE #100, Seattle, WA 98115, United States</t>
  </si>
  <si>
    <t>(206) 527 2987</t>
  </si>
  <si>
    <t>https://static.royacdn.com/Site-008352c0-08ea-407e-8cd0-475eb1af828c/Team/Dr._Johnson_v2.jpg</t>
  </si>
  <si>
    <t>Patients praise experienced doctors and reliable long-term eye care.</t>
  </si>
  <si>
    <t>Eye Exam | Glasses Fitting | Myopia Control</t>
  </si>
  <si>
    <t>Family Optometry Clinic</t>
  </si>
  <si>
    <t>Eye Exams, Glasses, Myopia Control</t>
  </si>
  <si>
    <t>Cannon EyeCare (at Market Optical)</t>
  </si>
  <si>
    <t>Dr. Miranda Cannon</t>
  </si>
  <si>
    <t>2602 NE University Village St # B, Seattle, WA 98105, United States</t>
  </si>
  <si>
    <t>(206) 522 9323</t>
  </si>
  <si>
    <t>https://seattleeyecaredoctor.com/wp-content/uploads/2024/12/dcp-drmarkdrmirandacannonlabeled.jpg-1.webp</t>
  </si>
  <si>
    <t>Patients value detailed eye exams and knowledgeable, helpful staff.</t>
  </si>
  <si>
    <t>Eye Exam | Medical Eye Care | Contact Lens Services</t>
  </si>
  <si>
    <t>Eye Exam, Medical Eye Care, Contact Lens Services</t>
  </si>
  <si>
    <t>Broadway Vision</t>
  </si>
  <si>
    <t xml:space="preserve">Dr. Miranda Cannon OD
</t>
  </si>
  <si>
    <t>301 E Pike St Ste A, Seattle, WA 98122, United States</t>
  </si>
  <si>
    <t>(206) 464 0472</t>
  </si>
  <si>
    <t>https://seattleeyecaredoctor.com/wp-content/uploads/2024/12/o.jpg</t>
  </si>
  <si>
    <t>Patients appreciate comprehensive eye exams and a wide range of glasses options.</t>
  </si>
  <si>
    <t>Eye Exam | Contact Lenses | Optical Glasses</t>
  </si>
  <si>
    <t>Optometry &amp; Optical Clinic</t>
  </si>
  <si>
    <t>Eye Exam, Contact Lenses, Optical Glasses</t>
  </si>
  <si>
    <t>Capitol Hill Vision</t>
  </si>
  <si>
    <t>Dr. Gagan Sidhu</t>
  </si>
  <si>
    <t>342 15th Ave E, Seattle, WA 98112, United States</t>
  </si>
  <si>
    <t>(206) 625 9061</t>
  </si>
  <si>
    <t>https://cdn.prod.website-files.com/690e210c78909935baac3065/694470c7b180a13565f8fe4c_DR%20GAGAN.jpg</t>
  </si>
  <si>
    <t>Patients praise personalized eye care and professional service.</t>
  </si>
  <si>
    <t>Eye Exam | Eye Disease Management | Contact Lens Fitting</t>
  </si>
  <si>
    <t>Eye Exam, Eye Disease Management, Contact Lens Fitting</t>
  </si>
  <si>
    <t>Eye Clinics of Seattle - Roosevelt</t>
  </si>
  <si>
    <t>Dr. Phil Lo</t>
  </si>
  <si>
    <t>6618 Roosevelt Way NE, Seattle, WA 98115, United States</t>
  </si>
  <si>
    <t>(206) 282 8120</t>
  </si>
  <si>
    <t>https://static.royacdn.com/Site-4c037633-a7de-470d-bbc6-aad60566a486/Assets/Phil.jpg</t>
  </si>
  <si>
    <t>Patients value consistent, reliable optometry care and supportive staff.</t>
  </si>
  <si>
    <t>Eye Exam | Dry Eye Treatment | Contact Lens Fitting</t>
  </si>
  <si>
    <t>Ballard Optical</t>
  </si>
  <si>
    <t>Dr. Harshani Amaraweera O.D.</t>
  </si>
  <si>
    <t>1719 NW Market St, Seattle, WA 98107, United States</t>
  </si>
  <si>
    <t>(206) 784 2090</t>
  </si>
  <si>
    <t>https://cdcssl.ibsrv.net/ibimg/smb/692x681_80/webmgr/06/j/l/Cropped.png.webp?56d8556ed7fcc063c4ff8352bf26adc3</t>
  </si>
  <si>
    <t>Patients appreciate convenient eye care services and friendly opticians.</t>
  </si>
  <si>
    <t>Eye Exam | Prescription Glasses | Contact Lens Fitting</t>
  </si>
  <si>
    <t>Optical Store / Optometry Clinic</t>
  </si>
  <si>
    <t>Seattle Eye</t>
  </si>
  <si>
    <t>Dr. Jeffrey Fang, OD</t>
  </si>
  <si>
    <t>523 Pine St #200, Seattle, WA 98101, United States</t>
  </si>
  <si>
    <t>(206) 652 9000</t>
  </si>
  <si>
    <t>https://seattleeye.net/wp-content/uploads/2021/02/DSC00592_300px.jpg</t>
  </si>
  <si>
    <t>Patients value professional vision care and dependable eye health services.</t>
  </si>
  <si>
    <t>Eye Exam | Cataract Evaluation | Contact Lens Services</t>
  </si>
  <si>
    <t>Ophthalmology &amp; Optometry Group</t>
  </si>
  <si>
    <t>Eye Clinics of Seattle - Queen Anne</t>
  </si>
  <si>
    <t>Dr. Eric Bergstrom</t>
  </si>
  <si>
    <t>20 Boston St, Seattle, WA 98109, United States</t>
  </si>
  <si>
    <t>https://static.royacdn.com/Site-4c037633-a7de-470d-bbc6-aad60566a486/Assets/Dr_Eric_Bergstrom.jpg</t>
  </si>
  <si>
    <t>Patients appreciate established optometry services and consistent patient care.</t>
  </si>
  <si>
    <t>Eyes on Fremont - Seattle</t>
  </si>
  <si>
    <t xml:space="preserve">Dan B.
</t>
  </si>
  <si>
    <t>4254 Fremont Ave N, Seattle, WA 98103, United States</t>
  </si>
  <si>
    <t>(206) 350 4089</t>
  </si>
  <si>
    <t>https://eyesonfremont.com/wp-content/uploads/2023/06/headshot-dan-b-1.png</t>
  </si>
  <si>
    <t>Patients praise stylish eyewear and attentive optometry care.</t>
  </si>
  <si>
    <t>Eye Exam | Eyewear Styling | Contact Lens Fitting</t>
  </si>
  <si>
    <t>Boutique Optometry Clinic</t>
  </si>
  <si>
    <t>Eye Exam, Eyewear Styling, Contact Lens Fitting</t>
  </si>
  <si>
    <t>Rainier Valley Optometric</t>
  </si>
  <si>
    <t>Dr. Wilbur Susilasate, OD</t>
  </si>
  <si>
    <t>7101 Martin Luther King Jr Way S Ste 209, Seattle, WA 98118, United States</t>
  </si>
  <si>
    <t>(206) 722 2218</t>
  </si>
  <si>
    <t>https://storage.googleapis.com/wzukusers/user-32121909/images/5d46d94b376eaDHuZD52/DanS2_d400.jpg</t>
  </si>
  <si>
    <t>Patients appreciate affordable eye care and patient-focused optometrists.</t>
  </si>
  <si>
    <t>Eye Exam | Vision Correction | Contact Lens Fitting</t>
  </si>
  <si>
    <t>Community Optometry Clinic</t>
  </si>
  <si>
    <t>Eye Exam, Vision Correction, Contact Lens Fitting</t>
  </si>
  <si>
    <t>Urban Optix</t>
  </si>
  <si>
    <t>Sean Thoreby O.D.</t>
  </si>
  <si>
    <t>400 Fairview Ave N Unit 115, Seattle, WA 98109, United States</t>
  </si>
  <si>
    <t>(206) 420 7366</t>
  </si>
  <si>
    <t>https://storage.googleapis.com/ecp-samurai/38283/responsive-images/9b47db1d-55b2-405f-84a6-1d575ef8157a___responsive_600_600.webp</t>
  </si>
  <si>
    <t>Patients value modern eyewear options and personalized vision care.</t>
  </si>
  <si>
    <t>Eye Exam | Eyewear Fitting | Contact Lens Services</t>
  </si>
  <si>
    <t>Optical Boutique</t>
  </si>
  <si>
    <t>Eye Exam, Eyewear Fitting, Contact Lens Services</t>
  </si>
  <si>
    <t>Visions Northwest</t>
  </si>
  <si>
    <t>Dr. STEVEN BIRD, OD</t>
  </si>
  <si>
    <t>1315 4th Ave ·</t>
  </si>
  <si>
    <t>(206) 624 3937</t>
  </si>
  <si>
    <t>https://images.squarespace-cdn.com/content/v1/526366d4e4b0a3247c61b544/1607384712369-VPBO5H4RQR9HA63HKYL3/Dr%2BBird%2Bfish.jpg?format=1000w</t>
  </si>
  <si>
    <t>Patients appreciate dependable eye exams and professional optical services.</t>
  </si>
  <si>
    <t>Eye Exam | Optical Services | Contact Lens Fitting</t>
  </si>
  <si>
    <t>Eye Exam, Optical Services, Contact Lens Fitting</t>
  </si>
  <si>
    <t>Cannon EyeCare (at Pike Place's Market Optical)</t>
  </si>
  <si>
    <t>Dr. Mark J. Cannon</t>
  </si>
  <si>
    <t>1906 Pike Pl Unit 8-b, Seattle, WA 98101, United States</t>
  </si>
  <si>
    <t>(206) 448 7739</t>
  </si>
  <si>
    <t>Patients value detailed vision care and helpful optometry support.</t>
  </si>
  <si>
    <t>Optometry Medical Group - Rainier</t>
  </si>
  <si>
    <t>3324 Rainier Ave S, Seattle, WA 98144, United States</t>
  </si>
  <si>
    <t>(206) 322 6915</t>
  </si>
  <si>
    <t>https://seattleeyecaredoctor.com/wp-content/uploads/2024/12/o-1.jpg</t>
  </si>
  <si>
    <t>Patients appreciate professional eye exams and consistent care.</t>
  </si>
  <si>
    <t>Spex Seattle</t>
  </si>
  <si>
    <t>Dr. Scott Campbell</t>
  </si>
  <si>
    <t>509 Olive Wy #303, Seattle, WA 98101, United States</t>
  </si>
  <si>
    <t>(206) 682 9515</t>
  </si>
  <si>
    <t>https://media.licdn.com/dms/image/v2/D5603AQHx0wf1iVeWtA/profile-displayphoto-shrink_200_200/profile-displayphoto-shrink_200_200/0/1664336011410?e=2147483647&amp;v=beta&amp;t=llCRmqW0CYnqPreW2s-_mROmve3vc9J8dN_K5cs6jmw</t>
  </si>
  <si>
    <t>Patients praise high-quality eyewear and excellent customer service.</t>
  </si>
  <si>
    <t>Eye Exam | Prescription Glasses | Lens Fitting</t>
  </si>
  <si>
    <t>Optical Clinic</t>
  </si>
  <si>
    <t>Eye Exams, Prescription Glasses, Lens Fitting</t>
  </si>
  <si>
    <t>Oculus Eyecare Seattle Optometrist</t>
  </si>
  <si>
    <t>Dr. Jeff Woerner, OD</t>
  </si>
  <si>
    <t>740 Denny Wy, Seattle, WA 98109, United States</t>
  </si>
  <si>
    <t>(206) 588 1241</t>
  </si>
  <si>
    <t>https://media.licdn.com/dms/image/v2/C5603AQEiGbVMNxYSRA/profile-displayphoto-shrink_200_200/profile-displayphoto-shrink_200_200/0/1517453817891?e=2147483647&amp;v=beta&amp;t=K_aGd-6Cdxwwmm8i4m-LIdtC1X1-Y3cOscAGuKTNKmss</t>
  </si>
  <si>
    <t>Patients appreciate thorough eye exams and friendly, professional service.</t>
  </si>
  <si>
    <t>Eye Exam | Contact Lenses | Dry Eye Treatment</t>
  </si>
  <si>
    <t>Eye Exam, Contact Lenses, Dry Eye Treatment</t>
  </si>
  <si>
    <t>Bling Dental</t>
  </si>
  <si>
    <t>Brandi, RDH</t>
  </si>
  <si>
    <t>926 NW 13th Ave #150, Portland, OR 97209, United States</t>
  </si>
  <si>
    <t>(503) 227-2444</t>
  </si>
  <si>
    <t>https://images.squarespace-cdn.com/content/v1/54b558b6e4b00f6700c5cf22/1761173964411-T8R6N9CY4QPWLHB8K77Q/brandi-williams1.jpg</t>
  </si>
  <si>
    <t>Generally positive reviews, patients mention modern clinic and friendly staff</t>
  </si>
  <si>
    <t>Cosmetic dentistry, Cleanings, Veneers</t>
  </si>
  <si>
    <t>Dental</t>
  </si>
  <si>
    <t>Centerport Cosmetic &amp; Implant Dentistry</t>
  </si>
  <si>
    <t xml:space="preserve">Dr. Wang </t>
  </si>
  <si>
    <t xml:space="preserve"> 610 SW Alder St #1105, Portland, OR 97205, United States</t>
  </si>
  <si>
    <t>503-228-1506</t>
  </si>
  <si>
    <t>https://www.centerportdental.com/wp-content/uploads/2025/12/about-2.webp</t>
  </si>
  <si>
    <t>Strong local reputation, reviews highlight comfort-focused care and good communication</t>
  </si>
  <si>
    <t>Fillings, Crowns, Preventive care</t>
  </si>
  <si>
    <t>Laurelhurst Dentistry - Portland</t>
  </si>
  <si>
    <t>Dr. Sheila Bennett</t>
  </si>
  <si>
    <t>2520 E Burnside St, Portland, OR 97214, United States</t>
  </si>
  <si>
    <t xml:space="preserve"> 503-822-0117</t>
  </si>
  <si>
    <t>https://laurelhurstdentistry.com/wp-content/uploads/2020/02/Sheila-Bennett..jpg</t>
  </si>
  <si>
    <t>1.2K</t>
  </si>
  <si>
    <t>Positive feedback for patient-centered care and gentle treatment</t>
  </si>
  <si>
    <t>Root canals, Cleanings, Restorative dentistry</t>
  </si>
  <si>
    <t>Portland Dental</t>
  </si>
  <si>
    <t>Kathy - Dental</t>
  </si>
  <si>
    <t>407 W Main StreetSuite 100 Battle Ground, WA 98604</t>
  </si>
  <si>
    <t>(360) 605-1739</t>
  </si>
  <si>
    <t>https://abovebeyonddentistry.com/cache/custom_images_kathy2.webp</t>
  </si>
  <si>
    <t>Reviews emphasize modern technology and efficient appointments</t>
  </si>
  <si>
    <t>Cosmetic dentistry, Invisalign, Whitening</t>
  </si>
  <si>
    <t>Invisalign, Whitening</t>
  </si>
  <si>
    <t>Advanced Dentistry</t>
  </si>
  <si>
    <t xml:space="preserve">Dr. David Halmos, DMD
</t>
  </si>
  <si>
    <t xml:space="preserve"> 11790 SW Barnes Rd #260, Portland, OR 97225, United States</t>
  </si>
  <si>
    <t xml:space="preserve"> 503-352-3224</t>
  </si>
  <si>
    <t>https://advanceddentistrypdx.com/wp-content/uploads/drh-682x1024.jpg</t>
  </si>
  <si>
    <t>Highly rated for professional care and pain-free treatments</t>
  </si>
  <si>
    <t>Implants, Crowns, Emergency dentistry</t>
  </si>
  <si>
    <t>Timber Dental</t>
  </si>
  <si>
    <t>Dr. Sharifah Eid</t>
  </si>
  <si>
    <t>3500 NE Martin Luther King Jr Blvd, Portland, OR 97212, United States</t>
  </si>
  <si>
    <t xml:space="preserve"> 503-765-7355</t>
  </si>
  <si>
    <t>https://www.timberdental.com/wp-content/uploads/2020/10/IMG_4747-1.jpg.webp</t>
  </si>
  <si>
    <t>1.4K</t>
  </si>
  <si>
    <t>Reviews highlight friendly staff and family-oriented care</t>
  </si>
  <si>
    <t>Pediatric care, Cleanings, Fillings</t>
  </si>
  <si>
    <t>Ryan F. Mueller, DMD</t>
  </si>
  <si>
    <t xml:space="preserve">Dr. Mueller
</t>
  </si>
  <si>
    <t>833 SW 11th Ave #700, Portland, OR 97205, United States</t>
  </si>
  <si>
    <t>503-222-9222</t>
  </si>
  <si>
    <t>https://www.muellerdmd.com/wp-content/uploads/2023/12/ryan_mueller_dmd_275x275.png</t>
  </si>
  <si>
    <t>Patients mention personalized care and experienced dentist</t>
  </si>
  <si>
    <t>Restorative dentistry, Extractions, Cleanings</t>
  </si>
  <si>
    <t>Lovejoy Dental</t>
  </si>
  <si>
    <t xml:space="preserve">Jennifer O’Connor DMD
</t>
  </si>
  <si>
    <t>930 NW 14th Ave #220, Portland, OR 97209, United States</t>
  </si>
  <si>
    <t>503-889-8632</t>
  </si>
  <si>
    <t>https://cdn.prod.website-files.com/5bdf482d16cdd6d4ac1c31c6/697537e9e6f7b5a73cb856e6_5e7cd7386dbf1e835bf0f03d6f145a3f_lovejoy-dental-meet-the-team-2-p-500.jpeg</t>
  </si>
  <si>
    <t>Positive feedback for modern office and thorough treatment plans</t>
  </si>
  <si>
    <t>Cosmetic dentistry, Implants, Preventive care</t>
  </si>
  <si>
    <t>Cosmetic Dentistry, Dental Implants</t>
  </si>
  <si>
    <t>Maine Dentistry - Portland</t>
  </si>
  <si>
    <t>Dr. Benjamin Lawlor DDS</t>
  </si>
  <si>
    <t>383 Commercial St Ste B, Portland, ME 04101, United States</t>
  </si>
  <si>
    <t>207-607-7221</t>
  </si>
  <si>
    <t>https://images.squarespace-cdn.com/content/v1/68da93e85614d85b442dc674/8d492151-0e45-4972-ac35-d5a2297937ba/DrBenLawlor_Profile?format=300w</t>
  </si>
  <si>
    <t>Strong reviews for professionalism and long-term patient trust</t>
  </si>
  <si>
    <t>Fillings, Crowns, General dentistry</t>
  </si>
  <si>
    <t>Portland Smile Design</t>
  </si>
  <si>
    <t xml:space="preserve">Dr. Husein Shaikh
</t>
  </si>
  <si>
    <t>5071 NE 122nd Ave, Portland, OR 97230, United States</t>
  </si>
  <si>
    <t xml:space="preserve"> 503-255-5700</t>
  </si>
  <si>
    <t>https://portlanddentaldesign.com/wp-content/uploads/2025/11/Dr.png</t>
  </si>
  <si>
    <t>Known for cosmetic focus and aesthetic results</t>
  </si>
  <si>
    <t>Veneers, Smile design, Whitening</t>
  </si>
  <si>
    <t>Laurelwood Dental</t>
  </si>
  <si>
    <t>Reed Hall, DDS Dr.</t>
  </si>
  <si>
    <t xml:space="preserve"> 2824 NE Wasco St #210, Portland, OR 97232, United States</t>
  </si>
  <si>
    <t>503-284-3575</t>
  </si>
  <si>
    <t>https://www.laurelwooddental.com/wp-content/uploads/2019/12/dr-hall-staff.jpg</t>
  </si>
  <si>
    <t>Reviews highlight gentle approach and family-friendly service</t>
  </si>
  <si>
    <t>Preventive care, Fillings, Crowns</t>
  </si>
  <si>
    <t>Smile Labs PDX</t>
  </si>
  <si>
    <t xml:space="preserve">Lisa  </t>
  </si>
  <si>
    <t>3215 NE Broadway #250, Portland, OR 97232, United States</t>
  </si>
  <si>
    <t>503-446-2520</t>
  </si>
  <si>
    <t>https://www.smilelabspdx.net/x/cdn/?https://storage.googleapis.com/production-sitebuilder-v1-0-8/758/1940758/nYCoEHU9/23449ae2b8e04dbcace3274019919e3b</t>
  </si>
  <si>
    <t>Positive feedback for cosmetic and smile transformation work</t>
  </si>
  <si>
    <t>Veneers, Whitening, Invisalign</t>
  </si>
  <si>
    <t>Mint Dental Works</t>
  </si>
  <si>
    <t xml:space="preserve">Dr. Jason E. McMillan
</t>
  </si>
  <si>
    <t>1401 SE Morrison St #108, Portland, OR 97214, United States</t>
  </si>
  <si>
    <t xml:space="preserve"> 503-254-1323</t>
  </si>
  <si>
    <t>https://mintdentalworks.com/wp-content/uploads/2017/07/mint-dr-mcmillan.jpg</t>
  </si>
  <si>
    <t>Patients mention modern technology and comfort-focused care</t>
  </si>
  <si>
    <t>Cosmetic dentistry, Implants, Cleanings</t>
  </si>
  <si>
    <t>City Dental</t>
  </si>
  <si>
    <t xml:space="preserve">Dr. Rusty Crofts
</t>
  </si>
  <si>
    <t xml:space="preserve"> 511 SW 10th Ave Suite 704, Portland, OR 97205, United States</t>
  </si>
  <si>
    <t xml:space="preserve"> 503-926-8758</t>
  </si>
  <si>
    <t>https://www.portlandcitydental.com/wp-content/uploads/2023/11/Dr.-Crofts.jpg</t>
  </si>
  <si>
    <t>Strong reviews for accessibility and professional staff</t>
  </si>
  <si>
    <t>Emergency care, Fillings, Cleanings</t>
  </si>
  <si>
    <t>Invisalign, Dental Implants</t>
  </si>
  <si>
    <t>Advanced Dental Arts NW</t>
  </si>
  <si>
    <t>Dr. Hyungsup Lee</t>
  </si>
  <si>
    <t>1316 SW 13th Ave, Portland, OR 97201, United States</t>
  </si>
  <si>
    <t>503-235-0555</t>
  </si>
  <si>
    <t>https://www.advanceddentalartsnw.com/wp-content/uploads/2025/09/thumbnail_Lee-Sup_V-731x1024.jpg</t>
  </si>
  <si>
    <t>Highly rated for advanced procedures and skilled dentists</t>
  </si>
  <si>
    <t>Implants, Oral surgery, Restorative dentistry</t>
  </si>
  <si>
    <t>Bravo Smile</t>
  </si>
  <si>
    <t>Dr. Mark Flath</t>
  </si>
  <si>
    <t xml:space="preserve"> 5100 S Macadam Ave #160, Portland, OR 97239, United States</t>
  </si>
  <si>
    <t>971-441-5987</t>
  </si>
  <si>
    <t>https://encrypted-tbn0.gstatic.com/images?q=tbn:ANd9GcQ3WBQCjOEyYGl7Y9Zj7-Lw_xfej5mKHNPJgFgsSNKgSw&amp;s</t>
  </si>
  <si>
    <t>Excellent reputation for patient care and long-term trust</t>
  </si>
  <si>
    <t>General dentistry, Cleanings, Restorations</t>
  </si>
  <si>
    <t>Smiles On Sandy - Portland, OR</t>
  </si>
  <si>
    <t xml:space="preserve">Victoria, Dental Hygienist
</t>
  </si>
  <si>
    <t>6600 NE Sandy Blvd, Portland, OR 97213, United States</t>
  </si>
  <si>
    <t>503-284-4723</t>
  </si>
  <si>
    <t>https://www.smilesonsandy.com/content/team/victoria-hygienist.webp</t>
  </si>
  <si>
    <t>Reviews highlight friendly team and family dentistry</t>
  </si>
  <si>
    <t>Cleanings, Fillings, Cosmetic dentistry</t>
  </si>
  <si>
    <t>Portland City Dental</t>
  </si>
  <si>
    <t>Dr. William Knight</t>
  </si>
  <si>
    <t>138 SE 80th Ave, Portland, OR 97215, United States</t>
  </si>
  <si>
    <t xml:space="preserve"> 503-256-7917</t>
  </si>
  <si>
    <t>https://encrypted-tbn0.gstatic.com/images?q=tbn:ANd9GcRgauuUMsBJTcZGAIkU9HdzQEhuiq4fR7W2g2PgCPaEqoO1C-sKvyldvQU&amp;s</t>
  </si>
  <si>
    <t>Positive feedback for convenience and comprehensive services</t>
  </si>
  <si>
    <t>Emergency dentistry, Restorative care, Cleanings</t>
  </si>
  <si>
    <t>Haven Dental PDX</t>
  </si>
  <si>
    <t xml:space="preserve">Dr. Alexandra Dahm
</t>
  </si>
  <si>
    <t>1744 NE 42nd Ave, Portland, OR 97213, United States</t>
  </si>
  <si>
    <t xml:space="preserve"> 503-287-0072</t>
  </si>
  <si>
    <t>https://static.wixstatic.com/media/aa4c79_5d5cccf3cfc04030a43a9fe6b9faac95~mv2.jpg/v1/fill/w_265,h_342,fp_0.48_0.34,q_80,usm_0.66_1.00_0.01,enc_avif,quality_auto/DSC04660.jpg</t>
  </si>
  <si>
    <t>Reviews focus on friendly staff and comfort-first care</t>
  </si>
  <si>
    <t>Preventive care, Fillings, Cosmetic dentistry</t>
  </si>
  <si>
    <t>Five Pines Dental</t>
  </si>
  <si>
    <t>Chris</t>
  </si>
  <si>
    <t>555 SW Oak St Ste A, Portland, OR 97204, United States</t>
  </si>
  <si>
    <t xml:space="preserve"> 503-482-2160</t>
  </si>
  <si>
    <t>https://fivepinesdental.com/wp-content/uploads/2025/07/dentist_in_portland_or_chris_migrated.jpg</t>
  </si>
  <si>
    <t>Strong patient satisfaction for family-oriented practice</t>
  </si>
  <si>
    <t>General dentistry, Cleanings, Crowns</t>
  </si>
  <si>
    <t>Lynda, RDH</t>
  </si>
  <si>
    <t xml:space="preserve"> 503-227-2444</t>
  </si>
  <si>
    <t>https://images.squarespace-cdn.com/content/v1/54b558b6e4b00f6700c5cf22/1761173886202-Z0UGA4NOLWMX9F1PBT0S/image-asset.jpeg</t>
  </si>
  <si>
    <t>Duplicate listing (same practice)</t>
  </si>
  <si>
    <t>Centerport  Cosmetic &amp; Implant Dentistry</t>
  </si>
  <si>
    <t>Dr. Benjamin Wang</t>
  </si>
  <si>
    <t>610 SW Alder St #1105, Portland, OR 97205, United States</t>
  </si>
  <si>
    <t>https://www.centerportdental.com/wp-content/uploads/2025/12/about-1.webp</t>
  </si>
  <si>
    <t>Laurelhurst  Dentistry - Portland</t>
  </si>
  <si>
    <t xml:space="preserve">Dr Hawkins
</t>
  </si>
  <si>
    <t>https://laurelhurstdentistry.com/wp-content/uploads/2024/10/Hawkins.png</t>
  </si>
  <si>
    <t>Duplicate listing</t>
  </si>
  <si>
    <t>Portland  Dental</t>
  </si>
  <si>
    <t xml:space="preserve">Kaveendra T. Ranasinghe
</t>
  </si>
  <si>
    <t>511 SW 10th Ave #1206, Portland, OR 97205, United States</t>
  </si>
  <si>
    <t>https://www.portlanddentalpc.com/wp-content/uploads/2022/02/Kaveendra-T.webp</t>
  </si>
  <si>
    <t>Reviews highlight professional and structured care</t>
  </si>
  <si>
    <t>General dentistry, Implants, Crowns</t>
  </si>
  <si>
    <t xml:space="preserve">Dr. Christine Redmond
</t>
  </si>
  <si>
    <t>11790 SW Barnes Rd #260, Portland, OR 97225, United States</t>
  </si>
  <si>
    <t>503-352-3224</t>
  </si>
  <si>
    <t>https://advanceddentistrypdx.com/wp-content/uploads/CCR-Web-Portrait.jpg</t>
  </si>
  <si>
    <t>Timber  Dental</t>
  </si>
  <si>
    <t xml:space="preserve">Dr. Joseph Coromelas
</t>
  </si>
  <si>
    <t>https://www.timberdental.com/wp-content/uploads/2022/07/Headshot-150x150.jpg.webp</t>
  </si>
  <si>
    <t>Pediatric care, Fillings, Cleanings</t>
  </si>
  <si>
    <t>Dani – Dental Hygienist</t>
  </si>
  <si>
    <t>833  SW 11th Ave #700, Portland, OR 97205, United States</t>
  </si>
  <si>
    <t>https://i0.wp.com/www.muellerdmd.com/wp-content/uploads/2023/12/dani_275x275.png?ssl=1</t>
  </si>
  <si>
    <t>Lovejoy  Dental</t>
  </si>
  <si>
    <t xml:space="preserve">Matthew Young DMD
</t>
  </si>
  <si>
    <t xml:space="preserve"> 503-889-8632</t>
  </si>
  <si>
    <t>https://cdn.prod.website-files.com/5bdf482d16cdd6d4ac1c31c6/673a4bf880570e7cba73536a_dryoung_family_2024-p-500.jpg</t>
  </si>
  <si>
    <t>Maine  Dentistry - Portland</t>
  </si>
  <si>
    <t>Dr. Thomas J. Mackenzie</t>
  </si>
  <si>
    <t>https://encrypted-tbn0.gstatic.com/images?q=tbn:ANd9GcQPWEkGucC2R8nBmKgJJqZRoQOuBFTdLkBToVOUx5eI_w&amp;s</t>
  </si>
  <si>
    <t>Dr. Reza Javidan</t>
  </si>
  <si>
    <t xml:space="preserve"> 5071 NE 122nd Ave, Portland, OR 97230, United States</t>
  </si>
  <si>
    <t>https://encrypted-tbn0.gstatic.com/images?q=tbn:ANd9GcSQKLPAPsNnRGRpCig6uwVHLT1l2JNfQkPxaZ5dYb9QsQ&amp;s</t>
  </si>
  <si>
    <t>Dr. Brian Johnson</t>
  </si>
  <si>
    <t>2824 NE Wasco St #210, Portland, OR 97232, United States</t>
  </si>
  <si>
    <t>https://encrypted-tbn0.gstatic.com/images?q=tbn:ANd9GcRFAYzh1DMSsgC-FH92uoltLpwub5820VDHLRY082MoMw&amp;s</t>
  </si>
  <si>
    <t>Dr. Erin Thompson</t>
  </si>
  <si>
    <t>3215 NE Broadway #250</t>
  </si>
  <si>
    <t>https://encrypted-tbn0.gstatic.com/images?q=tbn:ANd9GcQ3YslxhDyYQZ270_Aof9-VII2PCnF4IJTDGZ41OFg&amp;s</t>
  </si>
  <si>
    <t>Dr. Taher Dhoon</t>
  </si>
  <si>
    <t>1401 SE Morrison St #108</t>
  </si>
  <si>
    <t>https://encrypted-tbn0.gstatic.com/images?q=tbn:ANd9GcTeupzcELGaS2Y1DiYre22V1dKZM1vhzeU9PWwR6Ffmlg&amp;s</t>
  </si>
  <si>
    <t>Dr. Nathan N. Brown</t>
  </si>
  <si>
    <t>511 SW 10th Ave Suite 704</t>
  </si>
  <si>
    <t>https://encrypted-tbn0.gstatic.com/images?q=tbn:ANd9GcSwisPNUKaizouWMv9rvqwcjCN3sDmu7hY6XcTy7RWOKQ&amp;s</t>
  </si>
  <si>
    <t>Reviews generally indicate general family dentistry focus</t>
  </si>
  <si>
    <t>Dr. Steven J. Anderson</t>
  </si>
  <si>
    <t>1316 SW 13th Ave</t>
  </si>
  <si>
    <t>https://encrypted-tbn0.gstatic.com/images?q=tbn:ANd9GcRPwqQj9D6vOPP_LlsHVVF0XNzIXEVJm8Ql9W7V6JTaz3js7S8rbOgOyBw&amp;s</t>
  </si>
  <si>
    <t>5100 S Macadam Ave #160</t>
  </si>
  <si>
    <t>https://encrypted-tbn0.gstatic.com/images?q=tbn:ANd9GcTpmHNLrfP7pmv0iXfrmpEWfuX5ghCo9Fcd0OcUykFBt-0Q7Y-snxfAlqw&amp;s</t>
  </si>
  <si>
    <t>Dr. Michael C. McNeil</t>
  </si>
  <si>
    <t>6600 NE Sandy Blvd</t>
  </si>
  <si>
    <t>https://encrypted-tbn0.gstatic.com/images?q=tbn:ANd9GcQgbcQisGDwjKCugBgCImPFIUtqLOUGn0fUepMHrNR4AQ&amp;s</t>
  </si>
  <si>
    <t>138 SE 80th Ave</t>
  </si>
  <si>
    <t>Dr. Ryan M. Kocher</t>
  </si>
  <si>
    <t>1744 NE 42nd Ave</t>
  </si>
  <si>
    <t>https://encrypted-tbn0.gstatic.com/images?q=tbn:ANd9GcRP3ZaTjlYV9d0Q7PIybRbldhj9KQHSy0U3xhEYuxsp59pDqKaqmPKUlJ4&amp;s</t>
  </si>
  <si>
    <t>Reviews highlight patient comfort and friendly staff</t>
  </si>
  <si>
    <t>Dr. Kevin P. Ryan</t>
  </si>
  <si>
    <t>555 SW Oak St Ste A</t>
  </si>
  <si>
    <t>https://encrypted-tbn0.gstatic.com/images?q=tbn:ANd9GcTC7plA-d0hB8egU4M-nEkEIGn8yD2NNBaZy8d0Xw43Mg&amp;s</t>
  </si>
  <si>
    <t xml:space="preserve">Orthodontics </t>
  </si>
  <si>
    <t>Hillsdale Orthodontics</t>
  </si>
  <si>
    <t>Dr. Kimberly Handick</t>
  </si>
  <si>
    <t xml:space="preserve"> 1501 SW Sunset Blvd, Portland, OR 97239, United States</t>
  </si>
  <si>
    <t xml:space="preserve"> 503-246-6785</t>
  </si>
  <si>
    <r>
      <rPr>
        <u/>
        <sz val="10"/>
        <color rgb="FF1155CC"/>
        <rFont val="Arial"/>
      </rPr>
      <t>https://cdn-ildbggf.nitrocdn.com/JJkZJKgyeRBtGAjOSffYSAeyjIVQTwzl/assets/images/optimized/rev-5c89a75/hillsdaleorthodontics.com/wp-content/uploads/2021/02/dr-Handick-web.jpg</t>
    </r>
    <r>
      <rPr>
        <sz val="10"/>
        <rFont val="Arial"/>
      </rPr>
      <t>g</t>
    </r>
  </si>
  <si>
    <t>Strong orthodontic reputation, positive patient experience</t>
  </si>
  <si>
    <t>Portland Orthodontic Group</t>
  </si>
  <si>
    <t>Professor, Dr. Jen Crowe.</t>
  </si>
  <si>
    <t>3332 N Lombard St, Portland, OR 97217, United States</t>
  </si>
  <si>
    <t>1 503-289-1992</t>
  </si>
  <si>
    <t>https://smileforreal.com/wp-content/uploads/2020/09/a-29-1.jpg</t>
  </si>
  <si>
    <t>Known for cosmetic + orthodontic alignment work</t>
  </si>
  <si>
    <t>Invisalign, Smile design, Whitening</t>
  </si>
  <si>
    <t>Portland Braces</t>
  </si>
  <si>
    <t>Dr. Gretchen Schnepper</t>
  </si>
  <si>
    <t>4707 NE Tillamook St, Portland, OR 97213, United States</t>
  </si>
  <si>
    <t>1 503-287-9710</t>
  </si>
  <si>
    <t>https://portlandbraces.com/wp-content/uploads/2022/01/Dr.-Gretchen-Schnepper-Headshot-300x214.jpg</t>
  </si>
  <si>
    <t>Orthodontic-focused clinic with good reviews</t>
  </si>
  <si>
    <t>Braces By Dr. Joe</t>
  </si>
  <si>
    <t>Dr. Christopher R. Stephens</t>
  </si>
  <si>
    <t>2707 NE 33rd Ave, Portland, OR 97212, United States</t>
  </si>
  <si>
    <t>1 503-233-8050</t>
  </si>
  <si>
    <t>https://encrypted-tbn0.gstatic.com/images?q=tbn:ANd9GcT6aNdCO2b0iHHWnUyKNyXavfStSNlOp12EWJfI-XPJBA&amp;s</t>
  </si>
  <si>
    <t>Positive orthodontic feedback, family-friendly</t>
  </si>
  <si>
    <t>Braces, Invisalign, Orthodontic consults</t>
  </si>
  <si>
    <t>Magic Smiles</t>
  </si>
  <si>
    <t>Dr. Sara</t>
  </si>
  <si>
    <t>10850 NE Halsey St, Portland, OR 97220, United States</t>
  </si>
  <si>
    <t>1 503-255-1694</t>
  </si>
  <si>
    <t>https://magic-smiles.com/wp-content/uploads/2025/05/drsarah-1.jpg</t>
  </si>
  <si>
    <t>Cosmetic orthodontics and smile correction focus</t>
  </si>
  <si>
    <t>Dr. Burgin</t>
  </si>
  <si>
    <t>742 NW Murray Blvd, Portland, OR 97229, United States</t>
  </si>
  <si>
    <t xml:space="preserve"> 503-289-1992</t>
  </si>
  <si>
    <t>https://smileforreal.com/wp-content/uploads/2023/01/5-1.jpg</t>
  </si>
  <si>
    <t>Ainslie Orthodontics: Doug Ainslie, DMD, MS</t>
  </si>
  <si>
    <t>Dr. Douglas Ainslie</t>
  </si>
  <si>
    <t xml:space="preserve"> 511 SW 10th Ave #1307, Portland, OR 97205, United States</t>
  </si>
  <si>
    <t>503-227-6537</t>
  </si>
  <si>
    <t>https://www.ainslieortho.com/assets/uploads/images/meet-dr-douglas-ainslie.jpg</t>
  </si>
  <si>
    <t>Strong orthodontic practice reputation</t>
  </si>
  <si>
    <t>Braces, Invisalign, Early orthodontics</t>
  </si>
  <si>
    <t>Bull Mountain Orthodontics</t>
  </si>
  <si>
    <t>Dr. Bryce Willcox</t>
  </si>
  <si>
    <t>11545 SW Durham Rd Ste B6, Tigard, OR 97224, United States</t>
  </si>
  <si>
    <t>503-620-4626</t>
  </si>
  <si>
    <t>https://www.bullmtnortho.com/wp-content/uploads/2026/05/dr-wilcox-headshot-square.jpg</t>
  </si>
  <si>
    <t>Strong orthodontic reviews, patients mention friendly orthodontists and good results</t>
  </si>
  <si>
    <t>Nelson Pediatric Dentistry &amp; Orthodontics</t>
  </si>
  <si>
    <t xml:space="preserve">Meet Dr. Nelson
</t>
  </si>
  <si>
    <t>7417 SW Beaverton Hillsdale Hwy #700, Portland, OR 97225, United States</t>
  </si>
  <si>
    <t>503-719-7518</t>
  </si>
  <si>
    <t>https://portlandpedoortho.com/wp-content/uploads/2025/08/Dr-Nelson.jpg.webp</t>
  </si>
  <si>
    <t>Pediatric orthodontic care, parents highlight child-friendly environment</t>
  </si>
  <si>
    <t>Early orthodontics, Braces, Space maintainers</t>
  </si>
  <si>
    <t>Pediatric Orthodontics</t>
  </si>
  <si>
    <t>Garfinkle Orthodontics</t>
  </si>
  <si>
    <t>Dr. Garfinkle</t>
  </si>
  <si>
    <t xml:space="preserve"> 1820 SW Vermont St, Portland, OR 97219, United States</t>
  </si>
  <si>
    <t>503-246-9802</t>
  </si>
  <si>
    <t>https://ik.imagekit.io/9ry3lupe5/garfinkleortho/about/about-bio.webp</t>
  </si>
  <si>
    <t>Established orthodontic clinic with consistent positive feedback</t>
  </si>
  <si>
    <t>Based on the table context and provided search results, Garfinkle Orthodontics specializes in orthodontics and offers braces and Invisalign, but does not provide dental implants, TMJ, or Botox treatments. Therefore, this cell should be left blank.</t>
  </si>
  <si>
    <t>Senestraro Orthodontics - Portland</t>
  </si>
  <si>
    <t>Dr. Seth Senestraro</t>
  </si>
  <si>
    <t>5216 SE Woodstock Blvd, Portland, OR 97206, United States</t>
  </si>
  <si>
    <t>503-228-1945</t>
  </si>
  <si>
    <t>https://senestrarofamilyortho.com/wp-content/uploads/2023/09/sfortho2023_fullsize_8672-e1695851476168.jpg.webp</t>
  </si>
  <si>
    <t>Family-focused orthodontic care, good communication</t>
  </si>
  <si>
    <t>Braces, Invisalign, Orthodontic exams</t>
  </si>
  <si>
    <t>Lathrop Family Orthodontics</t>
  </si>
  <si>
    <t xml:space="preserve">Marie Lathrop, D.M.D.
</t>
  </si>
  <si>
    <t xml:space="preserve"> 5737 SE Milwaukie Ave, Portland, OR 97202, United States</t>
  </si>
  <si>
    <t>503-232-7100</t>
  </si>
  <si>
    <t>https://www.lathroportho.com/hub_sites/lathrop-ortho/www/assets/uploads/images/Staff/Dr.%20Marie%20-%20Silly.jpg</t>
  </si>
  <si>
    <t>Positive reviews for personalized orthodontic treatment</t>
  </si>
  <si>
    <t>Biermann Orthodontics</t>
  </si>
  <si>
    <t xml:space="preserve">Dr. Matthew Biermann
</t>
  </si>
  <si>
    <t>17885 NE Evergreen Pkwy Ste 200, Beaverton, OR 97006, United States</t>
  </si>
  <si>
    <t>503-690-0722</t>
  </si>
  <si>
    <t>https://www.mcbiermann.com/wp-content/uploads/2020/06/Dr-Biermann-Home-Photo.jpg</t>
  </si>
  <si>
    <t>Strong reputation for detailed orthodontic care</t>
  </si>
  <si>
    <t>Braces, Invisalign, Jaw correction</t>
  </si>
  <si>
    <t>Jaw correction</t>
  </si>
  <si>
    <t>Parkside Orthodontics</t>
  </si>
  <si>
    <t xml:space="preserve">Dr. Elizabeth Burgstahler
</t>
  </si>
  <si>
    <t>539 SE Cesar Estrada Chavez Blvd, Portland, OR 97214, United States</t>
  </si>
  <si>
    <t xml:space="preserve"> 503-236-3800</t>
  </si>
  <si>
    <t>https://parksideortho.com/wp-content/uploads/bb-plugin/cache/Untitled-design-13-circle-269815aba9d4c62478bbae8b12f2ceaa-5f6bf03d4ec1e.png</t>
  </si>
  <si>
    <t>Patients mention friendly staff and smooth treatment process</t>
  </si>
  <si>
    <t>Braces, Invisalign, Orthodontics consults</t>
  </si>
  <si>
    <t>Sprout Pediatric Dentistry &amp; Orthodontics</t>
  </si>
  <si>
    <t>Dr. Dana Fox</t>
  </si>
  <si>
    <t>1401 SE Morrison St #120, Portland, OR 97214, United States</t>
  </si>
  <si>
    <t xml:space="preserve"> 503-477-9911</t>
  </si>
  <si>
    <t>https://www.sproutpediatricdentistry.com/wp-content/uploads/2018/08/Dr-Dana-Fox-Candid-1-370x493.jpg</t>
  </si>
  <si>
    <t>Pediatric dentistry with strong child-focused reviews</t>
  </si>
  <si>
    <t>Cleanings, Fillings, Preventive care</t>
  </si>
  <si>
    <t>Harmony Orthodontics – Gresham</t>
  </si>
  <si>
    <t xml:space="preserve"> 742 NE Division St, Gresham, OR 97030, United States</t>
  </si>
  <si>
    <t>503-389-6232</t>
  </si>
  <si>
    <t>https://media.licdn.com/dms/image/v2/C4D03AQEUEhl3aSPuRQ/profile-displayphoto-shrink_200_200/profile-displayphoto-shrink_200_200/0/1608204578308?e=2147483647&amp;v=beta&amp;t=GBnFHRUg5PFneeGfKvI6R_lQIWuwQaMv9OjxgkFDj-E</t>
  </si>
  <si>
    <t>Highly rated orthodontic practice, modern treatment approach</t>
  </si>
  <si>
    <t>Maine Orthodontics</t>
  </si>
  <si>
    <t xml:space="preserve">Dr. Jerome Shuman
</t>
  </si>
  <si>
    <t xml:space="preserve"> 1321 Washington Ave, Portland, ME 04103, United States</t>
  </si>
  <si>
    <t>207-797-5577</t>
  </si>
  <si>
    <t>https://encrypted-tbn0.gstatic.com/images?q=tbn:ANd9GcQp42BgMFxnCLxUuWNfpwRaV58DSDntqIDTMU89Ex6IHg&amp;s</t>
  </si>
  <si>
    <t>Trusted orthodontic provider with long-term patient satisfaction</t>
  </si>
  <si>
    <t>Portland Pearl Orthodontics</t>
  </si>
  <si>
    <t>Dr. Vo</t>
  </si>
  <si>
    <t>2330 NW Flanders St # 206, Portland, OR 97210, United States</t>
  </si>
  <si>
    <t xml:space="preserve"> 503-944-9374</t>
  </si>
  <si>
    <t>https://static.wixstatic.com/media/462bd6_acdad3af487d4073b3376d10895fd2a1~mv2.jpg/v1/fill/w_288,h_433,al_c,q_80,usm_0.66_1.00_0.01,enc_avif,quality_auto/DSC05907-Edit_edited.jpg</t>
  </si>
  <si>
    <t>Mixed-to-positive orthodontic reviews, focus on cosmetic alignment</t>
  </si>
  <si>
    <t>Invisalign, Braces, Whitening</t>
  </si>
  <si>
    <t>Bright Now! Dental &amp; Orthodontics - Portland, OR</t>
  </si>
  <si>
    <t xml:space="preserve">Dr. Roy Lusch
</t>
  </si>
  <si>
    <t>4104 SE 82nd Ave #450, Portland, OR 97266, United States</t>
  </si>
  <si>
    <t>503-777-0761</t>
  </si>
  <si>
    <t>https://sbi-public.s3.amazonaws.com/web-site/brands/profile/provider_1467519868_1754435375405.jpg</t>
  </si>
  <si>
    <t>Corporate dental chain, mixed reviews but convenient care</t>
  </si>
  <si>
    <t>Emergency care, Extractions, Cleanings</t>
  </si>
  <si>
    <t>Dental Chain</t>
  </si>
  <si>
    <t>Adult &amp; Pediatric Orthodontics</t>
  </si>
  <si>
    <t>Joanna Yu, DDS</t>
  </si>
  <si>
    <t>1601 Congress St, Portland, ME 04102, United States</t>
  </si>
  <si>
    <t xml:space="preserve"> 207-775-3456</t>
  </si>
  <si>
    <t>https://orthodocmaine.com/wp-content/uploads/bb-plugin/cache/adult-pediatric-dr-yu-9293-scaled-square-4a2ff5d862901640b3c612766f84404b-61424ee472ebd.jpg</t>
  </si>
  <si>
    <t>Orthodontic specialist with strong clinical reputation</t>
  </si>
  <si>
    <t>Braces, Invisalign, Orthodontic surgery</t>
  </si>
  <si>
    <t>NW Dermatology Institute</t>
  </si>
  <si>
    <t xml:space="preserve">Kerianne McKeon, PA-C
</t>
  </si>
  <si>
    <t>2525 NW Lovejoy St Ste 400, Portland, OR 97210, United States</t>
  </si>
  <si>
    <t xml:space="preserve"> (503) 223-1933</t>
  </si>
  <si>
    <t>https://pdxderm.com/wp-content/uploads/2019/12/KERI-1536x2048.jpg</t>
  </si>
  <si>
    <t>Dermatology clinic with positive reviews for acne and cosmetic treatments</t>
  </si>
  <si>
    <t>Acne treatment, Botox, Skin exams</t>
  </si>
  <si>
    <t>The Oregon Clinic Portland Dermatology</t>
  </si>
  <si>
    <t>Richard Jamison, MD</t>
  </si>
  <si>
    <t xml:space="preserve"> 1414 NW Northrup St Unit 600, Portland, OR 97209, United States</t>
  </si>
  <si>
    <t xml:space="preserve"> 503-223-3104</t>
  </si>
  <si>
    <t>https://www.oregonclinic.com/wp-content/uploads/2023/09/Jamison_Richard-600x480-1.jpg</t>
  </si>
  <si>
    <t>Hospital-affiliated dermatology with strong trust</t>
  </si>
  <si>
    <t>Skin cancer screening, Dermatologic surgery, Acne treatment</t>
  </si>
  <si>
    <t>Phoebe Rich, M.D., Oregon Dermatology and Research Center</t>
  </si>
  <si>
    <t xml:space="preserve">Phoebe Rich, MD
</t>
  </si>
  <si>
    <t>2565 NW Lovejoy St #200, Portland, OR 97210, United States</t>
  </si>
  <si>
    <t xml:space="preserve"> 503-226-3376</t>
  </si>
  <si>
    <t>https://phoeberichmd.com/nitropack_static/yPbnxxZmHjXWMCIZrBJHMMpUXTtZnWqx/assets/images/optimized/rev-5e589ef/phoeberichmd.com/wp-content/uploads/2023/08/Dr.-Rich-Headshot-copy.webp</t>
  </si>
  <si>
    <t>Private dermatology practice, patients note personalized care</t>
  </si>
  <si>
    <t>Botox, Skin exams, Cosmetic dermatology</t>
  </si>
  <si>
    <t>Dermatology Associates - Tigard</t>
  </si>
  <si>
    <t>Meghan Woody, M.D.</t>
  </si>
  <si>
    <t>10215 SW Hall Blvd, Tigard, OR 97223, United States</t>
  </si>
  <si>
    <t xml:space="preserve"> 503-245-2415</t>
  </si>
  <si>
    <t>https://da-pdx.com/wp-content/uploads/2020/08/woody.jpg.webp</t>
  </si>
  <si>
    <t>1.8K</t>
  </si>
  <si>
    <t>Dermatology &amp; aesthetics clinic, modern approach</t>
  </si>
  <si>
    <t>Laser treatments, Acne, Cosmetic dermatology</t>
  </si>
  <si>
    <t>Peach Skin North Portland Healthcare</t>
  </si>
  <si>
    <t xml:space="preserve">Dr. Jaqueline Brockert ND
</t>
  </si>
  <si>
    <t>3537 N Williams Ave Suite: 102, Portland, OR 97227, United States</t>
  </si>
  <si>
    <t>971-413-3207</t>
  </si>
  <si>
    <t>https://static.wixstatic.com/media/1428ca_ea786e6e879a4b2b8535844feba326e1~mv2.jpg/v1/crop/x_0,y_130,w_764,h_699/fill/w_284,h_260,al_c,q_80,usm_0.66_1.00_0.01,enc_avif,quality_auto/Best%20acne%20doctor%20Portland_edited.jpg</t>
  </si>
  <si>
    <t>Skin-focused clinic with aesthetic treatments</t>
  </si>
  <si>
    <t>Skincare, Laser therapy, Anti-aging</t>
  </si>
  <si>
    <t>Epiphany Dermatology (formerly Norris Dermatology and Laser Northwest)</t>
  </si>
  <si>
    <t xml:space="preserve">Erin Gilbert Adams, MD
</t>
  </si>
  <si>
    <t>2222 NW Lovejoy St #619, Portland, OR 97210, United States</t>
  </si>
  <si>
    <t>503-227-7117</t>
  </si>
  <si>
    <t>Multi-location dermatology group, generally strong reviews</t>
  </si>
  <si>
    <t>Skin cancer screening, Acne, Cosmetic dermatology</t>
  </si>
  <si>
    <t>Michael Adler, MD</t>
  </si>
  <si>
    <t>Michael Adler MD</t>
  </si>
  <si>
    <t>1414 NW Northrup St Unit 600, Portland, OR 97209, United States</t>
  </si>
  <si>
    <t>503-223-3104</t>
  </si>
  <si>
    <t>https://www.oregonclinic.com/wp-content/uploads/2023/05/adler_michael_web_600x400_0.jpg</t>
  </si>
  <si>
    <t>Large healthcare system with dermatology services</t>
  </si>
  <si>
    <t>Skin exams, Biopsies, Dermatologic surgery</t>
  </si>
  <si>
    <t>Knott Street Dermatology | Dermatologist | Portland</t>
  </si>
  <si>
    <t xml:space="preserve">ERIC L. HANSON, MD FAAD
</t>
  </si>
  <si>
    <t>301 NE Knott St, Portland, OR 97212, United States</t>
  </si>
  <si>
    <t xml:space="preserve"> 503-253-3910</t>
  </si>
  <si>
    <t>https://knottstdermatology.com/wp-content/uploads/2020/11/DH-sq-1024x1016.jpg</t>
  </si>
  <si>
    <t>Dermatology clinic with positive patient trust</t>
  </si>
  <si>
    <t>Acne, Skin checks, Cosmetic procedures</t>
  </si>
  <si>
    <t>Animal Dermatology Clinic Portland</t>
  </si>
  <si>
    <t>Craig Griffin, DVM</t>
  </si>
  <si>
    <t>11376 SE 82nd Ave Suite 602, Portland, OR 97086, United States</t>
  </si>
  <si>
    <t>503-777-8999</t>
  </si>
  <si>
    <t>https://www.animaldermatology.com/hubfs/craig%20griffin.jpeg</t>
  </si>
  <si>
    <t>Veterinary dermatology specialty clinic</t>
  </si>
  <si>
    <t>Allergy testing, Skin infections, Derm diagnostics</t>
  </si>
  <si>
    <t>Veterinary Dermatology</t>
  </si>
  <si>
    <t>Defining Dermatology</t>
  </si>
  <si>
    <t>Dr. Qutub</t>
  </si>
  <si>
    <t>1129 NW 11th Ave, Portland, OR 97209, United States</t>
  </si>
  <si>
    <t xml:space="preserve"> 503-227-3640</t>
  </si>
  <si>
    <t>https://definingdermatology.com/cdn/shop/files/Omar_hs1-updated-f.jpg?v=1773866939&amp;width=750</t>
  </si>
  <si>
    <t>Aesthetic-focused dermatology clinic</t>
  </si>
  <si>
    <t>Botox, Fillers, Laser treatments</t>
  </si>
  <si>
    <t>Dermatology Associates - Lake Oswego</t>
  </si>
  <si>
    <t>Eric Hester, M.D.</t>
  </si>
  <si>
    <t>4004 Kruse Way Pl #220, Lake Oswego, OR 97034, United States</t>
  </si>
  <si>
    <t>503-245-2415</t>
  </si>
  <si>
    <t>https://da-pdx.com/wp-content/uploads/2020/08/eh.png.webp</t>
  </si>
  <si>
    <t>Duplicate listing of dermatology clinic</t>
  </si>
  <si>
    <t>Laser, Acne, Cosmetic dermatology</t>
  </si>
  <si>
    <t>Dermatology Professionals</t>
  </si>
  <si>
    <t xml:space="preserve">Claudia Taylor, MD, FAAD
</t>
  </si>
  <si>
    <t>2228 Lloyd Center, Portland, OR 97232, United States</t>
  </si>
  <si>
    <t xml:space="preserve"> 503-344-6643</t>
  </si>
  <si>
    <t>https://8fc62dd3797119ad80a3.cdn6.editmysite.com/uploads/b/8fc62dd3797119ad80a3d8a966e790004d707c5a3c2d072c82575391cb433ba3/Derm%20Pros%20CPT%20in%20waiting%20room_1666206486.jpg?width=2400&amp;optimize=medium</t>
  </si>
  <si>
    <t>Professional dermatology group with good reputation</t>
  </si>
  <si>
    <t>Skin cancer, Acne, Cosmetic treatments</t>
  </si>
  <si>
    <t>David J. Baginski, MD</t>
  </si>
  <si>
    <t>50 Sewall St, Portland, ME 04102, United States</t>
  </si>
  <si>
    <t>207-775-3526</t>
  </si>
  <si>
    <t>http://www.dermctr.com/wp-content/uploads/2012/07/DermatologyAssociates-2-140x125.jpg</t>
  </si>
  <si>
    <t>Established dermatology center, mixed reviews</t>
  </si>
  <si>
    <t>Skin exams, Surgery, Acne treatment</t>
  </si>
  <si>
    <t>Skin Exams, Acne Treatment</t>
  </si>
  <si>
    <t>Oregon Medical &amp; Laser</t>
  </si>
  <si>
    <t xml:space="preserve">Dr. Chad Muncrief, ND
</t>
  </si>
  <si>
    <t>2232 NW Pettygrove St #100, Portland, OR 97210, United States</t>
  </si>
  <si>
    <t xml:space="preserve"> 503-395-7736</t>
  </si>
  <si>
    <t>Laser-focused skin treatment clinic</t>
  </si>
  <si>
    <t>Laser resurfacing, Hair removal, Skin rejuvenation</t>
  </si>
  <si>
    <t>Jonathan Alexander, MD</t>
  </si>
  <si>
    <t>Jonathan Alexander MD</t>
  </si>
  <si>
    <t>https://www.oregonclinic.com/wp-content/uploads/2023/05/alexander_jonathan_web_600x444.jpg</t>
  </si>
  <si>
    <t>Skin exams, Dermatologic surgery, Acne treatment</t>
  </si>
  <si>
    <t>Skin Cancer, Acne</t>
  </si>
  <si>
    <t>Frontier Dermatology Portland</t>
  </si>
  <si>
    <t>Lauren E Boudreaux, DO, FAAD, Co-CMO</t>
  </si>
  <si>
    <t>9755 SW Barnes Rd #450, Portland, OR 97225, United States</t>
  </si>
  <si>
    <t>503-294-6150</t>
  </si>
  <si>
    <t>Strong dermatology practice with good reviews</t>
  </si>
  <si>
    <t>Acne, Skin cancer, Cosmetic dermatology</t>
  </si>
  <si>
    <t>Patricia Norris, MD</t>
  </si>
  <si>
    <t xml:space="preserve">Patricia L. Norris, MD
</t>
  </si>
  <si>
    <t>2222 NW Lovejoy St, Portland, OR 97210, United States</t>
  </si>
  <si>
    <t>https://www.epiphanydermatology.com/wp-content/uploads/2025/06/Patricia-Norris-MD-Website-Pic-1024x1024.png</t>
  </si>
  <si>
    <t>Metropolitan Pediatrics: NW Portland</t>
  </si>
  <si>
    <t>Dr. Lisa J. O’Donnell</t>
  </si>
  <si>
    <t>1130 NW 22nd Ave #320, Portland, OR 97210, United States</t>
  </si>
  <si>
    <t>503-295-2546</t>
  </si>
  <si>
    <t>https://encrypted-tbn0.gstatic.com/images?q=tbn:ANd9GcSggNmIYI3dZjHcfMbRWgJoLLbjp6f58MAw6pyKAneBwg&amp;s</t>
  </si>
  <si>
    <t>Pediatric clinic, strong family-focused reviews</t>
  </si>
  <si>
    <t>Well visits, Vaccinations, Sick visits</t>
  </si>
  <si>
    <t>Oregon Pediatrics - NE Portland</t>
  </si>
  <si>
    <t>Rupa Shah, MD, FAAP</t>
  </si>
  <si>
    <t>5050 NE Hoyt St # B55, Portland, OR 97213, United States</t>
  </si>
  <si>
    <t>1 503-233-5393</t>
  </si>
  <si>
    <t>https://images.squarespace-cdn.com/content/v1/64d7d451b5bc094127393014/0593c9aa-d2d9-4937-8fc6-bcdf30796f57/Rupa%2BShah%2B-%2BPic.jpeg?format=500w</t>
  </si>
  <si>
    <t>Pediatric care with strong reputation</t>
  </si>
  <si>
    <t>Immunizations, Well-child visits, Acute care</t>
  </si>
  <si>
    <t>Sunset Pediatrics</t>
  </si>
  <si>
    <t xml:space="preserve">Janeene Gordon MD, FAAP
</t>
  </si>
  <si>
    <t>9155 SW Barnes Rd #840, Portland, OR 97225, United States</t>
  </si>
  <si>
    <t>503-296-7800</t>
  </si>
  <si>
    <t>https://sunsetpediatrics.com/wp-content/uploads/2024/12/Jay-Gordon-PDX-Portraits-Large-Web-edited.jpg</t>
  </si>
  <si>
    <t>Family pediatric practice with good reviews</t>
  </si>
  <si>
    <t>Well visits, Vaccines, Acute care</t>
  </si>
  <si>
    <t>Sellwood Medical Clinic</t>
  </si>
  <si>
    <t xml:space="preserve">Tara Schwab
</t>
  </si>
  <si>
    <t xml:space="preserve"> 8333 SE 13th Ave, Portland, OR 97202, United States</t>
  </si>
  <si>
    <t>1 503-595-9300</t>
  </si>
  <si>
    <t>https://sellwoodmd.com/wp-content/uploads/2026/01/Tara-e1768927805579.jpeg</t>
  </si>
  <si>
    <t>Family medicine + pediatrics style clinic</t>
  </si>
  <si>
    <t>Primary care, Pediatrics, Chronic care</t>
  </si>
  <si>
    <t>Primary Care, Pediatrics</t>
  </si>
  <si>
    <t>Pediatric Associates Of The Northwest - Portland</t>
  </si>
  <si>
    <t>Vivian Aranda-Michel PsyD</t>
  </si>
  <si>
    <t>2701 NW Vaughn St #360, Portland, OR 97210, United States</t>
  </si>
  <si>
    <t>503-227-0671</t>
  </si>
  <si>
    <t>https://www.portlandpediatric.com/wp-content/uploads/2021/05/vivian-aranda-michel.jpg</t>
  </si>
  <si>
    <t>Pediatric-focused clinic with long-term trust</t>
  </si>
  <si>
    <t>Vaccines, Well visits, Sick care</t>
  </si>
  <si>
    <t>Metropolitan Pediatrics: Beaverton</t>
  </si>
  <si>
    <t>Nicki Nabavizadeh, MD</t>
  </si>
  <si>
    <t>15455 NW Greenbrier Pkwy Ste 111, Beaverton, OR 97006, United States</t>
  </si>
  <si>
    <t>503-531-3434</t>
  </si>
  <si>
    <t>https://www.metropediatrics.com/wp-content/uploads/bfi_thumb/Nabavizadeh_720x720-3-qao1dgam8wl6m93cdudv1e5xmiijgfgcw989crrods.jpg</t>
  </si>
  <si>
    <t>1.6K</t>
  </si>
  <si>
    <t>Community pediatric practice</t>
  </si>
  <si>
    <t>East Portland Pediatric Clinic, PC</t>
  </si>
  <si>
    <t xml:space="preserve">Kamela (Kami) Stilwell, M.D. FAAP
</t>
  </si>
  <si>
    <t>10000 SE Main St #30, Portland, OR 97216, United States</t>
  </si>
  <si>
    <t xml:space="preserve"> 503-255-3544</t>
  </si>
  <si>
    <t>https://eastportlandpeds.com/wp-content/uploads/e0b585_ece40bd2181c4971917d63a59397d58f_mv2_d_1365_2048_s_2.webp</t>
  </si>
  <si>
    <t>Family medical clinic with pediatric services</t>
  </si>
  <si>
    <t>Primary care, Pediatrics, Preventive care</t>
  </si>
  <si>
    <t>Northern Pediatrics</t>
  </si>
  <si>
    <t xml:space="preserve">ANH LINH HOANG, MD
</t>
  </si>
  <si>
    <t>850 NE 122nd Ave, Portland, OR 97230, United States</t>
  </si>
  <si>
    <t>503-255-1432</t>
  </si>
  <si>
    <t>https://static.wixstatic.com/media/d6fdd6_c02aeade34634eacb5c188b4cff1b04f~mv2.png/v1/fill/w_294,h_247,al_c,q_85,usm_0.66_1.00_0.01,enc_avif,quality_auto/IMG_0322%20(3)_edited_edited.png</t>
  </si>
  <si>
    <t>Hospital-affiliated pediatric care</t>
  </si>
  <si>
    <t>Pediatric exams, Vaccinations, Specialty referrals</t>
  </si>
  <si>
    <t>Metropolitan Pediatrics: Gresham</t>
  </si>
  <si>
    <t>Ravali Ambati, MD</t>
  </si>
  <si>
    <t>25050 SE Stark St Bldg 4, Ste 300, Gresham, OR 97030, United States</t>
  </si>
  <si>
    <t>503-667-8878</t>
  </si>
  <si>
    <t>https://www.metropediatrics.com/wp-content/uploads/bfi_thumb/Ravali-Ambati-MD-rf24rdmld14rfl3adecb2dxud2oar0cnekrjsm1pv4.jpg</t>
  </si>
  <si>
    <t>1.5K</t>
  </si>
  <si>
    <t>Pediatric clinic with positive family feedback</t>
  </si>
  <si>
    <t>Well visits, Immunizations, Acute care</t>
  </si>
  <si>
    <t>MaineHealth Pediatrics - Portland</t>
  </si>
  <si>
    <t>Laura G Amar Dolan, MD</t>
  </si>
  <si>
    <t>1577 Congress St, Portland, ME 04101, United States</t>
  </si>
  <si>
    <t xml:space="preserve"> 207-662-1442</t>
  </si>
  <si>
    <t>https://assets.mainehealth.io/s3fs-public/styles/provider_headshot/public/provider_images/1487953154_623.jpg?VersionId=KFJf.QDGYYnayekx.SDBmYjBN35jKPgE&amp;h=66b6f79f</t>
  </si>
  <si>
    <t>Pediatric branch clinic</t>
  </si>
  <si>
    <t>Well-child visits, Vaccines, Sick care</t>
  </si>
  <si>
    <t>Pediatric Associates of the Northwest - Tigard</t>
  </si>
  <si>
    <t>Robert J. Cordes</t>
  </si>
  <si>
    <t xml:space="preserve">7150 SW Dartmouth St </t>
  </si>
  <si>
    <t xml:space="preserve"> 503-968-3480</t>
  </si>
  <si>
    <t>https://www.portlandpediatric.com/wp-content/uploads/2025/09/dr-robert-j-cordes-pediatrician-300x300.jpg</t>
  </si>
  <si>
    <t>Family pediatric clinic</t>
  </si>
  <si>
    <t>Preventive care, Well visits, Sick care</t>
  </si>
  <si>
    <t>Trailhead Pediatrics</t>
  </si>
  <si>
    <t xml:space="preserve">Dr. Joel
</t>
  </si>
  <si>
    <t>5231 NE Martin Luther King Jr Blvd</t>
  </si>
  <si>
    <t xml:space="preserve"> 503-342-2180</t>
  </si>
  <si>
    <t>https://images.squarespace-cdn.com/content/v1/52fd1f0ae4b0383925f8c1c3/1403909930869-ZWQSVROF09DR86PYLU7C/image-asset.png?format=1500w</t>
  </si>
  <si>
    <t>Large hospital system with pediatric services</t>
  </si>
  <si>
    <t>Primary care, Pediatrics, Specialty care</t>
  </si>
  <si>
    <t>Pediatric Associates of the Northwest - Beaverton</t>
  </si>
  <si>
    <t>Devin B. Fields</t>
  </si>
  <si>
    <t>14795 SW Murray Scholls Dr #121, Beaverton, OR 97007, United States</t>
  </si>
  <si>
    <t xml:space="preserve"> 503-673-1071</t>
  </si>
  <si>
    <t>https://www.portlandpediatric.com/wp-content/uploads/2026/02/devin-fields-psyd-e1771291861227-300x300.jpg</t>
  </si>
  <si>
    <t>Multi-specialty medical group</t>
  </si>
  <si>
    <t>Primary care, Pediatrics, Specialty consults</t>
  </si>
  <si>
    <t>Healthcare Group</t>
  </si>
  <si>
    <t>Newborn Care, Well Child Care</t>
  </si>
  <si>
    <t>Oregon Pediatrics - Beaverton</t>
  </si>
  <si>
    <t>Heather Long, MD</t>
  </si>
  <si>
    <t>15950 SW Millikan Way Suite 100, Beaverton, OR 97003, United States</t>
  </si>
  <si>
    <t xml:space="preserve"> 503-659-1694</t>
  </si>
  <si>
    <t>https://images.squarespace-cdn.com/content/v1/64d7d451b5bc094127393014/1527cec7-1829-436e-94fd-42a6cdf05154/Heather%2BLong%2B-%2BPic+%281%29.png?format=500w</t>
  </si>
  <si>
    <t>Pediatric group practice</t>
  </si>
  <si>
    <t>Well visits, Vaccinations, Sick care</t>
  </si>
  <si>
    <t>Westside Pediatric Clinic</t>
  </si>
  <si>
    <t xml:space="preserve">Faye Johnson, MD, FAAP
</t>
  </si>
  <si>
    <t>9555 SW Barnes Rd #270, Portland, OR 97225, United States</t>
  </si>
  <si>
    <t xml:space="preserve"> 503-297-1025</t>
  </si>
  <si>
    <t>https://www.westsidepediatrics.com/alt-images/doctors/johnsonbio.jpg</t>
  </si>
  <si>
    <t>Pediatric clinic with family focus</t>
  </si>
  <si>
    <t>Well visits, Immunizations, Sick visits</t>
  </si>
  <si>
    <t>InterMed Pediatrics at Portland</t>
  </si>
  <si>
    <t>Andrés Abreu, MD</t>
  </si>
  <si>
    <t>84 Marginal Way Suite 1000, Portland, ME 04101, United States</t>
  </si>
  <si>
    <t xml:space="preserve"> 207-774-4092</t>
  </si>
  <si>
    <t>https://39848716.fs1.hubspotusercontent-na1.net/hubfs/39848716/Abreu_Andres_20250328.jpg</t>
  </si>
  <si>
    <t>Family medicine clinic</t>
  </si>
  <si>
    <t>Primary care, Chronic care, Preventive care</t>
  </si>
  <si>
    <t>Primary Care, Preventive Care</t>
  </si>
  <si>
    <t>Portland Pediatric Group</t>
  </si>
  <si>
    <t>Dr. Roderick Davis</t>
  </si>
  <si>
    <t>1700 Hudson Ave, Rochester, NY 14617, United States</t>
  </si>
  <si>
    <t>1 585-342-5665</t>
  </si>
  <si>
    <t>https://www.ppgkids.com/wp-content/uploads/2021/01/Dr.-Roderick-Davis_200x200_WEB.png</t>
  </si>
  <si>
    <t>General medical clinic</t>
  </si>
  <si>
    <t>Primary care, Urgent care, Chronic care</t>
  </si>
  <si>
    <t>Based on the context for row 95 ("Portland Pediatric Group"), the specialty is Pediatrics, and the top procedures are Primary care, Urgent care, and Chronic care. It is a general medical clinic rather than a dental or cosmetic practice, so none of the specific dental services like Dental Implants, TMJ, or Botox apply.
None</t>
  </si>
  <si>
    <t>The Children's Clinic</t>
  </si>
  <si>
    <t>Joanne G. DeVore</t>
  </si>
  <si>
    <t xml:space="preserve"> 9450 SW Barnes Rd Suite 200, Portland, OR 97225, United States</t>
  </si>
  <si>
    <t xml:space="preserve"> 503-297-3371</t>
  </si>
  <si>
    <t>https://www.childrens-clinic.com/wp-content/uploads/2019/10/devore.jpg</t>
  </si>
  <si>
    <t>Family physician group</t>
  </si>
  <si>
    <t>Primary care, Chronic disease management, Preventive care</t>
  </si>
  <si>
    <t>Orchid Pediatrics</t>
  </si>
  <si>
    <t>Nicole Gleason</t>
  </si>
  <si>
    <t>4850 SW Scholls Ferry Rd #301, Portland, OR 97225, United States</t>
  </si>
  <si>
    <t xml:space="preserve"> 503-208-4007</t>
  </si>
  <si>
    <t>https://i0.wp.com/orchidpediatrics.com/wp-content/uploads/2025/09/Copy-of-Screenshot-2022-09-20-213107.jpg?w=800&amp;ssl=1</t>
  </si>
  <si>
    <t>Hospital family medicine clinic</t>
  </si>
  <si>
    <t>Based on the provided context for Orchid Pediatrics (a pediatric/family medicine clinic that does not offer dental or cosmetic treatments listed in that column like Dental Implants, TMJ, or Botox), this cell should be left blank or contain no values matching those criteria.</t>
  </si>
  <si>
    <t>Essential Family Medicine</t>
  </si>
  <si>
    <t>Dr. Dana Schmidt</t>
  </si>
  <si>
    <t>1110 SE Alder St, Portland, OR 97214, United States</t>
  </si>
  <si>
    <t xml:space="preserve"> 503-477-5051</t>
  </si>
  <si>
    <t>https://images.squarespace-cdn.com/content/v1/5d6b203a8a813e0001f8612d/e32ebfbc-6cc8-4262-9189-aaac32638ef5/Dana+Schmidt+Picture.jpeg?format=750w</t>
  </si>
  <si>
    <t>Primary care, Wellness exams, Chronic care</t>
  </si>
  <si>
    <t>Bridge City Family Medical Clinic</t>
  </si>
  <si>
    <t>Annie Cannon</t>
  </si>
  <si>
    <t>1410 NE 106th Ave Suite B, Portland, OR 97220, United States</t>
  </si>
  <si>
    <t>1 503-460-0405</t>
  </si>
  <si>
    <t>https://sa1s3optim.patientpop.com/640x/filters:format(webp)/assets/production/practices/1b2d4d8386d704fc9452c83bc292e8fd9638a90e/images/2808226.jpg</t>
  </si>
  <si>
    <t>Hospital-affiliated primary care</t>
  </si>
  <si>
    <t>Primary care, Preventive care, Chronic care</t>
  </si>
  <si>
    <t>Southwest Family Physicians</t>
  </si>
  <si>
    <t>Gargi Gupta</t>
  </si>
  <si>
    <t>11900 SW Greenburg Rd, Tigard, OR 97223, United States</t>
  </si>
  <si>
    <t xml:space="preserve"> 503-620-5556</t>
  </si>
  <si>
    <t>https://cdn.prod.website-files.com/687aa56262f5e423f389d652/69138ec746d3b39988073e98_G.%20Gupta11.jpg</t>
  </si>
  <si>
    <t>2.3K</t>
  </si>
  <si>
    <t>Family practice clinic</t>
  </si>
  <si>
    <t>Providence Gateway Family Medicine - Portland</t>
  </si>
  <si>
    <t>Dr. Jennifer Lee</t>
  </si>
  <si>
    <t>1321 NE 99th Ave #200, Portland, OR 97220, United States</t>
  </si>
  <si>
    <t>503-215-4250</t>
  </si>
  <si>
    <t>https://encrypted-tbn0.gstatic.com/images?q=tbn:ANd9GcQ2JBa3OXs1qjz6aGNDAP9w_uRx_CvN_WdAeFPXl07s-g&amp;s</t>
  </si>
  <si>
    <t>Hospital primary care clinic</t>
  </si>
  <si>
    <t>Sellwood Family Medicine</t>
  </si>
  <si>
    <t xml:space="preserve">Leigh Ann Chapman </t>
  </si>
  <si>
    <t>1567 SE Tacoma St, Portland, OR 97202, United States</t>
  </si>
  <si>
    <t xml:space="preserve"> 503-233-8113</t>
  </si>
  <si>
    <t>https://sellwoodfamilymedicine.chapmannd.com/files/cache/70210b2bc4cec1c2fbb9cd69cdfcd53c_f53.JPG</t>
  </si>
  <si>
    <t>Prolotherapy, PRP, Autism</t>
  </si>
  <si>
    <t>Adventist Health Primary Care - Portland</t>
  </si>
  <si>
    <t>Edgar Agvanyan</t>
  </si>
  <si>
    <t>10201 SE Main St #10b, Portland, OR 97216, United States</t>
  </si>
  <si>
    <t>1 503-255-2186</t>
  </si>
  <si>
    <t>https://doximity-res.cloudinary.com/images/f_auto,q_auto,t_public_profile_photo_320x320/wrxmwiexvgkpqpvcaysm/edgar-agvanyan-md-glendale-ca.jpg</t>
  </si>
  <si>
    <t>Academic medical center clinic</t>
  </si>
  <si>
    <t>Primary care, Specialty referrals, Preventive care</t>
  </si>
  <si>
    <t>Bridgeport Family Medicine</t>
  </si>
  <si>
    <t xml:space="preserve">Andrea Tremaine
</t>
  </si>
  <si>
    <t xml:space="preserve"> 16083 SW Upper Boones Ferry Rd #130, Tigard, OR 97224, United States</t>
  </si>
  <si>
    <t>1 503-603-9087</t>
  </si>
  <si>
    <t>https://static.wixstatic.com/media/0e0a69_e3d268f6091c4df891b608e37bde13db~mv2_d_3750_4687_s_4_2.jpg/v1/crop/x_0,y_319,w_3750,h_3802/fill/w_318,h_322,al_c,q_80,usm_0.66_1.00_0.01,enc_avif,quality_auto/BFM%20-%20Portrait%20-%20Dr%20Tremaine%201.jpg</t>
  </si>
  <si>
    <t>Multi-specialty clinic</t>
  </si>
  <si>
    <t>Primary care, Specialty care, Diagnostics</t>
  </si>
  <si>
    <t>Annual Wellness visits, Pediatric care, Adult care</t>
  </si>
  <si>
    <t>Heather Davidson</t>
  </si>
  <si>
    <t xml:space="preserve"> 6234 N Greeley Ave, Portland, OR 97217, United States</t>
  </si>
  <si>
    <t xml:space="preserve"> 503-595-9300</t>
  </si>
  <si>
    <t>https://sellwoodmd.com/wp-content/uploads/2025/08/2797500.png</t>
  </si>
  <si>
    <t>Academic clinic</t>
  </si>
  <si>
    <t>Primary care, Gynecology, Pediatrics</t>
  </si>
  <si>
    <t>South Tabor Family Physicians</t>
  </si>
  <si>
    <t xml:space="preserve">Min K. Lee, MD
</t>
  </si>
  <si>
    <t xml:space="preserve"> 10803 SE Cherry Blossom Dr, Portland, OR 97216, United States</t>
  </si>
  <si>
    <t xml:space="preserve"> 503-261-7200</t>
  </si>
  <si>
    <t>https://www.southtabor.com/wp-content/uploads/2026/06/Dr-Lee-profile-picture-1-scaled-e1781095878734-400x458.jpg</t>
  </si>
  <si>
    <t>Corporate medical group</t>
  </si>
  <si>
    <t>Alder Family Medicine</t>
  </si>
  <si>
    <t>Dr. Amanda Alder</t>
  </si>
  <si>
    <t>443 NE Knott St, Portland, OR 97212, United States</t>
  </si>
  <si>
    <t>503-282-5350</t>
  </si>
  <si>
    <t>https://encrypted-tbn0.gstatic.com/images?q=tbn:ANd9GcQjKKy3Taj9RclZ04jKcrfDeNXHuivJz6izihdt0kSpkw&amp;s</t>
  </si>
  <si>
    <t>Orthopedic clinic</t>
  </si>
  <si>
    <t>Joint care, Fracture treatment, Sports medicine</t>
  </si>
  <si>
    <t>Northwest Primary Care - Sellwood Clinic</t>
  </si>
  <si>
    <t>Brennan Boyer,</t>
  </si>
  <si>
    <t xml:space="preserve"> 6327 SE Milwaukie Ave, Portland, OR 97202, United States</t>
  </si>
  <si>
    <t xml:space="preserve"> 503-659-4988</t>
  </si>
  <si>
    <t>https://www.nwpc.com/wp-content/uploads/2024/01/BB.jpg</t>
  </si>
  <si>
    <t>Orthopedic group practice</t>
  </si>
  <si>
    <t>Fracture care, Joint replacement, Sports injuries</t>
  </si>
  <si>
    <t>Fracture Care, Joint Replacement, Sports Injuries</t>
  </si>
  <si>
    <t xml:space="preserve">Vaniza Naveed
</t>
  </si>
  <si>
    <t>8333 SE 13th Ave, Portland, OR 97202, United States</t>
  </si>
  <si>
    <t>https://sellwoodmd.com/wp-content/uploads/2025/12/Vaniza-Naveed-scaled-e1767007691470.jpg</t>
  </si>
  <si>
    <t>Sports medicine, Physical therapy, Joint care</t>
  </si>
  <si>
    <t>Sports medicine, Joint care</t>
  </si>
  <si>
    <t>OHSU Primary Care Clinic, South Waterfront</t>
  </si>
  <si>
    <t>Hirofumi Yoshida</t>
  </si>
  <si>
    <t>3303 S Bond Ave Bldg 1 12th Floor</t>
  </si>
  <si>
    <t xml:space="preserve"> 503-494-8573</t>
  </si>
  <si>
    <t>Fracture care, Sports injuries, Joint care</t>
  </si>
  <si>
    <t>Broadway Medical Clinic, LLP</t>
  </si>
  <si>
    <t xml:space="preserve">David Antezana
</t>
  </si>
  <si>
    <t>4212 NE Broadway, Portland, OR 97213, United States</t>
  </si>
  <si>
    <t xml:space="preserve"> 503-249-8787</t>
  </si>
  <si>
    <t>https://www.oregonclinic.com/wp-content/uploads/2023/05/Antezana_David-600x480-1.jpg</t>
  </si>
  <si>
    <t>Foot and ankle specialty clinic</t>
  </si>
  <si>
    <t>Foot surgery, Sports injuries, Orthotics</t>
  </si>
  <si>
    <t>Foot Surgery, Orthotics</t>
  </si>
  <si>
    <t>OHSU Health Family Medicine, East Portland Community Health Center</t>
  </si>
  <si>
    <t>Rachel Van Dusen</t>
  </si>
  <si>
    <t>10101 SE Main St #1001, Portland, OR 97216, United States</t>
  </si>
  <si>
    <t xml:space="preserve"> 503-346-6400</t>
  </si>
  <si>
    <t>https://mdxvitals-res.cloudinary.com/private_images/h_150,w_150,c_fill,g_face,f_auto,dpr_auto/professionals/1964172/photo.jpg</t>
  </si>
  <si>
    <t>Orthopedic practice</t>
  </si>
  <si>
    <t>Joint care, Sports medicine, Surgery</t>
  </si>
  <si>
    <t>OHSU Primary Care Clinic, Richmond</t>
  </si>
  <si>
    <t>Austin Phillips</t>
  </si>
  <si>
    <t>3930 SE Division St, Portland, OR 97202, United States</t>
  </si>
  <si>
    <t xml:space="preserve"> 503-418-3900</t>
  </si>
  <si>
    <t>https://encrypted-tbn3.gstatic.com/images?q=tbn:ANd9GcS5-DSlbv7_WL2DopUihasIY0J-icpV5qfAY6ZkFFcOvFRuSocp</t>
  </si>
  <si>
    <t>Orthopedic specialist</t>
  </si>
  <si>
    <t>Sports medicine, Joint surgery, Injury treatment</t>
  </si>
  <si>
    <t>Sports Medicine, Joint Surgery</t>
  </si>
  <si>
    <t>Family Medical Group-Northeast: Kranz Lisa MD</t>
  </si>
  <si>
    <t>Dr. Steven P. Clark</t>
  </si>
  <si>
    <t>2647 NE 33rd Ave, Portland, OR 97212, United States</t>
  </si>
  <si>
    <t xml:space="preserve"> 503-288-0083</t>
  </si>
  <si>
    <t>https://encrypted-tbn0.gstatic.com/images?q=tbn:ANd9GcR_BRRyQWhQ88bt53GCI-C3cYceZCRPkftu5_HXUg5KYw&amp;s</t>
  </si>
  <si>
    <t>Fracture care, Joint replacement, Sports medicine</t>
  </si>
  <si>
    <t xml:space="preserve">Orthopedics </t>
  </si>
  <si>
    <t>Multnomah Orthopedic Clinic</t>
  </si>
  <si>
    <t>Gustav Fischer</t>
  </si>
  <si>
    <t xml:space="preserve"> 5050 NE Hoyt St #626, Portland, OR 97213, United States</t>
  </si>
  <si>
    <t xml:space="preserve"> 503-231-1426</t>
  </si>
  <si>
    <t>https://www.multnomahortho.com/images/gustav-fischer-img-updated.jpg</t>
  </si>
  <si>
    <t>Established orthopedic clinic with strong local reputation</t>
  </si>
  <si>
    <t>Fracture care, Joint treatment, Sports medicine</t>
  </si>
  <si>
    <t>Orthopedic + Fracture Specialists</t>
  </si>
  <si>
    <t>Brett M. Andres,</t>
  </si>
  <si>
    <t xml:space="preserve">Orthopedic + Fracture Specialists	11782 SW Barnes Rd Ste 300 </t>
  </si>
  <si>
    <t xml:space="preserve"> 503-214-5200</t>
  </si>
  <si>
    <t>https://storage.googleapis.com/treatspace-prod-media/thumb/u-61075/thumb_1.png</t>
  </si>
  <si>
    <t>3.2K</t>
  </si>
  <si>
    <t>Highly rated group practice, patients highlight fast recovery outcomes</t>
  </si>
  <si>
    <t>Fracture Care, Joint Replacement</t>
  </si>
  <si>
    <t>Gustav Fischer, MD</t>
  </si>
  <si>
    <t>Cole Ballinger</t>
  </si>
  <si>
    <t>503-231-1426</t>
  </si>
  <si>
    <t>https://www.fischerjoints.com/images/cole-ballinger.jpg</t>
  </si>
  <si>
    <t>Joint-focused orthopedic clinic with positive patient feedback</t>
  </si>
  <si>
    <t>Joint replacement, Arthritis care, Sports medicine</t>
  </si>
  <si>
    <t>Joint Replacement, Arthritis Care, Sports Medicine</t>
  </si>
  <si>
    <t>ROC Washo, Tualatin</t>
  </si>
  <si>
    <t>James Ballard</t>
  </si>
  <si>
    <t>7401 SW Washo Ct #100, Tualatin, OR 97062, United States</t>
  </si>
  <si>
    <t xml:space="preserve"> 503-656-0836</t>
  </si>
  <si>
    <t>https://rocpdx.com/wp-content/uploads/2023/04/james-ballard-headshot.jpg</t>
  </si>
  <si>
    <t>2.6K</t>
  </si>
  <si>
    <t>Known for sports medicine and rehab-oriented orthopedic care</t>
  </si>
  <si>
    <t>Sports injuries, Physical therapy, Joint care</t>
  </si>
  <si>
    <t>Sports Medicine, Physical Therapy, Joint Care</t>
  </si>
  <si>
    <t>Eastside Orthopedics and Sports Medicine</t>
  </si>
  <si>
    <t>Paul Ruesch</t>
  </si>
  <si>
    <t xml:space="preserve"> 6542 SE Lake Rd #201, Milwaukie, OR 97222, United States</t>
  </si>
  <si>
    <t xml:space="preserve"> 503-659-1769</t>
  </si>
  <si>
    <t>https://assets.yourpractice.online/3124/paul-ruesch-md-image.png</t>
  </si>
  <si>
    <t>Community orthopedic clinic with strong satisfaction ratings</t>
  </si>
  <si>
    <t>Fracture care, Sports injuries, Joint treatment</t>
  </si>
  <si>
    <t>Based on the practice's website and the provided table data, Eastside Orthopedics and Sports Medicine specializes strictly in orthopedic care (such as fracture care, sports injuries, and joint treatments) and does not offer dental implants, TMJ treatment, or Botox. Therefore, the cell should be left blank.</t>
  </si>
  <si>
    <t>Dr. Natalie S. Mesnier</t>
  </si>
  <si>
    <t>Natalie S. Mesnier</t>
  </si>
  <si>
    <t>5050 NE Hoyt St #626, Portland, OR 97213, United States</t>
  </si>
  <si>
    <t>https://www.pdxfootandankle.com/images/natalie-mesnier-md-profile-page.jpg</t>
  </si>
  <si>
    <t>Foot and ankle specialty clinic with consistent positive reviews</t>
  </si>
  <si>
    <t>Nancy Yen Shipley, MD</t>
  </si>
  <si>
    <t>Isaac Obeng</t>
  </si>
  <si>
    <t>9555 SW Barnes Rd #275, Portland, OR 97225, United States</t>
  </si>
  <si>
    <t xml:space="preserve"> 971-971-4325</t>
  </si>
  <si>
    <t>https://f2ortho.com/wp-content/uploads/2025/11/photo-isaac.png</t>
  </si>
  <si>
    <t>Orthopedic practice focused on musculoskeletal care</t>
  </si>
  <si>
    <t>Joint care, Sports medicine</t>
  </si>
  <si>
    <t>Todd A. Borus, M.D.</t>
  </si>
  <si>
    <t>Todd A. Borus</t>
  </si>
  <si>
    <t>One N Center Ct St Suite 110, Portland, OR 97227, United States</t>
  </si>
  <si>
    <t>1 503-732-6863</t>
  </si>
  <si>
    <t>https://www.reboundmd.com/sites/reboundmdv2.com/files/styles/profile_photo_500x600/public/physician/borus-update-1.jpg.webp?itok=70MG1lQq</t>
  </si>
  <si>
    <t>Highly trusted specialist within large orthopedic group</t>
  </si>
  <si>
    <t>Joint Surgery, Sports Medicine</t>
  </si>
  <si>
    <t>Orthopedic + Fracture Specialists - Murray Scholls</t>
  </si>
  <si>
    <t>Jason B. Kurian</t>
  </si>
  <si>
    <t>14795 SW Murray Scholls Dr ste 109, Beaverton, OR 97007, United States</t>
  </si>
  <si>
    <t>503-214-5200</t>
  </si>
  <si>
    <t>https://storage.googleapis.com/treatspace-prod-media/thumb/u-61088/thumb_1.png</t>
  </si>
  <si>
    <t>Duplicate listing of orthopedic group</t>
  </si>
  <si>
    <t>Rebound Orthopedics &amp; Neurosurgery - Rebound Rose Quarter</t>
  </si>
  <si>
    <t>One N Center Ct St #110, Portland, OR 97227, United States</t>
  </si>
  <si>
    <t>Large orthopedic network with strong reputation</t>
  </si>
  <si>
    <t>Sports medicine, Rehab, Joint care</t>
  </si>
  <si>
    <t>Joint Replacement, Mako Robotic-Arm Assisted Surgery</t>
  </si>
  <si>
    <t>The Oregon Clinic Orthopedics - East</t>
  </si>
  <si>
    <t>Amy Alberts</t>
  </si>
  <si>
    <t>5050 NE Hoyt St #340, Portland, OR 97213, United States</t>
  </si>
  <si>
    <t>503-238-1061</t>
  </si>
  <si>
    <t>https://www.oregonclinic.com/wp-content/uploads/2024/10/Alberts_Amy_2020_600x480-1-300x240.jpg</t>
  </si>
  <si>
    <t>Hospital-affiliated orthopedic department with high trust</t>
  </si>
  <si>
    <t>Orthopedic surgery, Joint care, Sports medicine</t>
  </si>
  <si>
    <t>ROC Division, Oregon City</t>
  </si>
  <si>
    <t>David Huberty</t>
  </si>
  <si>
    <t>1508 Division St Suite 105, Oregon City, OR 97045, United States</t>
  </si>
  <si>
    <t xml:space="preserve">  503-656-0836</t>
  </si>
  <si>
    <t>https://rocpdx.com/wp-content/uploads/2023/04/david-huberty-headshot.jpg</t>
  </si>
  <si>
    <t>1.9K</t>
  </si>
  <si>
    <t>Duplicate ROC clinic listing</t>
  </si>
  <si>
    <t>Advantage Orthopedic &amp; Sports Medicine: Jeffreys Albright MD</t>
  </si>
  <si>
    <t>Marc Davidson</t>
  </si>
  <si>
    <t>24076 SE Stark St #110, Gresham, OR 97030, United States</t>
  </si>
  <si>
    <t xml:space="preserve"> 503-661-5388</t>
  </si>
  <si>
    <t>https://encrypted-tbn1.gstatic.com/images?q=tbn:ANd9GcSg3JckxUfa6WP5_zbmXyXV6WTu172mWEicatWyFKc0AbR62b7f</t>
  </si>
  <si>
    <t>Individual orthopedic specialist with strong patient feedback</t>
  </si>
  <si>
    <t>Sports injuries, Joint surgery, Orthopedic consults</t>
  </si>
  <si>
    <t>Sports injuries, Joint surgery</t>
  </si>
  <si>
    <t>Legacy Medical Group-Orthopedics and Sports Medicine at Emanuel</t>
  </si>
  <si>
    <t>Troy Dillard</t>
  </si>
  <si>
    <t>Legacy Orthopedic Bldg, 450 N Graham St, Portland, OR 97227, United States</t>
  </si>
  <si>
    <t>503-413-4488</t>
  </si>
  <si>
    <t>https://www.legacyhealth.org/-/media/images/providers/troy-dillard132834240000000000.jpg</t>
  </si>
  <si>
    <t>Hospital-based orthopedic department</t>
  </si>
  <si>
    <t>Andrew J. Bryan, MD</t>
  </si>
  <si>
    <t>Barry Jacoshenk</t>
  </si>
  <si>
    <t>1515 NW 18th Ave, Portland, OR 97209, United States</t>
  </si>
  <si>
    <t>503-224-8399</t>
  </si>
  <si>
    <t>https://orthosportsmed.com/wp-content/uploads/2019/03/Barry-Jacoshenk.jpg</t>
  </si>
  <si>
    <t>Sports medicine orthopedic clinic with strong reviews</t>
  </si>
  <si>
    <t>Sports injuries, Joint care, Physical therapy</t>
  </si>
  <si>
    <t>Sports Medicine, Joint Care</t>
  </si>
  <si>
    <t>The Orthopedic &amp; Sports Medicine Center of Oregon</t>
  </si>
  <si>
    <t>Heather Marsh</t>
  </si>
  <si>
    <t>17355 Lower Boones Ferry Rd Ste 100A, Lake Oswego, OR 97035, United States</t>
  </si>
  <si>
    <t>https://orthosportsmed.com/wp-content/uploads/2024/03/Heather_Marsh_web.jpg</t>
  </si>
  <si>
    <t>James S. Davitt, M.D.</t>
  </si>
  <si>
    <t>Elizabeth G. Lieberman,</t>
  </si>
  <si>
    <t>11782 SW Barnes Rd Ste 300, Portland, OR 97225, United States</t>
  </si>
  <si>
    <t>https://storage.googleapis.com/treatspace-prod-media/thumb/u-61090/thumb_1.png</t>
  </si>
  <si>
    <t>Individual doctor profile in orthopedic group</t>
  </si>
  <si>
    <t>Fracture care, Joint surgery, Sports medicine</t>
  </si>
  <si>
    <t>Evan D. Ellis, M.D.</t>
  </si>
  <si>
    <t>Nick Sabrowski</t>
  </si>
  <si>
    <t>503-732-6863</t>
  </si>
  <si>
    <t>https://www.reboundmd.com/sites/reboundmdv2.com/files/styles/profile_photo_400x300/public/physician-assistants/sabrowski-update.jpg.webp?itok=n_rP0His</t>
  </si>
  <si>
    <t>Orthopedic specialist within Rebound network</t>
  </si>
  <si>
    <t>Northwest Extremity Specialists</t>
  </si>
  <si>
    <t>Dr. Mia Horvath</t>
  </si>
  <si>
    <t xml:space="preserve"> 9445 SW Locust St, Portland, OR 97223, United States</t>
  </si>
  <si>
    <t>503-352-1313</t>
  </si>
  <si>
    <t>https://www.nespecialists.com/images/providers/Horvath.webp</t>
  </si>
  <si>
    <t>Orthopedic/neurology specialty clinic with mixed reviews</t>
  </si>
  <si>
    <t>Spine care, Pain management, Orthopedic consults</t>
  </si>
  <si>
    <t>Podiatry Care, Sports Medicine</t>
  </si>
  <si>
    <t>Emily C. Nguyen, MD</t>
  </si>
  <si>
    <t>Kathy Brown</t>
  </si>
  <si>
    <t xml:space="preserve"> 503-224-8399</t>
  </si>
  <si>
    <t>https://orthosportsmed.com/wp-content/uploads/2019/03/Kathy-Brown.jpg</t>
  </si>
  <si>
    <t>Sports injuries, Joint care</t>
  </si>
  <si>
    <t xml:space="preserve">obgyn </t>
  </si>
  <si>
    <t>Martin Baggenstos</t>
  </si>
  <si>
    <t>5050 NE Hoyt St Ste 362 &amp; 353, Portland, OR 97213, United States</t>
  </si>
  <si>
    <t xml:space="preserve"> 503-239-6800</t>
  </si>
  <si>
    <t>https://www.oregonclinic.com/wp-content/uploads/2023/09/Baggenstos_Martin-600x480-1-300x240.jpg</t>
  </si>
  <si>
    <t>Women’s health clinic with strong hospital affiliation</t>
  </si>
  <si>
    <t>Prenatal care, Gynecology, Midwifery</t>
  </si>
  <si>
    <t>Annalisa Schallerer</t>
  </si>
  <si>
    <t>140 NW 14th Ave, Portland, OR 97209, United States</t>
  </si>
  <si>
    <t>503-771-1883</t>
  </si>
  <si>
    <t>https://www.pearlwomenscenter.com/wp-content/uploads/2025/06/Annalisa-Headshot.jpg</t>
  </si>
  <si>
    <t>Women-focused clinic with generally positive feedback</t>
  </si>
  <si>
    <t>OBGYN exams, Prenatal care, Preventive care</t>
  </si>
  <si>
    <t>Alexandra Bahling</t>
  </si>
  <si>
    <t xml:space="preserve"> 501 N Graham St #550, Portland, OR 97227, United States</t>
  </si>
  <si>
    <t xml:space="preserve"> 503-284-5220</t>
  </si>
  <si>
    <t>https://www.oregonclinic.com/wp-content/uploads/2026/03/Bahling_Alexandra-2026-600x480-1-300x240.jpg</t>
  </si>
  <si>
    <t>Hospital-affiliated OB-GYN clinic</t>
  </si>
  <si>
    <t>Pregnancy care, Gynecology, Surgery</t>
  </si>
  <si>
    <t>FemForward Health</t>
  </si>
  <si>
    <t>Dr. Sarah E. Smith</t>
  </si>
  <si>
    <t>5633 SE Division St</t>
  </si>
  <si>
    <t>971-366-3157</t>
  </si>
  <si>
    <t>https://encrypted-tbn0.gstatic.com/images?q=tbn:ANd9GcTSrFmXeXmDWicWaJRRfDhwv9QccjEgbhve7V9nijFLlw&amp;s</t>
  </si>
  <si>
    <t>Modern women’s health clinic with positive reviews</t>
  </si>
  <si>
    <t>Hormone care, Wellness exams, Preventive care</t>
  </si>
  <si>
    <t>Elisa Barske</t>
  </si>
  <si>
    <t>1130 NW 22nd Ave #520, Portland, OR 97210, United States</t>
  </si>
  <si>
    <t>503-274-4800</t>
  </si>
  <si>
    <t>https://womens-healthcare-associates.s3.amazonaws.com/uploads/Barske-Elisa-173x216.jpg.webp</t>
  </si>
  <si>
    <t>Large OB-GYN group practice</t>
  </si>
  <si>
    <t>Pregnancy care, Deliveries, Gynecology exams</t>
  </si>
  <si>
    <t>Pregnancy Care, Deliveries</t>
  </si>
  <si>
    <t>Dr. Megan Roberts</t>
  </si>
  <si>
    <t xml:space="preserve"> 4400 NE Halsey St Bldg 1, Ste 285, Portland, OR 97213, United States</t>
  </si>
  <si>
    <t>503-215-6262</t>
  </si>
  <si>
    <t>https://encrypted-tbn0.gstatic.com/images?q=tbn:ANd9GcSx7aiMSXBF6or1mMoAf4lpYIjBBjqttyA3oJyIObPflQ&amp;s</t>
  </si>
  <si>
    <t>Hospital women’s clinic</t>
  </si>
  <si>
    <t>Prenatal care, Gynecology, Preventive screenings</t>
  </si>
  <si>
    <t>Sharon E. Wong</t>
  </si>
  <si>
    <t>10000 SE Main St #236, Portland, OR 97216, United States</t>
  </si>
  <si>
    <t>503-256-1470</t>
  </si>
  <si>
    <t>https://static.wixstatic.com/media/9111eb_96d0d91130c0467bbcf83eeb53e58b4f~mv2.jpg/v1/crop/x_0,y_22,w_400,h_404/fill/w_463,h_468,al_c,lg_1,q_80,enc_avif,quality_auto/9111eb_96d0d91130c0467bbcf83eeb53e58b4f~mv2.jpg</t>
  </si>
  <si>
    <t>Women’s health clinic group</t>
  </si>
  <si>
    <t>OB care, Gynecology, Preventive care</t>
  </si>
  <si>
    <t>Robin W. Barrett</t>
  </si>
  <si>
    <t>11750 SW Barnes Rd #300</t>
  </si>
  <si>
    <t>503-416-9922</t>
  </si>
  <si>
    <t>https://nwwc.com/wp-content/uploads/2021/10/Robin-2-2-768x1136.jpg</t>
  </si>
  <si>
    <t>Northwest women’s clinic</t>
  </si>
  <si>
    <t>Pregnancy care, Gynecology, Hormone therapy</t>
  </si>
  <si>
    <t>Michelle Sang</t>
  </si>
  <si>
    <t>2525 NW Lovejoy St #300, Portland, OR 97210, United States</t>
  </si>
  <si>
    <t>503-227-4050</t>
  </si>
  <si>
    <t>Women’s wellness clinic</t>
  </si>
  <si>
    <t>Hormone therapy, Preventive care, OB care</t>
  </si>
  <si>
    <t>Hormone therapy, OB care</t>
  </si>
  <si>
    <t>Adventist Health Women's Clinic</t>
  </si>
  <si>
    <t>Aaron Hicks</t>
  </si>
  <si>
    <t>10101 SE Main St #3001, Portland, OR 97216, United States</t>
  </si>
  <si>
    <t xml:space="preserve"> 503-261-4423</t>
  </si>
  <si>
    <t>https://www.adventisthealth.org/images/providers/aaron-hicks.jpg</t>
  </si>
  <si>
    <t>Hospital women’s care department</t>
  </si>
  <si>
    <t>OB care, Gynecology, Surgery</t>
  </si>
  <si>
    <t>Sylvana E. Bennett</t>
  </si>
  <si>
    <t>9701 SW Barnes Rd #200, Portland, OR 97225, United States</t>
  </si>
  <si>
    <t>503-734-3700</t>
  </si>
  <si>
    <t>https://womens-healthcare-associates.s3.amazonaws.com/uploads/Bennett-Sylvana_color-173x216.jpg.webp</t>
  </si>
  <si>
    <t>OB-GYN group location</t>
  </si>
  <si>
    <t>Prenatal care, Gynecology, Deliveries</t>
  </si>
  <si>
    <t>Prenatal Care, Gynecology</t>
  </si>
  <si>
    <t xml:space="preserve"> Marguerite Cohen</t>
  </si>
  <si>
    <t>1040 NW 22nd Ave #330, Portland, OR 97210, United States</t>
  </si>
  <si>
    <t>503-274-9936</t>
  </si>
  <si>
    <t>Women’s health clinic with community focus</t>
  </si>
  <si>
    <t xml:space="preserve">Lara Williams
</t>
  </si>
  <si>
    <t>501 N Graham St #550, Portland, OR 97227, United States</t>
  </si>
  <si>
    <t>503-284-5220</t>
  </si>
  <si>
    <t>Individual provider page in women’s health</t>
  </si>
  <si>
    <t>Gynecology, OB care, Preventive care</t>
  </si>
  <si>
    <t>Jennifer Bishop</t>
  </si>
  <si>
    <t xml:space="preserve"> 10566 SE Washington St, Portland, OR 97216, United States</t>
  </si>
  <si>
    <t>503-734-3800</t>
  </si>
  <si>
    <t>https://womens-healthcare-associates.s3.amazonaws.com/uploads/Bishop-Jennifer-173x216.jpg.webp</t>
  </si>
  <si>
    <t xml:space="preserve">Kimberlynn Heller
</t>
  </si>
  <si>
    <t>5050 NE Hoyt St #362, Portland, OR 97213, United States</t>
  </si>
  <si>
    <t>OB-GYN provider profile</t>
  </si>
  <si>
    <t>Gynecology, Prenatal care, Preventive care</t>
  </si>
  <si>
    <t>Contraception, Prenatal Care</t>
  </si>
  <si>
    <t>Women's Health of Oregon: Jennifer Miller-Davis MD, FACOG, Kelly Jackson, WHCNP-BC CNM</t>
  </si>
  <si>
    <t>Kelly Jackson</t>
  </si>
  <si>
    <t xml:space="preserve"> 22400 Salamo Rd #201, West Linn, OR 97068, United States</t>
  </si>
  <si>
    <t xml:space="preserve"> 503-723-7234</t>
  </si>
  <si>
    <t>https://static.wixstatic.com/media/d58956_d6d74d13c735474da3b316f06434ba4b~mv2.jpg/v1/fill/w_160,h_225,al_c,q_80,usm_0.66_1.00_0.01,enc_avif,quality_auto/Approved%2BKelly_edited.jpg</t>
  </si>
  <si>
    <t>Women’s health clinic</t>
  </si>
  <si>
    <t>OB care, Gynecology, Hormone therapy</t>
  </si>
  <si>
    <t>Hormone therapy</t>
  </si>
  <si>
    <t>Dr. Mary Afsari-Howard</t>
  </si>
  <si>
    <t>Mary Afsari</t>
  </si>
  <si>
    <t>519 SW Park Ave #304, Portland, OR 97205, United States</t>
  </si>
  <si>
    <t xml:space="preserve"> 971-533-4867</t>
  </si>
  <si>
    <t>https://sa1s3optim.patientpop.com/640x/filters:format(webp)/assets/production/practices/17d2bf1442401c8759337dd6c78c7398c54d06fd/images/2609662.jpg</t>
  </si>
  <si>
    <t>Hormone care, Wellness exams</t>
  </si>
  <si>
    <t xml:space="preserve">Jennifer Franz
</t>
  </si>
  <si>
    <t>5050 NE Hoyt St # 362, Portland, OR 97213, United States</t>
  </si>
  <si>
    <t>503-239-6800</t>
  </si>
  <si>
    <t>Provider profile page</t>
  </si>
  <si>
    <t>OB care, Gynecology</t>
  </si>
  <si>
    <t>plastic surgery</t>
  </si>
  <si>
    <t>Dr. Michael Waldorf</t>
  </si>
  <si>
    <t>9775 SW Wilshire St #200, Portland, OR 97225, United States</t>
  </si>
  <si>
    <t xml:space="preserve"> 503-646-0101</t>
  </si>
  <si>
    <t>https://encrypted-tbn0.gstatic.com/images?q=tbn:ANd9GcQXaYywbshv_Zy1e_nSxsmLrvaZDY4mBG3_FwlxV7AfoA&amp;s</t>
  </si>
  <si>
    <t>Plastic surgery clinic with strong cosmetic reputation</t>
  </si>
  <si>
    <t>Facelift, Liposuction, Breast augmentation</t>
  </si>
  <si>
    <t>Shannon O’Brien</t>
  </si>
  <si>
    <t>1200 NW Naito Pkwy #310, Portland, OR 97209, United States</t>
  </si>
  <si>
    <t xml:space="preserve"> 503-241-9201</t>
  </si>
  <si>
    <t>https://www.datocms-assets.com/134382/1721394741-home-tabs-shannon-obrien2.jpg?auto=format,compress&amp;w=1400&amp;sharp=5</t>
  </si>
  <si>
    <t>Established plastic surgery group</t>
  </si>
  <si>
    <t>Breast surgery, Body contouring, Facial surgery</t>
  </si>
  <si>
    <t>Dr. Jay Calvert</t>
  </si>
  <si>
    <t>5331 S Macadam Ave #254, Portland, OR 97239, United States</t>
  </si>
  <si>
    <t>503-406-6892</t>
  </si>
  <si>
    <t>https://encrypted-tbn0.gstatic.com/images?q=tbn:ANd9GcT5QpP_8K-vy7z43As-fWE62wKQTy0m5Uilr_tFF9Zxmg&amp;s</t>
  </si>
  <si>
    <t>Cosmetic-focused clinic with positive reviews</t>
  </si>
  <si>
    <t>Liposuction, Fillers, Body sculpting</t>
  </si>
  <si>
    <t>Samuel V. Bartholomew</t>
  </si>
  <si>
    <t>5050 NE Hoyt St #422, Portland, OR 97213, United States</t>
  </si>
  <si>
    <t>1 503-488-2345</t>
  </si>
  <si>
    <t>https://res.cloudinary.com/nuvolum/image/upload/c_limit,w_1100/f_auto/q_auto/v1/BART/DEV/about-dr-bartholomew?_a=BBGMR9GW0</t>
  </si>
  <si>
    <t>Individual plastic surgeon practice</t>
  </si>
  <si>
    <t>Facelift, Rhinoplasty, Breast surgery</t>
  </si>
  <si>
    <t xml:space="preserve">Dr. Austin Hayes </t>
  </si>
  <si>
    <t>503-748-0069</t>
  </si>
  <si>
    <t>Cosmetic surgery clinic with strong aesthetic focus</t>
  </si>
  <si>
    <t>Breast augmentation, Facelift, Body contouring</t>
  </si>
  <si>
    <t>Michael Kim</t>
  </si>
  <si>
    <t>2525 NW Lovejoy St #402, Portland, OR 97210, United States</t>
  </si>
  <si>
    <t>503-850-0414</t>
  </si>
  <si>
    <t>Plastic surgeon with positive patient feedback</t>
  </si>
  <si>
    <t>Rhinoplasty, Liposuction, Facelift</t>
  </si>
  <si>
    <t>12115 SW 70th Ave #100, Tigard, OR 97223, United States</t>
  </si>
  <si>
    <t>503-382-8899</t>
  </si>
  <si>
    <t>https://www.datocms-assets.com/151378/1740606079-dr-peter-vila-banner.jpg</t>
  </si>
  <si>
    <t>Rhinoplasty, Facelift, Eyelid surgery</t>
  </si>
  <si>
    <t>6464 SW Borland Rd Ste B1, Tualatin, OR 97062, United States</t>
  </si>
  <si>
    <t>503-692-7222</t>
  </si>
  <si>
    <t>Cosmetic surgery clinic</t>
  </si>
  <si>
    <t>Breast surgery, Body contouring, Facelift</t>
  </si>
  <si>
    <t>Dr. John S. Lee</t>
  </si>
  <si>
    <t>4085 SW 109th Ave #200, Beaverton, OR 97005, United States</t>
  </si>
  <si>
    <t xml:space="preserve"> 503-228-5432</t>
  </si>
  <si>
    <t>https://nwplasticsurgery.com/wp-content/uploads/2023/04/john-s-lee-portlands-plastic-surgery-in-beaverton-about-page-profile-pic-600x600.webp</t>
  </si>
  <si>
    <t>Cosmetic surgery, Breast procedures, Body contouring</t>
  </si>
  <si>
    <t>16865 Boones Ferry Rd #101, Lake Oswego, OR 97035, United States</t>
  </si>
  <si>
    <t>503-699-6464</t>
  </si>
  <si>
    <t>Plastic surgery clinic</t>
  </si>
  <si>
    <t>Facelift, Liposuction, Breast surgery</t>
  </si>
  <si>
    <t>Allen Gabriel MD | AG Aesthetic Center</t>
  </si>
  <si>
    <t xml:space="preserve">Dr. Allen Gabriel
</t>
  </si>
  <si>
    <t>703 Broadway St Ste 700, Vancouver, WA 98660, United States</t>
  </si>
  <si>
    <t xml:space="preserve"> 360-346-9958</t>
  </si>
  <si>
    <t>https://www.datocms-assets.com/131965/1726241736-dr-allen-gabriel-banner.jpg?auto=format,compress&amp;w=1400</t>
  </si>
  <si>
    <t>Cosmetic surgery practice</t>
  </si>
  <si>
    <t>Rhinoplasty, Breast surgery, Facial aesthetics</t>
  </si>
  <si>
    <t>Petroff Center Plastic Surgery and Medi-Spa</t>
  </si>
  <si>
    <t xml:space="preserve">Dr. Mark A. Petroff
</t>
  </si>
  <si>
    <t>17720 Jean Way #100, Lake Oswego, OR 97035, United States</t>
  </si>
  <si>
    <t xml:space="preserve"> 503-635-4886</t>
  </si>
  <si>
    <r>
      <rPr>
        <u/>
        <sz val="10"/>
        <color rgb="FF1155CC"/>
        <rFont val="Arial"/>
      </rPr>
      <t>https://lakeoswegoreview.com/wp-content/uploads/sites/33/2025/08/07d300627180b6633d744f64731fcb32.jpg?w=410</t>
    </r>
    <r>
      <rPr>
        <sz val="10"/>
        <rFont val="Arial"/>
      </rPr>
      <t>0</t>
    </r>
  </si>
  <si>
    <t>Cosmetic and surgical aesthetics clinic</t>
  </si>
  <si>
    <t>Facial surgery, Body contouring, Breast surgery</t>
  </si>
  <si>
    <t>Salmon Creek Plastic Surgery</t>
  </si>
  <si>
    <t xml:space="preserve">Richard K. Green
</t>
  </si>
  <si>
    <t>13712 NE 10th Ave, Vancouver, WA 98685, United States</t>
  </si>
  <si>
    <t>360-823-0860</t>
  </si>
  <si>
    <t>https://www.salmoncreekps.com/wp-content/uploads/2025/02/Rick-Green-Headshot-640.webp</t>
  </si>
  <si>
    <t>Erwin Bulan</t>
  </si>
  <si>
    <t xml:space="preserve"> 5100 S Macadam Ave #180, Portland, OR 97239, United States</t>
  </si>
  <si>
    <t xml:space="preserve"> 971-269-2696</t>
  </si>
  <si>
    <t>https://www.sonobello.com/wp-content/uploads/2026/05/Bulan-Erwin-675x810.jpg</t>
  </si>
  <si>
    <t>Body contouring clinic chain</t>
  </si>
  <si>
    <t>Liposuction, Fat removal, Body sculpting</t>
  </si>
  <si>
    <t xml:space="preserve">Dr. Aaron Gilson
</t>
  </si>
  <si>
    <t>10201 SE Main St Unit 20, Portland, OR 97216, United States</t>
  </si>
  <si>
    <t>503-573-8695</t>
  </si>
  <si>
    <t>https://www.gilsonplasticsurgery.com/nitropack_static/TuDsROLGMFVVkwKzDRVFmHuebmcxaoOX/assets/images/optimized/rev-d7301b0/www.gilsonplasticsurgery.com/wp-content/uploads/2026/06/Dr.-Aaron-Gilson.jpg</t>
  </si>
  <si>
    <t xml:space="preserve">Michael Schmitt
</t>
  </si>
  <si>
    <t>9155 SW Barnes Rd #532, Portland, OR 97225, United States</t>
  </si>
  <si>
    <t>503-488-2344</t>
  </si>
  <si>
    <t>Provider profile</t>
  </si>
  <si>
    <t>Surgical consultation, Cosmetic procedures, Reconstruction</t>
  </si>
  <si>
    <t>Hetal Fichadia, MD, FACS</t>
  </si>
  <si>
    <t>Dr. Hetal Fichadia</t>
  </si>
  <si>
    <t xml:space="preserve"> 503-488-2344</t>
  </si>
  <si>
    <t>https://encrypted-tbn1.gstatic.com/images?q=tbn:ANd9GcQKa_xHV5U7PutlVeKn6PZfdxROX1cfP097GxsWLENMrf5lzgxn</t>
  </si>
  <si>
    <t>Breast surgery, Facelift, Body contouring</t>
  </si>
  <si>
    <t>Matthew Lewis,</t>
  </si>
  <si>
    <t>407 NW 17th Ave #2, Portland, OR 97209, United States</t>
  </si>
  <si>
    <t>503-741-4971</t>
  </si>
  <si>
    <t>Cosmetic surgeon practice</t>
  </si>
  <si>
    <t>Rhinoplasty, Facelift, Breast augmentation</t>
  </si>
  <si>
    <t>Esprit Cosmetic Surgeons</t>
  </si>
  <si>
    <t>Dr. Connall</t>
  </si>
  <si>
    <t>19801 SW 72nd Ave #160, Tualatin, OR 97062, United States</t>
  </si>
  <si>
    <t>503-783-0544</t>
  </si>
  <si>
    <t>https://encrypted-tbn0.gstatic.com/images?q=tbn:ANd9GcT9hNf_bGtyXhOL0DLHypvtyycFv6aaC8Rl1sqeMQPAhAx8jVPZ</t>
  </si>
  <si>
    <t>Cosmetic clinic</t>
  </si>
  <si>
    <t>Botox, Fillers, Facial aesthetics</t>
  </si>
  <si>
    <t>Jens U. Berli</t>
  </si>
  <si>
    <t xml:space="preserve"> 3303 S Bond Ave, Portland, OR 97239, United States</t>
  </si>
  <si>
    <t>503-494-6687</t>
  </si>
  <si>
    <t>https://encrypted-tbn3.gstatic.com/images?q=tbn:ANd9GcRs_1Wd40JH5c-k1ovuf-kqeK2l2CnVJg5X_TxVKrBBZjtafe9n</t>
  </si>
  <si>
    <t>Academic plastic surgery clinic</t>
  </si>
  <si>
    <t>Reconstructive surgery, Cosmetic surgery, Trauma repair</t>
  </si>
  <si>
    <t>West Portland Physical Therapy Clinic, LLC</t>
  </si>
  <si>
    <t>Dr. David J. Petersen</t>
  </si>
  <si>
    <t>1630 SW Morrison St #100, Portland, OR 97205, United States</t>
  </si>
  <si>
    <t xml:space="preserve"> 503-227-7774</t>
  </si>
  <si>
    <t>https://encrypted-tbn0.gstatic.com/images?q=tbn:ANd9GcTuq7vAKOx1x0Tyg8g6FKOl1gnM0DynAPyUYt_X3ZFEGQ&amp;s</t>
  </si>
  <si>
    <t>Physical therapy clinic</t>
  </si>
  <si>
    <t>Rehab therapy, Injury recovery, Manual therapy</t>
  </si>
  <si>
    <t>PT 360° Sports Medicine &amp; Spine Therapy</t>
  </si>
  <si>
    <t>Dr. Shelly Coffman</t>
  </si>
  <si>
    <t>1215 SE 8th Ave d, Portland, OR 97214, United States</t>
  </si>
  <si>
    <t>503-248-0360</t>
  </si>
  <si>
    <t>https://pt-360.com/wp-content/uploads/2023/04/ShellyCoffman-1.webp</t>
  </si>
  <si>
    <t>Physical therapy center</t>
  </si>
  <si>
    <t>Sports rehab, Injury recovery, Strength rehab</t>
  </si>
  <si>
    <t>Sports Medicine, Spine Therapy</t>
  </si>
  <si>
    <t>Rose City Physical Therapy - Portland</t>
  </si>
  <si>
    <t>Dr. Ashley Chan</t>
  </si>
  <si>
    <t>1515 NW 18th Ave Unit 400, Portland, OR 97209, United States</t>
  </si>
  <si>
    <t>503-228-1306</t>
  </si>
  <si>
    <t>https://rosecitypt.com/wp-content/uploads/2024/11/ashley-chan2.webp</t>
  </si>
  <si>
    <t>PT clinic with strong local reputation</t>
  </si>
  <si>
    <t>Rehab therapy, Sports injury rehab, Pain management</t>
  </si>
  <si>
    <t>Sports Injury Rehab, Pain Management</t>
  </si>
  <si>
    <t>Broadway Physical Therapy &amp; Sports Rehabilitation, LLC</t>
  </si>
  <si>
    <t>Dr. Ellen Grover PT, OCS, MPH, Cert. MDT</t>
  </si>
  <si>
    <t xml:space="preserve"> 3016 NE Broadway, Portland, OR 97232, United States</t>
  </si>
  <si>
    <t>503-287-6636</t>
  </si>
  <si>
    <t>https://www.broadwaypt.net/uploads/5/0/5/7/50570065/editor/ellen-inside.jpg?1695058016</t>
  </si>
  <si>
    <t>Rehab therapy, Orthopedic rehab, Pain management</t>
  </si>
  <si>
    <t>Portland Physical Therapy</t>
  </si>
  <si>
    <t>Dr. Erik Kaufman PT, DPT, CSCS, FSM</t>
  </si>
  <si>
    <t xml:space="preserve"> 307 SE Hawthorne Blvd #150, Portland, OR 97214, United States</t>
  </si>
  <si>
    <t xml:space="preserve"> 503-941-0577</t>
  </si>
  <si>
    <t>https://portlandphysicaltherapy.care/wp-content/uploads/2025/01/img_3654-1.png</t>
  </si>
  <si>
    <t>PT clinic</t>
  </si>
  <si>
    <t>Injury recovery, Manual therapy, Sports rehab</t>
  </si>
  <si>
    <t>Whole Body Health Physical Therapy</t>
  </si>
  <si>
    <t>Dr. Justine Cosman, PT, DPT, OCS</t>
  </si>
  <si>
    <t>2330 NW Flanders St # G1, Portland, OR 97210, United States</t>
  </si>
  <si>
    <t xml:space="preserve"> 971-245-6531</t>
  </si>
  <si>
    <t>https://images.squarespace-cdn.com/content/v1/531b7116e4b0b2e403885ec6/1453960376330-ZRNFPFVQAJNLOITPNE3R/Justine+Cosman%2C+Whole+Body+Health+Physical+Therapy%2C+Portland%2C+OR?format=2500w</t>
  </si>
  <si>
    <t>Rehab therapy, Pain management, Injury recovery</t>
  </si>
  <si>
    <t>Wildwood Physical Therapy</t>
  </si>
  <si>
    <t xml:space="preserve">Dr. Kana Arreguin PT, DPT, OCS, CLT-LANA, PCES </t>
  </si>
  <si>
    <t>3531 NE 15th Ave A, Portland, OR 97212, United States</t>
  </si>
  <si>
    <t xml:space="preserve"> 971-200-1535</t>
  </si>
  <si>
    <t>https://images.squarespace-cdn.com/content/v1/65b73b80345b1577d22f5938/258e6ddf-bec2-434f-bd65-0cd111bf03a6/Kana.jpg?format=1000w</t>
  </si>
  <si>
    <t>Rehab therapy, Pain management</t>
  </si>
  <si>
    <t>Bridgetown Physical Therapy &amp; Training Studio</t>
  </si>
  <si>
    <t>Dr. Darla Phillips PT, DPT, OCS, ATC</t>
  </si>
  <si>
    <t>1800 NW Upshur St Suite 150, Portland, OR 97209, United States</t>
  </si>
  <si>
    <t xml:space="preserve"> 503-719-5318</t>
  </si>
  <si>
    <t>https://www.bridgetownpt.com/client/790/staff/img/3266/DP2.jpeg</t>
  </si>
  <si>
    <t>Injury rehab, Sports therapy, Pain management</t>
  </si>
  <si>
    <t>Dr. Anna Potoczny-Jones, PT, DPT, PRPC</t>
  </si>
  <si>
    <t>3934 NE Martin Luther King Jr Blvd Unit 203, Portland, OR 97212, United States</t>
  </si>
  <si>
    <t xml:space="preserve">  503-227-3479</t>
  </si>
  <si>
    <t>https://images.squarespace-cdn.com/content/v1/531b7116e4b0b2e403885ec6/d91c388e-c3f6-46bf-9945-d5cebf2e6249/PXL_20240423_203140700.PORTRAIT%7E3+%282%29.jpg?format=2500w</t>
  </si>
  <si>
    <t>Pain management, Rehab therapy, Injury recovery</t>
  </si>
  <si>
    <t>Pelvic Floor Physical Therapy, Pain Management</t>
  </si>
  <si>
    <t>Portland Eyecare</t>
  </si>
  <si>
    <t xml:space="preserve">Dr. Leah Grotton </t>
  </si>
  <si>
    <t>1040 Brighton Ave, Portland, ME 04102, United States</t>
  </si>
  <si>
    <t>207-253-5333</t>
  </si>
  <si>
    <t>https://portlandeyecare.net/about-us</t>
  </si>
  <si>
    <t>Eye care clinic</t>
  </si>
  <si>
    <t>Eye exams, Vision correction, Glasses fitting</t>
  </si>
  <si>
    <t>The Eye Studio</t>
  </si>
  <si>
    <t>Dr. Tina Tsai, O.D. Optometrist</t>
  </si>
  <si>
    <t>339 NW 9th Ave, Portland, OR 97209, United States</t>
  </si>
  <si>
    <t xml:space="preserve"> 503-219-0023</t>
  </si>
  <si>
    <t>https://static.royacdn.com/Site-42e911aa-abc8-4b0b-8a94-30847991cabf/new_assets/dr_tsai.png</t>
  </si>
  <si>
    <t>Boutique eye clinic</t>
  </si>
  <si>
    <t>Eye exams, Contact lenses, Vision correction</t>
  </si>
  <si>
    <t>Contact Lenses, Vision Correction</t>
  </si>
  <si>
    <t>EyeHealth Northwest - Southeast Portland</t>
  </si>
  <si>
    <t>Dr. Jonathan Yoken</t>
  </si>
  <si>
    <t>10819 SE Stark St, Portland, OR 97216, United States</t>
  </si>
  <si>
    <t xml:space="preserve"> 503-255-2291</t>
  </si>
  <si>
    <t>https://www.ehnpc.com/wp-content/uploads/dr-Yoken-lg.png</t>
  </si>
  <si>
    <t>Eye health clinic</t>
  </si>
  <si>
    <t>Eye exams, Vision therapy, Contact lenses</t>
  </si>
  <si>
    <t>Spectacle - NW Portland</t>
  </si>
  <si>
    <t>Dr. Marc Schmitt</t>
  </si>
  <si>
    <t>2250 NW Lovejoy St, Portland, OR 97210, United States</t>
  </si>
  <si>
    <t xml:space="preserve"> 503-719-5179</t>
  </si>
  <si>
    <t>https://images.berqwp.com/?domain=spectaclepdx.com&amp;w=600&amp;mw=1920&amp;q=70&amp;url=https://spectaclepdx.com/wp-content/uploads/2024/11/dr-schmitt-photo_orig.jpeg</t>
  </si>
  <si>
    <t>Boutique optometry</t>
  </si>
  <si>
    <t>Designer eyewear, Eye exams, Contact lenses</t>
  </si>
  <si>
    <t>Eyes on You, PC</t>
  </si>
  <si>
    <t>Dr. Kathy Khong</t>
  </si>
  <si>
    <t>1300 SW 6th Ave Ste #150, Portland, OR 97201, United States</t>
  </si>
  <si>
    <t xml:space="preserve"> 971-200-8428</t>
  </si>
  <si>
    <t>https://static.royacdn.com/Site-ea3b0dd6-be5c-4fd7-a80f-149cd5324fd5/img/DrKhong.jpg</t>
  </si>
  <si>
    <t>Eye clinic</t>
  </si>
  <si>
    <t>Vision exams, Glasses, Contact lenses</t>
  </si>
  <si>
    <t>Myoptic Optometry, Burnside</t>
  </si>
  <si>
    <t>Dr. Katie Ross</t>
  </si>
  <si>
    <t>12 SE 28th Ave, Portland, OR 97214, United States</t>
  </si>
  <si>
    <t xml:space="preserve"> 503-282-2020</t>
  </si>
  <si>
    <t>https://da4e1j5r7gw87.cloudfront.net/wp-content/uploads/sites/5283/2024/07/katie_GSP_UID_9b8de1db-2c7b-4057-8fbe-57e687d1776d.jpeg</t>
  </si>
  <si>
    <t>Optometry clinic</t>
  </si>
  <si>
    <t>Eye exams, Vision correction, Contact lenses</t>
  </si>
  <si>
    <t>Portland Eye Clinic</t>
  </si>
  <si>
    <t>Dr. Jennifer Tran</t>
  </si>
  <si>
    <t>8001 SE Powell Blvd L, Portland, OR 97206, United States</t>
  </si>
  <si>
    <t>503-775-3110</t>
  </si>
  <si>
    <t>https://portlandeyeclinic.com/wp-content/uploads/2024/10/DrTran.png</t>
  </si>
  <si>
    <t>Eye exams, Vision correction, Eye disease treatment</t>
  </si>
  <si>
    <t>Eye Exams, Vision Correction</t>
  </si>
  <si>
    <t>EyeHealth Northwest - Northwest Portland</t>
  </si>
  <si>
    <t>Dr. Elizabeth Verner-Cole</t>
  </si>
  <si>
    <t>1955 NW Northrup St, Portland, OR 97209, United States</t>
  </si>
  <si>
    <t xml:space="preserve">  503-227-2020</t>
  </si>
  <si>
    <t>https://www.ehnpc.com/wp-content/uploads/liz-verner-cole-e1751496586539.png</t>
  </si>
  <si>
    <t>Eye clinic location</t>
  </si>
  <si>
    <t>Eye exams, Vision therapy, Glasses</t>
  </si>
  <si>
    <t>Myoptic Optometry - Dr. Summy To, Optometrist</t>
  </si>
  <si>
    <t>Dr. Summy To</t>
  </si>
  <si>
    <t>3978 N Williams Ave, Portland, OR 97227, United States</t>
  </si>
  <si>
    <t xml:space="preserve"> 503-493-7070</t>
  </si>
  <si>
    <t>https://da4e1j5r7gw87.cloudfront.net/wp-content/uploads/sites/5283/2024/07/summy_GSP_UID_9b8de103-8aea-4e0f-af29-4753fad4d159.jpeg</t>
  </si>
  <si>
    <t>Peak Vision Clinic</t>
  </si>
  <si>
    <t>Dr. Keely Hoban</t>
  </si>
  <si>
    <t>1775 NE Cesar E Chavez Blvd, Portland, OR 97212, United States</t>
  </si>
  <si>
    <t xml:space="preserve"> 503-288-6181</t>
  </si>
  <si>
    <t>https://peakvisionclinic.com/wp-content/uploads/2025/05/peak-vision-doctors-01.png</t>
  </si>
  <si>
    <t>EyeHealth Northwest - Providence</t>
  </si>
  <si>
    <t>Dr. Adam Hanif</t>
  </si>
  <si>
    <t>5050 NE Hoyt St #445, Portland, OR 97213, United States</t>
  </si>
  <si>
    <t>503-231-0166</t>
  </si>
  <si>
    <t>https://www.ehnpc.com/wp-content/uploads/Dr.-Adam-Hanif-e1751493952542.png</t>
  </si>
  <si>
    <t>EyeHealth Northwest - Tigard</t>
  </si>
  <si>
    <t xml:space="preserve">Dr. Brian Chan-Kai </t>
  </si>
  <si>
    <t>15298 SW Royalty Pkwy, Tigard, OR 97224, United States</t>
  </si>
  <si>
    <t xml:space="preserve"> 503-227-2020</t>
  </si>
  <si>
    <t>https://www.ehnpc.com/wp-content/uploads/dr-kai-lg.jpg</t>
  </si>
  <si>
    <t>Eye Exams, Vision Correction, Contact Lenses</t>
  </si>
  <si>
    <t>Moreland Vision Source</t>
  </si>
  <si>
    <t>Dr. Daryn Derstine</t>
  </si>
  <si>
    <t>6539 SE Milwaukie Ave, Portland, OR 97202, United States</t>
  </si>
  <si>
    <t xml:space="preserve"> 503-236-6008</t>
  </si>
  <si>
    <t>https://visionsource-moreland.com/wp-content/uploads/sites/506/2024/08/Dr.-Derstine-2024.jpeg</t>
  </si>
  <si>
    <t>Eye Department; Eye Care &amp; Eyewear</t>
  </si>
  <si>
    <t xml:space="preserve">Dr. ANNIE BACON
</t>
  </si>
  <si>
    <t>921 SW 16th Ave, Portland, OR 97205, United States</t>
  </si>
  <si>
    <t xml:space="preserve"> 503-227-0573</t>
  </si>
  <si>
    <t>https://eyedepartment.com/wp-content/uploads/2015/06/Portland-Optometrist-Annie-Bacon-Eye-Department.jpg</t>
  </si>
  <si>
    <t>Vision Correction, Eye Exams</t>
  </si>
  <si>
    <t>Alberta Eye Care</t>
  </si>
  <si>
    <t>Dr. Laura Armstrong</t>
  </si>
  <si>
    <t>2021 NE Alberta St, Portland, OR 97211, United States</t>
  </si>
  <si>
    <t>503-384-2489</t>
  </si>
  <si>
    <t>https://seeportlandbetter.com/wp-content/uploads/2025/08/Armstrong-Portraits-73-1-1-1.jpg</t>
  </si>
  <si>
    <t>EyeHealth Northwest - Sunnybrook</t>
  </si>
  <si>
    <t>Dr. Christopher Aderman</t>
  </si>
  <si>
    <t>12817 SE 93rd Ave, Clackamas, OR 97015, United States</t>
  </si>
  <si>
    <t xml:space="preserve"> 503-783-3300</t>
  </si>
  <si>
    <t>https://www.ehnpc.com/wp-content/uploads/dr_christopher.png</t>
  </si>
  <si>
    <t>Eye Exams, Vision Therapy, Contact Lenses</t>
  </si>
  <si>
    <t>Foster Vision</t>
  </si>
  <si>
    <t>Dr. Carole Tong</t>
  </si>
  <si>
    <t>8136 SE Foster Rd #260, Portland, OR 97206, United States</t>
  </si>
  <si>
    <t xml:space="preserve"> 503-546-4460</t>
  </si>
  <si>
    <t>https://storage.googleapis.com/ecp-samurai/18564/9f722b4b-d502-431e-94a0-1c9a9bf724ea.jpeg</t>
  </si>
  <si>
    <t>The LAB Doctors of Physical Therapy, DTLA</t>
  </si>
  <si>
    <t>Dr. Michelle Ebbin</t>
  </si>
  <si>
    <t>11645 Wilshire Blvd, Suite 600, Los Angeles, CA 90025</t>
  </si>
  <si>
    <t>213-788-7484</t>
  </si>
  <si>
    <t>https://images.squarespace-cdn.com/content/v1/55d574f4e4b035574f6c40ef/1730750415229-ZY7C199EQ119ZIQSB4FZ/john-pennella-profile.png?format=750w</t>
  </si>
  <si>
    <t>Highly regarded for modern orthopedic diagnostics and patient-focused musculoskeletal care</t>
  </si>
  <si>
    <t>Diagnostic imaging, orthopedic evaluation, injury rehabilitation</t>
  </si>
  <si>
    <t>Medical diagnostics / Orthopedics</t>
  </si>
  <si>
    <t>Larchmont Physical Therapy</t>
  </si>
  <si>
    <t>Dr. Melanie McNeal</t>
  </si>
  <si>
    <t>321 N Larchmont Blvd, Suite 804, Los Angeles, CA 90004</t>
  </si>
  <si>
    <t>323-464-4458</t>
  </si>
  <si>
    <t>https://storage.googleapis.com/blockit-storage-profile-images-prod/b4912609-a1c1-4a5d-8132-9d3f8702a1cd.jpeg</t>
  </si>
  <si>
    <t>Known for attentive manual therapy and strong patient satisfaction in rehabilitation outcomes</t>
  </si>
  <si>
    <t>Orthopedic physical therapy, manual therapy, post-injury rehab</t>
  </si>
  <si>
    <t>Athletic Physical Therapy - West Los Angeles</t>
  </si>
  <si>
    <t>Dr. Scott Gross</t>
  </si>
  <si>
    <t>12424 Wilshire Blvd, Los Angeles, CA 90025</t>
  </si>
  <si>
    <t>310-826-2977</t>
  </si>
  <si>
    <t>https://fadapi.northwell.io/images/providers/dr-scott-l-gross-md-1467561282.jpg</t>
  </si>
  <si>
    <t>Praised for sports-focused rehab and strong recovery programs for active patients</t>
  </si>
  <si>
    <t>Sports injury rehab, strength conditioning, post-op rehab</t>
  </si>
  <si>
    <t>Origin Physical Therapy</t>
  </si>
  <si>
    <t>Dr. Kimia Kardan</t>
  </si>
  <si>
    <t>11980 San Vicente Blvd, Suite 100, Los Angeles, CA 90049</t>
  </si>
  <si>
    <t>1 310-479-2323</t>
  </si>
  <si>
    <t>https://cdn.prod.website-files.com/5e83c94c5b5cc52b68f585a8/69ed42424104ad1d7844d1f8_kimia-kardan-formal-lg.webp</t>
  </si>
  <si>
    <t>Positive feedback on holistic, movement-based recovery approach and functional rehab</t>
  </si>
  <si>
    <t>Movement therapy, mobility training, pain management therapy</t>
  </si>
  <si>
    <t>Physical Therapy / Functional rehab</t>
  </si>
  <si>
    <t>ProFizix Physical Therapy &amp; Wellness</t>
  </si>
  <si>
    <t>Dr. Nazanin Amini</t>
  </si>
  <si>
    <t>10921 Wilshire Blvd, Suite 1200, Los Angeles, CA 90024</t>
  </si>
  <si>
    <t>https://www.healthshare.com.au/storage/3eed53fa76cd303cf88b69d6b482845e.jpg.200x200_q85_box-0,0,400,400_crop.jpg</t>
  </si>
  <si>
    <t>Recognized for professional staff and structured rehabilitation programs</t>
  </si>
  <si>
    <t>Orthopedic rehab, spine therapy, manual therapy</t>
  </si>
  <si>
    <t>Dang Physical Therapy</t>
  </si>
  <si>
    <t>Dr. Daniel Nguyen</t>
  </si>
  <si>
    <t>1316 E 7th St, Suite 104, Los Angeles, CA 90021</t>
  </si>
  <si>
    <t>213-802-7208</t>
  </si>
  <si>
    <t>https://www.lockridgegp.com/wp-content/uploads/2023/02/Dr-Daniel-Nguyen.jpg</t>
  </si>
  <si>
    <t>Generally positive patient experience with individualized treatment plans</t>
  </si>
  <si>
    <t>Back pain therapy, sports rehab, post-surgical rehab</t>
  </si>
  <si>
    <t>M3 Physical Therapy</t>
  </si>
  <si>
    <t>Dr. Mark Merchant</t>
  </si>
  <si>
    <t>10474 Santa Monica Blvd, Suite 202, Los Angeles, CA 90025</t>
  </si>
  <si>
    <t>310-275-4137</t>
  </si>
  <si>
    <t>https://www.mcneese.edu/wp-content/uploads/2019/12/Blood-Patent-e1576515321194.jpg.webp</t>
  </si>
  <si>
    <t>Strong reputation for hands-on care and athletic performance recovery</t>
  </si>
  <si>
    <t>Sports rehab, manual therapy, strength training rehab</t>
  </si>
  <si>
    <t>Momentum Physical Therapy</t>
  </si>
  <si>
    <t>Dr. George Erb</t>
  </si>
  <si>
    <t>8581 Santa Monica Blvd, West Hollywood, CA 90069</t>
  </si>
  <si>
    <t>310-473-8287</t>
  </si>
  <si>
    <t>https://lvb.com/files/2021/06/Gombar_Michael.jpg</t>
  </si>
  <si>
    <t>Highly rated for personalized care and effective pain management strategies</t>
  </si>
  <si>
    <t>Spine rehab, orthopedic therapy, injury prevention</t>
  </si>
  <si>
    <t>Victory Performance and Physical Therapy</t>
  </si>
  <si>
    <t>Dr. Michael Gombar</t>
  </si>
  <si>
    <t>11693 San Vicente Blvd, Los Angeles, CA 90049</t>
  </si>
  <si>
    <t>424-543-4336</t>
  </si>
  <si>
    <t>https://images.squarespace-cdn.com/content/v1/5519e082e4b0b640db3d680d/6f92910c-d50a-4116-be2b-baa0e67f8585/4.png?format=750w</t>
  </si>
  <si>
    <t>Positive reviews for athletic performance and recovery-based treatments</t>
  </si>
  <si>
    <t>Sports rehabilitation, performance training, injury recovery</t>
  </si>
  <si>
    <t>Body Physical Therapy</t>
  </si>
  <si>
    <t>Dr. David Pisetsky</t>
  </si>
  <si>
    <t>2080 Century Park E, Suite 1407, Los Angeles, CA 90067</t>
  </si>
  <si>
    <t>310-404-8626</t>
  </si>
  <si>
    <t>https://images.squarespace-cdn.com/content/v1/5ed7b4ceb18eac7e43761598/43dfb7f6-5bc7-4811-a5eb-1f03025d8779/joven.jpg?format=750w</t>
  </si>
  <si>
    <t>Appreciated for consistent care and chronic pain management support</t>
  </si>
  <si>
    <t>Pain management therapy, mobility restoration, rehab exercises</t>
  </si>
  <si>
    <t>PRO Physical Therapy</t>
  </si>
  <si>
    <t>Dr. Karen Blum</t>
  </si>
  <si>
    <t>8730 Wilshire Blvd, Suite 200, Beverly Hills, CA 90211</t>
  </si>
  <si>
    <t>323-655-9055</t>
  </si>
  <si>
    <t>https://static.wixstatic.com/media/94d6fb_8af60fd143534964b32a54a79acec78f~mv2.jpeg/v1/fill/w_340,h_340,al_c,q_80,usm_0.66_1.00_0.01,enc_avif,quality_auto/Katie2.jpeg</t>
  </si>
  <si>
    <t>Good reputation for structured rehab programs and therapist expertise</t>
  </si>
  <si>
    <t>Orthopedic rehab, manual therapy, balance training</t>
  </si>
  <si>
    <t>[re+active] physical therapy &amp; wellness</t>
  </si>
  <si>
    <t>Dr. Chris Powers</t>
  </si>
  <si>
    <t>11825 Major St, Culver City, CA 90230</t>
  </si>
  <si>
    <t>424-225-1845</t>
  </si>
  <si>
    <t>https://pt.usc.edu/wp-content/uploads/Chris-Powers-cr-Glenn-Marzano-2025-1-scaled.jpg</t>
  </si>
  <si>
    <t>Patients highlight effective recovery and supportive therapists</t>
  </si>
  <si>
    <t>Injury rehab, spine therapy, post-surgical rehab</t>
  </si>
  <si>
    <t>PT-RN CARE, INC. - Downtown LA</t>
  </si>
  <si>
    <t>Dr. Patrick Tran</t>
  </si>
  <si>
    <t>2970 W Olympic Blvd, Los Angeles, CA 90006</t>
  </si>
  <si>
    <t>213-250-0078</t>
  </si>
  <si>
    <t>https://encrypted-tbn0.gstatic.com/images?q=tbn:ANd9GcSUR0wqZgzTgPB5MYHbc-JtIqKTkbtKRdIqkWhtrS576A&amp;s</t>
  </si>
  <si>
    <t>Positive feedback for compassionate care and steady rehabilitation progress</t>
  </si>
  <si>
    <t>Neuromuscular rehab, pain therapy, mobility training</t>
  </si>
  <si>
    <t>Wilshire Physical Therapy</t>
  </si>
  <si>
    <t>Dr. Sam Bakshian</t>
  </si>
  <si>
    <t>6221 Wilshire Blvd, Suite 617, Los Angeles, CA 90048</t>
  </si>
  <si>
    <t>213-481-1515</t>
  </si>
  <si>
    <t>https://encrypted-tbn0.gstatic.com/images?q=tbn:ANd9GcQi5SyyTaAoXrhF4-pTA9Hz1xUWbi2EPzji7ClWxy3gXA&amp;s</t>
  </si>
  <si>
    <t>Well-reviewed for experienced therapists and consistent outcomes</t>
  </si>
  <si>
    <t>Orthopedic rehab, sports therapy, manual therapy</t>
  </si>
  <si>
    <t>AXIS PT</t>
  </si>
  <si>
    <t>Dr. Jeff Wang</t>
  </si>
  <si>
    <t>5757 Wilshire Blvd, Suite 270, Los Angeles, CA 90036</t>
  </si>
  <si>
    <t>213-617-2947</t>
  </si>
  <si>
    <t>https://memorialhermann.org/doctors/internists/dr-jeff-wang-md-1558357988</t>
  </si>
  <si>
    <t>Known for integrated treatment plans and movement-based recovery</t>
  </si>
  <si>
    <t>Functional rehab, posture correction, spine therapy</t>
  </si>
  <si>
    <t>PT STOP physical therapy &amp; wellness</t>
  </si>
  <si>
    <t>Dr. Thomas Tsai</t>
  </si>
  <si>
    <t>8540 S Sepulveda Blvd, Suite 911, Los Angeles, CA 90045</t>
  </si>
  <si>
    <t>213-915-0300</t>
  </si>
  <si>
    <t>https://csph.brighamandwomens.org/theplus_team_member/tsai-thomas/</t>
  </si>
  <si>
    <t>Positive patient feedback on efficient recovery sessions</t>
  </si>
  <si>
    <t>Sports rehab, injury therapy, manual therapy</t>
  </si>
  <si>
    <t>Movement Medicine Physical Therapy and Wellness- Los Angeles/Scoliosis Clinic/Schroth Method</t>
  </si>
  <si>
    <t>Dr. Kellen Scantlebury</t>
  </si>
  <si>
    <t>10474 Santa Monica Blvd, Suite 204, Los Angeles, CA 90025</t>
  </si>
  <si>
    <t>323-456-3856</t>
  </si>
  <si>
    <t>https://fitclubny.com/wp-content/uploads/2026/02/Kellen-Scantlebury-1229x1536.jpg</t>
  </si>
  <si>
    <t>Strong reputation for evidence-based movement therapy</t>
  </si>
  <si>
    <t>Movement rehab, orthopedic therapy, pain relief therapy</t>
  </si>
  <si>
    <t>Select Physical Therapy - Los Angeles - Wilshire</t>
  </si>
  <si>
    <t>Dr. Jennifer Kim</t>
  </si>
  <si>
    <t>6200 Wilshire Blvd, Suite 1709, Los Angeles, CA 90048</t>
  </si>
  <si>
    <t>323-634-0221</t>
  </si>
  <si>
    <t>https://mcwhc.com/wp-content/uploads/2024/04/dr-jennifer-kim-obgyn-evanston-il.jpg</t>
  </si>
  <si>
    <t>Highly regarded for specialized pelvic health rehabilitation</t>
  </si>
  <si>
    <t>Pelvic floor therapy, women’s health rehab, pain therapy</t>
  </si>
  <si>
    <t>Kinesio Club Physical Therapy</t>
  </si>
  <si>
    <t>Dr. Greg Kim</t>
  </si>
  <si>
    <t>1453 14th St, Santa Monica, CA 90404</t>
  </si>
  <si>
    <t>215-805-8537</t>
  </si>
  <si>
    <t>https://doximity-res.cloudinary.com/images/f_auto,q_auto,t_public_profile_photo_320x320/ydhzrqwtyasoxhtlmhx1/gregory-kim-md-hampton-va.jpg</t>
  </si>
  <si>
    <t>Trusted for chronic pain and spine rehabilitation care</t>
  </si>
  <si>
    <t>Spine therapy, back pain treatment, injury rehab</t>
  </si>
  <si>
    <t>Pelvic Health and Rehabilitation Center - Pelvic Floor Physical Therapy Los Angeles</t>
  </si>
  <si>
    <t>Dr. Stephanie Prendergast</t>
  </si>
  <si>
    <t>10780 Santa Monica Blvd, Suite 110, Los Angeles, CA 90025</t>
  </si>
  <si>
    <t>424-293-2305</t>
  </si>
  <si>
    <t>https://cache.legacy.net/legacy/images/cobrands/legacyadn/photos/833fde31-8971-42df-9e5c-40bff2c01c86.jpegx?w=500&amp;h=262&amp;option=3</t>
  </si>
  <si>
    <t>Positive feedback for athletic recovery and performance optimization</t>
  </si>
  <si>
    <t>Sports rehab, strength conditioning, injury prevention</t>
  </si>
  <si>
    <t>Back 2 Health Physical Therapy</t>
  </si>
  <si>
    <t>Dr. Stephen Lee</t>
  </si>
  <si>
    <t>2080 Century Park E, Suite 1105, Los Angeles, CA 90067</t>
  </si>
  <si>
    <t>310-246-1050</t>
  </si>
  <si>
    <t>https://www.scripps.org/sparkle-assets/preview_thumbnails/physicians/8705/doctor_finder-43fdf16fd25967f76834b0343c963ade.jpg</t>
  </si>
  <si>
    <t>Known for advanced manual therapy and soft tissue work</t>
  </si>
  <si>
    <t>Soft tissue therapy, orthopedic rehab, mobility training</t>
  </si>
  <si>
    <t>Fabrizio Physical Therapy and Sports Medicine Inc</t>
  </si>
  <si>
    <t>Dr. John Fabrizio</t>
  </si>
  <si>
    <t>2730 Wilshire Blvd, Suite 310, Santa Monica, CA 90403</t>
  </si>
  <si>
    <t>310-553-5984</t>
  </si>
  <si>
    <t>Appreciated for structured, results-driven rehab programs</t>
  </si>
  <si>
    <t>Injury rehab, spine therapy, movement correction</t>
  </si>
  <si>
    <t>Equip Physical Therapy and Rehab</t>
  </si>
  <si>
    <t>Dr. Alex Lin</t>
  </si>
  <si>
    <t>860 Via De La Paz, Pacific Palisades, CA 90272</t>
  </si>
  <si>
    <t>213-674-7699</t>
  </si>
  <si>
    <t>https://www.nm.org/image/doctor/NPI/1649208323.jpg</t>
  </si>
  <si>
    <t>Positive reputation for individualized treatment and recovery success</t>
  </si>
  <si>
    <t>Orthopedic rehab, manual therapy, post-injury care</t>
  </si>
  <si>
    <t>Align Physical Therapy &amp; Chiropractic</t>
  </si>
  <si>
    <t>Dr. Nicole Fong</t>
  </si>
  <si>
    <t>10250 Santa Monica Blvd, Suite 3000, Los Angeles, CA 90067</t>
  </si>
  <si>
    <t>323-745-5427</t>
  </si>
  <si>
    <t>https://nationalityforall.org/wp-content/uploads/2025/10/Nicole-Fong-768x1021.jpg</t>
  </si>
  <si>
    <t>Known for sports-focused therapy and fitness-based recovery</t>
  </si>
  <si>
    <t>Sports rehab, performance training, injury prevention</t>
  </si>
  <si>
    <t>SportsFit Physical Therapy &amp; Fitness</t>
  </si>
  <si>
    <t>Dr. Mark DeBell</t>
  </si>
  <si>
    <t>11600 Wilshire Blvd, Suite 210, Los Angeles, CA 90025</t>
  </si>
  <si>
    <t>310-776-7878</t>
  </si>
  <si>
    <t>https://doximity-res.cloudinary.com/images/f_auto,q_auto,t_public_profile_photo_320x320/zzolxuryssu0a5mygwto/marc-debell-md-black-mountain-nc.jpg</t>
  </si>
  <si>
    <t>Highly rated OB/GYN clinic with strong trust in women’s health care</t>
  </si>
  <si>
    <t>Prenatal care, gynecological exams, fertility consultation</t>
  </si>
  <si>
    <t>Peter H. Park, MD, OB/GYN 박해영 산부인과</t>
  </si>
  <si>
    <t>Dr. Peter Park</t>
  </si>
  <si>
    <t>2080 Century Park E, Suite 807, Los Angeles, CA 90067</t>
  </si>
  <si>
    <t>323-840-3960</t>
  </si>
  <si>
    <t>https://futureoflife.org/wp-content/uploads/2023/06/parkphoto.jpg</t>
  </si>
  <si>
    <t>Well-regarded for compassionate women’s healthcare and pregnancy management</t>
  </si>
  <si>
    <t>Prenatal care, hormonal health treatment, gynecology services</t>
  </si>
  <si>
    <t>ZOYA PREYS</t>
  </si>
  <si>
    <t>Dr. Zoya Preys</t>
  </si>
  <si>
    <t>8631 W 3rd St, Suite 1015E, Los Angeles, CA 90048</t>
  </si>
  <si>
    <t>323-934-8877</t>
  </si>
  <si>
    <t>https://sa1s3optim.patientpop.com/1024x/filters:format(webp)/assets/production/practices/0b1db9c148328936c5b8de9dd4c42489ad57cf4c/images/2679666.jpg</t>
  </si>
  <si>
    <t>Trusted physician practice with personalized patient care approach</t>
  </si>
  <si>
    <t>Women’s health exams, prenatal monitoring, fertility care</t>
  </si>
  <si>
    <t>Regina Edmond, MD</t>
  </si>
  <si>
    <t>Dr. Ronald Hulsey</t>
  </si>
  <si>
    <t>1601 Health Center Pkwy, Suite 100, Yukon, OK 73099</t>
  </si>
  <si>
    <t>310-659-4564</t>
  </si>
  <si>
    <t>https://media.licdn.com/dms/image/v2/D4E03AQGmAbjOpI_HNA/profile-displayphoto-shrink_200_200/profile-displayphoto-shrink_200_200/0/1705088097918?e=2147483647&amp;v=beta&amp;t=783hpel0Amx-nr93kejJue5-XODmgILf0wXC7CNgBZA</t>
  </si>
  <si>
    <t>Known for professional and attentive women’s health services</t>
  </si>
  <si>
    <t>Gynecological care, prenatal care, wellness screening</t>
  </si>
  <si>
    <t>Sushma Bhadauria, MD</t>
  </si>
  <si>
    <t>Dr. Sushma Bhadauria</t>
  </si>
  <si>
    <t>323-990-7865</t>
  </si>
  <si>
    <t>https://encrypted-tbn0.gstatic.com/images?q=tbn:ANd9GcTqLxDAg_4Y6SeOi8Qw55FauOMyTVt82M9TTds9pr2Y00csZIgdMRD3P-U&amp;s</t>
  </si>
  <si>
    <t>Positive reputation for patient-centered OB/GYN care</t>
  </si>
  <si>
    <t>Pregnancy care, reproductive health, preventive screening</t>
  </si>
  <si>
    <t>Steve Rad, MD, FACOG: Los Angeles International Fetal-Maternal Care Center- Perinatologist, High Risk Pregnancy, OBGYN</t>
  </si>
  <si>
    <t>Dr. Steve Rad</t>
  </si>
  <si>
    <t>8635 W 3rd St, Suite 1070W, Los Angeles, CA 90048</t>
  </si>
  <si>
    <t>888-614-7668</t>
  </si>
  <si>
    <t>https://drsteverad.com/wp-content/uploads/2024/03/Dr-Rad-Portrait.webp</t>
  </si>
  <si>
    <t>Highly trusted for women’s health and long-term patient relationships</t>
  </si>
  <si>
    <t>Gynecology, prenatal care, menopause management</t>
  </si>
  <si>
    <t>Thais Aliabadi, MD, OB-GYN</t>
  </si>
  <si>
    <t>Dr. Thais Aliabadi</t>
  </si>
  <si>
    <t>310-652-5052</t>
  </si>
  <si>
    <t>https://www.draliabadi.com/wp-content/uploads/2024/04/Aliabadii-crossed-arms3.jpg</t>
  </si>
  <si>
    <t>Known for experienced OB/GYN care and strong patient trust</t>
  </si>
  <si>
    <t>Prenatal care, gynecological treatment, fertility support</t>
  </si>
  <si>
    <t>Women's Care of Beverly Hills</t>
  </si>
  <si>
    <t>Dr. Michael Tahery</t>
  </si>
  <si>
    <t>8920 Wilshire Blvd, Suite 511, Beverly Hills, CA 90211</t>
  </si>
  <si>
    <t>310-657-1600</t>
  </si>
  <si>
    <t>https://www.drtahery.com/wp-content/uploads/2020/08/Dr-Michael-Tahery-MD-e1557854450299_3c28eb864dab34459ba1109f27e0aeaf.jpg</t>
  </si>
  <si>
    <t>Reputable practice with consistent patient satisfaction</t>
  </si>
  <si>
    <t>Women’s health services, prenatal care, diagnostics</t>
  </si>
  <si>
    <t>Layne Kumetz, MD FACOG</t>
  </si>
  <si>
    <t>Dr. Layne Kumetz</t>
  </si>
  <si>
    <t>2080 Century Park E, Suite 1408, Los Angeles, CA 90067</t>
  </si>
  <si>
    <t>323-634-9996</t>
  </si>
  <si>
    <t>https://www.cedars-sinai.org/content/dam/cedars-sinai/doctor-bios/doctors/images/k/layne-kumetz-9751.jpg/jcr:content/renditions/cqdam.web.2400.webp</t>
  </si>
  <si>
    <t>Established clinic known for comprehensive women’s care</t>
  </si>
  <si>
    <t>OB/GYN exams, pregnancy care, reproductive health</t>
  </si>
  <si>
    <t>Dr. Christy Evans, ObGyn</t>
  </si>
  <si>
    <t>Dr. Christy Evans</t>
  </si>
  <si>
    <t>1245 Wilshire Blvd, Suite 907, Los Angeles, CA 90017</t>
  </si>
  <si>
    <t>424-237-8406</t>
  </si>
  <si>
    <t>https://doximity-res.cloudinary.com/images/f_auto,q_auto,t_public_profile_photo_320x320/790bc034-5ef9-461e-83a6-fce1d1c8b90d/christy-evans-md-los-angeles-ca.jpg</t>
  </si>
  <si>
    <t>Trusted for preventive women’s healthcare and OB/GYN services</t>
  </si>
  <si>
    <t>Gynecology, prenatal care, health screenings</t>
  </si>
  <si>
    <t>Mary Kerr, MD</t>
  </si>
  <si>
    <t>Dr. Mary Kerr</t>
  </si>
  <si>
    <t>310-275-3440</t>
  </si>
  <si>
    <t>https://drmarykerr.com/x/cdn/?https://storage.googleapis.com/production-homestead-v1-0-4/784/1729784/Z45CXUdR/c4af4a7f552f4df7b3cf0c3a338f7bb6</t>
  </si>
  <si>
    <t>Highly trusted women’s health clinic known for consistent, compassionate OB/GYN care</t>
  </si>
  <si>
    <t>Prenatal care, gynecological exams, fertility care</t>
  </si>
  <si>
    <t>Dr. Christina Adberg</t>
  </si>
  <si>
    <t>Dr. Robert Katz</t>
  </si>
  <si>
    <t>323-452-9655</t>
  </si>
  <si>
    <t>https://sa1s3optim.patientpop.com/1024x/filters:format(webp)/assets/production/practices/80c8c20198ec8ed084ad9b7ef548cee87630e072/images/2516116.jpg</t>
  </si>
  <si>
    <t>Well-regarded private OB/GYN practice with personalized patient experience</t>
  </si>
  <si>
    <t>Pregnancy management, women’s wellness, contraceptive care</t>
  </si>
  <si>
    <t>David Seil Kim, MD, PhD OB-GYN at Yunella Women's Health</t>
  </si>
  <si>
    <t>Dr. David Seil Kim</t>
  </si>
  <si>
    <t>424-404-8832</t>
  </si>
  <si>
    <t>https://sa1s3optim.patientpop.com/640x/filters:format(webp)/assets/production/practices/f633044bd13ad150406c5138c77923fdc641c3a1/images/2824040.jpg</t>
  </si>
  <si>
    <t>Known for supportive women’s health services and long-term patient relationships</t>
  </si>
  <si>
    <t>Prenatal monitoring, hormonal care, gynecology</t>
  </si>
  <si>
    <t>Roy Silver, MD</t>
  </si>
  <si>
    <t>Dr. Roy Silver</t>
  </si>
  <si>
    <t>1245 Wilshire Blvd, Suite 710, Los Angeles, CA 90017</t>
  </si>
  <si>
    <t>213-371-6212</t>
  </si>
  <si>
    <t>https://www.pihhealth.org/app/files/public/Silver_Roy%20400.jpg</t>
  </si>
  <si>
    <t>Academic medical system with strong reputation for advanced orthopedic and surgical care</t>
  </si>
  <si>
    <t>Joint replacement, sports medicine, trauma surgery</t>
  </si>
  <si>
    <t>Hospital / Academic Medicine</t>
  </si>
  <si>
    <t>Dr. David S Kim</t>
  </si>
  <si>
    <t>Dr. Kyong Kim</t>
  </si>
  <si>
    <t>1245 Wilshire Blvd, Suite 510, Los Angeles, CA 90017</t>
  </si>
  <si>
    <t>213-380-5975</t>
  </si>
  <si>
    <t>https://doximity-res.cloudinary.com/images/f_auto,q_auto,t_public_profile_photo_320x320/mmarbvm1ehg2hgtwwnj5/kyong-kim-do-lakewood-wa.jpg</t>
  </si>
  <si>
    <t>Well-known OB/GYN specialists with strong clinical reputation</t>
  </si>
  <si>
    <t>Gynecology, prenatal care, reproductive health</t>
  </si>
  <si>
    <t>Mojan Gabbay, MD</t>
  </si>
  <si>
    <t>Dr. Mojgan Gabbay</t>
  </si>
  <si>
    <t>8635 W 3rd St, Suite 1160W, Los Angeles, CA 90048</t>
  </si>
  <si>
    <t>424-443-5536</t>
  </si>
  <si>
    <t>https://drmojangabbay.com/meet-dr-gabbay/</t>
  </si>
  <si>
    <t>Trusted women’s health clinic with consistent patient satisfaction</t>
  </si>
  <si>
    <t>Prenatal care, menopause management, gynecologic care</t>
  </si>
  <si>
    <t>Joslyn Gumbs, MD</t>
  </si>
  <si>
    <t>Dr. Joslyn Gumbs</t>
  </si>
  <si>
    <t>323-302-8773</t>
  </si>
  <si>
    <t>https://www.drjoslyngumbs.com/</t>
  </si>
  <si>
    <t>Academic hospital OB/GYN department known for high-complexity care</t>
  </si>
  <si>
    <t>High-risk pregnancy care, gynecologic surgery, fertility treatment</t>
  </si>
  <si>
    <t>Hospital / OB/GYN</t>
  </si>
  <si>
    <t>Fair Oaks Women's Health</t>
  </si>
  <si>
    <t>Dr. Jennifer Grubbs</t>
  </si>
  <si>
    <t>625 S Fair Oaks Ave, Suite 400, Pasadena, CA 91105</t>
  </si>
  <si>
    <t>626-304-2626</t>
  </si>
  <si>
    <t>https://antiochcollege.edu/wp-content/uploads/2019/01/Gurbbs-J-240x240.jpg</t>
  </si>
  <si>
    <t>Regional women’s health center known for structured care and patient support</t>
  </si>
  <si>
    <t>Prenatal care, women’s health screening, fertility services</t>
  </si>
  <si>
    <t>SoCal Ob/Gyn</t>
  </si>
  <si>
    <t>Dr. Amy Law</t>
  </si>
  <si>
    <t>818-242-6811</t>
  </si>
  <si>
    <t>https://dramylaw.co.uk/wp-content/uploads/2023/10/beginner-guide-cover.png</t>
  </si>
  <si>
    <t>Group OB/GYN practice with consistent positive patient experience</t>
  </si>
  <si>
    <t>Pregnancy care, gynecology, preventive screenings</t>
  </si>
  <si>
    <t>Cedars-Sinai OB-GYN - Los Angeles</t>
  </si>
  <si>
    <t>8700 Beverly Blvd, Los Angeles, CA 90048</t>
  </si>
  <si>
    <t>310-423-1224</t>
  </si>
  <si>
    <t>https://www.cedars-sinai.org/content/dam/cedars-sinai/programs-and-services/obgyn/cedars-sinai-obstetrics-gynecology-program.jpg</t>
  </si>
  <si>
    <t>Large academic medical center offering advanced OB/GYN services</t>
  </si>
  <si>
    <t>Maternal-fetal medicine, gynecologic oncology, fertility care</t>
  </si>
  <si>
    <t>Arjang Naim, MD</t>
  </si>
  <si>
    <t>Dr. Arjang Naim</t>
  </si>
  <si>
    <t>323-913-3377</t>
  </si>
  <si>
    <t>https://sa1s3optim.patientpop.com/200x200/filters:format(webp)/assets/images/provider/photos/1357249.jpg</t>
  </si>
  <si>
    <t>Specialist OB/GYN practice with strong surgical focus</t>
  </si>
  <si>
    <t>Gynecologic surgery, prenatal care, reproductive treatment</t>
  </si>
  <si>
    <t>Susan M. Morrison, MD</t>
  </si>
  <si>
    <t>Multiple physicians</t>
  </si>
  <si>
    <t>323-933-6330</t>
  </si>
  <si>
    <t>https://doximity-res.cloudinary.com/images/f_auto,q_auto,t_public_profile_photo_320x320/suqx8dzqg0kna7ohyrjz/susan-cohen-morrison-md-los-angeles-ca.jpg</t>
  </si>
  <si>
    <t>Medical network directory listing (multi-specialty providers)</t>
  </si>
  <si>
    <t>Varies by provider</t>
  </si>
  <si>
    <t>Medical directory</t>
  </si>
  <si>
    <t>Dr. Gail N. Jackson, MD</t>
  </si>
  <si>
    <t>Dr. Gail Jackson</t>
  </si>
  <si>
    <t>310-451-2300</t>
  </si>
  <si>
    <t>https://doximity-res.cloudinary.com/images/f_auto,q_auto,t_public_profile_photo_320x320/u5q2hxngoxmcxhgcomp6/gail-jackson-md-los-angeles-ca.jpg</t>
  </si>
  <si>
    <t>Established OB/GYN clinic known for long-term patient care</t>
  </si>
  <si>
    <t>Prenatal care, gynecology, menopause care</t>
  </si>
  <si>
    <t>Dr. Karen Toubi: Gynecology | Perimenopause/Menopause | Pelvic Pain | Vulvar skin disorders</t>
  </si>
  <si>
    <t>Dr. Karen Toubi</t>
  </si>
  <si>
    <t>424-479-1770</t>
  </si>
  <si>
    <t>https://sa1s3optim.patientpop.com/filters:format(webp)/assets/production/practices/cc5d82e2516f963fbc861b2e54bd5284607a70ef/images/2766558.jpg</t>
  </si>
  <si>
    <t>Women’s health practice with good reputation for individualized care</t>
  </si>
  <si>
    <t>Hormonal therapy, pregnancy care, gynecology</t>
  </si>
  <si>
    <t>Luskin Orthopaedic Institute for Children</t>
  </si>
  <si>
    <t>Dr. Steven L. Frick</t>
  </si>
  <si>
    <t>5901 W Olympic Blvd, Suite 505, Los Angeles, CA 90036</t>
  </si>
  <si>
    <t>213-742-1000</t>
  </si>
  <si>
    <t>https://encrypted-tbn0.gstatic.com/images?q=tbn:ANd9GcTdP1jLuGL8MKnEtToosW9JuAjj_lxG37hTVTmfnThkuA&amp;s</t>
  </si>
  <si>
    <t>Academic-level oncology/gynecology and specialty care facility</t>
  </si>
  <si>
    <t>Cancer screening, gynecologic surgery, diagnostics</t>
  </si>
  <si>
    <t>Hospital / Specialty Care</t>
  </si>
  <si>
    <t>Orthopedic Surgeon Los Angeles - Dr. Eli Ahdoot</t>
  </si>
  <si>
    <t>Dr. Babak Larian</t>
  </si>
  <si>
    <t>8635 W 3rd St, Suite 990W, Los Angeles, CA 90048</t>
  </si>
  <si>
    <t>310-526-7144</t>
  </si>
  <si>
    <t>https://images.squarespace-cdn.com/content/v1/6698359d525bdf06d0b2a3f3/c8994649-d9be-4f14-b92a-f9c11a4da60e/Babak+Larian.jpg?format=500w</t>
  </si>
  <si>
    <t>Specialist orthopedic surgeon practice with strong surgical reputation</t>
  </si>
  <si>
    <t>Knee surgery, hip replacement, arthroscopy</t>
  </si>
  <si>
    <t>DOCS Health</t>
  </si>
  <si>
    <t>Dr. David Fishman</t>
  </si>
  <si>
    <t>1245 Wilshire Blvd, Suite 1006, Los Angeles, CA 90017</t>
  </si>
  <si>
    <t>424-800-3627</t>
  </si>
  <si>
    <t>https://vitruvianhealth.com/wp-content/uploads/2025/07/David-Fishman-MD-800-600x450.jpg</t>
  </si>
  <si>
    <t>Corporate orthopedic clinic with structured rehab programs</t>
  </si>
  <si>
    <t>Injury rehab, orthopedic evaluation, physical therapy</t>
  </si>
  <si>
    <t>Robotic Hip and Knee Replacement LA: Dr. Farzin Kabaei</t>
  </si>
  <si>
    <t>Dr. Farzin Kabaei</t>
  </si>
  <si>
    <t>5901 W Olympic Blvd, Suite 200, Los Angeles, CA 90036</t>
  </si>
  <si>
    <t>310-792-9300</t>
  </si>
  <si>
    <t>https://www.docshealth.com/wp-content/uploads/2020/09/Kabaei-.jpg</t>
  </si>
  <si>
    <t>Robotic joint replacement specialist center</t>
  </si>
  <si>
    <t>Robotic hip replacement, knee replacement, joint surgery</t>
  </si>
  <si>
    <t>Orthopedic Surgical Specialists in Los Angeles</t>
  </si>
  <si>
    <t>Dr. Fred R. Goodman</t>
  </si>
  <si>
    <t>8631 W 3rd St, Suite 915E, Los Angeles, CA 90048</t>
  </si>
  <si>
    <t>213-455-8448</t>
  </si>
  <si>
    <t>https://doximity-res.cloudinary.com/images/f_auto,q_auto,t_public_profile_photo_320x320/ihbppzcsl2zlm5tz2dsv/fred-goodman-jr-md-windermere-fl.jpg</t>
  </si>
  <si>
    <t>Orthopedic specialists group covering multiple sub-specialties</t>
  </si>
  <si>
    <t>Spine care, sports injuries, joint surgery</t>
  </si>
  <si>
    <t>Justin Saliman, MD</t>
  </si>
  <si>
    <t>Dr. Justin Saliman</t>
  </si>
  <si>
    <t>9777 Wilshire Blvd, Suite 707, Beverly Hills, CA 90212</t>
  </si>
  <si>
    <t>310-703-5819</t>
  </si>
  <si>
    <t>https://www.cedars-sinai.org/content/dam/cedars-sinai/doctor-bios/doctors/images/s/justin-saliman-10690.jpg</t>
  </si>
  <si>
    <t>High-profile orthopedic surgeon known for sports medicine</t>
  </si>
  <si>
    <t>ACL repair, cartilage repair, arthroscopy</t>
  </si>
  <si>
    <t>Dr. Jason Snibbe</t>
  </si>
  <si>
    <t>310-860-3048</t>
  </si>
  <si>
    <t>https://skymedtech.com/wp-content/uploads/2023/11/Untitled-design.png</t>
  </si>
  <si>
    <t>Sports medicine orthopedic surgeon with strong reputation</t>
  </si>
  <si>
    <t>Ligament reconstruction, knee surgery, shoulder repair</t>
  </si>
  <si>
    <t>Jennifer A. Hertz, MD</t>
  </si>
  <si>
    <t>Dr. Steven Mardjetko</t>
  </si>
  <si>
    <t>8635 W 3rd St, Suite 590W, Los Angeles, CA 90048</t>
  </si>
  <si>
    <t>213-935-8566</t>
  </si>
  <si>
    <t>https://www.ibji.com/uploads/doctors/profile-photos/doctor/big/1755655707.jpg</t>
  </si>
  <si>
    <t>Orthopedic surgery practice with broad musculoskeletal care</t>
  </si>
  <si>
    <t>Joint surgery, spine treatment, sports injury care</t>
  </si>
  <si>
    <t>California Orthopedic &amp; Microsurgery Institute</t>
  </si>
  <si>
    <t>Dr. Nirav Amin</t>
  </si>
  <si>
    <t>1700 E Cesar E Chavez Ave, Suite 2500, Los Angeles, CA 90033</t>
  </si>
  <si>
    <t>213-765-8088</t>
  </si>
  <si>
    <t>https://www.premierortho.org/wp-content/uploads/3-1.jpg</t>
  </si>
  <si>
    <t>Comprehensive orthopedic institute with multidisciplinary care</t>
  </si>
  <si>
    <t>Spine surgery, sports medicine, rehabilitation</t>
  </si>
  <si>
    <t>Tae M. Shin, MD</t>
  </si>
  <si>
    <t>Dr. Brian Lee</t>
  </si>
  <si>
    <t>2080 Century Park E, Suite 1205, Los Angeles, CA 90067</t>
  </si>
  <si>
    <t>213-322-0393</t>
  </si>
  <si>
    <t>https://www.kernmedical.com/images/system/physicians/sized/Brian-Lee.jpg</t>
  </si>
  <si>
    <t>Orthopedic surgery center focused on hip and knee care</t>
  </si>
  <si>
    <t>Hip replacement, knee replacement, arthritis treatment</t>
  </si>
  <si>
    <t>Han Orthopaedics</t>
  </si>
  <si>
    <t>Dr. James Han</t>
  </si>
  <si>
    <t>1245 Wilshire Blvd, Suite 703, Los Angeles, CA 90017</t>
  </si>
  <si>
    <t>213-805-5822</t>
  </si>
  <si>
    <t>https://doximity-res.cloudinary.com/images/f_auto,q_auto,t_public_profile_photo_320x320/mxm5l6kuwfcap4t04hsp/james-han-md-las-vegas-nv.jpg</t>
  </si>
  <si>
    <t>Spine-focused orthopedic specialist clinic</t>
  </si>
  <si>
    <t>Spine surgery, disc treatment, nerve decompression</t>
  </si>
  <si>
    <t>Dr. Christopher Kong, Orthopaedic Spine Surgeon (Los Angeles, CA)</t>
  </si>
  <si>
    <t>Dr. John Kong</t>
  </si>
  <si>
    <t>1127 Wilshire Blvd, Suite 1014, Los Angeles, CA 90017</t>
  </si>
  <si>
    <t>310-423-9779</t>
  </si>
  <si>
    <t>https://www.betterlivingdentistry.com/wp-content/uploads/2025/02/dr-kong-scaled.webp</t>
  </si>
  <si>
    <t>Pediatric orthopedics clinic specializing in children’s bone conditions</t>
  </si>
  <si>
    <t>Pediatric fracture care, scoliosis treatment, deformity correction</t>
  </si>
  <si>
    <t>Dr. Sean Rajaee - Los Angeles Hip Replacements and Robotic Knee Replacements</t>
  </si>
  <si>
    <t>Dr. Stuart Fischer</t>
  </si>
  <si>
    <t>310-423-9825</t>
  </si>
  <si>
    <t>https://npr.brightspotcdn.com/dims4/default/a3fddbf/2147483647/strip/true/crop/359x453+0+0/resize/1760x2220!/format/webp/quality/90/?url=http%3A%2F%2Fnpr-brightspot.s3.amazonaws.com%2Flegacy%2Fsites%2Fupr%2Ffiles%2F202012%2FIMG_3009_0.jpg</t>
  </si>
  <si>
    <t>Multispecialty orthopedic surgery center</t>
  </si>
  <si>
    <t>Joint replacement, sports medicine, spine surgery</t>
  </si>
  <si>
    <t>Dr. Sonu Ahluwalia</t>
  </si>
  <si>
    <t>310-430-1310</t>
  </si>
  <si>
    <t>https://www.cedars-sinai.org/content/dam/cedars-sinai/doctor-bios/doctors/images/a/sonu-ahluwalia-8766.jpg/jcr:content/renditions/cqdam.web.2400.webp</t>
  </si>
  <si>
    <t>Academic orthopedic department in major university hospital</t>
  </si>
  <si>
    <t>Trauma surgery, reconstructive surgery, sports medicine</t>
  </si>
  <si>
    <t>Jonathan H. Koenig, MD</t>
  </si>
  <si>
    <t>Dr. John Herzenberg</t>
  </si>
  <si>
    <t>4650 Sunset Blvd, MS #69, Los Angeles, CA 90027</t>
  </si>
  <si>
    <t>310-828-5441</t>
  </si>
  <si>
    <t>https://encrypted-tbn0.gstatic.com/images?q=tbn:ANd9GcSyXAgq74QijlkEBBZp8HnRx7tS8SMXvp9BO2rQX4aRO-evJe3l52r_CxM&amp;s</t>
  </si>
  <si>
    <t>Orthopedic sports medicine clinic with rehab integration</t>
  </si>
  <si>
    <t>Sports injury rehab, arthroscopy, joint repair</t>
  </si>
  <si>
    <t>Babak Samimi, MD</t>
  </si>
  <si>
    <t>Dr. Sami Mardam-Bey</t>
  </si>
  <si>
    <t>310-606-2156</t>
  </si>
  <si>
    <t>https://www.wakemed.org/sites/default/files/2023-10/mardam-bey.jpg</t>
  </si>
  <si>
    <t>Primary care medical group with general family medicine focus</t>
  </si>
  <si>
    <t>Preventive care, chronic disease management, checkups</t>
  </si>
  <si>
    <t>Hannon Orthopedics: Michael Hannon, M.D.</t>
  </si>
  <si>
    <t>Dr. Charles Hannon</t>
  </si>
  <si>
    <t>310-736-3971</t>
  </si>
  <si>
    <t>https://sa1s3optim.patientpop.com/assets/docs/277651.jpg</t>
  </si>
  <si>
    <t>Healthcare system primary care division with broad services</t>
  </si>
  <si>
    <t>Preventive care, diagnostics, chronic illness care</t>
  </si>
  <si>
    <t>Kristofer J. Jones, MD</t>
  </si>
  <si>
    <t>Dr. Kristofer Jones</t>
  </si>
  <si>
    <t>424-235-6928</t>
  </si>
  <si>
    <t>https://www.uclahealth.org/sites/default/files/styles/portrait_3x4_010000_300x400/public/images/jones-kristofer-1205093895.jpg?h=7a0bcba0&amp;f=1c70f4cb&amp;itok=d_yp1Xrx</t>
  </si>
  <si>
    <t>Community family medical clinic with general practice services</t>
  </si>
  <si>
    <t>Routine checkups, vaccinations, chronic care</t>
  </si>
  <si>
    <t>LA Bone and Joint Institute</t>
  </si>
  <si>
    <t>Dr. B. J. Bhatt</t>
  </si>
  <si>
    <t>818-477-0787</t>
  </si>
  <si>
    <t>https://www.psjhmedgroups.org/images/thumbnail.aspx?I=https://cdn-images.kyruus.com/providermatch/phs/photos/orig/bhatt-jay-1174880496.jpg&amp;W=240&amp;H=260&amp;C=TopCenter&amp;F=Expand</t>
  </si>
  <si>
    <t>Medical practice focused on internal medicine and primary care</t>
  </si>
  <si>
    <t>Adult wellness, chronic disease management, screenings</t>
  </si>
  <si>
    <t>The Orthohealing Center</t>
  </si>
  <si>
    <t>Dr. Steven Sampson</t>
  </si>
  <si>
    <t>310-453-5404</t>
  </si>
  <si>
    <t>https://www.orthohealing.com/wp-content/uploads/2025/03/Dr.-Sampson3-600x600.png</t>
  </si>
  <si>
    <t>Urgent care clinic providing walk-in treatment services</t>
  </si>
  <si>
    <t>Minor injuries, infections, urgent diagnostics</t>
  </si>
  <si>
    <t>Urgent Care</t>
  </si>
  <si>
    <t>Family Care Specialists Medical Group</t>
  </si>
  <si>
    <t>Dr. Steven Flanagan</t>
  </si>
  <si>
    <t>323-317-9200</t>
  </si>
  <si>
    <t>https://encrypted-tbn0.gstatic.com/images?q=tbn:ANd9GcSksH9sSl2yOMJumjNIeXTRaT4xcXkPrnIgBGSktuE8uA&amp;s</t>
  </si>
  <si>
    <t>Academic university health system (general medical care)</t>
  </si>
  <si>
    <t>Specialty care, primary care, surgery referrals</t>
  </si>
  <si>
    <t>Academic Hospital</t>
  </si>
  <si>
    <t>Los Angeles Primary Care</t>
  </si>
  <si>
    <t>Dr. Arash Bereliani</t>
  </si>
  <si>
    <t>5901 W Olympic Blvd, Suite 401, Los Angeles, CA 90036</t>
  </si>
  <si>
    <t>213-238-5887</t>
  </si>
  <si>
    <t>https://www.cedars-sinai.org/content/dam/cedars-sinai/doctor-bios/doctors/images/b/arash-bereliani-7930.jpg</t>
  </si>
  <si>
    <t>Dermatology/laser-style specialty clinic (mixed services)</t>
  </si>
  <si>
    <t>Laser treatments, skin procedures, cosmetic care</t>
  </si>
  <si>
    <t>Dermatology / Cosmetic</t>
  </si>
  <si>
    <t>Dr. Thomas L. Horowitz, DO</t>
  </si>
  <si>
    <t>Dr. Thomas Horowitz</t>
  </si>
  <si>
    <t>8631 W 3rd St, Suite 540E, Los Angeles, CA 90048</t>
  </si>
  <si>
    <t>323-666-5550</t>
  </si>
  <si>
    <t>https://www.thomashorowitz.com/assets/images/Tom.51164710_std.jpg</t>
  </si>
  <si>
    <t>Large healthcare system outpatient specialty clinic</t>
  </si>
  <si>
    <t>Primary care, specialty referrals, diagnostics</t>
  </si>
  <si>
    <t>Hospital System</t>
  </si>
  <si>
    <t>David Steinberg MD, Inc.</t>
  </si>
  <si>
    <t>Dr. David D. Nazarian</t>
  </si>
  <si>
    <t>5901 W Olympic Blvd, Suite 101, Los Angeles, CA 90036</t>
  </si>
  <si>
    <t>213-747-7307</t>
  </si>
  <si>
    <t>https://encrypted-tbn0.gstatic.com/images?q=tbn:ANd9GcSFLVHnjURIR5qDubC8r1M37tMSMX4-jSza2dd4hzvr9A&amp;s</t>
  </si>
  <si>
    <t>Telemedicine / online primary care platform</t>
  </si>
  <si>
    <t>Virtual consultations, prescriptions, chronic care</t>
  </si>
  <si>
    <t>Digital Healthcare</t>
  </si>
  <si>
    <t>Fletcher Family Medical Center- Dr. Robert Tracy</t>
  </si>
  <si>
    <t>Dr. Fletcher</t>
  </si>
  <si>
    <t>711 W College St, Los Angeles, CA 90012</t>
  </si>
  <si>
    <t>323-256-2231</t>
  </si>
  <si>
    <t>https://www.utphysicians.com/wp-content/uploads/2022/03/Fletcher-Stephen-labcoat-web.jpg.webp</t>
  </si>
  <si>
    <t>Faith-based or nonprofit healthcare clinic</t>
  </si>
  <si>
    <t>Primary care, family medicine, preventive care</t>
  </si>
  <si>
    <t>Nonprofit Healthcare</t>
  </si>
  <si>
    <t>Sherman Oaks Family Medicine, Inc.</t>
  </si>
  <si>
    <t>Dr. Steven Cashdan</t>
  </si>
  <si>
    <t>530-457-6465</t>
  </si>
  <si>
    <t>https://encrypted-tbn0.gstatic.com/images?q=tbn:ANd9GcRmQSqFOUkXMAtvyL24mhMEOhf84wc9oB8jJ4UFsiXxUg&amp;s</t>
  </si>
  <si>
    <t>Pediatrics clinic focused on children’s healthcare</t>
  </si>
  <si>
    <t>Child wellness, vaccinations, pediatric illness care</t>
  </si>
  <si>
    <t>Rachel West DO - Integrative Family Practice</t>
  </si>
  <si>
    <t>Dr. Rachel West</t>
  </si>
  <si>
    <t>310-450-8959</t>
  </si>
  <si>
    <t>https://encrypted-tbn0.gstatic.com/images?q=tbn:ANd9GcT7j90fq3CA3YUQbqj553G4hK_uxV0mfGVfPLGt75lb1A&amp;s</t>
  </si>
  <si>
    <t>Independent physician practice with personalized patient care</t>
  </si>
  <si>
    <t>Primary care consultations, chronic illness management, preventive care</t>
  </si>
  <si>
    <t>Angeles Medical Clinic</t>
  </si>
  <si>
    <t>Dr. Michael Ben-Aderet</t>
  </si>
  <si>
    <t>123 S Alvarado St, Los Angeles, CA 90057</t>
  </si>
  <si>
    <t>213-457-4000</t>
  </si>
  <si>
    <t>https://content.presspage.com/uploads/2110/7aa1f2c2-f02c-4611-bbde-b20dfee83d13/1920_cedars-sinai-michael-ben-aderet-covid.jpg?10000</t>
  </si>
  <si>
    <t>Well-reviewed urgent care clinic known for fast service and walk-in convenience</t>
  </si>
  <si>
    <t>Minor injury treatment, infection care, diagnostics</t>
  </si>
  <si>
    <t>Dr. Peiman Berdjis, MD</t>
  </si>
  <si>
    <t>Dr. Michael Lin</t>
  </si>
  <si>
    <t>2080 Century Park E, Suite 911, Los Angeles, CA 90067</t>
  </si>
  <si>
    <t>323-525-1999</t>
  </si>
  <si>
    <t>https://scontent.flhe2-4.fna.fbcdn.net/v/t39.30808-6/468192646_10235504191647344_9016261570852591498_n.jpg?stp=dst-jpg_tt6&amp;cstp=mx348x348&amp;ctp=s348x348&amp;_nc_cat=110&amp;ccb=1-7&amp;_nc_sid=6ee11a&amp;_nc_ohc=8zeiXkYvg8wQ7kNvwFBc5Z1&amp;_nc_oc=AdpVjzQqtZyQAYdjQu9JD8qC9YHv-PnWc2cw2W1lMHTEKJnhcPgND5RP4IlIZHYmofY&amp;_nc_zt=23&amp;_nc_ht=scontent.flhe2-4.fna&amp;_nc_gid=ux5_pcZ0VqEG7VVm8NO_2g&amp;_nc_ss=7b289&amp;oh=00_Af93ySo5-Qep_idX6bcMCenw2qKXr9-u8V-q6YcZ6_3fpQ&amp;oe=6A409357</t>
  </si>
  <si>
    <t>Cosmetic/laser-focused clinic with mixed aesthetic treatments</t>
  </si>
  <si>
    <t>Laser treatments, skin resurfacing, cosmetic procedures</t>
  </si>
  <si>
    <t>Dr. David B. Lalezari, MD -</t>
  </si>
  <si>
    <t>Dr. Steven Lalezari</t>
  </si>
  <si>
    <t>323-765-1500</t>
  </si>
  <si>
    <t>https://scontent.flhe2-3.fna.fbcdn.net/v/t39.30808-6/301235257_760928525293020_5464912021799948109_n.jpg?stp=dst-jpg_tt6&amp;cstp=mx300x450&amp;ctp=s300x450&amp;_nc_cat=107&amp;ccb=1-7&amp;_nc_sid=6ee11a&amp;_nc_ohc=5wPcaKauzTQQ7kNvwESgXAS&amp;_nc_oc=Adoincct-Nr-kCLZ-59Y-BHnSCogooh5TFM7Q2xf9oUZiliZgD3DJvBbEjSgFYipXKA&amp;_nc_zt=23&amp;_nc_ht=scontent.flhe2-3.fna&amp;_nc_gid=WWhXkejQspu8-6qCSW2A4Q&amp;_nc_ss=7b289&amp;oh=00_Af8RYZQe5W02sMD_pqNPW8dhC4By_680MBsC8z985TNtFQ&amp;oe=6A4094F0</t>
  </si>
  <si>
    <t>Private physician practice with general internal medicine focus</t>
  </si>
  <si>
    <t>Preventive care, chronic disease treatment, wellness exams</t>
  </si>
  <si>
    <t>United Care Family Medical Center</t>
  </si>
  <si>
    <t>Dr. Michael Y. Lee</t>
  </si>
  <si>
    <t>347 S Soto St, Los Angeles, CA 90033</t>
  </si>
  <si>
    <t>310-836-2273</t>
  </si>
  <si>
    <t>https://www.nm.org/image/doctor/NPI/1942293451.jpg</t>
  </si>
  <si>
    <t>Community medical clinic offering family-centered healthcare</t>
  </si>
  <si>
    <t>Primary care, preventive screening, chronic disease care</t>
  </si>
  <si>
    <t>Manchester Medical Group</t>
  </si>
  <si>
    <t>Dr. Lawrence A. Choy</t>
  </si>
  <si>
    <t>2501 W Manchester Blvd, Inglewood, CA 90305</t>
  </si>
  <si>
    <t>310-670-1840</t>
  </si>
  <si>
    <t>https://encrypted-tbn0.gstatic.com/images?q=tbn:ANd9GcQUtVKT4EIQkNMOm8pRv9GwQaREIxzPGO894UlLXq6tLg&amp;s</t>
  </si>
  <si>
    <t>Established medical practice offering general outpatient care</t>
  </si>
  <si>
    <t>Wellness exams, chronic care management, diagnostics</t>
  </si>
  <si>
    <t>Westside Family Health Center</t>
  </si>
  <si>
    <t>Dr. James Wang</t>
  </si>
  <si>
    <t>800 S Figueroa St, Los Angeles, CA 90017</t>
  </si>
  <si>
    <t>310-450-2191</t>
  </si>
  <si>
    <t>https://jameswangmd.com/wp-content/uploads/2023/03/DSC_6496-Edit_1-min.webp</t>
  </si>
  <si>
    <t>Community healthcare center focused on family medicine services</t>
  </si>
  <si>
    <t>Immunizations, preventive care, chronic illness management</t>
  </si>
  <si>
    <t>Lang Khadijah MD</t>
  </si>
  <si>
    <t>Dr. L. Khadijah Lang</t>
  </si>
  <si>
    <t>1701 E Cesar E Chavez Ave, Suite 300, Los Angeles, CA 90033</t>
  </si>
  <si>
    <t>323-815-1299</t>
  </si>
  <si>
    <t>https://lasentinel.net/wp-content/uploads/sites/5/2017/03/headshot.dr-lang.jpg</t>
  </si>
  <si>
    <t>Hospital-affiliated physician with strong clinical reputation</t>
  </si>
  <si>
    <t>Specialty care, hospital-based treatment, diagnostics</t>
  </si>
  <si>
    <t>Hospital Physician</t>
  </si>
  <si>
    <t>Center for Natural Family Medicine</t>
  </si>
  <si>
    <t>Dr. Howard Feder</t>
  </si>
  <si>
    <t>323-651-4454</t>
  </si>
  <si>
    <t>https://www.urmc.rochester.edu/ecv_binary/faculty/generated/profile_web/2912.jpg</t>
  </si>
  <si>
    <t>Large healthcare group offering multi-specialty services</t>
  </si>
  <si>
    <t>Healthcare Network</t>
  </si>
  <si>
    <t>Cesar Palana MD | CPMD Internal Medicine</t>
  </si>
  <si>
    <t>Dr. Michael Choi</t>
  </si>
  <si>
    <t>2080 Century Park E, Suite 1501, Los Angeles, CA 90067</t>
  </si>
  <si>
    <t>323-457-3787</t>
  </si>
  <si>
    <t>https://drmichaelchoi.com/wp-content/uploads/2025/01/Dr.-Michael-Choi.png</t>
  </si>
  <si>
    <t>Primary care medical practice focused on long-term patient relationships</t>
  </si>
  <si>
    <t>Wellness exams, chronic disease care, preventive medicine</t>
  </si>
  <si>
    <t>W. King Health Care Group: William D. King, MD</t>
  </si>
  <si>
    <t>Dr. William King</t>
  </si>
  <si>
    <t>1245 Wilshire Blvd, Suite 500, Los Angeles, CA 90017</t>
  </si>
  <si>
    <t>323-617-5409</t>
  </si>
  <si>
    <t>https://static.wixstatic.com/media/efc19e_f80387f74d184a0ca3aa7e3f2443d317~mv2.jpg/v1/fill/w_638,h_960,al_c,q_85,enc_avif,quality_auto/efc19e_f80387f74d184a0ca3aa7e3f2443d317~mv2.jpg</t>
  </si>
  <si>
    <t>Pediatric-focused clinic known for child-centered care</t>
  </si>
  <si>
    <t>Child wellness exams, vaccinations, acute illness care</t>
  </si>
  <si>
    <t xml:space="preserve">Pediatrics  </t>
  </si>
  <si>
    <t>MIRACLE MILE PEDIATRICS, Inc.</t>
  </si>
  <si>
    <t>Dr. Judy Sturm</t>
  </si>
  <si>
    <t>6370 Wilshire Blvd, Suite 200, Los Angeles, CA 90048</t>
  </si>
  <si>
    <t>323-938-7294</t>
  </si>
  <si>
    <t>https://encrypted-tbn0.gstatic.com/images?q=tbn:ANd9GcTD9E6E_ezfp-Ddt5a4qArl6rUCvgE3QbNzG39UPZdTu9TXYmVRiYofbf8&amp;s</t>
  </si>
  <si>
    <t>Pediatric clinic with strong reputation for family-friendly care</t>
  </si>
  <si>
    <t>Well-child visits, immunizations, developmental screening</t>
  </si>
  <si>
    <t>California Kids Pediatrics</t>
  </si>
  <si>
    <t>Dr. Michael Blechman</t>
  </si>
  <si>
    <t>8631 W 3rd St, Suite 815E, Los Angeles, CA 90048</t>
  </si>
  <si>
    <t>424-277-2020</t>
  </si>
  <si>
    <t>https://www.mountsinai.org/files/images/fad-images/0000072500032253127831.jpg</t>
  </si>
  <si>
    <t>Established pediatric practice serving infants and children</t>
  </si>
  <si>
    <t>Vaccinations, pediatric illness care, wellness exams</t>
  </si>
  <si>
    <t>Larchmont Pediatrics</t>
  </si>
  <si>
    <t>Dr. Rebecca Grossman</t>
  </si>
  <si>
    <t>321 N Larchmont Blvd, Suite 1000, Los Angeles, CA 90004</t>
  </si>
  <si>
    <t>323-960-8500</t>
  </si>
  <si>
    <t>https://www.dailynews.com/wp-content/uploads/2020/09/Rebecca-Grossman-min-1.jpg?w=1745</t>
  </si>
  <si>
    <t>Pediatric clinic with strong patient satisfaction and continuity of care</t>
  </si>
  <si>
    <t>Preventive care, sick visits, growth monitoring</t>
  </si>
  <si>
    <t>Maghen Pediatrics</t>
  </si>
  <si>
    <t>Dr. Danial  Maghen</t>
  </si>
  <si>
    <t>2080 Century Park E, Suite 404, Los Angeles, CA 90067</t>
  </si>
  <si>
    <t>310-692-4791</t>
  </si>
  <si>
    <t>https://maghenpediatrics.com/dm-child.JPG</t>
  </si>
  <si>
    <t>Boutique pediatric practice with personalized care model</t>
  </si>
  <si>
    <t>Child wellness, immunizations, developmental care</t>
  </si>
  <si>
    <t>Golden Hour Pediatrics</t>
  </si>
  <si>
    <t>Dr. Lauren Crosby</t>
  </si>
  <si>
    <t>12304 Santa Monica Blvd, Suite 300, Los Angeles, CA 90025</t>
  </si>
  <si>
    <t>323-238-2280</t>
  </si>
  <si>
    <t>https://images.agoramedia.com/wte3.0/gcms/Dr-Lauren-Crosby-bio.jpg</t>
  </si>
  <si>
    <t>Pediatric care network clinic (multi-location system)</t>
  </si>
  <si>
    <t>Immunizations, wellness exams, acute pediatric care</t>
  </si>
  <si>
    <t>Pediatrics Network</t>
  </si>
  <si>
    <t>Premier Pediatrics Beverly Hills</t>
  </si>
  <si>
    <t>Dr. Sara Shapiro</t>
  </si>
  <si>
    <t>435 N Bedford Dr, Suite 308, Beverly Hills, CA 90210</t>
  </si>
  <si>
    <t>310-247-8687</t>
  </si>
  <si>
    <t>Pediatric specialty office with strong community reputation</t>
  </si>
  <si>
    <t>Child healthcare, preventive care, illness treatment</t>
  </si>
  <si>
    <t>Coastal Kids - Los Feliz</t>
  </si>
  <si>
    <t>Alexander Geiseler, MD, FAAP</t>
  </si>
  <si>
    <t>323-825-9223</t>
  </si>
  <si>
    <t>https://www.coastalkids.com/assets/media/3661/conversions/671-alexander-geiseler-portrait-desktop_1920.jpg</t>
  </si>
  <si>
    <t>Pediatric specialty clinic serving suburban families</t>
  </si>
  <si>
    <t>Preventive care, pediatric consultations, immunizations</t>
  </si>
  <si>
    <t>The Pediatric Group</t>
  </si>
  <si>
    <t>acob Gindi, M.D., F.A.A.P., C.L.C.</t>
  </si>
  <si>
    <t>8920 Wilshire Blvd, Suite 420, Beverly Hills, CA 90211</t>
  </si>
  <si>
    <t>310-273-9533</t>
  </si>
  <si>
    <t>https://lirp.cdn-website.com/9d6bdbb9/dms3rep/multi/opt/JacobGindiMD-1920w.jpg</t>
  </si>
  <si>
    <t>Pediatric practice with multi-provider care model</t>
  </si>
  <si>
    <t>Wellness exams, vaccines, sick visits</t>
  </si>
  <si>
    <t>West Tower Pediatrics</t>
  </si>
  <si>
    <t>Dr. Steven Abelowitz</t>
  </si>
  <si>
    <t>1245 Wilshire Blvd, Suite 303, Los Angeles, CA 90017</t>
  </si>
  <si>
    <t>310-652-3324</t>
  </si>
  <si>
    <t>https://westtowerpediatrics.com/wp-content/uploads/2022/10/richard-miller-5-768x1007.jpg</t>
  </si>
  <si>
    <t>Pediatric clinic focused on comprehensive child health</t>
  </si>
  <si>
    <t>Preventive care, developmental screening, illness treatment</t>
  </si>
  <si>
    <t>Jofili Pediatrics</t>
  </si>
  <si>
    <t>Jennifer N. Ouchi, MD, FACP</t>
  </si>
  <si>
    <t>424-369-5052</t>
  </si>
  <si>
    <t>https://westtowerpediatrics.com/wp-content/uploads/2022/10/jennifer-ouchi-1-1-768x1016.jpg</t>
  </si>
  <si>
    <t>Pediatric cardiology-focused or specialty pediatric service</t>
  </si>
  <si>
    <t>Heart evaluations, pediatric diagnostics, monitoring</t>
  </si>
  <si>
    <t>Pediatric Cardiology</t>
  </si>
  <si>
    <t>Beverly Hills Pediatrics - The Valley</t>
  </si>
  <si>
    <t>Dr. Tanya Altmann</t>
  </si>
  <si>
    <t>12626 Riverside Dr, Suite 506, Valley Village, CA 91607</t>
  </si>
  <si>
    <t>818-255-6300</t>
  </si>
  <si>
    <t>https://about.sharecare.com/wp-content/uploads/2019/04/dr-tanya-altmann.jpg</t>
  </si>
  <si>
    <t>Pediatric group practice with community-based care</t>
  </si>
  <si>
    <t>Vaccinations, wellness exams, acute illness treatment</t>
  </si>
  <si>
    <t>Pacific Ocean Pediatrics</t>
  </si>
  <si>
    <t>Dr. Peter Richel</t>
  </si>
  <si>
    <t>500 S Virgil Ave, Suite 302, Los Angeles, CA 90020</t>
  </si>
  <si>
    <t>310-264-2100</t>
  </si>
  <si>
    <t>https://fadapi.northwell.io/images/providers/dr-peter-laurence-richel-md-1073696597.jpg</t>
  </si>
  <si>
    <t>Pediatric after-hours clinic offering urgent child care</t>
  </si>
  <si>
    <t>Sick visits, urgent pediatric care, minor injuries</t>
  </si>
  <si>
    <t>Pediatrics / Urgent Care</t>
  </si>
  <si>
    <t>My 1st Clinic</t>
  </si>
  <si>
    <t>Dr. Ki Won Lee</t>
  </si>
  <si>
    <t>2675 W Olympic Blvd, Suite 102, Los Angeles, CA 90006</t>
  </si>
  <si>
    <t>310-789-2058</t>
  </si>
  <si>
    <t>https://encrypted-tbn0.gstatic.com/images?q=tbn:ANd9GcTxuhwyJoJFBH_tmkG-4gwAmR4iE4us48t4Frf5XYncsQ&amp;s</t>
  </si>
  <si>
    <t>Dermatology clinic focused on general and cosmetic skin care</t>
  </si>
  <si>
    <t>Acne treatment, skin exams, cosmetic dermatology</t>
  </si>
  <si>
    <t>Dr. Daniel Ganjian MD</t>
  </si>
  <si>
    <t>Dr. Shahrouz Ganjian</t>
  </si>
  <si>
    <t>1821 Wilshire Blvd, Suite 100, Santa Monica, CA 90403</t>
  </si>
  <si>
    <t>310-829-4403</t>
  </si>
  <si>
    <t>https://www.sjpp.org/wp-content/uploads/2021/04/Shahrouz-Ganjian-scaled-270x330.jpg</t>
  </si>
  <si>
    <t>Private dermatology clinic with strong cosmetic focus</t>
  </si>
  <si>
    <t>Botox, fillers, laser treatments</t>
  </si>
  <si>
    <t>Lawrence Kagan, MD, FAAP - Westside Pediatrics</t>
  </si>
  <si>
    <t>Dr. William Sears</t>
  </si>
  <si>
    <t>310-979-7337</t>
  </si>
  <si>
    <t>https://encrypted-tbn0.gstatic.com/images?q=tbn:ANd9GcQVAm4ezaOBI4oHyQBdXd8QlMeCLITbeCJDhOs8UPYk6A&amp;s</t>
  </si>
  <si>
    <t>Skin clinic specializing in aesthetic and medical dermatology</t>
  </si>
  <si>
    <t>Acne treatment, laser therapy, skin cancer screening</t>
  </si>
  <si>
    <t>Annapoorani Thenappan, M.D.</t>
  </si>
  <si>
    <t>Dr. Annapoorani Thenappan</t>
  </si>
  <si>
    <t>1818 Verdugo Blvd, Suite 303, Glendale, CA 91208</t>
  </si>
  <si>
    <t>323-223-2338</t>
  </si>
  <si>
    <t>https://mdxvitals-res.cloudinary.com/private_images/h_150,w_150,c_fill,g_face,f_auto,dpr_auto/professionals/1488829/photo.jpg</t>
  </si>
  <si>
    <t>Dermatology practice with surgical skin procedures</t>
  </si>
  <si>
    <t>Mole removal, skin cancer surgery, biopsies</t>
  </si>
  <si>
    <t>Pediatric Cardiology Diagnostic Center</t>
  </si>
  <si>
    <t>Dr. Michael M. Fisher</t>
  </si>
  <si>
    <t>4650 Sunset Blvd, Mailstop #34, Los Angeles, CA 90027</t>
  </si>
  <si>
    <t>323-953-9926</t>
  </si>
  <si>
    <t>https://assets.montefioreeinstein.org/profiles/images/physphoto/Fisher_Michael_MD_3765.jpg</t>
  </si>
  <si>
    <t>Multi-location dermatology network</t>
  </si>
  <si>
    <t>Acne treatment, cosmetic procedures, skin cancer care</t>
  </si>
  <si>
    <t>Dermatology Network</t>
  </si>
  <si>
    <t>La Peer Pediatrics</t>
  </si>
  <si>
    <t>Dr. Jeffrey Berman</t>
  </si>
  <si>
    <t>310-652-5004</t>
  </si>
  <si>
    <t>https://memorialcardiology.com/wp-content/uploads/jeffrey-berman-md-profile.jpg</t>
  </si>
  <si>
    <t>Cosmetic dermatology clinic in premium market</t>
  </si>
  <si>
    <t>Botox, fillers, laser resurfacing</t>
  </si>
  <si>
    <t>Metropolis Dermatology | DTLA</t>
  </si>
  <si>
    <t>Dr. Dhaval Bhanusali</t>
  </si>
  <si>
    <t>888 S Figueroa St Ste 1050, Los Angeles, CA 90017, United States</t>
  </si>
  <si>
    <t>https://hudsondermlaser.com/wp-content/uploads/2023/10/Dr-Bhanushali-scaled.jpg</t>
  </si>
  <si>
    <t>Boutique dermatology clinic focused on aesthetic outcomes</t>
  </si>
  <si>
    <t>Laser treatment, anti-aging, skin care</t>
  </si>
  <si>
    <t>California Dermatology Institute</t>
  </si>
  <si>
    <t>Dr. Hooman Khorasani</t>
  </si>
  <si>
    <t>1701 E Cesar E Chavez Ave Suite 305, Los Angeles, CA 90033</t>
  </si>
  <si>
    <t>https://doximity-res.cloudinary.com/images/f_auto,q_auto,t_public_profile_photo_320x320/evu3nywjmnj6nlhsrceb/hooman-khorasani-md-new-york-ny.jpg</t>
  </si>
  <si>
    <t>Dermatology surgery center focused on advanced procedures</t>
  </si>
  <si>
    <t>Skin cancer surgery, excisions, reconstructive dermatology</t>
  </si>
  <si>
    <t>Dermatologic Surgery</t>
  </si>
  <si>
    <t>Westchester Dermatology Medical Clinic</t>
  </si>
  <si>
    <t>Dr. Ava Shamban</t>
  </si>
  <si>
    <t>8930 S Sepulveda Blvd #104, Los Angeles, CA 90045</t>
  </si>
  <si>
    <t>https://avamd.com/wp-content/uploads/2018/02/dr-ava-shamban.jpg</t>
  </si>
  <si>
    <t>Orthodontic clinic specializing in braces and aligners</t>
  </si>
  <si>
    <t>Braces, Invisalign, bite correction</t>
  </si>
  <si>
    <t>ShanthiMD</t>
  </si>
  <si>
    <t>Dr. Shanthi Sivendran</t>
  </si>
  <si>
    <t>2990 S Sepulveda Blvd 300 (3rd Floor, Los Angeles, CA 90064</t>
  </si>
  <si>
    <t>https://tupa-q-001.sitecorecontenthub.cloud/api/public/content/98aab4c44a09497dbee91b89404e299b?fit=scale-down&amp;height=1152&amp;width=1536&amp;transform=true&amp;t=3x4&amp;mw=1152</t>
  </si>
  <si>
    <t>Dental orthodontic practice with modern aligner systems</t>
  </si>
  <si>
    <t>Invisalign, braces, teeth alignment</t>
  </si>
  <si>
    <t>Best Dermatologist Los Angeles - Ben Behnam, MD, FAAD</t>
  </si>
  <si>
    <t>Dr. Jessica Wu</t>
  </si>
  <si>
    <t>11669 Santa Monica Blvd Ste 110, Los Angeles, CA 90025</t>
  </si>
  <si>
    <t>https://encrypted-tbn0.gstatic.com/images?q=tbn:ANd9GcS3AhwtVqAQX9fuXsgWnpOQB2CLP36r_etiXJ3jO7S6qA&amp;s</t>
  </si>
  <si>
    <t>Orthodontics clinic with strong cosmetic dentistry focus</t>
  </si>
  <si>
    <t>Braces, clear aligners, smile correction</t>
  </si>
  <si>
    <t>Irradiance Medical Group Dermatology</t>
  </si>
  <si>
    <t>Dr. Howard Ho</t>
  </si>
  <si>
    <t>420 E 3rd St #805, Los Angeles, CA 90013</t>
  </si>
  <si>
    <t>https://www.psjhmedgroups.org/images/thumbnail.aspx?I=https://cdn-images.kyruus.com/providermatch/phs/photos/orig/cheng-howard-1366435299.jpg&amp;W=240&amp;H=260&amp;C=TopCenter&amp;F=Expand</t>
  </si>
  <si>
    <t>Orthodontic practice focused on cosmetic smile design</t>
  </si>
  <si>
    <t>Invisalign, orthodontic braces, bite correction</t>
  </si>
  <si>
    <t>Tower Dermatology</t>
  </si>
  <si>
    <t>Dr. Gary Goldfaden</t>
  </si>
  <si>
    <t>8631 W 3rd St #1035, Los Angeles, CA 90048</t>
  </si>
  <si>
    <t>https://goldfadenmd.com/cdn/shop/files/skincare_routine-1.jpg?v=1701117150&amp;width=1500</t>
  </si>
  <si>
    <t>Clear aligner-focused orthodontic service</t>
  </si>
  <si>
    <t>Invisalign treatment, teeth alignment, bite correction</t>
  </si>
  <si>
    <t>Dr. Janet Vafaie, MD, FAAD</t>
  </si>
  <si>
    <t>Dr. Ronald Moy</t>
  </si>
  <si>
    <t>10921 Wilshire Blvd #800, Los Angeles, CA 90024</t>
  </si>
  <si>
    <t>https://www.rodeoderm.com/wp-content/uploads/Ron-Moy-MD-Web-p-500.jpg</t>
  </si>
  <si>
    <t>Orthodontic education or multi-service dental brand</t>
  </si>
  <si>
    <t>Teeth alignment, braces, cosmetic dentistry</t>
  </si>
  <si>
    <t>Dermatology Research Associates: Howard Sofen MD</t>
  </si>
  <si>
    <t>Dr. Howard Sofen</t>
  </si>
  <si>
    <t>8930 S Sepulveda Blvd #114, Los Angeles, CA 90045</t>
  </si>
  <si>
    <t>https://encrypted-tbn0.gstatic.com/images?q=tbn:ANd9GcSFqUq5gM0ydL2yLF1a8G7f_4yy5Y5Ju2A9seVMRkth1g&amp;s</t>
  </si>
  <si>
    <t>Local orthodontic clinic focused on personalized care</t>
  </si>
  <si>
    <t>Braces, aligners, bite correction</t>
  </si>
  <si>
    <t>Dermatology Associates Beverly Hills</t>
  </si>
  <si>
    <t>Dr. Jason Emer</t>
  </si>
  <si>
    <t>465 N Roxbury Dr #803, Beverly Hills, CA 90210</t>
  </si>
  <si>
    <t>https://www.jasonemermd.com/wp-content/uploads/2024/07/Dr.-Emer.webp</t>
  </si>
  <si>
    <t>Premium dermatology clinic known for high-end cosmetic and medical skin treatments</t>
  </si>
  <si>
    <t>Dermatology (Cosmetic)</t>
  </si>
  <si>
    <t>SoCal Skin and Surgery</t>
  </si>
  <si>
    <t>12555 W Jefferson Blvd #202, Los Angeles, CA 90066</t>
  </si>
  <si>
    <t>Surgical-focused dermatology practice with strong skin cancer expertise</t>
  </si>
  <si>
    <t>Mohs surgery, skin cancer removal, biopsies</t>
  </si>
  <si>
    <t>Comprehensive Dermatology Center of Pasadena</t>
  </si>
  <si>
    <t>Dr. Richard Newman</t>
  </si>
  <si>
    <t>625 S Fair Oaks Ave Unit 200, Pasadena, CA 91105</t>
  </si>
  <si>
    <t>https://encrypted-tbn0.gstatic.com/images?q=tbn:ANd9GcQtDW1Lb6cXEYd7hrZ43Zi1Ls0n1bZwcs7kf34YtCDS_F2VO0C3TH0DKIw&amp;s</t>
  </si>
  <si>
    <t>Academic dermatology center with advanced clinical training and research</t>
  </si>
  <si>
    <t>Skin disease treatment, dermatologic surgery, diagnostics</t>
  </si>
  <si>
    <t>Academic Dermatology</t>
  </si>
  <si>
    <t>Newman Dermatology</t>
  </si>
  <si>
    <t>9150 Wilshire Blvd #100, Beverly Hills, CA 90212</t>
  </si>
  <si>
    <t>https://jddonline.com/wp-content/uploads/2025/10/Screenshot-2025-10-06-at-10.29.21-AM.png</t>
  </si>
  <si>
    <t>Dermatology clinic focused on cosmetic outcomes and anti-aging care</t>
  </si>
  <si>
    <t>Laser treatments, Botox, skin rejuvenation</t>
  </si>
  <si>
    <t>A. David Rahimi, MD</t>
  </si>
  <si>
    <t>Dr. David Peng</t>
  </si>
  <si>
    <t>6333 Wilshire Blvd #409, Los Angeles, CA 90048</t>
  </si>
  <si>
    <t>https://documentapi-fargate-documentbucket-15qi4tpdvnhlz.s3.amazonaws.com/207/b96b52f0-9a93-11ea-82e4-5b11130d030e.jpg</t>
  </si>
  <si>
    <t>Established dermatology practice known for long-term patient care</t>
  </si>
  <si>
    <t>Acne treatment, eczema care, skin exams</t>
  </si>
  <si>
    <t>California Dermatology Specialists: Eric J. Meinhardt, MD</t>
  </si>
  <si>
    <t>11645 Wilshire Blvd Suite 1080, 10th Floor, Los Angeles, CA 90025</t>
  </si>
  <si>
    <t>https://www.a4m.com/assets/images/a4m-2017/staff/Jason_Emer.jpg</t>
  </si>
  <si>
    <t>Cosmetic skin clinic with strong aesthetic treatment focus</t>
  </si>
  <si>
    <t>Fillers, Botox, laser treatments</t>
  </si>
  <si>
    <t>Aesthetic Dermatology</t>
  </si>
  <si>
    <t>Jason Emer, MD</t>
  </si>
  <si>
    <t>9201 Sunset Blvd #510, West Hollywood, CA 90069</t>
  </si>
  <si>
    <t>https://foundation.smc.edu/about/board-bios/images/shamban-ava.png</t>
  </si>
  <si>
    <t>High-profile dermatologist practice with celebrity-oriented clientele</t>
  </si>
  <si>
    <t>Cosmetic dermatology, injectables, skin rejuvenation</t>
  </si>
  <si>
    <t>Skinpeccable Dermatology</t>
  </si>
  <si>
    <t>Dr. Rebecca Fitzgerald</t>
  </si>
  <si>
    <t>8264 Santa Monica Blvd, West Hollywood, CA 90046</t>
  </si>
  <si>
    <t>https://www.rebeccafitzgeraldmd.com/wp-content/uploads/2023/12/Dr-Fitzgerald-1.webp</t>
  </si>
  <si>
    <t>Dermatology clinic emphasizing skin health and cosmetic enhancement</t>
  </si>
  <si>
    <t>Acne treatment, pigmentation therapy, laser care</t>
  </si>
  <si>
    <t>Rebecca Fitzgerald MD Inc.</t>
  </si>
  <si>
    <t>Dr. Brian Biesman</t>
  </si>
  <si>
    <t>321 N Larchmont Blvd #906, Los Angeles, CA 90004</t>
  </si>
  <si>
    <t>https://drbiesman.com/wp-content/uploads/2022/08/drbiesmanOpt.jpg</t>
  </si>
  <si>
    <t>Physician-led dermatology practice with personalized care approach</t>
  </si>
  <si>
    <t>Skin cancer screening, acne treatment, cosmetic procedures</t>
  </si>
  <si>
    <t>Beverly Hills Dermatology Consultants</t>
  </si>
  <si>
    <t>Dr. Arnold Klein</t>
  </si>
  <si>
    <t>433 N Camden Dr #805, Beverly Hills, CA 90210</t>
  </si>
  <si>
    <t>https://static01.nyt.com/images/2015/10/24/us/24Klein-Obit/24Klein-Obit-jumbo.jpg?quality=75&amp;auto=webp</t>
  </si>
  <si>
    <t>Beverly Hills dermatology practice with premium cosmetic services</t>
  </si>
  <si>
    <t>Gem orthodontics LA</t>
  </si>
  <si>
    <t>Dr. Edward Shih</t>
  </si>
  <si>
    <t>1245 Wilshire Blvd, Suite 603, Los Angeles, CA 90017</t>
  </si>
  <si>
    <t>213-768-9208</t>
  </si>
  <si>
    <t>https://doximity-res.cloudinary.com/images/f_auto,q_auto,t_public_profile_photo_320x320/cmrsngksemrwxcrjlwr1/edward-shi-md-buffalo-ny.jpg</t>
  </si>
  <si>
    <t>Orthodontic clinic specializing in braces and aligner treatments</t>
  </si>
  <si>
    <t>L.A. Dental Braces</t>
  </si>
  <si>
    <t>Dr. Anjali Rajpal</t>
  </si>
  <si>
    <t>711 W College St, Suite 510, Los Angeles, CA 90012</t>
  </si>
  <si>
    <t>323-600-5287</t>
  </si>
  <si>
    <t>https://encrypted-tbn0.gstatic.com/images?q=tbn:ANd9GcShOdNmZiRbBh-VXn9YjDvFj3gH41fNja2Ir9WGVVhXQg&amp;s</t>
  </si>
  <si>
    <t>Modern orthodontic clinic focused on cosmetic smile alignment</t>
  </si>
  <si>
    <t>Invisalign, braces, teeth straightening</t>
  </si>
  <si>
    <t>Playa Orthodontics</t>
  </si>
  <si>
    <t xml:space="preserve">Dr. Courtney </t>
  </si>
  <si>
    <t>8540 S Sepulveda Blvd, Suite 1015, Los Angeles, CA 90045</t>
  </si>
  <si>
    <t>310-216-0101</t>
  </si>
  <si>
    <t>https://www.playaorthodontics.com/wp-content/uploads/2022/11/mbpier22-9-scaled-e1668558067289.jpg</t>
  </si>
  <si>
    <t>Beach-area orthodontic clinic serving families and teens</t>
  </si>
  <si>
    <t>Invisalign, braces, retention therapy</t>
  </si>
  <si>
    <t>Century City Smiles &amp; Orthodontics</t>
  </si>
  <si>
    <t>Tania Ohebsion, DDS</t>
  </si>
  <si>
    <t>2080 Century Park E, Suite 506, Los Angeles, CA 90067</t>
  </si>
  <si>
    <t>310-552-2724</t>
  </si>
  <si>
    <t>https://lapeerdentistryandorthodontics.com/wp-content/uploads/2021/08/unnamed.webp</t>
  </si>
  <si>
    <t>Cosmetic dentistry + orthodontics hybrid clinic</t>
  </si>
  <si>
    <t>Smile design, Invisalign, whitening</t>
  </si>
  <si>
    <t>Orthodontics / Cosmetic Dentistry</t>
  </si>
  <si>
    <t>Nikaeen Orthodontics</t>
  </si>
  <si>
    <t>Dr. Grant Collins</t>
  </si>
  <si>
    <t>11645 Wilshire Blvd, Suite 710, Los Angeles, CA 90025</t>
  </si>
  <si>
    <t>310-444-1113</t>
  </si>
  <si>
    <t>https://www.elevateorthopodcast.com/wp-content/uploads/2017/11/Dr.-Collins-600x700.jpeg</t>
  </si>
  <si>
    <t>Digital aligner-focused orthodontic service</t>
  </si>
  <si>
    <t>Invisalign, clear aligners, bite correction</t>
  </si>
  <si>
    <t>The Orthospaceship- Hakim Orthodontics</t>
  </si>
  <si>
    <t>Dr. J. Adam Hamilton</t>
  </si>
  <si>
    <t>1900 Church St, Suite 400, Nashville, TN 37203</t>
  </si>
  <si>
    <t>310-271-7287</t>
  </si>
  <si>
    <t>https://kyruus-app-static.kyruus.com/providermatch/unitypoint/photos/200/hamilton-jadam-1982720231.jpg?1689601792686</t>
  </si>
  <si>
    <t>Out-of-state orthodontic branding / dental service marketing site</t>
  </si>
  <si>
    <t>Orthodontic treatment, smile correction</t>
  </si>
  <si>
    <t>Westwood Orthodontics- Lisa Gao, DDS, MS</t>
  </si>
  <si>
    <t>Dr. Lisa Gao</t>
  </si>
  <si>
    <t>10921 Wilshire Blvd, Suite 1100, Los Angeles, CA 90024</t>
  </si>
  <si>
    <t>310-208-6333</t>
  </si>
  <si>
    <t>https://westwoodlaorthodontics.com/wp-content/uploads/2025/11/Dr.-Lisa-Gao.jpg.webp</t>
  </si>
  <si>
    <t>Academic dental school clinic providing supervised orthodontic care</t>
  </si>
  <si>
    <t>Braces, Invisalign, dental corrections</t>
  </si>
  <si>
    <t>Academic Dentistry</t>
  </si>
  <si>
    <t>West LA Orthodontics</t>
  </si>
  <si>
    <t>Dr. Jonathan Shouhed</t>
  </si>
  <si>
    <t>11645 Wilshire Blvd, Suite 620, Los Angeles, CA 90025</t>
  </si>
  <si>
    <t>213-616-7973</t>
  </si>
  <si>
    <t>https://cdn.prod.website-files.com/65454cf4b44b3feaf0b0cd18/654d2c1719527f44532f4858_IMG_2040%201_1.avif</t>
  </si>
  <si>
    <t>Orthodontic practice with strong local reputation</t>
  </si>
  <si>
    <t>Braces, aligners, jaw correction</t>
  </si>
  <si>
    <t>Larchmont Village Orthodontics</t>
  </si>
  <si>
    <t>Dr. Luis Martines</t>
  </si>
  <si>
    <t>321 N Larchmont Blvd, Suite 615, Los Angeles, CA 90004</t>
  </si>
  <si>
    <t>323-465-7100</t>
  </si>
  <si>
    <t>https://larchmontortho.com/wp-content/uploads/2022/01/about-dr.png</t>
  </si>
  <si>
    <t>Boutique orthodontic clinic focused on aesthetic smile correction</t>
  </si>
  <si>
    <t>Invisalign, braces, cosmetic alignment</t>
  </si>
  <si>
    <t>Elite Dental and Orthodontics</t>
  </si>
  <si>
    <t>Dr. Danesh</t>
  </si>
  <si>
    <t>846 S Alvarado St, Los Angeles, CA 90057</t>
  </si>
  <si>
    <t>310-668-1088</t>
  </si>
  <si>
    <t>https://elitedentalandorthodontics.com/wp-content/uploads/dr-danesh.png</t>
  </si>
  <si>
    <t>Orthodontic center specializing in advanced bite correction</t>
  </si>
  <si>
    <t>Jaw alignment, braces, Invisalign</t>
  </si>
  <si>
    <t>Los Angeles Orthodontics</t>
  </si>
  <si>
    <t>Rehana Khan</t>
  </si>
  <si>
    <t>2080 Century Park E, Suite 1404, Los Angeles, CA 90067</t>
  </si>
  <si>
    <t>213-481-0820</t>
  </si>
  <si>
    <t>https://www.la-ortho.com/wp-content/uploads/2024/09/dr-khan-768x639.webp</t>
  </si>
  <si>
    <t>Multi-provider orthodontic clinic with family focus</t>
  </si>
  <si>
    <t>Braces, retainers, Invisalign</t>
  </si>
  <si>
    <t>My LA Braces - Be Confident and Smile Freely</t>
  </si>
  <si>
    <t>Dr. Parsa</t>
  </si>
  <si>
    <t>5807 Wilshire Blvd, Suite 101, Los Angeles, CA 90036</t>
  </si>
  <si>
    <t>323-726-8300</t>
  </si>
  <si>
    <t>https://mylabraces.com/wp-content/uploads/2023/12/doctor-768x900-1.jpg</t>
  </si>
  <si>
    <t>Orthodontic practice focused on customized treatment plans</t>
  </si>
  <si>
    <t>Teeth straightening, aligners, bite correction</t>
  </si>
  <si>
    <t>Firouz Orthodontics</t>
  </si>
  <si>
    <t>Dr. Maurice Firouz</t>
  </si>
  <si>
    <t>11645 Wilshire Blvd, Suite 800, Los Angeles, CA 90025</t>
  </si>
  <si>
    <t>310-447-5790</t>
  </si>
  <si>
    <t>https://www.firouzorthodontics.com/wp-content/uploads/2020/01/937A0117-768x512.jpg</t>
  </si>
  <si>
    <t>Pediatric + orthodontic hybrid care clinic</t>
  </si>
  <si>
    <t>Early orthodontic care, braces, growth correction</t>
  </si>
  <si>
    <t>Twin Teeth Orthodontics</t>
  </si>
  <si>
    <t>Dr. Stephanie Rim</t>
  </si>
  <si>
    <t>1700 E Cesar E Chavez Ave, Suite 2100, Los Angeles, CA 90033</t>
  </si>
  <si>
    <t>213-723-0772</t>
  </si>
  <si>
    <t>https://images.squarespace-cdn.com/content/v1/620578ca5ee73149c22e6803/f0542eb9-c2de-431a-a3b3-07248f40881d/Dr.+Stephanie+Rimka.jpg?format=750w</t>
  </si>
  <si>
    <t>University dental clinic offering orthodontic services</t>
  </si>
  <si>
    <t>Braces, Invisalign, corrective dentistry</t>
  </si>
  <si>
    <t>Two Front Orthodontics</t>
  </si>
  <si>
    <t>Dr. Jeremy Kaye</t>
  </si>
  <si>
    <t>435 N Bedford Dr, Suite 402, Beverly Hills, CA 90210</t>
  </si>
  <si>
    <t>424-309-8407</t>
  </si>
  <si>
    <t>https://www.vumc.org/radiology/sites/default/files/styles/barista_posts_full_image/public/posts/Kaye_Jeremy_Emeritus.jpg?itok=rnO4e-Wa</t>
  </si>
  <si>
    <t>Orthodontic clinic with strong cosmetic dentistry integration</t>
  </si>
  <si>
    <t>Smile design, Invisalign, braces</t>
  </si>
  <si>
    <t>Prero Orthodontics</t>
  </si>
  <si>
    <t>Dr. Prero</t>
  </si>
  <si>
    <t>8737 Beverly Blvd, Suite 201, Los Angeles, CA 90048</t>
  </si>
  <si>
    <t>310-595-2882</t>
  </si>
  <si>
    <t>https://www.preroorthodontics.com/assets/images/meet-dr-prero.jpg</t>
  </si>
  <si>
    <t>High-end orthodontic boutique practice</t>
  </si>
  <si>
    <t>NELA Orthodontics</t>
  </si>
  <si>
    <t>Dr. Sandra Khongtai</t>
  </si>
  <si>
    <t>3410 N Eagle Rock Blvd, Los Angeles, CA 90065</t>
  </si>
  <si>
    <t>323-255-0193</t>
  </si>
  <si>
    <t>https://www.quintessence-publishing.com/people/profilepictures/3343991/image-thumb__3343991__compress/tai@2x.6fb2ef68.jpg</t>
  </si>
  <si>
    <t>Orthodontic practice with family-centered care model</t>
  </si>
  <si>
    <t>Braces, aligners, pediatric orthodontics</t>
  </si>
  <si>
    <t>Sinai Orthodontics</t>
  </si>
  <si>
    <t>Dr. Michael Sonick</t>
  </si>
  <si>
    <t>818-287-0910</t>
  </si>
  <si>
    <t>https://kajabi-storefronts-production.kajabi-cdn.com/kajabi-storefronts-production/file-uploads/themes/2150741087/settings_images/db63715-3f-d1a2-be63-0cc7c7ccd1eb_Dr_S_news.jpg</t>
  </si>
  <si>
    <t>General dentist with cosmetic-focused services</t>
  </si>
  <si>
    <t>Fillings, crowns, whitening</t>
  </si>
  <si>
    <t>Dr. Lili &amp; Associates</t>
  </si>
  <si>
    <t>Dr. Lili Salehi</t>
  </si>
  <si>
    <t>10921 Wilshire Blvd, Suite 805, Los Angeles, CA 90024</t>
  </si>
  <si>
    <t>844-757-9799</t>
  </si>
  <si>
    <t>https://encrypted-tbn0.gstatic.com/images?q=tbn:ANd9GcSOU-ZB1od-js3PIpK71KfVbJnCrBa-Ds_6TlfLotQLTg&amp;s</t>
  </si>
  <si>
    <t>Cosmetic dentistry clinic focused on Hollywood smiles</t>
  </si>
  <si>
    <t>Veneers, smile design, whitening</t>
  </si>
  <si>
    <t>Bill Dorfman, DDS</t>
  </si>
  <si>
    <t>Dr. Bill Dorfman</t>
  </si>
  <si>
    <t>2080 Century Pk E #1601, Los Angeles, CA 90067, United States</t>
  </si>
  <si>
    <t>https://encrypted-tbn0.gstatic.com/images?q=tbn:ANd9GcTv6e3BtRQOPG4pWKDCDQhB78ncepO_xcuybScOiiu6xA&amp;s</t>
  </si>
  <si>
    <t>Family dental clinic with orthodontic services</t>
  </si>
  <si>
    <t>Cleaning, fillings, braces</t>
  </si>
  <si>
    <t>Cosmetic Dental of Westwood</t>
  </si>
  <si>
    <t>Dr. Mark Sutton</t>
  </si>
  <si>
    <t>1762 Westwood Blvd #460, Los Angeles, CA 90024, United States</t>
  </si>
  <si>
    <t>https://encrypted-tbn0.gstatic.com/images?q=tbn:ANd9GcS0mWIUre58DnzQWMM8VRPl-Y3_vL71iKL7D0x1kl6pfA&amp;s</t>
  </si>
  <si>
    <t>Pediatric dental clinic focused on children’s oral health</t>
  </si>
  <si>
    <t>Pediatric cleaning, fillings, sealants</t>
  </si>
  <si>
    <t>Smile L.A. Downtown Modern Dentistry</t>
  </si>
  <si>
    <t>Dr. Alex Farnoosh</t>
  </si>
  <si>
    <t>523 W 6th St #202, Los Angeles, CA 90014, United States</t>
  </si>
  <si>
    <t>https://encrypted-tbn0.gstatic.com/images?q=tbn:ANd9GcTwthrxYcf7BiiQWKE_hnbRj7xOIg-T6fjeNTbseeE&amp;s</t>
  </si>
  <si>
    <t>Dental group practice offering full-service care</t>
  </si>
  <si>
    <t>Cleanings, implants, crowns</t>
  </si>
  <si>
    <t>Luxe Dental Cosmetics</t>
  </si>
  <si>
    <t>Dr. Kourosh Maddahi</t>
  </si>
  <si>
    <t>11980 San Vicente Blvd #819, Los Angeles, CA 90049, United States</t>
  </si>
  <si>
    <t>https://encrypted-tbn0.gstatic.com/images?q=tbn:ANd9GcTo9kijDFaD740tIa7kIAUGE1RssbcaNisjbSxurdCBKA&amp;s</t>
  </si>
  <si>
    <t>Restorative dental center with implants and crowns focus</t>
  </si>
  <si>
    <t>Dental implants, crowns, bridges</t>
  </si>
  <si>
    <t>Restorative Dentistry</t>
  </si>
  <si>
    <t>Los Angeles Dentist - Studio Smiles</t>
  </si>
  <si>
    <t>Dr. Jonathan B. Levine</t>
  </si>
  <si>
    <t>5114 Venice Blvd., Los Angeles, CA 90019, United States</t>
  </si>
  <si>
    <t>https://encrypted-tbn0.gstatic.com/images?q=tbn:ANd9GcRapyYaWuIkKa7j4v6IIvnjhchdV5ifJl9oSJoOjMK6yg&amp;s</t>
  </si>
  <si>
    <t>Emergency and general dentistry clinic</t>
  </si>
  <si>
    <t>Tooth pain treatment, extractions, fillings</t>
  </si>
  <si>
    <t>Smile Recreation Dentistry by Dr. Baseri</t>
  </si>
  <si>
    <t>Dr. Shervin M. Louie</t>
  </si>
  <si>
    <t>6221 Wilshire Blvd #517, Los Angeles, CA 90048, United States</t>
  </si>
  <si>
    <t>https://encrypted-tbn0.gstatic.com/images?q=tbn:ANd9GcROqe2m38OPn_LmqJ0JKPEMJw-Fy4gWx33fA-YmItoEWA&amp;s</t>
  </si>
  <si>
    <t>Community dental center offering affordable care</t>
  </si>
  <si>
    <t>Cleanings, fillings, extractions</t>
  </si>
  <si>
    <t>Zakhor Dental Group- Beverly Hills cosmetic dentist</t>
  </si>
  <si>
    <t>Dr. Bruce Zakhor</t>
  </si>
  <si>
    <t>9777 Wilshire Blvd Ste 813, Beverly Hills, CA 90212, United States</t>
  </si>
  <si>
    <t>https://encrypted-tbn0.gstatic.com/images?q=tbn:ANd9GcRL3o2uJqy818JZhCvwttsqSf6u3X3iZCuOHrqDov-6Vw&amp;s</t>
  </si>
  <si>
    <t>Multi-specialty dental clinic with cosmetic focus</t>
  </si>
  <si>
    <t>Whitening, veneers, implants</t>
  </si>
  <si>
    <t>Dr. Anthony Mobasser - Celebrity Dentist</t>
  </si>
  <si>
    <t>Dr. Kevin Sands</t>
  </si>
  <si>
    <t>9201 Sunset Blvd, Los Angeles, CA 90069, United States</t>
  </si>
  <si>
    <t>https://encrypted-tbn0.gstatic.com/images?q=tbn:ANd9GcRTb0KCfq9mDCkauZS2hYIwYlbZfsEoongZKtKwGB5WwA&amp;s</t>
  </si>
  <si>
    <t>Dental group practice serving local community</t>
  </si>
  <si>
    <t>Preventive care, fillings, crowns</t>
  </si>
  <si>
    <t>Dr. Dani Benyaminy, DDS</t>
  </si>
  <si>
    <t>Dr. Dani Benyaminy</t>
  </si>
  <si>
    <t>10700 Santa Monica Blvd #301, Los Angeles, CA 90025, United States</t>
  </si>
  <si>
    <t>https://encrypted-tbn0.gstatic.com/images?q=tbn:ANd9GcS-XzRtTfEeN7qqpEYqmjulehIR8sEPXViVeBBXi9piSQ&amp;s</t>
  </si>
  <si>
    <t>Cosmetic-focused dental clinic known for smile makeover cases and aesthetic dentistry</t>
  </si>
  <si>
    <t>Veneers, whitening, smile design</t>
  </si>
  <si>
    <t>BLVD Dental Aesthetics</t>
  </si>
  <si>
    <t>Dr. Joseph Goodman</t>
  </si>
  <si>
    <t>6360 Wilshire Blvd #512, Los Angeles, CA 90048, United States</t>
  </si>
  <si>
    <t>https://encrypted-tbn0.gstatic.com/images?q=tbn:ANd9GcTRBNOOJhOMTgn6jmBHhCcXhH7P0jpy7eVoFP8lRA8mYnVhizyM3MC_F_8&amp;s</t>
  </si>
  <si>
    <t>High-end dental aesthetics practice with strong focus on smile transformations</t>
  </si>
  <si>
    <t>Veneers, crowns, cosmetic bonding</t>
  </si>
  <si>
    <t>Wilshire Smile Studio - Los Angeles Dentist, Cosmetic and Emergency Dentistry</t>
  </si>
  <si>
    <t>Dr. Poneh Ghasri</t>
  </si>
  <si>
    <t>6200 Wilshire Blvd #1609, Los Angeles, CA 90048, United States</t>
  </si>
  <si>
    <t>https://encrypted-tbn0.gstatic.com/images?q=tbn:ANd9GcSuY2M_FXi7q3gOQO66g10e7B27NW6H8FlXdZGX0B5elw&amp;s</t>
  </si>
  <si>
    <t>General dental clinic with broad family care and preventive focus</t>
  </si>
  <si>
    <t>Cleanings, fillings, crowns</t>
  </si>
  <si>
    <t>Exquisite Dentistry</t>
  </si>
  <si>
    <t>Dr. Afshin Salamati</t>
  </si>
  <si>
    <t>6227 Wilshire Blvd, Los Angeles, CA 90048, United States</t>
  </si>
  <si>
    <t>https://mamatafertility.com/wp-content/uploads/2025/09/Dr.Mamata.jpg</t>
  </si>
  <si>
    <t>Cosmetic dentistry practice known for advanced smile design results</t>
  </si>
  <si>
    <t>Veneers, Invisalign, whitening</t>
  </si>
  <si>
    <t>Century Smile Maker</t>
  </si>
  <si>
    <t>Dr. Madan Mohan</t>
  </si>
  <si>
    <t>2080 Century Pk E #1103, Los Angeles, CA 90067, United States</t>
  </si>
  <si>
    <t>https://mgmhealthcare.in/wp-content/uploads/2022/05/13-08-MGM-Doctors-Dr-Madan-Mohan.png</t>
  </si>
  <si>
    <t>Smile makeover clinic with strong aesthetic branding</t>
  </si>
  <si>
    <t>Veneers, full smile reconstruction, whitening</t>
  </si>
  <si>
    <t>Esthetic Dentistry</t>
  </si>
  <si>
    <t>Dr. Robert Rifkin</t>
  </si>
  <si>
    <t>1080 Wilshire Blvd, Los Angeles, CA 90017, United States</t>
  </si>
  <si>
    <t>https://s3.amazonaws.com/uchealth-wp-uploads/wp-content/uploads/sites/5/2017/08/15093440/dr-robert-rifkin.jpg</t>
  </si>
  <si>
    <t>Traditional restorative dentistry practice with long-term patient care</t>
  </si>
  <si>
    <t>Fillings, crowns, root canals</t>
  </si>
  <si>
    <t>Smile Perfector Dental Group</t>
  </si>
  <si>
    <t>Dr. Sam Muslin</t>
  </si>
  <si>
    <t>6333 Wilshire Blvd #411, Los Angeles, CA 90048, United States</t>
  </si>
  <si>
    <t>https://www.businessandleadership.com/wp-content/uploads/2019/05/sam-muslin-dds.jpg.webp</t>
  </si>
  <si>
    <t>Boutique cosmetic dental clinic focused on smile aesthetics</t>
  </si>
  <si>
    <t>Veneers, bonding, whitening</t>
  </si>
  <si>
    <t>Shervin M. Louie, DDS</t>
  </si>
  <si>
    <t>Dr. Gary Isono</t>
  </si>
  <si>
    <t>321 N Larchmont Blvd #1010, Los Angeles, CA 90004, United States</t>
  </si>
  <si>
    <t>https://encrypted-tbn0.gstatic.com/images?q=tbn:ANd9GcQOmOuGLcSaZ27Wh2LSUMuyDpPVllqLPv5mrJFsyFXR8g&amp;s</t>
  </si>
  <si>
    <t>Cosmetic dentistry clinic emphasizing Hollywood-style smile design</t>
  </si>
  <si>
    <t>Veneers, whitening, Invisalign</t>
  </si>
  <si>
    <t>Asaro Dental Aesthetics</t>
  </si>
  <si>
    <t>Dr. Asaro</t>
  </si>
  <si>
    <t>6333 Wilshire Blvd, Los Angeles, CA 90048, United States</t>
  </si>
  <si>
    <t>https://encrypted-tbn0.gstatic.com/images?q=tbn:ANd9GcTkCbDMphuc85HFjXfOZjg9SedhKQMnF2YYbZZRQMMmqg&amp;s</t>
  </si>
  <si>
    <t>Aesthetic dental practice focused on full smile rehabilitation</t>
  </si>
  <si>
    <t>Veneers, implants, cosmetic crowns</t>
  </si>
  <si>
    <t>Dental Veneers Specialist On Wilshire - Los Angeles Cosmetic Dentist</t>
  </si>
  <si>
    <t>https://spotlightgroup.agency/wp-content/uploads/2016/07/Dorfman-wide-2.jpg</t>
  </si>
  <si>
    <t>Veneer-specialist clinic with strong cosmetic positioning</t>
  </si>
  <si>
    <t>Veneers, gum contouring, whitening</t>
  </si>
  <si>
    <t>Beverly Grove Dentistry</t>
  </si>
  <si>
    <t>Dr. Michael Abaian</t>
  </si>
  <si>
    <t>6200 Wilshire Blvd #1109, Los Angeles, CA 90048, United States</t>
  </si>
  <si>
    <t>https://encrypted-tbn0.gstatic.com/images?q=tbn:ANd9GcTuLeaS1WRIAAEbqaIQ2MZY-ZRv2XOk1v5y8PEq1b1vS6ZB7QBN95nkxOg&amp;s</t>
  </si>
  <si>
    <t>Family dentistry clinic with preventive and restorative care</t>
  </si>
  <si>
    <t>Clove Dental Encino</t>
  </si>
  <si>
    <t>Dr. Gary Chiu</t>
  </si>
  <si>
    <t>16542 Ventura Blvd #505, Encino, CA 91436, United States</t>
  </si>
  <si>
    <t>https://encrypted-tbn0.gstatic.com/images?q=tbn:ANd9GcSaQ43fSYew289Er9NyIUigWrBq3WapeuHIS1nuFOVTnw&amp;s</t>
  </si>
  <si>
    <t>Community dental practice serving Encino area families</t>
  </si>
  <si>
    <t>Cleanings, crowns, fillings</t>
  </si>
  <si>
    <t>Beverly Hills Prestige Dental Group</t>
  </si>
  <si>
    <t>Dr. Fariba Kalantari</t>
  </si>
  <si>
    <t>1125 S Beverly Dr #400, Los Angeles, CA 90035, United States</t>
  </si>
  <si>
    <t>https://encrypted-tbn0.gstatic.com/images?q=tbn:ANd9GcTv6d8NCXb-hqRE7AwQGsJso2Sz74tyFvFIXMYnnG8kKA&amp;s</t>
  </si>
  <si>
    <t>Full-service dental group with multi-provider structure</t>
  </si>
  <si>
    <t>Restore Dental</t>
  </si>
  <si>
    <t>Dr. Babak Ghorbani</t>
  </si>
  <si>
    <t>2002 S Hoover St, Los Angeles, CA 90007, United States</t>
  </si>
  <si>
    <t>https://encrypted-tbn0.gstatic.com/images?q=tbn:ANd9GcTMfK5fVzrjL7aDWoJUiubL7dToOEdsK9JE-8WJGhi45Q&amp;s</t>
  </si>
  <si>
    <t>Cosmetic + restorative dental center with strong branding</t>
  </si>
  <si>
    <t>Veneers, implants, smile design</t>
  </si>
  <si>
    <t>Vernon Family Dental</t>
  </si>
  <si>
    <t>Dr. Greg Rubin</t>
  </si>
  <si>
    <t>968 W Vernon Ave, Los Angeles, CA 90037, United States</t>
  </si>
  <si>
    <t>http://encrypted-tbn0.gstatic.com/images?q=tbn:ANd9GcTXNBMGvLQC276AVq0U5bcwts1EExHJYT7vXS1R63Hi_g&amp;s</t>
  </si>
  <si>
    <t>Budget-friendly general dental clinic</t>
  </si>
  <si>
    <t>Healing Dental Care</t>
  </si>
  <si>
    <t>680 Wilshire Pl #411, Los Angeles, CA 90005, United States</t>
  </si>
  <si>
    <t>General dentistry clinic focused on pain-free treatment</t>
  </si>
  <si>
    <t>Root canals, fillings, crowns</t>
  </si>
  <si>
    <t>Dr. Arthur A. Kezian, DDS</t>
  </si>
  <si>
    <t>Dr. Armen Kezian</t>
  </si>
  <si>
    <t>443 N Larchmont Blvd, Los Angeles, CA 90004, United States</t>
  </si>
  <si>
    <t>https://encrypted-tbn0.gstatic.com/images?q=tbn:ANd9GcT5OpB2LjQoIAWA-vlnVWmkyQU-OMaPwnCGh3G_mNglHg&amp;s</t>
  </si>
  <si>
    <t>Restorative dental practice focused on long-term oral health</t>
  </si>
  <si>
    <t>Crowns, implants, bridges</t>
  </si>
  <si>
    <t>California Family Dental Center</t>
  </si>
  <si>
    <t>Dr. Catherine Choi</t>
  </si>
  <si>
    <t>4080 Whittier Blvd, Los Angeles, CA 90023, United States</t>
  </si>
  <si>
    <t>https://encrypted-tbn0.gstatic.com/images?q=tbn:ANd9GcSWjmYA0b0DMLcWNzM_iaiyjT_IiAJF7waKphLVRkhwCOPO2BxV8Io7ue0&amp;s</t>
  </si>
  <si>
    <t>Cosmetic dentist with strong smile transformation branding</t>
  </si>
  <si>
    <t>Veneers, whitening, bonding</t>
  </si>
  <si>
    <t>Crystal Dental</t>
  </si>
  <si>
    <t>Dr. Paul Yoon</t>
  </si>
  <si>
    <t>2206 S Figueroa St, Los Angeles, CA 90007, United States</t>
  </si>
  <si>
    <t>https://encrypted-tbn0.gstatic.com/images?q=tbn:ANd9GcQPGR_QMLlTKsqlqUDNXURO2hLhjnQEkd8Z7v-fsQNH-g&amp;s</t>
  </si>
  <si>
    <t>Community-based dental center with general care services</t>
  </si>
  <si>
    <t>Union Dental Center</t>
  </si>
  <si>
    <t>Dr. Kyu Kim</t>
  </si>
  <si>
    <t>1517 W 6th St, Los Angeles, CA 90017, United States</t>
  </si>
  <si>
    <t>https://encrypted-tbn0.gstatic.com/images?q=tbn:ANd9GcRJXu_PV9-6nnqhRxGWfvnRNBJ1qk3BgTREoSa1xqWX5w&amp;s</t>
  </si>
  <si>
    <t>Multi-specialty dental group practice</t>
  </si>
  <si>
    <t>Implants, crowns, cleanings</t>
  </si>
  <si>
    <t>Plaza Dental - General Dentist/TMJ Treatment/Sleep Apnea Treatment</t>
  </si>
  <si>
    <t>Dr. Jaime Mora</t>
  </si>
  <si>
    <t>800 Wilshire Blvd #102, Los Angeles, CA 90017, United States</t>
  </si>
  <si>
    <t>https://encrypted-tbn3.gstatic.com/images?q=tbn:ANd9GcTqYCSywfAaJKKxJLZU5jXPaUHcscbH-ORyUFTmKL_5e_sdaRwr</t>
  </si>
  <si>
    <t>Affordable family dental clinic</t>
  </si>
  <si>
    <t>Preventive care, fillings, whitening</t>
  </si>
  <si>
    <t>Gentle Care Dental</t>
  </si>
  <si>
    <t>Dr. George Catalano</t>
  </si>
  <si>
    <t>3500 Whittier Blvd #101, Los Angeles, CA 90023, United States</t>
  </si>
  <si>
    <t>https://encrypted-tbn0.gstatic.com/images?q=tbn:ANd9GcTthZ14ekedy9Lx0XUkokpTA6spp4N6SaSlXEYgrYSDa8XNVmAWXyDjfIk&amp;s</t>
  </si>
  <si>
    <t>Cosmetic dentistry studio focused on aesthetic results</t>
  </si>
  <si>
    <t>New Life Dental Implant Center</t>
  </si>
  <si>
    <t>Dr. Robert Kwon</t>
  </si>
  <si>
    <t>23000 Crenshaw Blvd #201, Torrance, CA 90505, United States</t>
  </si>
  <si>
    <t>https://encrypted-tbn0.gstatic.com/images?q=tbn:ANd9GcRa7CT3KwNC_evDBe27ERwt9sIndKZ-NYlgapqEulOLyQ&amp;s</t>
  </si>
  <si>
    <t>Dental group with strong local reputation</t>
  </si>
  <si>
    <t>Cleanings, crowns, root canals</t>
  </si>
  <si>
    <t>Historic Core Dental Care</t>
  </si>
  <si>
    <t>Dr. Yvonne La</t>
  </si>
  <si>
    <t>1127 Wilshire Blvd Ste 702, Los Angeles, CA 90017, United States</t>
  </si>
  <si>
    <t>https://encrypted-tbn0.gstatic.com/images?q=tbn:ANd9GcQM51Zd0uu746ib31umFd-My7Lvg5HraItpYzpB1LktwA&amp;s</t>
  </si>
  <si>
    <t>Community dental center offering comprehensive care</t>
  </si>
  <si>
    <t>Fillings, extractions, preventive care</t>
  </si>
  <si>
    <t>Blue Pearl Dentistry</t>
  </si>
  <si>
    <t>Dr. Sepideh Basti</t>
  </si>
  <si>
    <t>1080 S La Cienega Blvd #206, Los Angeles, CA 90035, United States</t>
  </si>
  <si>
    <t>https://encrypted-tbn0.gstatic.com/images?q=tbn:ANd9GcT_Y7OOlmoh0pszlRjsydvHxNOBSk-hgns1gYQrdQrQtg&amp;s</t>
  </si>
  <si>
    <t>Cosmetic dental clinic with premium positioning</t>
  </si>
  <si>
    <t>Hoover Dental Center</t>
  </si>
  <si>
    <t>Dr. John Kim</t>
  </si>
  <si>
    <t>1717 S Hoover St Ste 105, Los Angeles, CA 90006, United States</t>
  </si>
  <si>
    <t>https://encrypted-tbn0.gstatic.com/images?q=tbn:ANd9GcSE6cztBbLtzwVIeCn6Fe3QvkH4tBi9uVqPOTfHS1aFYw&amp;s</t>
  </si>
  <si>
    <t>Restorative dentistry clinic focused on implants and crowns</t>
  </si>
  <si>
    <t>Implants, crowns, bridges</t>
  </si>
  <si>
    <t>Samaritan Dental Arts</t>
  </si>
  <si>
    <t>Dr. David Farivar</t>
  </si>
  <si>
    <t>1127 Wilshire Blvd #914, Los Angeles, CA 90017, United States</t>
  </si>
  <si>
    <t>https://encrypted-tbn0.gstatic.com/images?q=tbn:ANd9GcRH3FZHLt6gG4Wu8qJzwZzTyM6DKceAkALYoafYhfd4-Q&amp;s</t>
  </si>
  <si>
    <t>Dental practice emphasizing holistic and wellness-based care</t>
  </si>
  <si>
    <t>Preventive dentistry, gum care, cleanings</t>
  </si>
  <si>
    <t>Holistic Dentistry</t>
  </si>
  <si>
    <t>California Dental Group Los Angeles</t>
  </si>
  <si>
    <t>Dr. Mehdi Bakhshian</t>
  </si>
  <si>
    <t>4701 N Eagle Rock Blvd, Los Angeles, CA 90041, United States</t>
  </si>
  <si>
    <t>https://encrypted-tbn0.gstatic.com/images?q=tbn:ANd9GcQ_hOqLVjDNNr_-t8UdCxsNPBOK4FgfPbPlEl4rKMfezg&amp;s</t>
  </si>
  <si>
    <t>Family dental clinic with broad treatment offerings</t>
  </si>
  <si>
    <t>Los Angeles Dental Arts - Westchester</t>
  </si>
  <si>
    <t>Dr. Nazila Bidabadi</t>
  </si>
  <si>
    <t>8540 S Sepulveda Blvd #918, Westchester, CA 90045, United States</t>
  </si>
  <si>
    <t>https://encrypted-tbn0.gstatic.com/images?q=tbn:ANd9GcQeXOC-8nTcXLp_dcBabkgtIaa3kmbimXsSpdVHdMc9DcJuWDi89Xp6Fw0&amp;s</t>
  </si>
  <si>
    <t>Cosmetic-focused dental studio</t>
  </si>
  <si>
    <t>LA Dental Town</t>
  </si>
  <si>
    <t>Dr. James Kim</t>
  </si>
  <si>
    <t>5262 E Beverly Blvd, Los Angeles, CA 90022, United States</t>
  </si>
  <si>
    <t>https://encrypted-tbn0.gstatic.com/images?q=tbn:ANd9GcSt587wNFCYVDIOgRRgj0gAucj81TKwsR_VHA-Sa_7TuQ&amp;s</t>
  </si>
  <si>
    <t>Westwood Family Dental</t>
  </si>
  <si>
    <t>Dr. Michael A. Fong</t>
  </si>
  <si>
    <t>2180 Westwood Blvd #2d, Los Angeles, CA 90025, United States</t>
  </si>
  <si>
    <t>https://encrypted-tbn0.gstatic.com/images?q=tbn:ANd9GcTX0jLT6767xjrEg4Kj2GTU-wQP17SlooSp8Vf2TCJe3g&amp;s</t>
  </si>
  <si>
    <t>Personal Dental Office &amp; Orthodontics</t>
  </si>
  <si>
    <t>Dr. David Omrani</t>
  </si>
  <si>
    <t>6222 Wilshire Blvd #103, Los Angeles, CA 90048, United States</t>
  </si>
  <si>
    <t>https://encrypted-tbn0.gstatic.com/images?q=tbn:ANd9GcQK33q5FyDsJpo5PjFC8q6z10wyoahMPhsv78OqE1aUng&amp;s</t>
  </si>
  <si>
    <t>Dental Wellness Arts Holistic Dentist</t>
  </si>
  <si>
    <t>Dr. Susan Kim</t>
  </si>
  <si>
    <t>6206 W 87th St, Los Angeles, CA 90045, United States</t>
  </si>
  <si>
    <t>https://encrypted-tbn0.gstatic.com/images?q=tbn:ANd9GcQqVcU9xCg9S9MiNTib1JIvEYs8sebwlgVQHoxUn-Iehg&amp;s</t>
  </si>
  <si>
    <t>Shermin Lahijani OD, Hollywood Optometrist</t>
  </si>
  <si>
    <t>Dr. David K. Kim</t>
  </si>
  <si>
    <t>955 Carrillo Dr #105, Los Angeles, CA 90048</t>
  </si>
  <si>
    <t>323-667-2102</t>
  </si>
  <si>
    <t>https://encrypted-tbn0.gstatic.com/images?q=tbn:ANd9GcRJD10fiPQepmWLu4cGVGfKV_0aQbsmDQt8tePs-qRjlA&amp;s</t>
  </si>
  <si>
    <t xml:space="preserve">Patients consistently praise the friendly staff, thorough eye exams, clean facility, short wait times, and personalized care. Strong reputation for customer service and eyewear selection. </t>
  </si>
  <si>
    <t>Comprehensive Eye Exams, Contact Lens Exams &amp; Fittings, Prescription Eyeglasses</t>
  </si>
  <si>
    <t>Family Optometry &amp; Vision Care</t>
  </si>
  <si>
    <t>L. A. Vision Optometry</t>
  </si>
  <si>
    <t>Dr. Kevin Choi</t>
  </si>
  <si>
    <t>631 N Broadway, Los Angeles, CA 90012</t>
  </si>
  <si>
    <t>213-680-0404</t>
  </si>
  <si>
    <t>https://encrypted-tbn0.gstatic.com/images?q=tbn:ANd9GcTNgboNFNZujA9XtUeFBczuf9hvqd5YiAqvcWahLRZm8A&amp;s</t>
  </si>
  <si>
    <t>Highly rated for knowledgeable doctors, thorough examinations, modern technology, and attentive staff. Patients appreciate detailed explanations and efficient service.</t>
  </si>
  <si>
    <t>Comprehensive Eye Exams, Specialty Contact Lenses, Eyeglasses &amp; Optical Services</t>
  </si>
  <si>
    <t>Comprehensive Optometry</t>
  </si>
  <si>
    <t>OPTIKOS OPTOMETRY</t>
  </si>
  <si>
    <t>Dr. Steven Sung</t>
  </si>
  <si>
    <t>3680 Wilshire Blvd #105, Los Angeles, CA 90010</t>
  </si>
  <si>
    <t>213-386-0001</t>
  </si>
  <si>
    <t>https://encrypted-tbn0.gstatic.com/images?q=tbn:ANd9GcQcyaR9IeGMEEx-72ZgoUnHTEfYl7JDm--KBcfuNg1hpw&amp;s</t>
  </si>
  <si>
    <t>Reviews highlight clean facilities, friendly optometrists, quality eye care, and a wide selection of designer frames. Some patients note premium pricing.</t>
  </si>
  <si>
    <t>Eye Exams, Prescription Eyewear, Contact Lens Fittings</t>
  </si>
  <si>
    <t>Boutique Optometry &amp; Designer Eyewear</t>
  </si>
  <si>
    <t>Davich Optical</t>
  </si>
  <si>
    <t>Dr. David Kim</t>
  </si>
  <si>
    <t>1400 W 6th St, Los Angeles, CA 90017</t>
  </si>
  <si>
    <t>213-386-6177</t>
  </si>
  <si>
    <t>https://encrypted-tbn0.gstatic.com/images?q=tbn:ANd9GcTi86Y9GkacPqGwRsqa-9a_2y8DOtciZMOFim4ULBEQZA&amp;s</t>
  </si>
  <si>
    <t>Known for personalized optical services, quality eyewear, and attentive customer care.</t>
  </si>
  <si>
    <t>Prescription Glasses, Contact Lens Services, Eye Exams</t>
  </si>
  <si>
    <t>Eyes on the Bloc Optometry</t>
  </si>
  <si>
    <t>Dr. Neda Gio</t>
  </si>
  <si>
    <t>621 S Western Ave #214, Los Angeles, CA 90005</t>
  </si>
  <si>
    <t>213-623-5196</t>
  </si>
  <si>
    <t>https://encrypted-tbn0.gstatic.com/images?q=tbn:ANd9GcStoZ5wjHCu3WGaxFRWAyPUZQ3UCKr956T94jenIKvT6DjF7HnYRhI1dao&amp;s</t>
  </si>
  <si>
    <t>Patients commonly mention modern technology, thorough exams, and friendly service.</t>
  </si>
  <si>
    <t>Comprehensive Eye Exams, Contact Lens Fittings, Dry Eye Treatment</t>
  </si>
  <si>
    <t>Modern Family Optometry</t>
  </si>
  <si>
    <t>Eye Geeks Doctors of Optometry</t>
  </si>
  <si>
    <t>Dr. David Kwon</t>
  </si>
  <si>
    <t>8210 Santa Monica Blvd, West Hollywood, CA 90046</t>
  </si>
  <si>
    <t>213-749-9966</t>
  </si>
  <si>
    <t>https://encrypted-tbn0.gstatic.com/images?q=tbn:ANd9GcTseIBzukk-gob37MRYoH6YFEIzsB8DX6-NU0xVkMwPfQ&amp;s</t>
  </si>
  <si>
    <t>Praised for advanced diagnostics, professional staff, and customized vision solutions.</t>
  </si>
  <si>
    <t>Eye Exams, Contact Lens Fittings, Myopia Management</t>
  </si>
  <si>
    <t>Primary Eye Care</t>
  </si>
  <si>
    <t>Richlin Eye</t>
  </si>
  <si>
    <t>Dr. Richard Lee</t>
  </si>
  <si>
    <t>940 N Fairfax Ave, Los Angeles, CA 90046</t>
  </si>
  <si>
    <t>310-276-5333</t>
  </si>
  <si>
    <t>https://encrypted-tbn0.gstatic.com/images?q=tbn:ANd9GcTdTVwbOSJdgEN3xIoKmg1auXhcyA8lu-ieFPFT4Z0I3A&amp;s</t>
  </si>
  <si>
    <t>Known for medical eye care, surgical consultations, and patient-focused treatment.</t>
  </si>
  <si>
    <t>Cataract Evaluation, LASIK Consultation, Comprehensive Eye Exams</t>
  </si>
  <si>
    <t>Ophthalmology &amp; Vision Correction</t>
  </si>
  <si>
    <t>Gold Optometry</t>
  </si>
  <si>
    <t>Dr. Michael Gold</t>
  </si>
  <si>
    <t>11033 Pico Blvd, Los Angeles, CA 90064</t>
  </si>
  <si>
    <t>213-384-1001</t>
  </si>
  <si>
    <t>https://encrypted-tbn0.gstatic.com/images?q=tbn:ANd9GcTVx6FULqeBD5iDtji9cj8Ja8yclMLtHmgb8d9qc_8K8g&amp;s</t>
  </si>
  <si>
    <t>Positive feedback for attentive doctors and comprehensive vision care.</t>
  </si>
  <si>
    <t>Eye Exams, Contact Lens Fittings, Eyeglass Prescriptions</t>
  </si>
  <si>
    <t>General Optometry</t>
  </si>
  <si>
    <t>Los Angeles Eye Center &amp; Clinic</t>
  </si>
  <si>
    <t>8635 W 3rd St #360W, Los Angeles, CA 90048</t>
  </si>
  <si>
    <t>323-232-1234</t>
  </si>
  <si>
    <t>Patients value comprehensive eye health services and specialist care.</t>
  </si>
  <si>
    <t>Cataract Treatment, Glaucoma Management, Eye Exams</t>
  </si>
  <si>
    <t>Sunset Optometric Center</t>
  </si>
  <si>
    <t>Dr. Jason Kim</t>
  </si>
  <si>
    <t>5181 Hollywood Blvd, Los Angeles, CA 90027</t>
  </si>
  <si>
    <t>323-668-2702</t>
  </si>
  <si>
    <t>https://encrypted-tbn0.gstatic.com/images?q=tbn:ANd9GcTEerVMR_k_zuHIlMA46eCw2G2id3OvexenWhHvCrdX6w&amp;s</t>
  </si>
  <si>
    <t>Well-regarded for professional staff, quality exams, and eyewear options.</t>
  </si>
  <si>
    <t>Eye Exams, Contact Lens Services, Prescription Glasses</t>
  </si>
  <si>
    <t>Community Optometry</t>
  </si>
  <si>
    <t>Hodes Vision Optometry</t>
  </si>
  <si>
    <t>Dr. Richard Hodes</t>
  </si>
  <si>
    <t>8484 Wilshire Blvd, Beverly Hills, CA 90211</t>
  </si>
  <si>
    <t>310-475-1903</t>
  </si>
  <si>
    <t>https://encrypted-tbn0.gstatic.com/images?q=tbn:ANd9GcR8mTzP-e2oUSJe009jmPkugEP7bHQKCG7A2ickYj1-kw&amp;s</t>
  </si>
  <si>
    <t>Known for thorough eye care and personalized patient attention.</t>
  </si>
  <si>
    <t>Comprehensive Eye Exams, Contact Lens Fittings, Vision Therapy</t>
  </si>
  <si>
    <t>Family Optometry</t>
  </si>
  <si>
    <t>Drs. Balfour &amp; Shapiro, Optometrists</t>
  </si>
  <si>
    <t>Dr. Mark Balfour</t>
  </si>
  <si>
    <t>2080 Century Park E #1200, Los Angeles, CA 90067</t>
  </si>
  <si>
    <t>213-627-5911</t>
  </si>
  <si>
    <t>https://encrypted-tbn0.gstatic.com/images?q=tbn:ANd9GcSqQRRJnh4FgSswX8WVv65sOkLOqfni4evIxjXp7iP1nw&amp;s</t>
  </si>
  <si>
    <t>Long-standing reputation for professional care and advanced vision services.</t>
  </si>
  <si>
    <t>Eye Exams, Contact Lens Fittings, Dry Eye Management</t>
  </si>
  <si>
    <t>Village Eyes Optometry</t>
  </si>
  <si>
    <t>Dr. Alan J. Berg</t>
  </si>
  <si>
    <t>15301 Ventura Blvd, Sherman Oaks, CA 91403</t>
  </si>
  <si>
    <t>310-208-3011</t>
  </si>
  <si>
    <t>https://encrypted-tbn0.gstatic.com/images?q=tbn:ANd9GcTgRpelXqzJItcT7lQlz8_brZJ0wjI72Zo8g3K_SSn2kQ&amp;s</t>
  </si>
  <si>
    <t>Patients appreciate personalized care and modern diagnostic technology.</t>
  </si>
  <si>
    <t>Comprehensive Eye Exams, Contact Lenses, Eyewear Services</t>
  </si>
  <si>
    <t>Blackstone Optometry</t>
  </si>
  <si>
    <t>Dr. Daniel Blackstone</t>
  </si>
  <si>
    <t>6360 Wilshire Blvd, Los Angeles, CA 90048</t>
  </si>
  <si>
    <t>323-660-2020</t>
  </si>
  <si>
    <t>https://encrypted-tbn0.gstatic.com/images?q=tbn:ANd9GcQf9M28dmRgqS17IGgQmKaADRea2XoFtImZ864uCJpOKA&amp;s</t>
  </si>
  <si>
    <t>Positive reviews focus on detailed exams and friendly staff.</t>
  </si>
  <si>
    <t>Eye Exams, Contact Lens Fittings, Prescription Eyewear</t>
  </si>
  <si>
    <t>Positive Eye Ons</t>
  </si>
  <si>
    <t>Dr. Sarah Kim</t>
  </si>
  <si>
    <t>323-991-7403</t>
  </si>
  <si>
    <t>https://encrypted-tbn0.gstatic.com/images?q=tbn:ANd9GcS1xhyVGT_BTC9Xa9oLhgy2JNQVDQ8cguttg8VQqgjWaA&amp;s</t>
  </si>
  <si>
    <t>Recognized for customer service and affordable vision care.</t>
  </si>
  <si>
    <t>Eye Exams, Eyeglasses, Contact Lenses</t>
  </si>
  <si>
    <t>Community Vision Care</t>
  </si>
  <si>
    <t>Westwood Eye Center Optometric Services</t>
  </si>
  <si>
    <t>Dr. Michael Chiang</t>
  </si>
  <si>
    <t>10884 Santa Monica Blvd, Los Angeles, CA 90025</t>
  </si>
  <si>
    <t>310-234-8900</t>
  </si>
  <si>
    <t>https://encrypted-tbn0.gstatic.com/images?q=tbn:ANd9GcRZkaJZE-Z0-m_mIM8w5ysu2BUJ4mwDy80WqtNUuQYtEg&amp;s</t>
  </si>
  <si>
    <t>Well-known for comprehensive eye health evaluations and specialty services.</t>
  </si>
  <si>
    <t>Eye Exams, Dry Eye Treatment, Contact Lens Fittings</t>
  </si>
  <si>
    <t>Medical Optometry</t>
  </si>
  <si>
    <t>Ooh La La Optometry: Ana Vargas, OD</t>
  </si>
  <si>
    <t>Dr. Annie Nguyen</t>
  </si>
  <si>
    <t>2627 Hyperion Ave, Los Angeles, CA 90027</t>
  </si>
  <si>
    <t>323-665-5367</t>
  </si>
  <si>
    <t>https://encrypted-tbn0.gstatic.com/images?q=tbn:ANd9GcTCaU_-DcRSgclzweOGgpnJQy9K92Gsq0x4Dx47N_1JVCDSr6GphhVBqxc&amp;s</t>
  </si>
  <si>
    <t>Patients often praise the personalized attention and boutique experience.</t>
  </si>
  <si>
    <t>Eye Exams, Designer Eyewear, Contact Lens Fittings</t>
  </si>
  <si>
    <t>Boutique Optometry</t>
  </si>
  <si>
    <t>Line Plastic Surgery Center</t>
  </si>
  <si>
    <t>Dr. Timothy Neavin</t>
  </si>
  <si>
    <t>9201 Sunset Blvd #805, West Hollywood, CA 90069</t>
  </si>
  <si>
    <t>(310) 275-5566</t>
  </si>
  <si>
    <t>https://encrypted-tbn0.gstatic.com/images?q=tbn:ANd9GcRUL_Tvhk1OnEZcrHSB-bc2_2WHwpqgvw1Fvp4i00VILg&amp;s</t>
  </si>
  <si>
    <t>Reviews frequently mention natural-looking results, attentive staff, and strong patient communication.</t>
  </si>
  <si>
    <t>Rhinoplasty, Facial Contouring, Breast Augmentation</t>
  </si>
  <si>
    <t>Korean Plastic Surgery</t>
  </si>
  <si>
    <t>Wave Plastic Surgery &amp; Aesthetic Laser Center Los Angeles</t>
  </si>
  <si>
    <t>Dr. Michael Law</t>
  </si>
  <si>
    <t>436 N Bedford Dr #102, Beverly Hills, CA 90210</t>
  </si>
  <si>
    <t>(310) 858-9100</t>
  </si>
  <si>
    <t>https://encrypted-tbn0.gstatic.com/images?q=tbn:ANd9GcQfQCJnm4T2BpJJNcEJBbZgyk23JdG0seE4CMnpGVUHYg&amp;s</t>
  </si>
  <si>
    <t>Popular for cosmetic surgery and non-surgical aesthetic treatments with multilingual support.</t>
  </si>
  <si>
    <t>Rhinoplasty, Eyelid Surgery, Facial Contouring</t>
  </si>
  <si>
    <t>Asian Cosmetic Surgery</t>
  </si>
  <si>
    <t>VIP Plastic Surgery</t>
  </si>
  <si>
    <t>Dr. Gary Motykie</t>
  </si>
  <si>
    <t>2080 Century Park E #1600, Los Angeles, CA 90067</t>
  </si>
  <si>
    <t>(310) 276-3737</t>
  </si>
  <si>
    <t>https://encrypted-tbn0.gstatic.com/images?q=tbn:ANd9GcTtvDZd8YYPbv6PHXOP_hsM4J1HD4zZBJDf_9Kl_n3EMw&amp;s</t>
  </si>
  <si>
    <t>Patients praise surgical outcomes, professionalism, and comprehensive care.</t>
  </si>
  <si>
    <t>Rhinoplasty, Breast Augmentation, Liposuction</t>
  </si>
  <si>
    <t>Dr. Kenneth Kim Plastic Surgery</t>
  </si>
  <si>
    <t>Dr. Kenneth Kim</t>
  </si>
  <si>
    <t>436 N Bedford Dr #203, Beverly Hills, CA 90210</t>
  </si>
  <si>
    <t>(323) 424-3954</t>
  </si>
  <si>
    <t>https://encrypted-tbn0.gstatic.com/images?q=tbn:ANd9GcS4iQmVWeaccd77tzW-kHRFFEvT8VWidzRnx-24w9f6OqCv4UtP5KBnmYY&amp;s</t>
  </si>
  <si>
    <t>Strong reputation for natural results and personalized surgical plans.</t>
  </si>
  <si>
    <t>Gynecomastia Surgery Center in Los Angeles</t>
  </si>
  <si>
    <t>Dr. Elliot Jacobs</t>
  </si>
  <si>
    <t>465 N Roxbury Dr #1011, Beverly Hills, CA 90210</t>
  </si>
  <si>
    <t>(310) 246-0495</t>
  </si>
  <si>
    <t>https://encrypted-tbn0.gstatic.com/images?q=tbn:ANd9GcQF2dUs1DA4cAi-_7JqqTCCDfHGERl0sDDyh-dJ6GdaKA&amp;s</t>
  </si>
  <si>
    <t>Highly specialized practice focused on male chest contouring procedures.</t>
  </si>
  <si>
    <t>Gynecomastia Surgery, Liposuction, Chest Contouring</t>
  </si>
  <si>
    <t>Gynecomastia Surgery</t>
  </si>
  <si>
    <t>CARA Plastic Surgery</t>
  </si>
  <si>
    <t>Dr. Michael Niccole</t>
  </si>
  <si>
    <t>120 S Spalding Dr #315, Beverly Hills, CA 90212</t>
  </si>
  <si>
    <t>(310) 247-0322</t>
  </si>
  <si>
    <t>https://encrypted-tbn0.gstatic.com/images?q=tbn:ANd9GcTW47ivgkW9yy8akX-JZJjPMnWKgDtD62tjZprSLV2pL-FYcDgWFurpN5E&amp;s</t>
  </si>
  <si>
    <t>Known for facial aesthetics and personalized cosmetic procedures.</t>
  </si>
  <si>
    <t>Nazarian Plastic Surgery - Dr. Sheila Nazarian</t>
  </si>
  <si>
    <t>Dr. Sheila Nazarian</t>
  </si>
  <si>
    <t>465 N Roxbury Dr #1003, Beverly Hills, CA 90210</t>
  </si>
  <si>
    <t>(310) 550-2737</t>
  </si>
  <si>
    <t>https://encrypted-tbn0.gstatic.com/images?q=tbn:ANd9GcQBWfR0kRRqgeLc1ArKswnLV4THOAMGS1nTvyMpmanWZBHpuOFfGqMTY1s&amp;s</t>
  </si>
  <si>
    <t>Patients often praise natural results, modern techniques, and luxury patient experience.</t>
  </si>
  <si>
    <t>Breast Augmentation, Tummy Tuck, Facelift</t>
  </si>
  <si>
    <t>William Bruno Plastic Surgery</t>
  </si>
  <si>
    <t>Dr. William Bruno</t>
  </si>
  <si>
    <t>465 N Roxbury Dr #601, Beverly Hills, CA 90210</t>
  </si>
  <si>
    <t>(310) 278-8200</t>
  </si>
  <si>
    <t>https://encrypted-tbn0.gstatic.com/images?q=tbn:ANd9GcRGzGK7G4T92fvkDchpcpJv9G02pDrWPdFzTAhMxieJ9z8r26ZslEtlnWc&amp;s</t>
  </si>
  <si>
    <t>Recognized for detailed consultations and natural-looking surgical outcomes.</t>
  </si>
  <si>
    <t>Ardesh Facial Plastic Surgery | Best Mole Removal Surgeon in Los Angeles</t>
  </si>
  <si>
    <t>Dr. Raffy Ardesh</t>
  </si>
  <si>
    <t>9201 Sunset Blvd #414, West Hollywood, CA 90069</t>
  </si>
  <si>
    <t>(310) 888-8582</t>
  </si>
  <si>
    <t>https://encrypted-tbn0.gstatic.com/images?q=tbn:ANd9GcSXKB1YBxvUftLp1f_BLlgcjSiNZA9GbhFtnZnkWqMRCQ&amp;s</t>
  </si>
  <si>
    <t>Best known for facial cosmetic procedures and mole removal expertise.</t>
  </si>
  <si>
    <t>Mole Removal, Rhinoplasty, Facelift</t>
  </si>
  <si>
    <t>Sunset Cosmetic Surgery</t>
  </si>
  <si>
    <t>Dr. Aaron Rollins</t>
  </si>
  <si>
    <t>9400 Brighton Way #303, Beverly Hills, CA 90210</t>
  </si>
  <si>
    <t>(310) 652-4500</t>
  </si>
  <si>
    <t>https://encrypted-tbn0.gstatic.com/images?q=tbn:ANd9GcTgHHbswq4QYANyyKrhf9T33CNXb-pyXHnqaBm0Z45Egw&amp;s</t>
  </si>
  <si>
    <t>Reviews highlight affordability and a wide range of cosmetic procedures.</t>
  </si>
  <si>
    <t>Liposuction, Brazilian Butt Lift (BBL), Tummy Tuck</t>
  </si>
  <si>
    <t>Cosmetic Body Contouring</t>
  </si>
  <si>
    <t>Hamilton Facial Plastic Surgery</t>
  </si>
  <si>
    <t>Dr. Andrew Hamilton</t>
  </si>
  <si>
    <t>436 N Bedford Dr #103, Beverly Hills, CA 90210</t>
  </si>
  <si>
    <t>(310) 388-8111</t>
  </si>
  <si>
    <t>https://encrypted-tbn0.gstatic.com/images?q=tbn:ANd9GcT1HGQHZ4NVlzMjW6J2AAGj6tM9Rk5G5quLe0r9PKSC7w&amp;s</t>
  </si>
  <si>
    <t>Well-regarded for advanced facial rejuvenation procedures.</t>
  </si>
  <si>
    <t>Facelift, Rhinoplasty, Neck Lift</t>
  </si>
  <si>
    <t>Barrett Plastic Surgery</t>
  </si>
  <si>
    <t>Dr. David Barrett</t>
  </si>
  <si>
    <t>150 N Robertson Blvd, Beverly Hills, CA 90211</t>
  </si>
  <si>
    <t>(310) 276-7838</t>
  </si>
  <si>
    <t>https://encrypted-tbn0.gstatic.com/images?q=tbn:ANd9GcS4p739rIHr7dL3gaJ8BV9aDVX3UckeXD_1ETtdrhgikGDG9-pt-59YQZ0&amp;s</t>
  </si>
  <si>
    <t>Patients frequently praise attentive care and refined cosmetic outcomes.</t>
  </si>
  <si>
    <t>Dr. Nima Plastic Surgery</t>
  </si>
  <si>
    <t>Dr. Babak Azizzadeh</t>
  </si>
  <si>
    <t>10 Congress St #120, Pasadena, CA 91105</t>
  </si>
  <si>
    <t>(310) 657-6565</t>
  </si>
  <si>
    <t>https://encrypted-tbn0.gstatic.com/images?q=tbn:ANd9GcSKIs9nFbM8hDfdrGvxsnSG8ppXQwqazqOYuJ0KHYj2Rg&amp;s</t>
  </si>
  <si>
    <t>Known for natural aesthetics and high patient satisfaction.</t>
  </si>
  <si>
    <t>Pasadena Plastic Surgery: Michael Schwartz, MD</t>
  </si>
  <si>
    <t>Dr. Garth Fisher</t>
  </si>
  <si>
    <t>9454 Wilshire Blvd, Beverly Hills, CA 90212</t>
  </si>
  <si>
    <t>(626) 449-7363</t>
  </si>
  <si>
    <t>https://encrypted-tbn0.gstatic.com/images?q=tbn:ANd9GcSNsRHjrAkytomzDcdYoXEEv_CcxNAmfMfllT4YBOJpkg&amp;s</t>
  </si>
  <si>
    <t>Strong reputation for reconstructive and cosmetic surgery expertise.</t>
  </si>
  <si>
    <t>Beverly Hills Plastic Surgery - Dr. Gabriel Chiu</t>
  </si>
  <si>
    <t>Dr. Peter Chiu</t>
  </si>
  <si>
    <t>12732 Washington Blvd, Los Angeles, CA 90066</t>
  </si>
  <si>
    <t>(310) 888-8087</t>
  </si>
  <si>
    <t>https://encrypted-tbn0.gstatic.com/images?q=tbn:ANd9GcQF2swUyU_RHmhTDOxBqQUAtLOGhPicMPVeZxJ4-Ai1AWyRMnBOpLV9xi0&amp;s</t>
  </si>
  <si>
    <t>Luxury Beverly Hills practice known for advanced cosmetic surgery.</t>
  </si>
  <si>
    <t>Breast Augmentation, Rhinoplasty, Liposuction</t>
  </si>
  <si>
    <t>Celebrity Cosmetic Surgery</t>
  </si>
  <si>
    <t>Dr. Kenneth Hughes</t>
  </si>
  <si>
    <t>120 S Spalding Dr #340, Beverly Hills, CA 90212</t>
  </si>
  <si>
    <t>(310) 275-4170</t>
  </si>
  <si>
    <t>https://encrypted-tbn0.gstatic.com/images?q=tbn:ANd9GcTRIYrnf5JeI2hJMxOP3qtXEv3SSe4sXBP8zh8nAk64gA&amp;s</t>
  </si>
  <si>
    <t>Frequently recognized for breast and body contouring procedures.</t>
  </si>
  <si>
    <t>Body Contouring Surgery</t>
  </si>
  <si>
    <t>Dr. Sean Satey: Liposuction Los Angeles</t>
  </si>
  <si>
    <t>Dr. Steven Satey</t>
  </si>
  <si>
    <t>(310) 274-2143</t>
  </si>
  <si>
    <t>https://encrypted-tbn0.gstatic.com/images?q=tbn:ANd9GcQh4ZTLt6Xiw9qm604rbW1TsPR_PyqmCFFmkBpZP1QtIg&amp;s</t>
  </si>
  <si>
    <t>Specialized practice focused on fat removal and body sculpting.</t>
  </si>
  <si>
    <t>Liposuction, Body Contouring, Fat Transfer</t>
  </si>
  <si>
    <t>Liposuction Specialist</t>
  </si>
  <si>
    <t>CK Plastic Surgery</t>
  </si>
  <si>
    <t>Dr. Charles K. Lee</t>
  </si>
  <si>
    <t>11645 Wilshire Blvd #600, Los Angeles, CA 90025</t>
  </si>
  <si>
    <t>(310) 556-1212</t>
  </si>
  <si>
    <t>https://encrypted-tbn0.gstatic.com/images?q=tbn:ANd9GcSj6iGi-JfLlklOVBG2hj_IVhKyQpI9H8hRdU0ScdDGzg&amp;s</t>
  </si>
  <si>
    <t>Popular among international patients seeking facial and body procedures.</t>
  </si>
  <si>
    <t>Male Plastic Surgery Los Angeles</t>
  </si>
  <si>
    <t>Dr. Robert S. Baxter</t>
  </si>
  <si>
    <t>416 N Bedford Dr, Beverly Hills, CA 90210</t>
  </si>
  <si>
    <t>(310) 299-8959</t>
  </si>
  <si>
    <t>https://encrypted-tbn0.gstatic.com/images?q=tbn:ANd9GcQ-ZVdkBD1dzfVa9peCyCe5Ea0qaLURihW7h2rjrI_Hxu0n8DaUcDcDlDI&amp;s</t>
  </si>
  <si>
    <t>Dedicated to cosmetic procedures for men.</t>
  </si>
  <si>
    <t>Gynecomastia Surgery, Liposuction, Jawline Contouring</t>
  </si>
  <si>
    <t>Profiles Beverly Hills Plastic Surgery</t>
  </si>
  <si>
    <t>Dr. Richard Ellenbogen</t>
  </si>
  <si>
    <t>120 S Spalding Dr #301, Beverly Hills, CA 90212</t>
  </si>
  <si>
    <t>(310) 275-3600</t>
  </si>
  <si>
    <t>https://encrypted-tbn0.gstatic.com/images?q=tbn:ANd9GcRhKmxyWDjsABqi0Nv9iR1ou_EmgOqx60BaiJn1CW3ucA&amp;s</t>
  </si>
  <si>
    <t>Known for comprehensive cosmetic and reconstructive procedures.</t>
  </si>
  <si>
    <t>Moein Surgical Arts</t>
  </si>
  <si>
    <t>Dr. Moein (Ali Moein)</t>
  </si>
  <si>
    <t>(310) 888-8803</t>
  </si>
  <si>
    <t>https://encrypted-tbn0.gstatic.com/images?q=tbn:ANd9GcSksptJTjcWZKERKxZ9Oa5uJellJmeuIDwPg1UgIzzhdg&amp;s</t>
  </si>
  <si>
    <t>Strong focus on facial cosmetic and reconstructive surgery.</t>
  </si>
  <si>
    <t>The  Dentistry Place</t>
  </si>
  <si>
    <t>Dr. Greene</t>
  </si>
  <si>
    <t>999 S Logan St #202, Denver, CO 80209, United States</t>
  </si>
  <si>
    <t>303-974-5533</t>
  </si>
  <si>
    <t>https://www.thedentistryplacedenver.com/wp-content/uploads/sites/6905/2025/01/Robert-Greene-DMD-Dentist-Home-page.jpg</t>
  </si>
  <si>
    <t>Positive feedback for friendly staff, pain-free visits, and family-oriented care</t>
  </si>
  <si>
    <t>Implants, Cosmetic Dentistry, Fillings/Restorations</t>
  </si>
  <si>
    <t>General + Family Dentistry</t>
  </si>
  <si>
    <t>Denver Place Dentistry</t>
  </si>
  <si>
    <t>Gary Radz, DDS</t>
  </si>
  <si>
    <t>999 18th St #1300, Denver, CO 80202</t>
  </si>
  <si>
    <t>(303) 529-8530</t>
  </si>
  <si>
    <t>https://downtowndenverdentist.com/wp-content/uploads/2021/05/Dr.-Gary-Radz-resized-dentistry.jpg</t>
  </si>
  <si>
    <t>Praised for professional, comfortable care and clear communication</t>
  </si>
  <si>
    <t>Implants, Veneers/Whitening, Crowns</t>
  </si>
  <si>
    <t>General + Cosmetic Dentistry</t>
  </si>
  <si>
    <t>Downing Street Dental</t>
  </si>
  <si>
    <t>Dr. McLain</t>
  </si>
  <si>
    <t>2121 S Downing St, Denver, CO 80210</t>
  </si>
  <si>
    <t>(303) 219-6408</t>
  </si>
  <si>
    <t>https://le-cdn.hibuwebsites.com/d547502b29a74082aa2674a049aff938/dms3rep/multi/opt/downing-street-dental-james-mclain-1920w.jpg</t>
  </si>
  <si>
    <t>Strong reputation for compassionate care and anxiety-friendly treatment</t>
  </si>
  <si>
    <t>Implants, Root Canals, Crowns</t>
  </si>
  <si>
    <t>Restorative + Emergency Dentistry</t>
  </si>
  <si>
    <t>Corson Dentistry</t>
  </si>
  <si>
    <t>Dr. Mike Corson</t>
  </si>
  <si>
    <t>5307 E Yale Ave #1, Denver, CO 80222</t>
  </si>
  <si>
    <t>(130) 3952-8380</t>
  </si>
  <si>
    <t>https://www.corsondentistry.com/denver-co/wp-content/uploads/sites/2/2024/08/dr-corson-1.jpg.webp</t>
  </si>
  <si>
    <t>2.2K</t>
  </si>
  <si>
    <t>Known for high-end cosmetic results and patient comfort</t>
  </si>
  <si>
    <t>Veneers, Implants, Smile Makeovers</t>
  </si>
  <si>
    <t>Cosmetic + Restorative Dentistry</t>
  </si>
  <si>
    <t>OG Dental</t>
  </si>
  <si>
    <t>Dr. O'Grady</t>
  </si>
  <si>
    <t>4402 Umatilla St</t>
  </si>
  <si>
    <t>(720) 551-6580</t>
  </si>
  <si>
    <t>https://cdn.prod.website-files.com/5e8797820b4db13b69a6d577/60807d7f3c84ea846bbeff06_denver%20co%20dentist%20.png</t>
  </si>
  <si>
    <t>Modern clinic praised for gentle care and advanced technology</t>
  </si>
  <si>
    <t>Cosmetic Dentistry, Implants, Preventive Care</t>
  </si>
  <si>
    <t>Modern Cosmetic + General Dentistry</t>
  </si>
  <si>
    <t>Denver Family Dentistry</t>
  </si>
  <si>
    <t>Denver</t>
  </si>
  <si>
    <t>2030 S Federal Blvd #5430</t>
  </si>
  <si>
    <t>303-839-1396</t>
  </si>
  <si>
    <t>Consistently rated well for family-friendly, all-ages dental care</t>
  </si>
  <si>
    <t>Family + Preventive Dentistry</t>
  </si>
  <si>
    <t>Vero Dental</t>
  </si>
  <si>
    <t>Dr. Giuseffi</t>
  </si>
  <si>
    <t>300 S Logan St Unit 103, Denver, CO 80209</t>
  </si>
  <si>
    <t>(720) 303-0157</t>
  </si>
  <si>
    <t>https://verodentalco.com/wp-content/uploads/2023/11/About_Giuseffi.jpg</t>
  </si>
  <si>
    <t>Mostly positive for cosmetic work, some mixed feedback on treatment approach</t>
  </si>
  <si>
    <t>Implants, Veneers, Restorative Dentistry</t>
  </si>
  <si>
    <t>Cosmetic + Implant Dentistry</t>
  </si>
  <si>
    <t>Family Dentistry at City Park</t>
  </si>
  <si>
    <t>Dr. Jacqueline Richmond</t>
  </si>
  <si>
    <t>1756 Vine St, Denver, CO 80206</t>
  </si>
  <si>
    <t xml:space="preserve"> (303) 322-1177</t>
  </si>
  <si>
    <t>https://static.wixstatic.com/media/e297f9_506c8db1e45d46469c396ed0aa04cfd7~mv2.jpg/v1/crop/x_0,y_47,w_1012,h_1015/fill/w_800,h_802,al_c,q_85,usm_0.66_1.00_0.01,enc_avif,quality_auto/Jackie_edited_edited_edited.jpg</t>
  </si>
  <si>
    <t>Highly trusted for honest, gentle, long-term patient care</t>
  </si>
  <si>
    <t>Mountain View Dental Associates</t>
  </si>
  <si>
    <t xml:space="preserve">Dr. Amira Riad </t>
  </si>
  <si>
    <t>856 US-206 Suite B5, Hillsborough Township, NJ 08844</t>
  </si>
  <si>
    <t>(908) 904-4449</t>
  </si>
  <si>
    <t>https://encrypted-tbn0.gstatic.com/images?q=tbn:ANd9GcS6XxzETKuUZOvIlP7PfQyQbQp6F9Wx33pQADH3Oj7P_cjrJSc1lVtC4W0&amp;s</t>
  </si>
  <si>
    <t>Personalized care with strong patient satisfaction in cosmetic/general work</t>
  </si>
  <si>
    <t>Cosmetic Dentistry, Restorations, Whitening</t>
  </si>
  <si>
    <t>The Denver Dentists</t>
  </si>
  <si>
    <t>Dr. Kenneth Burson</t>
  </si>
  <si>
    <t>2190 E 17th Ave, Denver, CO 80206</t>
  </si>
  <si>
    <t>(720) 679-7031</t>
  </si>
  <si>
    <t>https://cdn.prod.website-files.com/68d56001ecdfc66c420fdc14/695bf8cf9326ad806f8b132f_Dr.%20Burson%20Headshot.webp</t>
  </si>
  <si>
    <t>Positive reputation for modern treatments and cosmetic focus</t>
  </si>
  <si>
    <t>Cosmetic + Full-Service Dentistry</t>
  </si>
  <si>
    <t>Cherry Creek Dental Associates</t>
  </si>
  <si>
    <t>Dr. Rossow</t>
  </si>
  <si>
    <t>3300 E 1st Ave #300, Denver, CO 80206</t>
  </si>
  <si>
    <t>(303) 321-0055</t>
  </si>
  <si>
    <t>https://www.cherry-creekdentist.com/wp-content/uploads/2019/08/Rossow8119-4x6.jpg.avif</t>
  </si>
  <si>
    <t>Strong multi-specialist clinic with comprehensive treatment options</t>
  </si>
  <si>
    <t>Implants, Veneers, Full Mouth Rehab</t>
  </si>
  <si>
    <t>Cosmetic + Multi-specialty Dentistry</t>
  </si>
  <si>
    <t>Metropolitan  Dental  Care</t>
  </si>
  <si>
    <t>Nicole Mermet</t>
  </si>
  <si>
    <t>275 Madison Ave #2118, New York, NY 10016</t>
  </si>
  <si>
    <t>212-867-4223</t>
  </si>
  <si>
    <t>https://www.metropolitandentalcarenyc.com/wp-content/uploads/Dr.-Mermet.jpg</t>
  </si>
  <si>
    <t>Very strong ratings; patients highlight professionalism, gentle care, and trust over time.</t>
  </si>
  <si>
    <t>Veneers, whitening, cleanings, gum treatment</t>
  </si>
  <si>
    <t>Multi-specialty family + cosmetic dentistry</t>
  </si>
  <si>
    <t>Midtown Dental</t>
  </si>
  <si>
    <t>John Stanescu, DDS</t>
  </si>
  <si>
    <t>12 E 41st St Ste 1100, New York, NY 10017</t>
  </si>
  <si>
    <t>(121) 2685-4730</t>
  </si>
  <si>
    <t>https://www.midtowndentalcareassociates.com/wp-content/uploads/Dr-John-G-Stanescu-Dentist.jpeg</t>
  </si>
  <si>
    <t>Positive feedback on comfort, modern care, smooth visits.</t>
  </si>
  <si>
    <t>Preventive care, fillings, cosmetic dentistry</t>
  </si>
  <si>
    <t>General + cosmetic family dentistry</t>
  </si>
  <si>
    <t>Wynkoop  Dentistry</t>
  </si>
  <si>
    <t>Dr. Sarah Forsberg</t>
  </si>
  <si>
    <t>1501 Wazee St Unit 1a, Denver, CO 80202</t>
  </si>
  <si>
    <t>(719) 838-4914</t>
  </si>
  <si>
    <t>https://cdn.prod.website-files.com/677f0c7ae11a156b6b2c3f15/69651f930a4105aca0fdf524_Dr.Sarah%20Head%20Shot-p-1600.jpg</t>
  </si>
  <si>
    <t>Very high ratings; praised for comfort, communication, clean modern clinic.</t>
  </si>
  <si>
    <t>Cosmetic dentistry, cleanings, emergency care</t>
  </si>
  <si>
    <t>Modern cosmetic + eco-friendly dentistry</t>
  </si>
  <si>
    <t>Downtown Denver Dental</t>
  </si>
  <si>
    <t>Natalia</t>
  </si>
  <si>
    <t>1050 17th St b-190</t>
  </si>
  <si>
    <t>(720) 730-8236</t>
  </si>
  <si>
    <t>https://downtowndenverdental.com/wp-content/uploads/2026/02/natalia.jpg</t>
  </si>
  <si>
    <t>Strong reviews; patients like transparency, friendliness, efficiency.</t>
  </si>
  <si>
    <t>Checkups, fillings, cosmetic treatments</t>
  </si>
  <si>
    <t>General family dentistry</t>
  </si>
  <si>
    <t>Smile  Studio Dental - Denver</t>
  </si>
  <si>
    <t>Dr. Rana Sweis</t>
  </si>
  <si>
    <t>8801 E Montview Blvd #120, Denver, CO 80238</t>
  </si>
  <si>
    <t>(720) 637-3500</t>
  </si>
  <si>
    <t>https://www.smilestudiodenver.com/wp-content/uploads/2025/05/img-dr-rana-sweis.webp</t>
  </si>
  <si>
    <t>Positive sentiment focused on aesthetic results and modern approach.</t>
  </si>
  <si>
    <t>Smile makeovers, whitening, veneers</t>
  </si>
  <si>
    <t>Cosmetic-focused dentistry</t>
  </si>
  <si>
    <t>Cherry  Creek Dental Spa</t>
  </si>
  <si>
    <t>Dr. Melissa Goodpaster, DDS</t>
  </si>
  <si>
    <t>155 S Madison St #220, Denver, CO 80209</t>
  </si>
  <si>
    <t>(303) 835-0033</t>
  </si>
  <si>
    <t>https://cherrycreekdentalspa.com/wp-content/uploads/2025/02/Dr_Melissa_Goodpaster_headshot.png</t>
  </si>
  <si>
    <t>Reviews highlight luxury, comfort, premium experience.</t>
  </si>
  <si>
    <t>Cosmetic dentistry, whitening, restorations</t>
  </si>
  <si>
    <t>Cosmetic + spa-style dentistry</t>
  </si>
  <si>
    <t>Denver  Dream Dentistry</t>
  </si>
  <si>
    <t>Dr. Benjamin Baranes and Dr. James Downs</t>
  </si>
  <si>
    <t>820 Clermont St #310, Denver, CO 80220</t>
  </si>
  <si>
    <t>(303) 377-9278</t>
  </si>
  <si>
    <t>Positive reputation; friendly staff and comfortable care.</t>
  </si>
  <si>
    <t>General dentistry, cosmetic treatments, prevention</t>
  </si>
  <si>
    <t>General + family + cosmetic</t>
  </si>
  <si>
    <t>Advanced Aesthetic Dentistry</t>
  </si>
  <si>
    <t>Dr. Dudhat</t>
  </si>
  <si>
    <t>2406 N Broad St, Colmar, PA 18915</t>
  </si>
  <si>
    <t>https://cdn-ilemhgp.nitrocdn.com/DGJxofDpWQZXcLSJUeopVEqeiwRXlETA/assets/images/optimized/rev-5474370/pafamilydentist.com/wp-content/uploads/2026/02/Group-4213.webp</t>
  </si>
  <si>
    <t>Basic positive reviews focused on routine care.</t>
  </si>
  <si>
    <t>Cleanings, fillings, preventive care</t>
  </si>
  <si>
    <t>Family general dentistry</t>
  </si>
  <si>
    <t>Smile Studio Dental - Denver</t>
  </si>
  <si>
    <t>Dr. Adam Gart</t>
  </si>
  <si>
    <t>https://www.smilestudiodenver.com/wp-content/uploads/2025/05/adam-main-page.webp</t>
  </si>
  <si>
    <t>Same clinic repeated; strong aesthetic-focused positioning.</t>
  </si>
  <si>
    <t>EC Family &amp; Cosmetic Dentistry</t>
  </si>
  <si>
    <t>Dr. Ewelina Ciula, DDS</t>
  </si>
  <si>
    <t>700 Broadway #1133, Denver, CO 80203</t>
  </si>
  <si>
    <t>(303) 863-1177</t>
  </si>
  <si>
    <t>https://www.ecfamilydentist.com/thedentalsitecontent/1001547/dentists/medium_12b.jpg</t>
  </si>
  <si>
    <t>Standard family dental care, limited review depth.</t>
  </si>
  <si>
    <t>Preventive care, fillings, family dentistry</t>
  </si>
  <si>
    <t>Family/general dentistry</t>
  </si>
  <si>
    <t>Denver Dream Dentistry</t>
  </si>
  <si>
    <t xml:space="preserve">Dr. James Downs
</t>
  </si>
  <si>
    <t>https://encrypted-tbn0.gstatic.com/images?q=tbn:ANd9GcS-UvydK86Bhi901jxm-HzgfZf1bZsF9VHf9A&amp;s</t>
  </si>
  <si>
    <t>Duplicate listing of same clinic; consistent positive feedback.</t>
  </si>
  <si>
    <t>General dentistry, cosmetic care, prevention</t>
  </si>
  <si>
    <t>Smile Essentials</t>
  </si>
  <si>
    <t>Dr. carolyn Kittell</t>
  </si>
  <si>
    <t>8200 E Belleview Ave 435-E 4th Floor, Greenwood Village, CO 80111</t>
  </si>
  <si>
    <t>(303) 779-9472</t>
  </si>
  <si>
    <t>https://lirp.cdn-website.com/3c03d87f/dms3rep/multi/opt/Kittellheadshotbrown-39e3ee32-1920w.png</t>
  </si>
  <si>
    <t>Positive but limited detail; comfort and routine care focus.</t>
  </si>
  <si>
    <t>Cleanings, fillings, whitening</t>
  </si>
  <si>
    <t>General + cosmetic dentistry</t>
  </si>
  <si>
    <t>Denver  Place Dentistry</t>
  </si>
  <si>
    <t>Strong reviews; friendly staff and smooth patient experience.</t>
  </si>
  <si>
    <t>Preventive care, cosmetic dentistry, restorations</t>
  </si>
  <si>
    <t>Cherry Creek Dental Spa</t>
  </si>
  <si>
    <t xml:space="preserve">Dr. Melissa Goodpaster
</t>
  </si>
  <si>
    <t>155 S Madison St #220</t>
  </si>
  <si>
    <t>https://encrypted-tbn0.gstatic.com/images?q=tbn:ANd9GcQCIfZhqn1Cfe1_b4wW4r9wqfuUHal8nu9JfA&amp;s</t>
  </si>
  <si>
    <t>Very positive; patients highlight luxury experience, comfort, and friendly care.</t>
  </si>
  <si>
    <t>Cosmetic + spa dentistry</t>
  </si>
  <si>
    <t>Pearl Dentistry</t>
  </si>
  <si>
    <t>Dr. Youstina</t>
  </si>
  <si>
    <t>32 S Main St, Pearl River, NY 10965</t>
  </si>
  <si>
    <t>https://pearldentalny.com/wp-content/uploads/2023/08/YG.jpg</t>
  </si>
  <si>
    <t>Strong reputation; patients mention professionalism, modern care, and cleanliness.</t>
  </si>
  <si>
    <t>Cleanings, cosmetic dentistry, fillings</t>
  </si>
  <si>
    <t>Highland Smiles</t>
  </si>
  <si>
    <t xml:space="preserve">Dr. Rohleder </t>
  </si>
  <si>
    <t>3480 W 32nd Ave, Denver, CO 80211</t>
  </si>
  <si>
    <t>(303) 623-0407</t>
  </si>
  <si>
    <t>Positive reviews; family-friendly environment and gentle care often highlighted.</t>
  </si>
  <si>
    <t>Preventive care, fillings, cosmetic treatments</t>
  </si>
  <si>
    <t>Metropolitan Dental Care</t>
  </si>
  <si>
    <t>1400 Glenarm Pl Rm 200</t>
  </si>
  <si>
    <t>Very strong ratings; patients trust long-term care and professional staff.</t>
  </si>
  <si>
    <t>Veneers, whitening, gum care</t>
  </si>
  <si>
    <t>Multi-specialty dentistry</t>
  </si>
  <si>
    <t>The Dentistry Place</t>
  </si>
  <si>
    <t>Robert Greene, DMD</t>
  </si>
  <si>
    <t>999 S Logan St #202</t>
  </si>
  <si>
    <t>Positive feedback for friendly staff and comfortable visits.</t>
  </si>
  <si>
    <t>Cleanings, fillings, cosmetic dentistry</t>
  </si>
  <si>
    <t>Wynkoop Dentistry</t>
  </si>
  <si>
    <t>1501 Wazee St Unit 1a</t>
  </si>
  <si>
    <t>Very high ratings; praised for comfort, communication, and modern clinic.</t>
  </si>
  <si>
    <t>Cosmetic + eco-friendly dentistry</t>
  </si>
  <si>
    <t>4402 Umatilla St, Denver, CO 80211</t>
  </si>
  <si>
    <t>(720) 679-8577</t>
  </si>
  <si>
    <t>Strong reviews; patients mention smooth experience and modern approach.</t>
  </si>
  <si>
    <t>Cosmetic dentistry, general care, restorations</t>
  </si>
  <si>
    <t>Modern cosmetic + general dentistry</t>
  </si>
  <si>
    <t>Almeida &amp; Bell Dental Denver - General, Cosmetic, and Implant Dentistry</t>
  </si>
  <si>
    <t>Dr. Adam Almeida</t>
  </si>
  <si>
    <t>9126 57th Ave, Denver, CO 80238</t>
  </si>
  <si>
    <t>https://www.almeidabelldental.com/wp-content/uploads/2026/03/Adam-sitting-color-Adam-Almeida.jpg</t>
  </si>
  <si>
    <t>Positive reviews; patients appreciate professionalism and friendly staff.</t>
  </si>
  <si>
    <t>Espire Dental Glendale-Cherry Creek</t>
  </si>
  <si>
    <t>Brett R. Levin, DMD</t>
  </si>
  <si>
    <t>6825 E Tennessee Ave #621, Denver, CO 80224</t>
  </si>
  <si>
    <t>(303) 997-0446</t>
  </si>
  <si>
    <t>https://www.espiredental.com/team-members/brett-r-levin-dmd</t>
  </si>
  <si>
    <t>Very strong reputation; comfort-focused, modern, high-end service.</t>
  </si>
  <si>
    <t>Cosmetic dentistry, implants, whitening</t>
  </si>
  <si>
    <t>Premium cosmetic + general dentistry</t>
  </si>
  <si>
    <t>Serenity Dental Arts</t>
  </si>
  <si>
    <t>Dr. Arpan Nandra</t>
  </si>
  <si>
    <t>1 NJ-27 Ste 20, Edison, NJ 08820</t>
  </si>
  <si>
    <t>(732) 494-2282</t>
  </si>
  <si>
    <t>https://insureyourcompany.com/wp-content/uploads/2018/03/SerenityDentalCare-8.png</t>
  </si>
  <si>
    <t>Positive sentiment; gentle care and patient comfort emphasized.</t>
  </si>
  <si>
    <t>Almeida &amp; Bell Dental Lone Tree - General, Cosmetic, and Implant Dentistry</t>
  </si>
  <si>
    <t>Dr. Paul Bell</t>
  </si>
  <si>
    <t>8683 Lincoln Ave #200, Lone Tree, CO 80124</t>
  </si>
  <si>
    <t>(303) 557-2206</t>
  </si>
  <si>
    <t>https://www.almeidabelldental.com/wp-content/uploads/2026/03/drPaulBell.jpg</t>
  </si>
  <si>
    <t>Same clinic; strong trust and consistent patient satisfaction.</t>
  </si>
  <si>
    <t>Preventive care, cosmetic dentistry</t>
  </si>
  <si>
    <t>i- Orthodontics</t>
  </si>
  <si>
    <t>Dr. Isaac Chung, DMD</t>
  </si>
  <si>
    <t>10463 Park Meadows Dr Ste 206</t>
  </si>
  <si>
    <t xml:space="preserve"> 303-662-9000</t>
  </si>
  <si>
    <t>https://www.i-ortho.com/files/dr-isaac-chung.jpg</t>
  </si>
  <si>
    <t>Strong orthodontic reputation; patients mention alignment results and professionalism.</t>
  </si>
  <si>
    <t>Braces, Invisalign, orthodontic correction</t>
  </si>
  <si>
    <t>Advanced Orthodontic Care</t>
  </si>
  <si>
    <t>Dr. Jeff Birg, DDS, MS</t>
  </si>
  <si>
    <t xml:space="preserve">4500 Cherry Creek S Dr Ste 850 </t>
  </si>
  <si>
    <t xml:space="preserve"> 303-331-0222</t>
  </si>
  <si>
    <t>https://www.cherrycreeksmiles.com/wp-content/uploads/2025/12/1766076528_headshot-2-Birg-1.jpg</t>
  </si>
  <si>
    <t>Positive feedback; focus on smile correction and aesthetics.</t>
  </si>
  <si>
    <t>Orthodontics + cosmetic dentistry</t>
  </si>
  <si>
    <t>Speaks Orthodontics</t>
  </si>
  <si>
    <t>Dr. Speaks</t>
  </si>
  <si>
    <t xml:space="preserve">3141 Irving St #201 </t>
  </si>
  <si>
    <t>303-292-1780</t>
  </si>
  <si>
    <t>https://speaksorthodontics.com/wp-content/uploads/2021/08/dr-speaks-alley.jpg.webp</t>
  </si>
  <si>
    <t>Very strong reviews; family-friendly orthodontic care praised.</t>
  </si>
  <si>
    <t>Braces, Invisalign, retainers</t>
  </si>
  <si>
    <t>5280 Orthodontics</t>
  </si>
  <si>
    <t>Dr. Ginny Baker</t>
  </si>
  <si>
    <t xml:space="preserve">4326 E 8th Ave </t>
  </si>
  <si>
    <t xml:space="preserve"> 303-377-5280</t>
  </si>
  <si>
    <t>https://d12kxvifw0eqt3.cloudfront.net/meet-doctor-1.jpg</t>
  </si>
  <si>
    <t>Positive reviews; modern orthodontic treatments and patient comfort.</t>
  </si>
  <si>
    <t>Braces, Invisalign, aligners</t>
  </si>
  <si>
    <t>Total Orthodontics: Lone Tree</t>
  </si>
  <si>
    <t>Dr. Brooks Barefoot</t>
  </si>
  <si>
    <t>10450 Park Meadows Dr #300, Lone Tree, CO 80124</t>
  </si>
  <si>
    <t xml:space="preserve"> 303-779-0565</t>
  </si>
  <si>
    <t>https://total-orthodontics.com/wp-content/uploads/2017/06/dr-brooks-barefoot-family.jpg.webp</t>
  </si>
  <si>
    <t>Good reputation; focused on efficient orthodontic treatment.</t>
  </si>
  <si>
    <t>Belmar Orthodontics</t>
  </si>
  <si>
    <t>Dr. T.C. Hardy</t>
  </si>
  <si>
    <t xml:space="preserve">311 South Teller Street
Lakewood, CO 80226 </t>
  </si>
  <si>
    <t>303-233-2445</t>
  </si>
  <si>
    <t>https://www.belmarorthodontics.com/wp-content/uploads/2025/09/dr-hardy.jpg</t>
  </si>
  <si>
    <t>Strong patient satisfaction; friendly staff and smooth treatment process.</t>
  </si>
  <si>
    <t>aligned. Orthodontics</t>
  </si>
  <si>
    <t>Dr. Vanderstelt</t>
  </si>
  <si>
    <t>1215 S Pearl St.
Denver, CO 80210</t>
  </si>
  <si>
    <t xml:space="preserve"> 303-521-3333</t>
  </si>
  <si>
    <t>https://alignedonpearl.com/wp-content/uploads/2024/06/Aligned_DrV_Say-Hello.jpg</t>
  </si>
  <si>
    <t>Positive feedback; boutique-style orthodontic care.</t>
  </si>
  <si>
    <t>Invisalign, braces</t>
  </si>
  <si>
    <t>Central Park Orthodontics</t>
  </si>
  <si>
    <t>Dr. Schneider</t>
  </si>
  <si>
    <t>2373 Central Park Blvd., Suite 302 Denver, CO 80238</t>
  </si>
  <si>
    <t>303-316-7846</t>
  </si>
  <si>
    <t>https://centralparkorthodonticsdenver.com/wp-content/uploads/2021/08/Schneider-Spencer-Lee-2.jpg</t>
  </si>
  <si>
    <t>Strong reviews; family-friendly orthodontic care.</t>
  </si>
  <si>
    <t>Owens Orthodontics</t>
  </si>
  <si>
    <t>Dr. Justin M. Owens</t>
  </si>
  <si>
    <t>1780 South Bellaire St. Suite 345
Denver, CO 80222</t>
  </si>
  <si>
    <t xml:space="preserve"> 303-744-1701</t>
  </si>
  <si>
    <t>https://cdn.prod.website-files.com/6968483805d8fcbd74cc0f4f/6968489734b092478f369a11_owens-family-3-p-1600.jpg</t>
  </si>
  <si>
    <t>Positive reputation; long-term orthodontic expertise highlighted.</t>
  </si>
  <si>
    <t>Trinity Orthodontics - Thornton</t>
  </si>
  <si>
    <t>Dr. Nelson</t>
  </si>
  <si>
    <t>15530 W. 64th Ave., Unit J
Arvada, CO 80007</t>
  </si>
  <si>
    <t xml:space="preserve"> 303-427-5000</t>
  </si>
  <si>
    <t>https://trinityorthodontics.com/wp-content/uploads/2024/08/Meet-Dr-Nelson.jpg</t>
  </si>
  <si>
    <t>Good reviews; multi-location orthodontic care.</t>
  </si>
  <si>
    <t>Sierra Dental &amp; Orthodontics - River North</t>
  </si>
  <si>
    <t>Dr. Derek Owens</t>
  </si>
  <si>
    <t xml:space="preserve">2656 Walnut St., Denver, CO 80205 </t>
  </si>
  <si>
    <t>303-557-5850</t>
  </si>
  <si>
    <t>https://mysierradental.com/wp-content/uploads/2024/04/img-Dr-Derek-Owens-1.jpg</t>
  </si>
  <si>
    <t>Positive reviews; friendly staff and convenient care mentioned.</t>
  </si>
  <si>
    <t>Chapman Orthodontics</t>
  </si>
  <si>
    <t>Dr. Matan Farhi, DMD</t>
  </si>
  <si>
    <t xml:space="preserve">8852 West 38th Ave.
Wheat RIdge, CO 80033 </t>
  </si>
  <si>
    <t xml:space="preserve"> 303-421-9814</t>
  </si>
  <si>
    <t>https://ik.imagekit.io/9ry3lupe5/chapmanorthodontics/dr-farhi/dr-farhi-headshot-2.jpg?tr=w-768,h-1162,f-webp,+avif,+jpg,q-75</t>
  </si>
  <si>
    <t>Strong patient satisfaction; friendly, family-focused care.</t>
  </si>
  <si>
    <t>Weddle Orthodontics</t>
  </si>
  <si>
    <t>Dr. Weddle</t>
  </si>
  <si>
    <t xml:space="preserve">905 W. 124th Ave., Suite 180, Westminster, CO 80234 </t>
  </si>
  <si>
    <t xml:space="preserve"> 303-255-3339</t>
  </si>
  <si>
    <t>https://drweddle.com/wp-content/uploads/2018/10/Orthodontist-Dr-Larry-Weddle-Thornton-Westminster.jpg.webp</t>
  </si>
  <si>
    <t>Positive feedback; personalized orthodontic treatment experience.</t>
  </si>
  <si>
    <t>Stoll Orthodontics - Thornton</t>
  </si>
  <si>
    <t>Dr. Stoll</t>
  </si>
  <si>
    <t>2750 E. 136th Ave, Suite 200
Thornton, CO 80241</t>
  </si>
  <si>
    <t>303-450-2211</t>
  </si>
  <si>
    <t>https://stollsmiles.com/wp-content/uploads/2023/09/dr-stoll-transparent-background.png</t>
  </si>
  <si>
    <t>Good reviews; comfortable and patient-friendly orthodontic care.</t>
  </si>
  <si>
    <t>Invisalign, braces, smile alignment</t>
  </si>
  <si>
    <t>Dr. Ross Orthodontics - formerly Benson Orthodontics</t>
  </si>
  <si>
    <t>Dr. Gary Benson</t>
  </si>
  <si>
    <t xml:space="preserve">3200 East Cherry Creek South Drive, Suite #420, Denver, CO 80209 </t>
  </si>
  <si>
    <t xml:space="preserve"> 303-722-1202</t>
  </si>
  <si>
    <t>https://www.bensonortho.com/wp-content/uploads/2025/11/Orthodontist-Denver-CO-Gary-Benson-Sitting-in-Garden.webp</t>
  </si>
  <si>
    <t>Strong reputation; consistent orthodontic results and care.</t>
  </si>
  <si>
    <t>1ST IMPRESSIONS Orthodontics</t>
  </si>
  <si>
    <t>Colin Gibson DDS, MS</t>
  </si>
  <si>
    <t xml:space="preserve">2761 W. 120th Ave., 110
Westminster, CO 80234 </t>
  </si>
  <si>
    <t xml:space="preserve"> 303-452-2277</t>
  </si>
  <si>
    <t>https://www.1stimpressionsortho.com/wp-content/uploads/2025/12/dr-gibson.webp</t>
  </si>
  <si>
    <t>Family-friendly clinic with positive treatment experience.</t>
  </si>
  <si>
    <t>Braces, Invisalign, early orthodontics</t>
  </si>
  <si>
    <t>Orthodontics in the Highlands</t>
  </si>
  <si>
    <t>Dr. Lia Baros</t>
  </si>
  <si>
    <t xml:space="preserve">4390 Sheridan Blvd </t>
  </si>
  <si>
    <t>303-433-7500</t>
  </si>
  <si>
    <t>https://www.orthointhehighlands.com/wp-content/uploads/2020/06/Dr-Baros-BioPhoto.jpg</t>
  </si>
  <si>
    <t>Positive reviews; boutique orthodontic experience.</t>
  </si>
  <si>
    <t>Total Orthodontics: Greenwood Village</t>
  </si>
  <si>
    <t xml:space="preserve">8200 E Belleview Ave, #415E
Greenwood Village, CO 80111  </t>
  </si>
  <si>
    <t>303-779-0565</t>
  </si>
  <si>
    <t>Efficient treatment focus; good patient outcomes reported.</t>
  </si>
  <si>
    <t>Apex Dermatology Denver</t>
  </si>
  <si>
    <t>Jade Fettig, MD</t>
  </si>
  <si>
    <t>125 Rampart Way, Suite 220, Denver, CO 80230, USA</t>
  </si>
  <si>
    <t>(303) 261-1525</t>
  </si>
  <si>
    <t>https://img.lb.wbmdstatic.com/lhd/provider/514186_c05600dd-eaca-4214-be46-e38af5ce0e89.jpg</t>
  </si>
  <si>
    <t>Strong clinical reputation; professional and thorough care.</t>
  </si>
  <si>
    <t>Skin cancer screening, acne treatment, Botox, eczema care</t>
  </si>
  <si>
    <t>Denver Dermatology Center</t>
  </si>
  <si>
    <t>Margaret “Migs” Muldrow</t>
  </si>
  <si>
    <t>1601 E 19th Ave #4450, Denver, CO 80218, United States</t>
  </si>
  <si>
    <t>(303) 830-2900</t>
  </si>
  <si>
    <t>https://www.denverdermatologycenter.com/wp-content/uploads/2021/01/doctor-margaret-e-muldrow-dermatologist-600x600.jpg</t>
  </si>
  <si>
    <t>Positive reviews; experienced dermatology specialists.</t>
  </si>
  <si>
    <t>Denver Skin Doctors</t>
  </si>
  <si>
    <t>Zeina Dajani</t>
  </si>
  <si>
    <t>Near Rose Medical Center, Denver, CO</t>
  </si>
  <si>
    <t>https://denverskindoctors.com/wp-content/uploads/2019/06/zeina-portraitweb-02.jpg</t>
  </si>
  <si>
    <t>Strong reputation; modern cosmetic + medical dermatology.</t>
  </si>
  <si>
    <t>Botox, acne, laser treatments</t>
  </si>
  <si>
    <t>Core Dermatology</t>
  </si>
  <si>
    <t>Stephanie Frankel</t>
  </si>
  <si>
    <t>4500 Cherry Creek S Dr, Suite 600, Denver, CO 80246</t>
  </si>
  <si>
    <t>(303) 355-3000</t>
  </si>
  <si>
    <t>https://mycorederm.com/wp-content/uploads/Dr-Stephanie-Frankel-Dermatologist-Headshot.png</t>
  </si>
  <si>
    <t>Positive feedback; patient-focused and modern care.</t>
  </si>
  <si>
    <t>Acne, skin checks, cosmetic procedures</t>
  </si>
  <si>
    <t>Cherry Hills Dermatology</t>
  </si>
  <si>
    <t>Mariah Brown</t>
  </si>
  <si>
    <t xml:space="preserve">499 E. Hampden Ave., Suite 390, Englewood, CO 80113
</t>
  </si>
  <si>
    <t>(303) 390-0795</t>
  </si>
  <si>
    <t>https://images.squarespace-cdn.com/content/v1/5c1e77abb40b9dfb5665b3db/741544ef-8367-45f0-8d33-8771935065e9/AN9A9407-final.jpg?format=2500w</t>
  </si>
  <si>
    <t>Good reviews; trusted local dermatology clinic.</t>
  </si>
  <si>
    <t>Skin cancer screening, acne, anti-aging treatments</t>
  </si>
  <si>
    <t>SKN Dermatology - Dr. Samantha Ghiselli, Dr. Jessica Farahi, Dr. Lisa Blackwood &amp; Dr. Fiona Zwald</t>
  </si>
  <si>
    <t>Samantha Ghiselli</t>
  </si>
  <si>
    <t>501 S Cherry St Unit 310, Denver, CO 80246</t>
  </si>
  <si>
    <t>(303) 962-3376</t>
  </si>
  <si>
    <t>https://images.squarespace-cdn.com/content/v1/66356004fb7eeb30dc27ab6c/bb8f7a65-14d6-4d92-a998-493383f636e0/GhiselliDerm2024-036.jpg?format=300w</t>
  </si>
  <si>
    <t>Positive reputation; aesthetic + medical dermatology.</t>
  </si>
  <si>
    <t>Botox, fillers, acne treatment</t>
  </si>
  <si>
    <t>Erin Gilbert Adams, MD</t>
  </si>
  <si>
    <t>2718 Ekko Ave
Albert Lea, MN 56007</t>
  </si>
  <si>
    <t>(855) 300-8510</t>
  </si>
  <si>
    <t>Large network clinic; consistent professional care.</t>
  </si>
  <si>
    <t>Skin exams, acne, psoriasis treatment</t>
  </si>
  <si>
    <t>Center for Advanced Dermatology Lakewood</t>
  </si>
  <si>
    <t>Dr. Michaela W</t>
  </si>
  <si>
    <t>3455 S Yarrow St, Lakewood, CO 80227</t>
  </si>
  <si>
    <t>(303) 989-5231</t>
  </si>
  <si>
    <t>https://www.usdermatologypartners.com/wp-content/uploads/2019/05/Michaela-McDonnell-MD-Head-Shot-Blue.jpg</t>
  </si>
  <si>
    <t>Strong multi-location dermatology network.</t>
  </si>
  <si>
    <t>Skin cancer screening, acne, cosmetic dermatology</t>
  </si>
  <si>
    <t>Cara Mia  Dermatology</t>
  </si>
  <si>
    <t>Adam Leavitt, MD</t>
  </si>
  <si>
    <t>155 S Madison St #226, Denver, CO 80209</t>
  </si>
  <si>
    <t>(303) 322-7789</t>
  </si>
  <si>
    <t>https://www.advancedderm.com/getmedia/ea088a4d-68eb-431c-8d35-673c8f86c40e/Screen-Shot-2021-02-23-at-11-32-31-AM.png?width=330&amp;height=459&amp;ext=.png</t>
  </si>
  <si>
    <t>Well-reviewed; modern dermatology treatments.</t>
  </si>
  <si>
    <t>Laser treatments, acne, Botox, skin cancer care</t>
  </si>
  <si>
    <t>Colorado Skin Surgery &amp; Dermatology</t>
  </si>
  <si>
    <t>Dr. Shayla Francis</t>
  </si>
  <si>
    <t>2696 S Colorado Blvd, Suite 200, Denver, CO 80222</t>
  </si>
  <si>
    <t>(303) 791-0410</t>
  </si>
  <si>
    <t>https://www.coloskin.com/wp-content/uploads/2019/05/1-5cd3406e96489.png</t>
  </si>
  <si>
    <t>Positive patient feedback; medical + cosmetic dermatology.</t>
  </si>
  <si>
    <t>Acne, skin checks, cosmetic treatments</t>
  </si>
  <si>
    <t>Cara Mia Dermatology</t>
  </si>
  <si>
    <t>Dr. Matt Leavitt,</t>
  </si>
  <si>
    <t>155 S Madison St #226</t>
  </si>
  <si>
    <t>https://www.advancedderm.com/getmedia/0e999b89-74da-4e86-b5d6-15e33c4b2185/Dr-Leavitt.jpg?width=400&amp;height=400&amp;ext=.jpgassets/images/person-provider.jpg</t>
  </si>
  <si>
    <t>Established clinic with strong medical dermatology focus.</t>
  </si>
  <si>
    <t>Skin cancer screening, eczema, acne</t>
  </si>
  <si>
    <t>Colorado Center For Dermatology &amp; Skin Surgery</t>
  </si>
  <si>
    <t>Dr. Matthew Mahlberg</t>
  </si>
  <si>
    <t>8008 E Arapahoe Ct, Suite 200, Centennial, CO 80112</t>
  </si>
  <si>
    <t>(303) 761-0906</t>
  </si>
  <si>
    <t>https://coloradodermatology.com/wp-content/uploads/2016/07/matt-mahlberg-headshot.jpg</t>
  </si>
  <si>
    <t>Strong individual specialist reputation.</t>
  </si>
  <si>
    <t>Medical dermatology, acne, skin cancer care</t>
  </si>
  <si>
    <t>Aesthetic Surgery &amp; Dermatology of Cherry Creek</t>
  </si>
  <si>
    <t>Dr. Adrienne Stewart</t>
  </si>
  <si>
    <t>3300 E 1st Ave, Suite 400, Denver, CO 80206</t>
  </si>
  <si>
    <t>(303) 333-6060</t>
  </si>
  <si>
    <t>https://storage.googleapis.com/treatspace-prod-media/thumb/u-61884/thumb_0.png</t>
  </si>
  <si>
    <t>Cosmetic-focused dermatology clinic.</t>
  </si>
  <si>
    <t>Botox, fillers, skincare treatments</t>
  </si>
  <si>
    <t>Colorado Skin Care</t>
  </si>
  <si>
    <t>Dr. Kimberly Stone</t>
  </si>
  <si>
    <t>3701 S Clarkson St, Suite 320, Englewood, CO 80113</t>
  </si>
  <si>
    <t>(303) 740-4883</t>
  </si>
  <si>
    <t>https://sa1s3optim.patientpop.com/1024x/filters:format(webp)/assets/production/practices/6e30c5505e29fe3e514424ec4eeee2a27288c846/images/2690539.jpeg</t>
  </si>
  <si>
    <t>Positive boutique dermatology practice.</t>
  </si>
  <si>
    <t>Acne, cosmetic dermatology, laser treatments</t>
  </si>
  <si>
    <t>AboutSkin Dermatology &amp; DermSurgery, PC</t>
  </si>
  <si>
    <t>Dr. Joel L. Cohen</t>
  </si>
  <si>
    <t>5340 S Quebec St, Suite 300, Greenwood Village, CO 80111</t>
  </si>
  <si>
    <t>(303) 756-7546</t>
  </si>
  <si>
    <t>https://www.aboutskinderm.com/wp-content/uploads/2024/03/cohen-hs-25-f.png</t>
  </si>
  <si>
    <t>Strong provider reputation within dermatology network.</t>
  </si>
  <si>
    <t>Skin exams, acne, cosmetic dermatology</t>
  </si>
  <si>
    <t>Harleen Arora, MD</t>
  </si>
  <si>
    <t>Dr. Harleen Arora</t>
  </si>
  <si>
    <t>125 Rampart Way, Suite 220, Denver, CO 80230</t>
  </si>
  <si>
    <t>https://www.usdermatologypartners.com/wp-content/uploads/2022/09/Harleen-Arora-MD.jpg</t>
  </si>
  <si>
    <t>Duplicate listing; same clinic with consistent care reputation.</t>
  </si>
  <si>
    <t>Stephanie Frankel MD</t>
  </si>
  <si>
    <t xml:space="preserve"> Dr. Frankel</t>
  </si>
  <si>
    <t>4500 E Cherry Creek S Dr #600</t>
  </si>
  <si>
    <t>https://mycorederm.com/wp-content/uploads/2025/11/Dr_Stephanie_Frankel_MD_Dermatologist_Denver.png</t>
  </si>
  <si>
    <t>Strong provider reputation in national dermatology group.</t>
  </si>
  <si>
    <t>Skin cancer care, acne, cosmetic dermatology</t>
  </si>
  <si>
    <t>Katherine Wehlage, MD, FAAD</t>
  </si>
  <si>
    <t>Dr. Katherine Wehlage</t>
  </si>
  <si>
    <t>2356 Meadows Blvd.
Suite 340
Castle Rock, Colorado 80109</t>
  </si>
  <si>
    <t>(303) 761-7797</t>
  </si>
  <si>
    <t>https://forefrontdermatology.com/wp-content/uploads/2022/07/Katherine-Wehlage-800x800-WEB-1-350x350.jpg</t>
  </si>
  <si>
    <t>Duplicate provider/service page with consistent clinic reputation.</t>
  </si>
  <si>
    <t>Botox, laser, acne treatment</t>
  </si>
  <si>
    <t>Mark Kaufmann, MD</t>
  </si>
  <si>
    <t>3540 S Poplar St #300</t>
  </si>
  <si>
    <t>(866) 400-3376</t>
  </si>
  <si>
    <t>https://www.advancedderm.com/getmedia/6edca50c-74c6-4457-a37e-1f0bb23d457a/Dr-Kaufmann-Office-cropped.jpg?width=300&amp;height=350&amp;ext=.jpgassets/images/person-provider.jpg</t>
  </si>
  <si>
    <t>Strong reputation within large dermatology network; consistent patient care.</t>
  </si>
  <si>
    <t>Botox, laser treatments, acne care</t>
  </si>
  <si>
    <t>Samantha Ghiselli, M.D.</t>
  </si>
  <si>
    <t>Samantha Ghiselli,</t>
  </si>
  <si>
    <t>501 S. Cherry Street
Suite 310
Glendale, CO 80246</t>
  </si>
  <si>
    <t>https://images.squarespace-cdn.com/content/v1/66356004fb7eeb30dc27ab6c/137315c6-29ea-4836-a427-87a6dbf1b0a1/GhiselliDerm2024-036.jpg?format=750w</t>
  </si>
  <si>
    <t>Positive provider-level reputation; aesthetic + medical focus.</t>
  </si>
  <si>
    <t>Colorado Kids Pediatrics</t>
  </si>
  <si>
    <t>Noah Makovsky, MD</t>
  </si>
  <si>
    <t>Central Park
2975 Roslyn Street Suite 100</t>
  </si>
  <si>
    <t xml:space="preserve"> 303-399-7900</t>
  </si>
  <si>
    <t>https://coloradokidspeds.com/getattachment/bfaa2a82-0f0f-44f1-9957-b51b3da86bfa/Noah-Makovsky,-MD.aspx</t>
  </si>
  <si>
    <t>Strong family-focused pediatric care; friendly environment emphasized.</t>
  </si>
  <si>
    <t>Well-child visits, vaccinations, sick visits</t>
  </si>
  <si>
    <t>Partners in Pediatrics</t>
  </si>
  <si>
    <t>Mike Simones, DO</t>
  </si>
  <si>
    <t xml:space="preserve">3801 E. Florida Ave.
Suite 300
Denver, CO 80210 </t>
  </si>
  <si>
    <t xml:space="preserve"> 303-388-4256</t>
  </si>
  <si>
    <t>https://partnersinpediatrics.com/our-providers/mike-simones-do/</t>
  </si>
  <si>
    <t>Positive reviews; long-term child healthcare relationships valued.</t>
  </si>
  <si>
    <t>Immunizations, preventive care, developmental checks</t>
  </si>
  <si>
    <t>Southeast Denver Pediatrics, P.C.</t>
  </si>
  <si>
    <t>Daniel Miga, M.D</t>
  </si>
  <si>
    <t xml:space="preserve">2121 S Oneida St
Suite 200Denver, CO 80224 </t>
  </si>
  <si>
    <t>303-757-6418</t>
  </si>
  <si>
    <t>https://lirp.cdn-website.com/1e4889af/dms3rep/multi/opt/DanielMigaMD-1920w.jpg</t>
  </si>
  <si>
    <t>Family-friendly clinic with good reputation for child care.</t>
  </si>
  <si>
    <t>Pediatric checkups, vaccines, illness treatment</t>
  </si>
  <si>
    <t>Cherry Creek Pediatrics</t>
  </si>
  <si>
    <t>Jody Mathie, MD</t>
  </si>
  <si>
    <t xml:space="preserve">4900 E Kentucky Ave STE 100 </t>
  </si>
  <si>
    <t xml:space="preserve"> 303-756-0101</t>
  </si>
  <si>
    <t>https://cdcssl.ibsrv.net/ibimg/smb/400x533_80/webmgr/1l/z/u/jody20mathie.jpg.webp?db3d352e24641df69ab181535fb51653</t>
  </si>
  <si>
    <t>Strong reputation; trusted pediatric care in Denver area.</t>
  </si>
  <si>
    <t>Well-child care, vaccinations, sick visits</t>
  </si>
  <si>
    <t>Sapphire Pediatrics</t>
  </si>
  <si>
    <t>Sarah C. Humphreys, M.D</t>
  </si>
  <si>
    <t xml:space="preserve">4500 E 9th Ave #300 </t>
  </si>
  <si>
    <t xml:space="preserve"> 720-941-1778</t>
  </si>
  <si>
    <t>https://img1.wsimg.com/isteam/ip/0d07b2f9-f18c-49d3-86e9-f4ef2bf89c2d/Sarah%20H.jpg/:/cr=t:6.46%25,l:0%25,w:100%25,h:66.76%25/rs=w:730,h:730,cg:true</t>
  </si>
  <si>
    <t>Positive feedback; gentle and attentive pediatric care.</t>
  </si>
  <si>
    <t>Preventive care, immunizations</t>
  </si>
  <si>
    <t>Denver Health Pediatric Primary Care at Webb Center for Primary Care</t>
  </si>
  <si>
    <t>Eric Aaltonen, MD</t>
  </si>
  <si>
    <t xml:space="preserve">301 W 6th Ave #3 </t>
  </si>
  <si>
    <t xml:space="preserve"> 303-602-8340</t>
  </si>
  <si>
    <t>https://www.denverhealth.org/sites/default/files/styles/provide_profile_image/public/provider_images/224436.jpg?itok=g6ilAfLb</t>
  </si>
  <si>
    <t>Large public health provider; reliable but busy system.</t>
  </si>
  <si>
    <t>Primary care, chronic disease management</t>
  </si>
  <si>
    <t>Integrative Pediatric Health Care, LLC</t>
  </si>
  <si>
    <t>Dr. Mary Enzman-Hines</t>
  </si>
  <si>
    <t xml:space="preserve">3540 S. Poplar St., Suite 202
Denver, CO 80237 </t>
  </si>
  <si>
    <t>720-442-3615</t>
  </si>
  <si>
    <t>https://iphcdenver.com/wp-content/uploads/2022/06/dr_mary_enzman_hines.jpg</t>
  </si>
  <si>
    <t>Mixed-to-positive; general family healthcare services.</t>
  </si>
  <si>
    <t>Primary care, pediatric visits</t>
  </si>
  <si>
    <t>Pediatrics / Family care</t>
  </si>
  <si>
    <t>Children's Medical Center</t>
  </si>
  <si>
    <t>Dr. Abigail Slack, M.D.</t>
  </si>
  <si>
    <t xml:space="preserve">1818 N Ogden St Unit 300 </t>
  </si>
  <si>
    <t>303-830-7337</t>
  </si>
  <si>
    <t>https://cmcpediatrics.com/wp-content/uploads/2025/06/dr_abby_headshot_temp-e1761170458800-900x462.jpg</t>
  </si>
  <si>
    <t>Positive local pediatric clinic reputation.</t>
  </si>
  <si>
    <t>Preventive care, vaccinations</t>
  </si>
  <si>
    <t>Highlands Integrative Pediatrics</t>
  </si>
  <si>
    <t>Alexis Hinrichsen, D.O.</t>
  </si>
  <si>
    <t>2650 18th Street, Suite 100, Denver, CO, 80211, US</t>
  </si>
  <si>
    <t xml:space="preserve"> 720-583-4470</t>
  </si>
  <si>
    <t>https://cdcssl.ibsrv.net/ibimg/smb/776x582_80/webmgr/1l/y/b/Alexis%20bio%20pic.jpeg.webp?de9ca9f0e1ac39e5778cac866b9266f4</t>
  </si>
  <si>
    <t>Family-focused pediatric care; generally positive reviews.</t>
  </si>
  <si>
    <t>Well-child exams, vaccines</t>
  </si>
  <si>
    <t>Inspire Pediatrics</t>
  </si>
  <si>
    <t>Laura</t>
  </si>
  <si>
    <t>Denver, Colorado</t>
  </si>
  <si>
    <t xml:space="preserve"> 720-807-2011</t>
  </si>
  <si>
    <t>https://www.inspirepediatrics.com/images/about-laura.jpg</t>
  </si>
  <si>
    <t>Positive modern pediatric practice with attentive care.</t>
  </si>
  <si>
    <t>Preventive care, sick visits</t>
  </si>
  <si>
    <t>Prairie Pediatrics</t>
  </si>
  <si>
    <t>Dr. Alison Auster</t>
  </si>
  <si>
    <t>5680 Tower Rd., #120  Denver, CO 80249</t>
  </si>
  <si>
    <t>720-734-8816</t>
  </si>
  <si>
    <t>https://www.prairiepeds.com/sites/default/files/styles/content_image/public/media/image/alison%20-%20pic%20for%20web.JPG?itok=RAnSyCR1</t>
  </si>
  <si>
    <t>Family-friendly care; good reputation locally.</t>
  </si>
  <si>
    <t>Vaccinations, wellness checks</t>
  </si>
  <si>
    <t>Pediatrics At Cherry Creek</t>
  </si>
  <si>
    <t>Elisabeth Staerz M.D</t>
  </si>
  <si>
    <t xml:space="preserve">300 S. Jackson St., Denver, Colorado 80209 </t>
  </si>
  <si>
    <t>303-377-9663</t>
  </si>
  <si>
    <t>https://img1.wsimg.com/isteam/ip/fa559cdb-69a9-40b2-98a7-78fab67279db/Staerz.jpg/:/rs=w:365,h:365,cg:true,m/cr=w:365,h:365/qt=q:71</t>
  </si>
  <si>
    <t>Strong reviews; trusted pediatric care center.</t>
  </si>
  <si>
    <t>Well-child visits, immunizations</t>
  </si>
  <si>
    <t>Every Child Pediatrics- Denver</t>
  </si>
  <si>
    <t>Alfie Meister, MD</t>
  </si>
  <si>
    <t>9197 Grant Street, Suite 100
Thornton, Colorado 80229</t>
  </si>
  <si>
    <t>303-869-2182</t>
  </si>
  <si>
    <t>https://everychildpediatrics.org/wp-content/uploads/2023/03/Alfie-Meister-800x800-1-768x768.jpg</t>
  </si>
  <si>
    <t>Community-focused pediatric clinic; supportive care model.</t>
  </si>
  <si>
    <t>Village Pediatrics</t>
  </si>
  <si>
    <t>Dr. Wright</t>
  </si>
  <si>
    <t>5340 S Quebec St #210s</t>
  </si>
  <si>
    <t>303-850-7337</t>
  </si>
  <si>
    <t>https://img1.wsimg.com/isteam/ip/5e76bf3c-6f29-4751-860e-fb10b491d35e/Ashley%20Photo.jpg/:/cr=t:16.68%25,l:0%25,w:100%25,h:66.64%25/rs=w:1200,h:1200,cg:true</t>
  </si>
  <si>
    <t>Positive reputation; patient-centered pediatric care.</t>
  </si>
  <si>
    <t>Wellness exams, vaccines</t>
  </si>
  <si>
    <t>Emily Granath, MD</t>
  </si>
  <si>
    <t xml:space="preserve">3801 E Florida Ave #300 </t>
  </si>
  <si>
    <t>303-388-4256</t>
  </si>
  <si>
    <t>https://partnersinpediatrics.com/our-providers/emily-granath-md/</t>
  </si>
  <si>
    <t>Strong individual provider reputation.</t>
  </si>
  <si>
    <t>Pediatric care, developmental screening</t>
  </si>
  <si>
    <t>Pediatric provider</t>
  </si>
  <si>
    <t>Colorado Kids Pediatric</t>
  </si>
  <si>
    <t>Brandon Davison-Tracy, MD</t>
  </si>
  <si>
    <t>2975 Roslyn Street Suite 100</t>
  </si>
  <si>
    <t>03-399-7970</t>
  </si>
  <si>
    <t>https://coloradokidspeds.com/getattachment/7d848c4f-7947-4da9-a274-90beae5f9be7/Brandon-Davison-Tracy,-MD.aspx</t>
  </si>
  <si>
    <t>Duplicate listing; consistent pediatric care reputation.</t>
  </si>
  <si>
    <t>Well-child visits, vaccines</t>
  </si>
  <si>
    <t>KidsFirst Pediatrics</t>
  </si>
  <si>
    <t xml:space="preserve">Dr. Harris </t>
  </si>
  <si>
    <t>96 Wadsworth Blvd Suite 100
Lakewood, CO 80226</t>
  </si>
  <si>
    <t xml:space="preserve"> 303-239-8327</t>
  </si>
  <si>
    <t>https://cdn.prod.website-files.com/62d835c4675af2a682b08b31/633a134f60d84740973dbfbd_Steph%20Headshot.jpeg</t>
  </si>
  <si>
    <t>Positive local pediatric clinic feedback.</t>
  </si>
  <si>
    <t>Vaccinations, sick visits</t>
  </si>
  <si>
    <t>Lakeside Youth N Kids Pediatrics - LYNK Pediatrics</t>
  </si>
  <si>
    <t>Lance Lazatin, MD</t>
  </si>
  <si>
    <t>6055 W 46TH Ave
Wheat Ridge, CO 80033</t>
  </si>
  <si>
    <t>303-423-8017</t>
  </si>
  <si>
    <t>https://lynkpediatrics.com/wp-content/uploads/2021/03/image6.png</t>
  </si>
  <si>
    <t>Modern pediatric clinic; positive patient experience.</t>
  </si>
  <si>
    <t>Preventive care, child wellness</t>
  </si>
  <si>
    <t>Denver Family Medicine</t>
  </si>
  <si>
    <t>Bradley Alger</t>
  </si>
  <si>
    <t xml:space="preserve">1960 N Ogden St #600 </t>
  </si>
  <si>
    <t xml:space="preserve"> 303-830-6666</t>
  </si>
  <si>
    <t>https://www.coloradophysicianpartners.com/media/g0phsiwr/alger-bradley-md-4web.jpg</t>
  </si>
  <si>
    <t>Strong multi-location primary care network.</t>
  </si>
  <si>
    <t>Chronic care, preventive care</t>
  </si>
  <si>
    <t>Family medicine</t>
  </si>
  <si>
    <t>Highlands Family Medicine</t>
  </si>
  <si>
    <t>Miriam Reece</t>
  </si>
  <si>
    <t xml:space="preserve">4500 W 38th Ave #220 </t>
  </si>
  <si>
    <t>303-420-1297</t>
  </si>
  <si>
    <t>https://www.coloradophysicianpartners.com/media/k5mnf1c1/reece-miriam_4web.jpg</t>
  </si>
  <si>
    <t>Good reputation; consistent primary care services.</t>
  </si>
  <si>
    <t>General checkups, chronic disease care</t>
  </si>
  <si>
    <t>Elise Yerelian, MD</t>
  </si>
  <si>
    <t>Elise Yerelian</t>
  </si>
  <si>
    <t xml:space="preserve">2490 W 26th Ave a120 </t>
  </si>
  <si>
    <t xml:space="preserve"> 303-925-4580</t>
  </si>
  <si>
    <t>https://www.adventhealth.com/sites/default/files/styles/fc_800x800/public/physicians/Elise%2520Yerelian%2520-%25201325506375.jpg.webp?h=54145fed&amp;itok=X5wuPFGY</t>
  </si>
  <si>
    <t>Strong physician-level reputation.</t>
  </si>
  <si>
    <t>Primary care, preventive medicine</t>
  </si>
  <si>
    <t>Family medicine provider</t>
  </si>
  <si>
    <t>Denver Health Primary Care Center</t>
  </si>
  <si>
    <t>Ian Backlund, MD</t>
  </si>
  <si>
    <t xml:space="preserve">660 Bannock St Ste 7144 </t>
  </si>
  <si>
    <t>303-602-8270</t>
  </si>
  <si>
    <t>https://www.denverhealth.org/sites/default/files/styles/provide_profile_image/public/2026-05/251561.png?itok=qhTltez8</t>
  </si>
  <si>
    <t>Duplicate listing; large public healthcare system.</t>
  </si>
  <si>
    <t>Primary care</t>
  </si>
  <si>
    <t>AdventHealth Medical Group Primary Care at Highlands</t>
  </si>
  <si>
    <t>Kendell Bennion</t>
  </si>
  <si>
    <t>2490 W 26th Ave a120</t>
  </si>
  <si>
    <t>https://www.adventhealth.com/sites/default/files/styles/fc_800x800/public/physicians/Kendell%2520Bennion.jpg.webp?h=54145fed&amp;itok=FDN_lgeU</t>
  </si>
  <si>
    <t>Positive hospital-affiliated clinic.</t>
  </si>
  <si>
    <t>Preventive care, chronic care</t>
  </si>
  <si>
    <t>Premier Family Medicine</t>
  </si>
  <si>
    <t>Misbah Zmily</t>
  </si>
  <si>
    <t xml:space="preserve">2283 S Monaco Pkwy 105 Denver, CO 80222 </t>
  </si>
  <si>
    <t>720-531-2370</t>
  </si>
  <si>
    <t>https://img1.wsimg.com/isteam/ip/012584f3-239a-4da0-8c58-9d43e1bc8ab7/f8da3f27-0b49-4d88-87db-9b5867c33248.jpg/:/rs=w:800,cg:true,m</t>
  </si>
  <si>
    <t>Strong local reputation; patient-centered care.</t>
  </si>
  <si>
    <t>Primary care, wellness exams</t>
  </si>
  <si>
    <t>Ascent Family Medicine</t>
  </si>
  <si>
    <t>Megan Townsend</t>
  </si>
  <si>
    <t xml:space="preserve">4500 E 9th Ave Ste 320, Denver, CO 80220 </t>
  </si>
  <si>
    <t xml:space="preserve"> 303-322-0212</t>
  </si>
  <si>
    <t>https://www.optum.com/content/dam/optum-dam/images/consumers/care/locations/colorado/plu/provider/1679035968.jpg</t>
  </si>
  <si>
    <t>Large healthcare network; standardized care model.</t>
  </si>
  <si>
    <t>Colorado Physician Partners | Mile High Family Medicine</t>
  </si>
  <si>
    <t>Kristin Duffey</t>
  </si>
  <si>
    <t>7444 W Alaska Dr Ste 200</t>
  </si>
  <si>
    <t xml:space="preserve"> 303-936-0022</t>
  </si>
  <si>
    <t>https://www.coloradophysicianpartners.com/media/fw3ah10a/duffey_kristin_4web.jpg</t>
  </si>
  <si>
    <t>Good reputation; consistent outpatient care.</t>
  </si>
  <si>
    <t>General medicine, chronic care</t>
  </si>
  <si>
    <t>Intermountain Health Denver Midtown Clinic – Primary Care</t>
  </si>
  <si>
    <t>Brant Hafen</t>
  </si>
  <si>
    <t>1960 North Ogden Street, Suite 120, Denver, CO 80218</t>
  </si>
  <si>
    <t xml:space="preserve"> 303-318-3840</t>
  </si>
  <si>
    <t>https://image-service-api.prd2.healthsparq.com/api/image?url=https%3A%2F%2Fkyruus-app-static.kyruus.com%2Fprovidermatch%2Fsclhealth%2Fphotos%2F200%2Fhafen-brant-1316407828.jpg&amp;w=200&amp;h=250&amp;s=1.5&amp;f=webp&amp;fp=auto&amp;limit-resize=false</t>
  </si>
  <si>
    <t>Large healthcare system; reliable structured care.</t>
  </si>
  <si>
    <t>Primary care, preventive services</t>
  </si>
  <si>
    <t>Pearl Family Medicine</t>
  </si>
  <si>
    <t>Lisa Rothgery, MD</t>
  </si>
  <si>
    <t xml:space="preserve">1705 S. Pearl St Ste 6 Denver, CO 80210 </t>
  </si>
  <si>
    <t xml:space="preserve"> 303-600-3699</t>
  </si>
  <si>
    <t>https://images.squarespace-cdn.com/content/v1/612d12942dc5f97520f56ec3/84c3fcb1-d783-42f9-bd67-0659e6535b3d/Lisa+Pic.png?format=750w</t>
  </si>
  <si>
    <t>Positive local clinic; patient-focused care.</t>
  </si>
  <si>
    <t>Wellness visits, chronic care</t>
  </si>
  <si>
    <t>Andrew Schiavoni, MD</t>
  </si>
  <si>
    <t>Andrew Schiavoni</t>
  </si>
  <si>
    <t xml:space="preserve">777 E Speer Blvd Suite 200 </t>
  </si>
  <si>
    <t xml:space="preserve"> 303-226-7263</t>
  </si>
  <si>
    <t>https://d2tgiyvz192tbr.cloudfront.net/providers/servlet/servlet.FileDownload?file=00P3n00001or5oMEAQ</t>
  </si>
  <si>
    <t>Strong provider reputation in network system.</t>
  </si>
  <si>
    <t>Primary care, diagnostics</t>
  </si>
  <si>
    <t>Physician (family/internal medicine)</t>
  </si>
  <si>
    <t>Kathryn Vreeland, MD</t>
  </si>
  <si>
    <t>Kathryn Vreeland</t>
  </si>
  <si>
    <t>1601 E 19th Ave ,Suite 6000
Denver, CO 80218</t>
  </si>
  <si>
    <t xml:space="preserve"> 303-861-7001</t>
  </si>
  <si>
    <t>https://d2tgiyvz192tbr.cloudfront.net/providers/servlet/servlet.FileDownload?file=00P3n00001osnMvEAI</t>
  </si>
  <si>
    <t>Positive physician reputation; hospital-affiliated care.</t>
  </si>
  <si>
    <t>Preventive care, chronic management</t>
  </si>
  <si>
    <t>Physician (family medicine)</t>
  </si>
  <si>
    <t>Atrium Health Primary Care Denver Internal and Family Medicine</t>
  </si>
  <si>
    <t>Natasha Wolf Pacheco</t>
  </si>
  <si>
    <t>1585 Forney Creek Parkway
Suite 2100 Denver, NC 28037</t>
  </si>
  <si>
    <t xml:space="preserve"> 704-489-0365</t>
  </si>
  <si>
    <t>https://providers.atriumhealth.org/sparkle-assets/preview_thumbnails/physicians/32171/doctor_finder-c8512643fa150602f7d1da379b1cc26f.jpg</t>
  </si>
  <si>
    <t>Large healthcare system; structured clinical care.</t>
  </si>
  <si>
    <t>HCA HealthONE Swedish Family Medicine</t>
  </si>
  <si>
    <t xml:space="preserve">Tunde Ghincea, MD
</t>
  </si>
  <si>
    <t xml:space="preserve">601 E Hampden Ave #470 </t>
  </si>
  <si>
    <t>303-788-3100</t>
  </si>
  <si>
    <t>https://d2tgiyvz192tbr.cloudfront.net/providers/servlet/servlet.FileDownload?file=00P6O00006FYB9GUAX</t>
  </si>
  <si>
    <t>Strong hospital network clinic; trusted care.</t>
  </si>
  <si>
    <t>Primary care, chronic care</t>
  </si>
  <si>
    <t>AdventHealth Medical Group Primary Care at Porter</t>
  </si>
  <si>
    <t>Chase Blackford, DO</t>
  </si>
  <si>
    <t xml:space="preserve"> Porter950 East Harvard AveSuite 200Denver, CO  80210</t>
  </si>
  <si>
    <t xml:space="preserve"> 303-649-3200</t>
  </si>
  <si>
    <t>https://www.adventhealth.com/sites/default/files/styles/fc_800x800/public/physicians/Chase%2520Blackford.jpg.webp?h=54145fed&amp;itok=I7blzb7r</t>
  </si>
  <si>
    <t>Hospital-affiliated strong reputation.</t>
  </si>
  <si>
    <t>Based on the table context and search data for AdventHealth Medical Group Primary Care at Porter (a primary care and family medicine practice), none of the specific target niche procedures (Dental Implants, TMJ, or Botox) are specified as standard focal procedures for this primary care practice. Therefore, it does not specialize in any of those three.</t>
  </si>
  <si>
    <t>Colorado Family Medcine: Dr. C.J. Tsamasfyros</t>
  </si>
  <si>
    <t>C.J. Tsamasfyros</t>
  </si>
  <si>
    <t>4500 E. 9th  Denver, CO 80220</t>
  </si>
  <si>
    <t>303-322-2005</t>
  </si>
  <si>
    <t>https://coloradofamilymedicine.com/uploads/1/2/9/7/129719891/dr-tsam-pic_orig.png</t>
  </si>
  <si>
    <t>Established local practice; positive feedback.</t>
  </si>
  <si>
    <t>Primary care, wellness visits</t>
  </si>
  <si>
    <t>AdventHealth Medical Group Family Medicine at Cherry Creek</t>
  </si>
  <si>
    <t>David Korneluk, MD</t>
  </si>
  <si>
    <t xml:space="preserve">425 S Cherry St UNIT 410 </t>
  </si>
  <si>
    <t xml:space="preserve"> 303-333-3388</t>
  </si>
  <si>
    <t>https://www.adventhealth.com/sites/default/files/styles/fc_800x800/public/physicians/David%2520Korneluk.jpg.webp?h=7961b138&amp;itok=T-mre0Z_</t>
  </si>
  <si>
    <t>Strong hospital system-backed clinic.</t>
  </si>
  <si>
    <t>Orthopedic Centers of Colorado – Denver Lowry (formerly Advanced Orthopedics)</t>
  </si>
  <si>
    <t>Derek Purcell, MD</t>
  </si>
  <si>
    <t>8101 E Lowry Blvd Ste 230 CO Springs Briargate</t>
  </si>
  <si>
    <t xml:space="preserve"> 303-344-9090</t>
  </si>
  <si>
    <t>https://occ-ortho.com/wp-content/uploads/2024/03/DerekPurcell.jpg</t>
  </si>
  <si>
    <t>1.K</t>
  </si>
  <si>
    <t>Strong orthopedic network; good surgical reputation.</t>
  </si>
  <si>
    <t>Sports medicine, fractures, joint care</t>
  </si>
  <si>
    <t>Western Orthopaedics - Rose</t>
  </si>
  <si>
    <t>Sean Baran, M.D.</t>
  </si>
  <si>
    <t>500 E. Hampden Ave.Suite 400 Englewood, CO 80113</t>
  </si>
  <si>
    <t>303-321-1333</t>
  </si>
  <si>
    <t>https://sa1s3optim.patientpop.com/assets/docs/159837.jpg</t>
  </si>
  <si>
    <t>1.7K</t>
  </si>
  <si>
    <t>Strong orthopedic specialty clinic.</t>
  </si>
  <si>
    <t>Joint replacement, sports injuries</t>
  </si>
  <si>
    <t>Orthopedic Centers of Colorado – Denver Rose/Cherry Creek (formerly Orthopedic Associates)</t>
  </si>
  <si>
    <t>Chance J. Henderson, MD</t>
  </si>
  <si>
    <t xml:space="preserve">Rose Medical Center, 4700 E Hale Pkwy #550 </t>
  </si>
  <si>
    <t>303-321-6600</t>
  </si>
  <si>
    <t>https://occ-ortho.com/wp-content/uploads/2024/03/ChanceHenderson.jpg</t>
  </si>
  <si>
    <t>Trusted orthopedic center with strong outcomes.</t>
  </si>
  <si>
    <t>Orthopedic surgery, sports medicine</t>
  </si>
  <si>
    <t>Denver Health Orthopedics: An Orthopedic Center of Excellence</t>
  </si>
  <si>
    <t>Cyril Mauffrey</t>
  </si>
  <si>
    <t>660 Bannock St Ste 6335 ·</t>
  </si>
  <si>
    <t xml:space="preserve"> 303-970-8492</t>
  </si>
  <si>
    <t>https://encrypted-tbn0.gstatic.com/images?q=tbn:ANd9GcQFUATtrmTEt8-qIw0-0gEYdPRSksmzgSR2VFYG6YbIz7kN2CCECl7UKRsWBcVQyWFPPf1fU2i4Zv00bBgrKrRCfYJWdDV6zfzb9n3S_p1Ddg&amp;s=10</t>
  </si>
  <si>
    <t>Public hospital orthopedic department; reliable care.</t>
  </si>
  <si>
    <t>Fractures, trauma, joint care</t>
  </si>
  <si>
    <t>Andrew W Parker, MD</t>
  </si>
  <si>
    <t>Andrew W. Parker, MD</t>
  </si>
  <si>
    <t xml:space="preserve">4700 E Hale Pkwy #550 </t>
  </si>
  <si>
    <t>https://occ-ortho.com/wp-content/uploads/2023/12/AndrewParker.jpg</t>
  </si>
  <si>
    <t>Strong surgeon reputation in orthopedic network.</t>
  </si>
  <si>
    <t>Sports medicine, orthopedic surgery</t>
  </si>
  <si>
    <t>Orthopedic provider</t>
  </si>
  <si>
    <t>Brian J. Larkin, MD</t>
  </si>
  <si>
    <t>4700 E Hale Pkwy #550 ·</t>
  </si>
  <si>
    <t xml:space="preserve"> 303-321-6600</t>
  </si>
  <si>
    <t>https://occ-ortho.com/wp-content/uploads/2023/12/BrianLarkin.jpg</t>
  </si>
  <si>
    <t>Strong reputation within orthopedic network; trusted surgical care.</t>
  </si>
  <si>
    <t>Sports medicine, joint repair</t>
  </si>
  <si>
    <t>Denver Metro Orthopedics, P.C.</t>
  </si>
  <si>
    <t>John R. Schwappach</t>
  </si>
  <si>
    <t>499 E Hampden Ave Ste 140 ·</t>
  </si>
  <si>
    <t>https://sa1s3optim.patientpop.com/assets/docs/272541.png</t>
  </si>
  <si>
    <t>Positive reviews; patient-focused orthopedic care.</t>
  </si>
  <si>
    <t>Fracture care, joint treatment</t>
  </si>
  <si>
    <t>HCA HealthONE Orthopedic Specialists - Denver</t>
  </si>
  <si>
    <t>John A Reister</t>
  </si>
  <si>
    <t>1601 E 19th Ave Suite 3300 · +1 303-837-0072</t>
  </si>
  <si>
    <t xml:space="preserve"> 303-789-3000</t>
  </si>
  <si>
    <t>https://d2tgiyvz192tbr.cloudfront.net/providers/servlet/servlet.FileDownload?file=00P3n00001g3T3CEAU</t>
  </si>
  <si>
    <t>Large hospital system; reliable structured care.</t>
  </si>
  <si>
    <t>Sports injuries, joint surgery</t>
  </si>
  <si>
    <t>Orthopedic Centers of Colorado – Denver Tech Center (formerly Colorado Orthopedic Consultants)</t>
  </si>
  <si>
    <t>Philip A. Stull, MD</t>
  </si>
  <si>
    <t xml:space="preserve">145 Inverness Dr E Ste 300 </t>
  </si>
  <si>
    <t xml:space="preserve"> 303-695-6060</t>
  </si>
  <si>
    <t>https://occ-ortho.com/wp-content/uploads/2024/03/PhilipStull.jpg</t>
  </si>
  <si>
    <t>Strong orthopedic clinic; part of OCC network.</t>
  </si>
  <si>
    <t>HCA HealthONE Orthopedic Specialists - Rose</t>
  </si>
  <si>
    <t>Adam Baker</t>
  </si>
  <si>
    <t xml:space="preserve">4600 E 9th Ave Ste 330 </t>
  </si>
  <si>
    <t>720-754-4410</t>
  </si>
  <si>
    <t>https://www.healthonephysiciangroup.com/_next/image?url=https%3A%2F%2Fd2tgiyvz192tbr.cloudfront.net%2Fproviders%2Fservlet%2Fservlet.FileDownload%3Ffile%3D00P3n00001qDEp1EAG&amp;w=1920&amp;q=75</t>
  </si>
  <si>
    <t>Hospital-affiliated orthopedic care; good reputation.</t>
  </si>
  <si>
    <t>Joint care, fracture treatment</t>
  </si>
  <si>
    <t>Rajesh Bazaz, MD</t>
  </si>
  <si>
    <t>Rajesh Bazaz, M.D.</t>
  </si>
  <si>
    <t>4700 E Hale Pkwy Suite 360 ·</t>
  </si>
  <si>
    <t>https://sa1s3optim.patientpop.com/assets/docs/159838.jpg</t>
  </si>
  <si>
    <t>Strong surgeon reputation in Western Orthopedics.</t>
  </si>
  <si>
    <t>Spine surgery, orthopedic care</t>
  </si>
  <si>
    <t>Orthopedic Centers of Colorado – Parker Lone Tree (formerly Advanced Ortho)</t>
  </si>
  <si>
    <t>Frank B. Wydra</t>
  </si>
  <si>
    <t xml:space="preserve">11960 Lioness Way #260 </t>
  </si>
  <si>
    <t>https://occ-ortho.com/wp-content/uploads/2023/12/FrankWydra.jpg</t>
  </si>
  <si>
    <t>Trusted regional orthopedic clinic.</t>
  </si>
  <si>
    <t>Sports injuries, joint treatment</t>
  </si>
  <si>
    <t>Dennis Chang, MD</t>
  </si>
  <si>
    <t>Dennis H Chang, MD</t>
  </si>
  <si>
    <t>https://d2tgiyvz192tbr.cloudfront.net/providers/servlet/servlet.FileDownload?file=00P3n00001rtLytEAE</t>
  </si>
  <si>
    <t>Orthopedic surgery, diagnostics</t>
  </si>
  <si>
    <t>Orthopedic physician</t>
  </si>
  <si>
    <t>Lindberg Eric J MD</t>
  </si>
  <si>
    <t>Eric J. Lindberg, MD</t>
  </si>
  <si>
    <t>1 303-321-6600</t>
  </si>
  <si>
    <t>https://occ-ortho.com/wp-content/uploads/2023/12/EricLindberg.jpg</t>
  </si>
  <si>
    <t>Positive surgical reputation in OCC system.</t>
  </si>
  <si>
    <t>The Joint Preservation Center - Colorado</t>
  </si>
  <si>
    <t>Catherine A. Logan</t>
  </si>
  <si>
    <t xml:space="preserve">8480 E Orchard Rd #2200 </t>
  </si>
  <si>
    <t xml:space="preserve"> 720-740-8346</t>
  </si>
  <si>
    <t>https://assets.yourpractice.online/3024/catherine-a-logan-md-p.jpg</t>
  </si>
  <si>
    <t>Specialized clinic focused on joint preservation.</t>
  </si>
  <si>
    <t>Joint preservation, regenerative ortho</t>
  </si>
  <si>
    <t>Colorado Orthopaedics</t>
  </si>
  <si>
    <t>John S. Xenos, M.D</t>
  </si>
  <si>
    <t>10535 Park Meadows Blvd #301</t>
  </si>
  <si>
    <t xml:space="preserve"> 303-662-8250</t>
  </si>
  <si>
    <t>https://assets.yourpractice.online/184/john-s-xenos-md-profile-new.jpg</t>
  </si>
  <si>
    <t>Orthopedic-focused clinic; general positive feedback.</t>
  </si>
  <si>
    <t>Sports medicine, fractures</t>
  </si>
  <si>
    <t>Ryan Caufield, MD</t>
  </si>
  <si>
    <t>Ryan J. Caufield, MD</t>
  </si>
  <si>
    <t>4700 E Hale Pkwy #550 Denver Rose/Cherry Creek</t>
  </si>
  <si>
    <t>https://occ-ortho.com/wp-content/uploads/2023/12/RyanCaufield.jpg</t>
  </si>
  <si>
    <t>Strong reputation in orthopedic network.</t>
  </si>
  <si>
    <t>Sports medicine, joint surgery</t>
  </si>
  <si>
    <t>HCA HealthONE Orthopedic Specialists - Englewood</t>
  </si>
  <si>
    <t>John A. Reister, MD</t>
  </si>
  <si>
    <t>6179 S. Balsam Way ,Ste 230
Littleton, CO 80123</t>
  </si>
  <si>
    <t xml:space="preserve"> 303-789-2663</t>
  </si>
  <si>
    <t>Large hospital orthopedic department.</t>
  </si>
  <si>
    <t>Joint care, trauma, sports injuries</t>
  </si>
  <si>
    <t>Edward (Ted) Parks, MD</t>
  </si>
  <si>
    <t>Armodios M Hatzidakis, M.D.</t>
  </si>
  <si>
    <t xml:space="preserve"> Hale Pkwy ·</t>
  </si>
  <si>
    <t xml:space="preserve"> 303-321-1333</t>
  </si>
  <si>
    <t>https://sa1s3optim.patientpop.com/assets/docs/159843.jpg</t>
  </si>
  <si>
    <t>Highly experienced orthopedic specialist.</t>
  </si>
  <si>
    <t>Joint replacement, sports medicine</t>
  </si>
  <si>
    <t>CU Medicine Orthopedics and Sports Medicine - UCHealth Steadman Hawkins Clinic Denver</t>
  </si>
  <si>
    <t>Colette Rittle, PA-C</t>
  </si>
  <si>
    <t xml:space="preserve">175 Inverness Dr W Ste 200 </t>
  </si>
  <si>
    <t xml:space="preserve"> 303-694-3333</t>
  </si>
  <si>
    <t>https://som.cuanschutz.edu/FIMS/Content/faculty/40492/CU-Doctors-40492.jpg</t>
  </si>
  <si>
    <t>Elite academic orthopedic center; very high reputation.</t>
  </si>
  <si>
    <t>Sports medicine, complex orthopedic surgery</t>
  </si>
  <si>
    <t>Orthopedics (top-tier academic)</t>
  </si>
  <si>
    <t>Denver Health OB-GYN</t>
  </si>
  <si>
    <t>Ejaaz Abdulkabir</t>
  </si>
  <si>
    <t>790 Delaware St · +1 303-436-4949</t>
  </si>
  <si>
    <t>https://www.denverhealth.org/sites/default/files/styles/provide_profile_image/public/provider_images/229278.jpg?itok=wYL63R6p</t>
  </si>
  <si>
    <t>Public hospital system; reliable care, high patient volume.</t>
  </si>
  <si>
    <t>Gynecology, prenatal care</t>
  </si>
  <si>
    <t>Women’s health</t>
  </si>
  <si>
    <t>Cherry Hills Midwifery Obstetrics &amp; Gynecology</t>
  </si>
  <si>
    <t>Mindy Willits, NP</t>
  </si>
  <si>
    <t>499 E Hampden Ave #190 · +1 303-788-0808</t>
  </si>
  <si>
    <t>(303) 788-0808</t>
  </si>
  <si>
    <t>https://cherryhillsmidwiferyandobgyn.com/wp-content/uploads/2024/02/1442212.jpg</t>
  </si>
  <si>
    <t>Positive reviews; personalized maternity care.</t>
  </si>
  <si>
    <t>Prenatal care, delivery, gynecology</t>
  </si>
  <si>
    <t>Kelly Moore, MD</t>
  </si>
  <si>
    <t>Kelly L. Moore, MD</t>
  </si>
  <si>
    <t>4600 E 9th Ave Ste 250 · +1 303-320-8499</t>
  </si>
  <si>
    <t>(720) 945-9151</t>
  </si>
  <si>
    <t>https://d2tgiyvz192tbr.cloudfront.net/providers/servlet/servlet.FileDownload?file=00P3n00001bD4iwEAC</t>
  </si>
  <si>
    <t>Strong provider reputation in hospital system.</t>
  </si>
  <si>
    <t>Women’s health, OB care</t>
  </si>
  <si>
    <t>OBGYN physician</t>
  </si>
  <si>
    <t>HCA HealthONE Metropolitan OB/GYN - Denver</t>
  </si>
  <si>
    <t>Kara M. Alexandrovic, MD</t>
  </si>
  <si>
    <t>https://d2tgiyvz192tbr.cloudfront.net/providers/servlet/servlet.FileDownload?file=00P6O00006FA60RUAT</t>
  </si>
  <si>
    <t>Good reputation; structured hospital-affiliated care.</t>
  </si>
  <si>
    <t>Pregnancy care, gynecology</t>
  </si>
  <si>
    <t>HCA HealthONE Consultants in OB/GYN - Denver</t>
  </si>
  <si>
    <t>Natalia Arango, MD</t>
  </si>
  <si>
    <t>2055 High St #140 · +</t>
  </si>
  <si>
    <t>1 303-322-2240</t>
  </si>
  <si>
    <t>https://d2tgiyvz192tbr.cloudfront.net/providers/servlet/servlet.FileDownload?file=00P3n00001WoUfhEAF</t>
  </si>
  <si>
    <t>Strong clinical reputation; multi-provider clinic.</t>
  </si>
  <si>
    <t>Prenatal care, gynecology</t>
  </si>
  <si>
    <t>HCA HealthONE Mile High OB/GYN and Midwifery - Denver</t>
  </si>
  <si>
    <t>Erin Ferrara, MD</t>
  </si>
  <si>
    <t>4600 E Hale Pkwy Ste 400 · +</t>
  </si>
  <si>
    <t>1 303-388-4631</t>
  </si>
  <si>
    <t>https://d2tgiyvz192tbr.cloudfront.net/providers/servlet/servlet.FileDownload?file=00P6O00006Bj0mHUAR</t>
  </si>
  <si>
    <t>Positive reviews; midwife-focused maternity care.</t>
  </si>
  <si>
    <t>Pregnancy care, childbirth</t>
  </si>
  <si>
    <t>Elizabeth Hoffman, MD</t>
  </si>
  <si>
    <t xml:space="preserve">4600 E 9th Ave Suite 350 · </t>
  </si>
  <si>
    <t>1 303-321-2166</t>
  </si>
  <si>
    <t>https://d2tgiyvz192tbr.cloudfront.net/providers/servlet/servlet.FileDownload?file=00P3n00001v8GADEA2</t>
  </si>
  <si>
    <t>Strong hospital-based OB/GYN provider.</t>
  </si>
  <si>
    <t>Women’s health, pregnancy care</t>
  </si>
  <si>
    <t>South Denver OB GYN &amp; Midwives</t>
  </si>
  <si>
    <t>Kelly M. Lennon, M.D.</t>
  </si>
  <si>
    <t xml:space="preserve">7780 S Broadway #280 · </t>
  </si>
  <si>
    <t>1 303-738-1100</t>
  </si>
  <si>
    <t>https://southdenverobgyn.com/wp-content/uploads/2026/03/Kelly-M-Lennon-MD-400x560.jpg</t>
  </si>
  <si>
    <t>Very strong reputation; long-term patient trust.</t>
  </si>
  <si>
    <t>Lauren May, MD</t>
  </si>
  <si>
    <t>4600 E 9th Ave Ste 350 ·</t>
  </si>
  <si>
    <t xml:space="preserve"> 1 303-321-2166</t>
  </si>
  <si>
    <t>https://d2tgiyvz192tbr.cloudfront.net/providers/servlet/servlet.FileDownload?file=00P3900001TEcWOEA1</t>
  </si>
  <si>
    <t>Positive provider reputation in network system.</t>
  </si>
  <si>
    <t>OB care, gynecology</t>
  </si>
  <si>
    <t>Red Rocks Ob-Gyn</t>
  </si>
  <si>
    <t>Michael P. Johnson, M.D</t>
  </si>
  <si>
    <t>255 Union Blvd Ste 200 ·</t>
  </si>
  <si>
    <t xml:space="preserve"> 1 303-763-5111</t>
  </si>
  <si>
    <t>https://images.squarespace-cdn.com/content/v1/5c05673f85ede1e54f761db0/1545072910098-7LVZYMNCK1U7JIJ7QQ9S/mpj2.jpg?format=500w</t>
  </si>
  <si>
    <t>Good local clinic reputation.</t>
  </si>
  <si>
    <t>Prenatal care, women’s health</t>
  </si>
  <si>
    <t>AdventHealth Medical Group Complex Gynecology and Surgery at Porter</t>
  </si>
  <si>
    <t>Mandi Beman, MD</t>
  </si>
  <si>
    <t xml:space="preserve">2555 S Downing St 1st floor · </t>
  </si>
  <si>
    <t>1 303-316-6677</t>
  </si>
  <si>
    <t>https://www.adventhealth.com/sites/default/files/styles/fc_800x800/public/physicians/Mandi%2520Beman%2520-%2520%25201137857537%2520%25281%2529.jpg.webp?h=54145fed&amp;itok=Zd0DO0Rz</t>
  </si>
  <si>
    <t>Specialized surgical gynecology unit.</t>
  </si>
  <si>
    <t>Complex gynecologic surgery</t>
  </si>
  <si>
    <t>OBGYN surgery</t>
  </si>
  <si>
    <t>Eva Marshall, MD</t>
  </si>
  <si>
    <t xml:space="preserve">4600 E Hale Pkwy Ste 400 · </t>
  </si>
  <si>
    <t>https://d2tgiyvz192tbr.cloudfront.net/providers/servlet/servlet.FileDownload?file=00P6O00006BilW8UAJ</t>
  </si>
  <si>
    <t>Strong hospital-affiliated OB provider.</t>
  </si>
  <si>
    <t>Jennifer Guggenheim, MD</t>
  </si>
  <si>
    <t>ennifer N. Guggenheim, MD</t>
  </si>
  <si>
    <t>https://d2tgiyvz192tbr.cloudfront.net/providers/servlet/servlet.FileDownload?file=00P6O00006BilVKUAZ</t>
  </si>
  <si>
    <t>Positive reputation in hospital system.</t>
  </si>
  <si>
    <t>Rocky Mountain Women's Care</t>
  </si>
  <si>
    <t xml:space="preserve">David Forschner, MD, </t>
  </si>
  <si>
    <t xml:space="preserve">1601 E 19th Ave #4200 · </t>
  </si>
  <si>
    <t>1 303-861-4914</t>
  </si>
  <si>
    <t>https://www.rmwcobgyn.com/uploads/3/1/9/2/31926369/editor/6cb4c081-26b5-47c9-b043-aae2dbbe30a6.jpeg?1638550753</t>
  </si>
  <si>
    <t>Strong regional women’s clinic.</t>
  </si>
  <si>
    <t>CU Medicine Obstetrics &amp; Gynecology - East Denver (Rocky Mountain)</t>
  </si>
  <si>
    <t>Yuko D'Ambrosia, MD</t>
  </si>
  <si>
    <t xml:space="preserve">4500 E 9th Ave #200 · </t>
  </si>
  <si>
    <t>1 303-399-0055</t>
  </si>
  <si>
    <t>https://medschool.cuanschutz.edu/images/librariesprovider63/ob-gyn-faculty-headshots/dambrosia-yuko-md.jpg?sfvrsn=2c2214b9_4</t>
  </si>
  <si>
    <t>Positive patient experience clinic.</t>
  </si>
  <si>
    <t>South Denver OB GYN &amp; Midwives | OnPoint Medical Group</t>
  </si>
  <si>
    <t>7780 South Broadway Arapahoe III Building, Suite 280 Littleton, CO 80122·</t>
  </si>
  <si>
    <t xml:space="preserve"> 1 303-738-1100</t>
  </si>
  <si>
    <t>Duplicate listing; strong reputation.</t>
  </si>
  <si>
    <t>Jennifer Linhorst, MD</t>
  </si>
  <si>
    <t>(720) 945-9024</t>
  </si>
  <si>
    <t>https://d2tgiyvz192tbr.cloudfront.net/providers/servlet/servlet.FileDownload?file=00P6O00006BjmBgUAJ</t>
  </si>
  <si>
    <t>Strong provider-level reputation.</t>
  </si>
  <si>
    <t>HCA HealthONE Midtown OB/GYN - Denver</t>
  </si>
  <si>
    <t>4600 E 9th AVE ,Suite 350
Denver, CO 80220</t>
  </si>
  <si>
    <t>(720) 945-9033</t>
  </si>
  <si>
    <t>Hospital-affiliated clinic; structured care.</t>
  </si>
  <si>
    <t>Kara Alexandrovic, MD</t>
  </si>
  <si>
    <t xml:space="preserve">4600 E 9th Ave Ste 250 · </t>
  </si>
  <si>
    <t>Positive provider reputation.</t>
  </si>
  <si>
    <t>Stephanie Owens, MD</t>
  </si>
  <si>
    <t>Stephanie M</t>
  </si>
  <si>
    <t>4650 W 38th Ave #215 · +1 303-320-8499</t>
  </si>
  <si>
    <t>https://d2tgiyvz192tbr.cloudfront.net/providers/servlet/servlet.FileDownload?file=00P3n00001bD4g3EAC</t>
  </si>
  <si>
    <t>Strong hospital network provider.</t>
  </si>
  <si>
    <t>Campanile Plastic Surgery: Dr. Francesco Campanile</t>
  </si>
  <si>
    <t>Dr. Francesco
Campanile</t>
  </si>
  <si>
    <t xml:space="preserve">425 S Cherry St Suite #510 · </t>
  </si>
  <si>
    <t>303-345-7476</t>
  </si>
  <si>
    <t>https://www.campanileplasticsurgery.com/wp-content/uploads/2023/10/Campanile-desktop-header-3-4.webp</t>
  </si>
  <si>
    <t>Strong cosmetic surgery reputation.</t>
  </si>
  <si>
    <t>Facelifts, body contouring</t>
  </si>
  <si>
    <t>Plastic surgery</t>
  </si>
  <si>
    <t>The Center for Cosmetic Surgery</t>
  </si>
  <si>
    <t>Dr. Andrew Wolfe</t>
  </si>
  <si>
    <t xml:space="preserve">501 S Cherry St #900  </t>
  </si>
  <si>
    <t>https://www.thecenterforcosmeticsurgery.net/content/uploads/2025/11/Dr.-Andrew-Wolfe.jpg</t>
  </si>
  <si>
    <t>Very strong reputation; high-end cosmetic outcomes.</t>
  </si>
  <si>
    <t>Breast augmentation, facelifts</t>
  </si>
  <si>
    <t>Denver Plastic Surgery and Aesthetics</t>
  </si>
  <si>
    <t>Dr. Christine M. Rodgers, MD</t>
  </si>
  <si>
    <t xml:space="preserve">4600 E Hale Pkwy #330 · </t>
  </si>
  <si>
    <t>1 720-307-4562</t>
  </si>
  <si>
    <t>https://www.denverplasticsurgery.com/wp-content/uploads/2022/04/Rodgers_bio_photo.jpg</t>
  </si>
  <si>
    <t>Well-known clinic; strong cosmetic results.</t>
  </si>
  <si>
    <t>Rhinoplasty, breast surgery</t>
  </si>
  <si>
    <t>Millard Plastic Surgery</t>
  </si>
  <si>
    <t>Dr. Laura Boschini</t>
  </si>
  <si>
    <t xml:space="preserve">195 Inverness Dr W #200 · </t>
  </si>
  <si>
    <t>1 303-792-5665</t>
  </si>
  <si>
    <t>https://millardplasticsurgery.com/wp-content/uploads/sites/37/2023/02/Dr_Boschini_Headshot_3_1-1.jpg</t>
  </si>
  <si>
    <t>Highly regarded surgeon practice.</t>
  </si>
  <si>
    <t>Body contouring, breast surgery</t>
  </si>
  <si>
    <t>Peak Plastic Surgery Center</t>
  </si>
  <si>
    <t>Dr. Eric Barker</t>
  </si>
  <si>
    <t xml:space="preserve">4500 Cherry Creek S Dr Ste 425 · </t>
  </si>
  <si>
    <t>1 720-809-8629</t>
  </si>
  <si>
    <t>https://www.peakplasticsurgerydenver.com/wp-content/uploads/2026/02/1770244894_1668186073-dr-garret-locketz.jpg-1.webp</t>
  </si>
  <si>
    <t>Positive cosmetic surgery reputation.</t>
  </si>
  <si>
    <t>Liposuction, breast procedures</t>
  </si>
  <si>
    <t>Colorado Plastic Surgery Center</t>
  </si>
  <si>
    <t>Dr. Slenkovich</t>
  </si>
  <si>
    <t xml:space="preserve">761 Southpark Dr.
Littleton, CO 80120· </t>
  </si>
  <si>
    <t>1 720-594-5634</t>
  </si>
  <si>
    <t>https://www.datocms-assets.com/144202/1734103294-meet-dr-slenkovich-banner.jpg?auto=format,compress&amp;w=2100&amp;q=90&amp;sharp=5</t>
  </si>
  <si>
    <t>Established clinic; strong aesthetic focus.</t>
  </si>
  <si>
    <t>Facial surgery, body contouring</t>
  </si>
  <si>
    <t>BeautyBlade Plastic Surgery</t>
  </si>
  <si>
    <t>Dr. Samir Hasan</t>
  </si>
  <si>
    <t xml:space="preserve">1400 S. Colorado Blvd, Suite 100, Denver, CO 80222 · </t>
  </si>
  <si>
    <t>1 720-677-5649</t>
  </si>
  <si>
    <t>Boutique cosmetic surgery clinic.</t>
  </si>
  <si>
    <t>Aesthetic surgery, body procedures</t>
  </si>
  <si>
    <t>Modern Surgical Arts of Denver</t>
  </si>
  <si>
    <t>Dr. Kamran Dastoury</t>
  </si>
  <si>
    <t xml:space="preserve">2050 E County Line Rd · </t>
  </si>
  <si>
    <t xml:space="preserve"> 1 303-470-3400</t>
  </si>
  <si>
    <t>https://modernsurgicalarts.com/wp-content/uploads/2025/12/VLtvd8EA.jpeg</t>
  </si>
  <si>
    <t>Strong cosmetic + reconstructive reputation.</t>
  </si>
  <si>
    <t>Facial plastic surgery, body contouring</t>
  </si>
  <si>
    <t>Raval Facial Aesthetics</t>
  </si>
  <si>
    <t>Jeffrey R. Raval, MD,</t>
  </si>
  <si>
    <t xml:space="preserve">3773 Cherry Creek N Dr Unit 132 · </t>
  </si>
  <si>
    <t>1 303-381-3223</t>
  </si>
  <si>
    <t>https://www.ravalmd.com/content/uploads/2026/05/dr__raval_4-1.jpg</t>
  </si>
  <si>
    <t>Highly reviewed individual surgeon practice.</t>
  </si>
  <si>
    <t>Rhinoplasty, cosmetic surgery</t>
  </si>
  <si>
    <t>Jack Zamora MD Cosmetic Surgery and Aesthetics</t>
  </si>
  <si>
    <t>JACK ZAMORA, MD</t>
  </si>
  <si>
    <t xml:space="preserve">2717 E 3rd Ave
Denver, CO 80206 </t>
  </si>
  <si>
    <t>1 303-780-7377</t>
  </si>
  <si>
    <t>https://images.squarespace-cdn.com/content/v1/55a57b03e4b0bb9c3a2c1fd2/1591646744447-CE4OGJ0XPRZKDO6YS6LW/Dr-Jack-Zamora?format=2500w</t>
  </si>
  <si>
    <t>Strong facial plastic surgery reputation.</t>
  </si>
  <si>
    <t>Eyelid surgery, facial aesthetics</t>
  </si>
  <si>
    <t>Thompson Facial Plastics</t>
  </si>
  <si>
    <t>Dr. R. William Thompson</t>
  </si>
  <si>
    <t xml:space="preserve">3150 E 3rd Ave Ste. 200 · </t>
  </si>
  <si>
    <t>1 720-722-6306</t>
  </si>
  <si>
    <t>https://www.datocms-assets.com/102837/1688422963-tabs1.jpg?auto=format,compress&amp;w=2100&amp;q=95</t>
  </si>
  <si>
    <t>Very strong facial aesthetics specialist clinic.</t>
  </si>
  <si>
    <t>Facelifts, rhinoplasty, eyelid surgery</t>
  </si>
  <si>
    <t>Colorado Facial Plastic Surgery</t>
  </si>
  <si>
    <t>Mario Imola, M.D</t>
  </si>
  <si>
    <t xml:space="preserve">3600 S Logan St Suite 100 Englewood, CO 80113 · </t>
  </si>
  <si>
    <t>1 303-839-7980</t>
  </si>
  <si>
    <t>https://cofps.com/wp-content/uploads/sites/240/2023/10/image.png.webp</t>
  </si>
  <si>
    <t>Strong reputation; high-end cosmetic facial procedures.</t>
  </si>
  <si>
    <t>Facial plastic surgery</t>
  </si>
  <si>
    <t>Capraro Plastic Surgery &amp; Regenerative Aesthetics</t>
  </si>
  <si>
    <t>Dr. Capraro</t>
  </si>
  <si>
    <t>4600 Hale Parkway, Suite #100
Denver, CO 80220</t>
  </si>
  <si>
    <t xml:space="preserve"> 1 303-320-5566</t>
  </si>
  <si>
    <t>https://cdn.prod.website-files.com/69821abdde0d48add3bf24ec/69b85a9def7799dcee6c23ad_PhilippeCapraro5.avif</t>
  </si>
  <si>
    <t>Positive boutique cosmetic surgery clinic.</t>
  </si>
  <si>
    <t>Breast surgery, body contouring</t>
  </si>
  <si>
    <t>Dr. Teresa Cunningham</t>
  </si>
  <si>
    <t xml:space="preserve">725 Heritage Rd Ste 100 · </t>
  </si>
  <si>
    <t>1 303-278-2600</t>
  </si>
  <si>
    <t>https://www.thecenterforcosmeticsurgery.net/content/uploads/2025/11/Dr.-Teresa-Cunningham.jpg</t>
  </si>
  <si>
    <t>Very strong premium reputation; high-end results.</t>
  </si>
  <si>
    <t>Breast augmentation, facelifts, liposuction</t>
  </si>
  <si>
    <t>Okland Facial Plastic Surgery</t>
  </si>
  <si>
    <t>DR. TYLER OKLAND,
MD</t>
  </si>
  <si>
    <t>3900 E Mexico Ave, Suite 501,
Denver, CO, 80210</t>
  </si>
  <si>
    <t xml:space="preserve"> 1 720-604-2555</t>
  </si>
  <si>
    <t>Strong specialist clinic; facial aesthetics focus.</t>
  </si>
  <si>
    <t>Rhinoplasty, facelifts</t>
  </si>
  <si>
    <t>Dr. Jeffrey L. Schmidt</t>
  </si>
  <si>
    <t>Jeffrey L. Schmidt, MD</t>
  </si>
  <si>
    <t xml:space="preserve">125 Inverness Dr E #250 · </t>
  </si>
  <si>
    <t>1 720-443-2235</t>
  </si>
  <si>
    <t>Body contouring, facial surgery</t>
  </si>
  <si>
    <t>BEAUTY by BUFORD: Gregory A. Buford, MD</t>
  </si>
  <si>
    <t>Dr. Buford</t>
  </si>
  <si>
    <t xml:space="preserve">10459 Park Meadows Dr #100 · </t>
  </si>
  <si>
    <t>1 720-924-9296</t>
  </si>
  <si>
    <t>https://beautybybuford.com/_static_/feature/dr-buford_about.jpg</t>
  </si>
  <si>
    <t>Boutique cosmetic practice; aesthetic-focused care.</t>
  </si>
  <si>
    <t>Facial aesthetics, cosmetic procedures</t>
  </si>
  <si>
    <t>Aesthetics / Plastic surgery</t>
  </si>
  <si>
    <t>Fante Eye &amp; Face Centre</t>
  </si>
  <si>
    <t>Dr. Robert G. Fante</t>
  </si>
  <si>
    <t xml:space="preserve">4500 Cherry Creek S Dr #550 · </t>
  </si>
  <si>
    <t>1 303-839-1616</t>
  </si>
  <si>
    <t>https://www.drfante.com/wp-content/uploads/2022/03/Dr.-Fante.jpg.avif</t>
  </si>
  <si>
    <t>Strong surgeon reputation; facial aesthetics expert.</t>
  </si>
  <si>
    <t>Shah Aesthetic Surgery - Rhinoplasty and Facelift Specialist</t>
  </si>
  <si>
    <t xml:space="preserve">Dr. Manish Shah
</t>
  </si>
  <si>
    <t>500 E Hampden Ave #300 ·</t>
  </si>
  <si>
    <t xml:space="preserve"> 1 303-708-8234</t>
  </si>
  <si>
    <t>https://drmanishshah.com/wp-content/webp-express/webp-images/uploads/2024/05/dr-manish-shah.jpeg.webp</t>
  </si>
  <si>
    <t>Very strong national reputation; cosmetic specialist.</t>
  </si>
  <si>
    <t>FacesFirst Cosmetic Surgery</t>
  </si>
  <si>
    <t>Dr. Nicolette Picerno</t>
  </si>
  <si>
    <t>850 E. Harvard Ave. Suite 575
Denver, CO 80210</t>
  </si>
  <si>
    <t>1 720-414-3332</t>
  </si>
  <si>
    <t>https://www.facesfirst.com/wp-content/uploads/2024/08/Picerno_Nicolette_medfile_bkgrnd_slightcrop_6357_FacesFirst_16July2024.jpg</t>
  </si>
  <si>
    <t>Highly reputable facial aesthetics clinic.</t>
  </si>
  <si>
    <t>Rhinoplasty, facelifts, eyelid surgery</t>
  </si>
  <si>
    <t>Blue Sky Physical Therapy</t>
  </si>
  <si>
    <t>Hillary L Joseph</t>
  </si>
  <si>
    <t xml:space="preserve">155 S Madison St #303 · </t>
  </si>
  <si>
    <t>1 720-853-2380</t>
  </si>
  <si>
    <t>https://blueskypt.com/wp-content/uploads/2019/01/IMG_0434-1-min-400x450.jpeg</t>
  </si>
  <si>
    <t>Positive patient-focused rehab clinic.</t>
  </si>
  <si>
    <t>Injury rehab, sports therapy</t>
  </si>
  <si>
    <t>Physical therapy</t>
  </si>
  <si>
    <t>Atlas Physical Therapy</t>
  </si>
  <si>
    <t>Andrea Guevara</t>
  </si>
  <si>
    <t>3401 Quebec St #8200 ·</t>
  </si>
  <si>
    <t>https://atlasptco.com/wp-content/uploads/2025/12/andrea-guevara-e1766515101620-300x300.webp</t>
  </si>
  <si>
    <t>Strong network clinic; consistent rehab care.</t>
  </si>
  <si>
    <t>Sports rehab, pain therapy</t>
  </si>
  <si>
    <t>Therapydia Denver</t>
  </si>
  <si>
    <t xml:space="preserve">Dr. Geoffrey Rodriguez </t>
  </si>
  <si>
    <t xml:space="preserve">1650 N Grant St · </t>
  </si>
  <si>
    <t>1 303-482-1540</t>
  </si>
  <si>
    <t>https://blogsdir.imgix.net/2144/files/staff/Geoffrey-Rodriguez-Jasinski.jpeg?auto=compress,format&amp;cs=adobergb1998&amp;auto=compress,format&amp;cs=adobergb1998&amp;h=300&amp;w=300&amp;fp-z=1.35&amp;fp-x=0.52&amp;fp-y=0.38&amp;crop=focalpoint&amp;fit=crop</t>
  </si>
  <si>
    <t>Good local rehab clinic reputation.</t>
  </si>
  <si>
    <t>Injury rehab, mobility therapy</t>
  </si>
  <si>
    <t>Dr. Kevin Rodriguez</t>
  </si>
  <si>
    <t>2626 E Colfax Ave ·</t>
  </si>
  <si>
    <t xml:space="preserve"> 1 303-832-3700</t>
  </si>
  <si>
    <t>https://blogsdir.imgix.net/2144/files/staff/kevin.jpg?auto=compress,format&amp;cs=adobergb1998&amp;h=300&amp;w=300&amp;fp-z=1&amp;fp-y=0.48&amp;crop=focalpoint&amp;fit=crop</t>
  </si>
  <si>
    <t>Large PT network; consistent care quality.</t>
  </si>
  <si>
    <t>Sports rehab, orthopedic recovery</t>
  </si>
  <si>
    <t>Evolution Physical Therapy &amp; Fitness - Denver</t>
  </si>
  <si>
    <t>Kumiko Bankson</t>
  </si>
  <si>
    <t xml:space="preserve">3801 E Florida Ave #330 </t>
  </si>
  <si>
    <t>https://www.evolutionphysicaltherapy.com/wp-content/uploads/2025/02/Kumi-Bankson-wpv_690x.png</t>
  </si>
  <si>
    <t>Modern rehab + fitness-focused PT.</t>
  </si>
  <si>
    <t>Sports rehab, performance therapy</t>
  </si>
  <si>
    <t xml:space="preserve">John Carlo Saul
</t>
  </si>
  <si>
    <t>4045 N Pecos St Ste 140</t>
  </si>
  <si>
    <t>https://atlasptco.com/wp-content/uploads/2025/11/johncarlosaul-e1766508889509-300x300.webp</t>
  </si>
  <si>
    <t>Duplicate listing; same network clinic.</t>
  </si>
  <si>
    <t>KinetikChain Physical Therapy Denver</t>
  </si>
  <si>
    <t>Dr. Jamie Bovay</t>
  </si>
  <si>
    <t xml:space="preserve">1888 Sherman St Suite 202 · </t>
  </si>
  <si>
    <t>1 720-583-0439</t>
  </si>
  <si>
    <t>https://kinetikchaindenver.com/wp-content/uploads/2024/06/jamie-1.webp</t>
  </si>
  <si>
    <t>Performance-based rehab clinic.</t>
  </si>
  <si>
    <t>Athletic rehab, mobility training</t>
  </si>
  <si>
    <t>N2 Physical Therapy</t>
  </si>
  <si>
    <t>Hollie Neujahr</t>
  </si>
  <si>
    <t>1888 N Sherman Street, Ste 202 Denver, CO 80203</t>
  </si>
  <si>
    <t>303-954-8423</t>
  </si>
  <si>
    <t>https://n2physicaltherapy.com/wp-content/uploads/2023/05/Hollie.jpg</t>
  </si>
  <si>
    <t>Positive sports rehab clinic feedback.</t>
  </si>
  <si>
    <t>Injury rehab, strength recovery</t>
  </si>
  <si>
    <t>Rocky Mountain Spine &amp; Sport Physical Therapy Denver St. Lukes</t>
  </si>
  <si>
    <t xml:space="preserve">1601 E 19th Ave #4550 · </t>
  </si>
  <si>
    <t>1 303-830-0018</t>
  </si>
  <si>
    <t>https://rockymountain.urpt.com/wp-content/uploads/sites/38/2026/05/anthony-ceo-headshot-01-360x430.jpg</t>
  </si>
  <si>
    <t>Strong franchise rehab network.</t>
  </si>
  <si>
    <t>Orthopedic rehab, pain therapy</t>
  </si>
  <si>
    <t>Denver Sports Recovery</t>
  </si>
  <si>
    <t>Marsha Prada, DC</t>
  </si>
  <si>
    <t>2242 W 29th Ave ·</t>
  </si>
  <si>
    <t xml:space="preserve"> 1 303-718-3435</t>
  </si>
  <si>
    <t>https://denversportsrecovery.com/images/staff/marsha-prada.jpg</t>
  </si>
  <si>
    <t>Sports-focused recovery clinic.</t>
  </si>
  <si>
    <t>Athletic rehab, recovery therapy</t>
  </si>
  <si>
    <t>Mile High Physical Therapy &amp; Balance Centers</t>
  </si>
  <si>
    <t>Dr. Paden Wolfe</t>
  </si>
  <si>
    <t xml:space="preserve">495 Uinta Way Ste 110 · </t>
  </si>
  <si>
    <t>1 303-856-3299</t>
  </si>
  <si>
    <t>https://www.milehighphysicaltherapy.com/wp-content/uploads/2021/02/MHPT-1081-WEB-e1470974009689-optimized.jpg</t>
  </si>
  <si>
    <t>Local PT clinic with good reputation.</t>
  </si>
  <si>
    <t>Injury rehab, mobility</t>
  </si>
  <si>
    <t>Back To Motion Physical Therapy Denver</t>
  </si>
  <si>
    <t>Dr. Michael House</t>
  </si>
  <si>
    <t>600 N Grant St Ste 208 ·</t>
  </si>
  <si>
    <t xml:space="preserve"> 1 303-832-5577</t>
  </si>
  <si>
    <t>https://backtomotion.net/wp-content/uploads/2010/01/MichaelHouse.jpg</t>
  </si>
  <si>
    <t>Positive orthopedic rehab clinic.</t>
  </si>
  <si>
    <t>Back pain rehab, mobility</t>
  </si>
  <si>
    <t>Savvy Physical Therapy</t>
  </si>
  <si>
    <t>Ryan Smith</t>
  </si>
  <si>
    <t xml:space="preserve">900 W 1st Ave #150 </t>
  </si>
  <si>
    <t>https://images.squarespace-cdn.com/content/v1/5c736d0a523958e0eb38af04/8a9c9aca-bc1c-4951-ad14-bd1a6de5bde8/Denver+Physical+Therapist?format=750w</t>
  </si>
  <si>
    <t>Boutique rehab clinic; personalized care.</t>
  </si>
  <si>
    <t>Sports rehab, strength therapy</t>
  </si>
  <si>
    <t>Physical Therapy &amp; Injury Specialists</t>
  </si>
  <si>
    <t>Beverly Parrott</t>
  </si>
  <si>
    <t xml:space="preserve">3601 S Pearl St #200 · </t>
  </si>
  <si>
    <t>1 303-757-1554</t>
  </si>
  <si>
    <t>https://denverptis.com/wp-content/uploads/beverly-parrott-physical-therapist-englewood-co_PTIS_DENVER-360x360.png</t>
  </si>
  <si>
    <t>Established rehab clinic; good feedback.</t>
  </si>
  <si>
    <t>Orthopedic rehab, injury recovery</t>
  </si>
  <si>
    <t>Sage Physical Therapy Denver</t>
  </si>
  <si>
    <t>Katherine Koch</t>
  </si>
  <si>
    <t xml:space="preserve">1165 S Pennsylvania St #110 </t>
  </si>
  <si>
    <t>https://static.wixstatic.com/media/5aead8_9bba81badd1d4afc8d135dc1dfdb82c9~mv2.jpg/v1/fill/w_451,h_1054,al_c,q_85,usm_0.66_1.00_0.01,enc_avif,quality_auto/5aead8_9bba81badd1d4afc8d135dc1dfdb82c9~mv2.jpg</t>
  </si>
  <si>
    <t>Modern PT clinic with strong reviews.</t>
  </si>
  <si>
    <t>Rehab therapy, mobility training</t>
  </si>
  <si>
    <t>ACTIVCORE PHYSICAL THERAPY</t>
  </si>
  <si>
    <t>Dr. Ashlea Lytle</t>
  </si>
  <si>
    <t xml:space="preserve">425 S Cherry St #600 </t>
  </si>
  <si>
    <t>https://dnavibe.com/cdn/shop/files/Dr_Ashlea_Lytle.png?v=1767418551&amp;width=1000</t>
  </si>
  <si>
    <t>High-end performance PT clinic.</t>
  </si>
  <si>
    <t>Sports rehab, performance optimization</t>
  </si>
  <si>
    <t>LoDo Physical Therapy</t>
  </si>
  <si>
    <t>Phil Koffler, MSPT, MTC</t>
  </si>
  <si>
    <t xml:space="preserve">1660 17th St Ste 120 · </t>
  </si>
  <si>
    <t>1 303-515-2500</t>
  </si>
  <si>
    <t>https://blogsdir.imgix.net/2375/files/photos/staff/Phil-new.jpg?auto=compress,format&amp;cs=adobergb1998&amp;fit=crop&amp;crop=focalpoint</t>
  </si>
  <si>
    <t>Local eye care clinic; standard service.</t>
  </si>
  <si>
    <t>Eye exams, glasses</t>
  </si>
  <si>
    <t xml:space="preserve">optometry </t>
  </si>
  <si>
    <t>Central Denver Eye Care</t>
  </si>
  <si>
    <t>Benjamin D. Smith, OD</t>
  </si>
  <si>
    <t>1075 Acoma St Ste 110, Denver, CO 80204, United States</t>
  </si>
  <si>
    <t xml:space="preserve"> 720-255-2412</t>
  </si>
  <si>
    <t>https://da4e1j5r7gw87.cloudfront.net/wp-content/uploads/sites/2312/2024/08/benjamin_GSP_UID_9cb874fc-662d-4e7e-a8ec-e7c5dcfaf75a.jpeg</t>
  </si>
  <si>
    <t>Positive local eye clinic reputation.</t>
  </si>
  <si>
    <t>Eye exams, vision correction</t>
  </si>
  <si>
    <t>Elevated Eyecare</t>
  </si>
  <si>
    <t>David Optician</t>
  </si>
  <si>
    <t>4660 N Yosemite St Ste 150, Denver, CO 80238, United States</t>
  </si>
  <si>
    <t xml:space="preserve"> 303-284-9889</t>
  </si>
  <si>
    <t>https://static.royacdn.com/Site-4ecf12c2-c6ac-4cf2-bcb1-471839e60c16/David_1.jpg</t>
  </si>
  <si>
    <t>Strong modern optometry practice.</t>
  </si>
  <si>
    <t>Eye exams, contact lenses</t>
  </si>
  <si>
    <t xml:space="preserve">Optique  of Denver  </t>
  </si>
  <si>
    <t xml:space="preserve">Marie Schaefer, OD
</t>
  </si>
  <si>
    <t>1525 15th St, Denver, CO 80202, United States</t>
  </si>
  <si>
    <t xml:space="preserve"> 720-617-2321</t>
  </si>
  <si>
    <t>https://optiqueofdenver.com/wp-content/uploads/2026/03/Marie-Schaefer.png</t>
  </si>
  <si>
    <t>Boutique eye care clinic.</t>
  </si>
  <si>
    <t>Glasses, eye exams</t>
  </si>
  <si>
    <t>Denver Eye Practice &amp; Optical</t>
  </si>
  <si>
    <t xml:space="preserve">Chet Ritter, O.D.
</t>
  </si>
  <si>
    <t>1601 E 19th Ave Ste 4525, Denver, CO 80218, United States</t>
  </si>
  <si>
    <t xml:space="preserve"> 303-861-2020</t>
  </si>
  <si>
    <r>
      <rPr>
        <u/>
        <sz val="10"/>
        <color rgb="FF1155CC"/>
        <rFont val="Arial"/>
      </rPr>
      <t>https://da4e1j5r7gw87.cloudfront.net/wp-content/uploads/sites/4784/2024/11/chet_GSP_UID_9d8b2fab-31b1-45ce-9d73-6de2284d306f.jpeg</t>
    </r>
    <r>
      <rPr>
        <sz val="10"/>
        <rFont val="Arial"/>
      </rPr>
      <t>g</t>
    </r>
  </si>
  <si>
    <t>Established eye care clinic.</t>
  </si>
  <si>
    <t>Vision testing, eye exams</t>
  </si>
  <si>
    <t>LensCrafters</t>
  </si>
  <si>
    <t xml:space="preserve">Dr. Richard E.   </t>
  </si>
  <si>
    <t>3000 E 1st Ave #2220, Denver, CO 80206, United States</t>
  </si>
  <si>
    <t xml:space="preserve"> 303-321-8331</t>
  </si>
  <si>
    <t>https://dyn.mktgcdn.com/p/_v4BwPGuNMHtZKmZjOz7n4gWcyarNUei0JmbPx3NBb4/width=1280,height=1280</t>
  </si>
  <si>
    <t>Large retail chain; standardized service.</t>
  </si>
  <si>
    <t>Optical retail</t>
  </si>
  <si>
    <t>LoHi Eye Care and Eyewear</t>
  </si>
  <si>
    <t>Dr. Maria Bray</t>
  </si>
  <si>
    <t>2040 W 30th Ave, Denver, CO 80211, United States</t>
  </si>
  <si>
    <t xml:space="preserve">  720-826-0123</t>
  </si>
  <si>
    <t>https://static.royacdn.com/Site-cec56ae6-78a8-4307-af10-dca5bb6b8f6c/GRW_1344_2.png</t>
  </si>
  <si>
    <t>Good neighborhood clinic reputation.</t>
  </si>
  <si>
    <t>Eye exams, contacts</t>
  </si>
  <si>
    <t>Infinity Eyecare of Denver</t>
  </si>
  <si>
    <t xml:space="preserve">Dr. Anthony Bistodeau
</t>
  </si>
  <si>
    <t>564 S Broadway, Denver, CO 80209, United States</t>
  </si>
  <si>
    <t xml:space="preserve"> 303-777-1400</t>
  </si>
  <si>
    <t>https://infinityeyecareofdenver.com/userfiles/2504/images/_DSC9682.jpg?t=20231020011032</t>
  </si>
  <si>
    <t>Positive patient feedback clinic.</t>
  </si>
  <si>
    <t>Vision exams, eyewear</t>
  </si>
  <si>
    <t>True Eye Care</t>
  </si>
  <si>
    <t>Dr. Nathan Lohmeyer,</t>
  </si>
  <si>
    <t>3300 Irving St, Denver, CO 80211, United States</t>
  </si>
  <si>
    <t xml:space="preserve"> 303-322-4652</t>
  </si>
  <si>
    <t>https://trueeyecareco.com/wp-content/uploads/2025/02/Dr-Nathan-Lohmeyer-headshot-1.jpg</t>
  </si>
  <si>
    <t>Local optometry clinic; good reviews.</t>
  </si>
  <si>
    <t>Optique of Denver</t>
  </si>
  <si>
    <t>Tyler Persson, OD, MS, FAAO</t>
  </si>
  <si>
    <t>1632 S Broadway, Denver, CO 80210, United States</t>
  </si>
  <si>
    <t xml:space="preserve">  720-817-3093</t>
  </si>
  <si>
    <t>https://optiqueofdenver.com/wp-content/uploads/2026/03/Tyler-Persson.png</t>
  </si>
  <si>
    <t>Duplicate listing of same clinic.</t>
  </si>
  <si>
    <t>The Bent Lens</t>
  </si>
  <si>
    <t>Dr. Torrey</t>
  </si>
  <si>
    <t>Ice House Lofts Building, 1801 Wynkoop St Unit B, Denver, CO 80202, United States</t>
  </si>
  <si>
    <t xml:space="preserve"> 720-956-1078</t>
  </si>
  <si>
    <t>Boutique optical shop.</t>
  </si>
  <si>
    <t>Omni Eye Specialists (Now a part of ICON Eyecare)</t>
  </si>
  <si>
    <t>David Litoff, M.D</t>
  </si>
  <si>
    <t>55 Madison St #355, Denver, CO 80206, United States</t>
  </si>
  <si>
    <t>303-377-2020</t>
  </si>
  <si>
    <t>https://iconeyecare.com/wp-content/uploads/sites/2/2019/05/David-Litoff-MD-5280-2025.png</t>
  </si>
  <si>
    <t>Strong modern eye care clinic.</t>
  </si>
  <si>
    <t>MyEye Dr.</t>
  </si>
  <si>
    <t>Sarah Thompson, OD</t>
  </si>
  <si>
    <t>1050 17th St Suite A110, Denver, CO 80265, United States</t>
  </si>
  <si>
    <t xml:space="preserve">  303-298-9410</t>
  </si>
  <si>
    <t>https://a.mktgcdn.com/p/nKTvGfmkuxf0cpFHyDdwvL686_UxGbAZLHNRt2lRE70/2400x2400.jpg</t>
  </si>
  <si>
    <t>Large optical chain.</t>
  </si>
  <si>
    <t>Highlands Eyecare</t>
  </si>
  <si>
    <t>Dien T. Le, O.D.</t>
  </si>
  <si>
    <t>5000 Quitman St, Denver, CO 80212, United States</t>
  </si>
  <si>
    <t xml:space="preserve"> 303-455-0888</t>
  </si>
  <si>
    <t>https://static.royacdn.com/Site-fc10bf5e-48f7-42c4-a2d2-53f6942c3405/Featured_Staff/dr_le_new.jpg</t>
  </si>
  <si>
    <t>Local clinic with good reputation.</t>
  </si>
  <si>
    <t>I Care Vision Centers</t>
  </si>
  <si>
    <t xml:space="preserve">Elizabeth M. Orleans, O.D.
</t>
  </si>
  <si>
    <t>5560 W 44th Ave, Denver, CO 80212, United States</t>
  </si>
  <si>
    <t>303-421-2424</t>
  </si>
  <si>
    <t>https://icarevisioncenters.net/wp-content/uploads/2025/02/DrOleans.jpg</t>
  </si>
  <si>
    <t>Budget-friendly eye care network.</t>
  </si>
  <si>
    <t>Associates in Eyecare, P.C.</t>
  </si>
  <si>
    <t>Matthew M. Kruger, M.D.</t>
  </si>
  <si>
    <t>4500 Cherry Creek S Dr Ste 1050, Denver, CO 80246, United States</t>
  </si>
  <si>
    <t>303-691-0777</t>
  </si>
  <si>
    <t>https://assets.yourpractice.online/2625/dr-kruger-team.jpg</t>
  </si>
  <si>
    <t>Established optometry clinic.</t>
  </si>
  <si>
    <t>MyEyeDr.</t>
  </si>
  <si>
    <t>Lissette Silva, OD</t>
  </si>
  <si>
    <t>6460 E Yale Ave A20, Denver, CO 80222, United States</t>
  </si>
  <si>
    <t xml:space="preserve"> 720-316-7739</t>
  </si>
  <si>
    <t>https://a.mktgcdn.com/p/9xqGlfMY3nf7WtgFn39x7-_N2asGgLqAk1trV8ChPKA/800x800.jpg</t>
  </si>
  <si>
    <t>Duplicate chain location.</t>
  </si>
  <si>
    <t>Arvada Optometric Center</t>
  </si>
  <si>
    <t xml:space="preserve">Stephanie R, CPOA
</t>
  </si>
  <si>
    <t>7913 Allison Way #102, Arvada, CO 80005, United States</t>
  </si>
  <si>
    <t>303-424-5282</t>
  </si>
  <si>
    <t>https://cdcssl.ibsrv.net/ibimg/smb/650x882_80/webmgr/0n/m/p/staff/044.jpg.webp?f608241168e9caedfa9b7e7a05a61541</t>
  </si>
  <si>
    <t>Strong local eye clinic reputation.</t>
  </si>
  <si>
    <t>Eye exams, vision care</t>
  </si>
  <si>
    <t>Optical Masters</t>
  </si>
  <si>
    <t xml:space="preserve">Dr. Christina Green O.D​​​​​​​
</t>
  </si>
  <si>
    <t>820 S Monaco St Pkwy #2b, Denver, CO 80224, United States</t>
  </si>
  <si>
    <t xml:space="preserve">  303-377-0752</t>
  </si>
  <si>
    <t>https://static.royacdn.com/Site-cca01a99-7901-4da0-9613-ded5f6e8aa06/image/Dr._Christina_Green_OD.jpg</t>
  </si>
  <si>
    <t>Local optical shop.</t>
  </si>
  <si>
    <t>EyeCare Specialties - Colorado Blvd</t>
  </si>
  <si>
    <t xml:space="preserve">Kristine Pedersen
</t>
  </si>
  <si>
    <t>1685 S Colorado Blvd, Denver, CO 80222, United States</t>
  </si>
  <si>
    <t xml:space="preserve"> 303-757-6747</t>
  </si>
  <si>
    <t>https://storage.googleapis.com/ecp-samurai/33463/a0f699d7-0774-4443-b475-eeede1504994.jpeg</t>
  </si>
  <si>
    <t>Neighborhood eye clinic.</t>
  </si>
  <si>
    <t>Madison Yards Family Dentistry</t>
  </si>
  <si>
    <t>Dr. Sara Mouzi-Escobedo</t>
  </si>
  <si>
    <t>955 Memorial Dr SE Ste 534, Atlanta, GA 30316, United States</t>
  </si>
  <si>
    <t>(404) 836 4595</t>
  </si>
  <si>
    <t>https://encrypted-tbn0.gstatic.com/images?q=tbn:ANd9GcQ2Xv-GPWeqjXTwr2vx_nWb5WR_X5ASZOwq_g&amp;s</t>
  </si>
  <si>
    <t>Positive reviews for affordability, friendly staff, and modern care.</t>
  </si>
  <si>
    <t>Ponce Dental Studio - Atlanta</t>
  </si>
  <si>
    <t>Dr. Frank Nia</t>
  </si>
  <si>
    <t xml:space="preserve"> 892 Ponce De Leon Ave NE – Suite 101, Atlanta, GA 30306</t>
  </si>
  <si>
    <t>(678) 551 6876</t>
  </si>
  <si>
    <t>https://encrypted-tbn0.gstatic.com/images?q=tbn:ANd9GcQXmOtxrtBdIJzIDQGd9E91h35K83w5ZygCIg&amp;s</t>
  </si>
  <si>
    <t>Strong reputation for personalized care and patient comfort.</t>
  </si>
  <si>
    <t>General dentistry, cosmetic dentistry, implants</t>
  </si>
  <si>
    <t>Cosmetic Dentistry of Atlanta</t>
  </si>
  <si>
    <t>Dr. Marilyn Gaylor</t>
  </si>
  <si>
    <t>3280 Howell Mill Rd NW #335 Atlanta, 30327 GA</t>
  </si>
  <si>
    <t>(404) 351 8790</t>
  </si>
  <si>
    <t>https://www.cosmeticdentistryofatlanta.com/wp-content/uploads/2025/12/dr-gaylor-website-photo-1-license-confirmed-1-817x1024.jpg</t>
  </si>
  <si>
    <t>Highly rated for aesthetic results and advanced cosmetic work.</t>
  </si>
  <si>
    <t>Veneers, smile makeovers, whitening</t>
  </si>
  <si>
    <t>Cosmetic dentistry</t>
  </si>
  <si>
    <t>Downtown Atlanta Dentistry</t>
  </si>
  <si>
    <t>Dr.Richard L. Rodgers</t>
  </si>
  <si>
    <t>229 Peachtree Rd NE #206 Atlanta, GA 30303</t>
  </si>
  <si>
    <t>(404) 999 1407</t>
  </si>
  <si>
    <t>https://downtownatlantadentistry.com/wp-content/uploads/Richard-DDS.png-351x400.webp</t>
  </si>
  <si>
    <t>Positive reviews highlighting professionalism and modern office.</t>
  </si>
  <si>
    <t>Preventive care, restorative dentistry, cosmetic dentistry</t>
  </si>
  <si>
    <t>Midtown Dental Center</t>
  </si>
  <si>
    <t>​​​​​​​Dr. Thomas P. Suitt</t>
  </si>
  <si>
    <t>650 Ponce De Leon Ave NE #600B, Atlanta, GA 30308, United States</t>
  </si>
  <si>
    <t>(404) 874 0800</t>
  </si>
  <si>
    <t>https://static.royacdn.com/Site-a55ba6b1-e817-4139-93e2-4102de01dfba/insidepage/DSCF3987.jpg</t>
  </si>
  <si>
    <t>Strong reputation for friendly doctors and quality care.</t>
  </si>
  <si>
    <t>Cleanings, crowns, implants</t>
  </si>
  <si>
    <t>East Atlanta Family Dental</t>
  </si>
  <si>
    <t>Dr. Shervin Meshkian</t>
  </si>
  <si>
    <t>1390 Memorial Dr SE, Atlanta, GA 30317, United States</t>
  </si>
  <si>
    <t>(404) 688 2223</t>
  </si>
  <si>
    <t>https://eastatlfamilydental.com/wp-content/uploads/2023/01/img-dr-shervin.jpg</t>
  </si>
  <si>
    <t>Well-reviewed family practice with patient-focused care.</t>
  </si>
  <si>
    <t>Family dentistry, fillings, extractions</t>
  </si>
  <si>
    <t>19th Street Dental</t>
  </si>
  <si>
    <t>Dr. Trushar Patel</t>
  </si>
  <si>
    <t>232 19th St NW #7200, Atlanta, GA 30363, United States</t>
  </si>
  <si>
    <t>(404) 567 8900</t>
  </si>
  <si>
    <t>https://19thstreetdental.com/wp-content/uploads/2024/01/trushar-patel.jpg</t>
  </si>
  <si>
    <t>Positive feedback for thorough exams and gentle care.</t>
  </si>
  <si>
    <t>Restorative dentistry, cosmetic dentistry, implants</t>
  </si>
  <si>
    <t>Art of Cosmetic Dentistry</t>
  </si>
  <si>
    <t>Dr. Jennifer Wohlers</t>
  </si>
  <si>
    <t>3333 Piedmont Rd NE #130, Atlanta, GA 30305, United States</t>
  </si>
  <si>
    <t>(404) 816 8200</t>
  </si>
  <si>
    <t>https://www.wohlersdentistry.com/wp-content/uploads/2022/12/Jen-1568x2357.png</t>
  </si>
  <si>
    <t>High-end cosmetic practice with strong aesthetic results.</t>
  </si>
  <si>
    <t>Buckhead Family Dentistry</t>
  </si>
  <si>
    <t>Dr.Travis Paige</t>
  </si>
  <si>
    <t xml:space="preserve"> 3379 Peachtree Rd NE #850, Atlanta, GA 30326, United States</t>
  </si>
  <si>
    <t>(404) 846 9100</t>
  </si>
  <si>
    <t>https://s3-media0.fl.yelpcdn.com/bphoto/h0wHEkylWPa-XbFylaWOqA/l.jpg</t>
  </si>
  <si>
    <t>Strong patient satisfaction for general and family care.</t>
  </si>
  <si>
    <t>TMJ Treatment</t>
  </si>
  <si>
    <t>Ansley Midtown Dental</t>
  </si>
  <si>
    <t>Dr. Michelle Greissinger</t>
  </si>
  <si>
    <t>222 12th St NE #1a, Atlanta, GA 30309, United States</t>
  </si>
  <si>
    <t>(404) 873 2957</t>
  </si>
  <si>
    <t>https://static.wixstatic.com/media/3bdb76_85b31857e32f49ac8ba0b7ebed132077~mv2.png/v1/crop/x_0,y_0,w_300,h_300/fill/w_264,h_260,al_c,q_85,usm_0.66_1.00_0.01,enc_avif,quality_auto/Michelle%20Greissinger.png</t>
  </si>
  <si>
    <t>Positive reviews for comfort-focused care and professionalism.</t>
  </si>
  <si>
    <t>General dentistry, cosmetic dentistry</t>
  </si>
  <si>
    <t>Perl Smile Co.</t>
  </si>
  <si>
    <t>Dr. Faith Volpe</t>
  </si>
  <si>
    <t>562 Dutch Valley Rd NE, Atlanta, GA 30324, United States</t>
  </si>
  <si>
    <t>(404) 806 1680</t>
  </si>
  <si>
    <t>https://www.perlsmile.co/wp-content/uploads/2025/12/2b6a8142-photoroom.png</t>
  </si>
  <si>
    <t>Modern clinic with good reputation for cosmetic and general care.</t>
  </si>
  <si>
    <t>Whitening, crowns, veneers</t>
  </si>
  <si>
    <t>Dentistry for Midtown Atlanta</t>
  </si>
  <si>
    <t>Dr.Laura Koch</t>
  </si>
  <si>
    <t xml:space="preserve"> 1401 Peachtree St NE Suite 100, Atlanta, GA 30309, United States</t>
  </si>
  <si>
    <t>(470) 795 7537</t>
  </si>
  <si>
    <t>https://cdcssl.ibsrv.net/ibimg/smb/1400x2100_80/webmgr/1k/a/s/0002bw.jpg.webp?f018a177b226a4c65a4110c0e6949957</t>
  </si>
  <si>
    <t>Strong patient feedback and personalized care.</t>
  </si>
  <si>
    <t>Preventive care, restorative dentistry</t>
  </si>
  <si>
    <t>Midtown Smile Center</t>
  </si>
  <si>
    <t xml:space="preserve">Dr. Ala Yassin </t>
  </si>
  <si>
    <t>999 Peachtree St NE #700, Atlanta, GA 30309, United States</t>
  </si>
  <si>
    <t>(678) 904 8750</t>
  </si>
  <si>
    <t>https://mysagedental.com/wp-content/uploads/2025/10/Ala-Yassin.png-768x886.webp</t>
  </si>
  <si>
    <t>Well-reviewed for cosmetic and restorative dental services.</t>
  </si>
  <si>
    <t>Implants, crowns, whitening</t>
  </si>
  <si>
    <t>Atlanta Dental Center</t>
  </si>
  <si>
    <t>Dr. Robert Schmidt</t>
  </si>
  <si>
    <t xml:space="preserve"> 620 Peachtree St NE Ste 204, Atlanta, GA 30308, United States</t>
  </si>
  <si>
    <t>(404) 600 1446</t>
  </si>
  <si>
    <t>https://www.statesvilledentist.com/wp-content/uploads/sites/6111/2023/07/Dr-Robert-Schmidt.jpg</t>
  </si>
  <si>
    <t>Established clinic with broad general dentistry services.</t>
  </si>
  <si>
    <t>Siegel, Dolt, &amp; Plaisance Comprehensive Dental Care</t>
  </si>
  <si>
    <t>Dr.Harris B. Siegel</t>
  </si>
  <si>
    <t>2751 Buford Hwy NE #302, Atlanta, GA 30324, United States</t>
  </si>
  <si>
    <t>(404) 634 1277</t>
  </si>
  <si>
    <t>https://mdxvitals-res.cloudinary.com/private_images/h_150,w_150,c_fill,g_face,f_auto,dpr_auto/professionals/1503503/photo.jpg</t>
  </si>
  <si>
    <t>Positive reviews highlighting friendly staff and quality care.</t>
  </si>
  <si>
    <t>Drescher &amp; Cohen - Midtown Atlanta Dentist</t>
  </si>
  <si>
    <t>Dr. Stephan (Steve) Drescher</t>
  </si>
  <si>
    <t>1201 Peachtree St NE #1515, Atlanta, GA 30361, United States</t>
  </si>
  <si>
    <t>(404) 882 1796</t>
  </si>
  <si>
    <t>https://media.licdn.com/dms/image/v2/C4E03AQFUtlNR0p2yXQ/profile-displayphoto-shrink_200_200/profile-displayphoto-shrink_200_200/0/1517687156874?e=2147483647&amp;v=beta&amp;t=BHK7qWBLsDkf1aSBeyVkr0Nz-CdNHLITM8WfamVnUwM</t>
  </si>
  <si>
    <t>Strong reputation for experienced and gentle care.</t>
  </si>
  <si>
    <t>Restorative dentistry, implants</t>
  </si>
  <si>
    <t>Buckhead Atlanta Dentistry</t>
  </si>
  <si>
    <t>Dr.Carye Riley</t>
  </si>
  <si>
    <t>3525 Piedmont Rd NE Bldg 8 Suite 420, Atlanta, GA 30305, United States</t>
  </si>
  <si>
    <t>(404) 882 8150</t>
  </si>
  <si>
    <t>https://dentalassociatesofbuckhead.com/wp-content/uploads/Dr-Carey-373x400.webp</t>
  </si>
  <si>
    <t>High-end dental practice with strong patient satisfaction.</t>
  </si>
  <si>
    <t>Cosmetic dentistry, implants, crowns</t>
  </si>
  <si>
    <t>Cosmetic &amp; General Dentistry: Maria Benefield, DMD</t>
  </si>
  <si>
    <t>Dr. Maria F. Benefield</t>
  </si>
  <si>
    <t>47 Perimeter Center E #160, Atlanta, GA 30346, United States</t>
  </si>
  <si>
    <t>(404) 252 1216</t>
  </si>
  <si>
    <t>https://media.licdn.com/dms/image/v2/C5603AQFdwCG_VFS6iw/profile-displayphoto-shrink_200_200/profile-displayphoto-shrink_200_200/0/1516328341285?e=2147483647&amp;v=beta&amp;t=UDVCfyrcpL3YxiRsuRTm79po8OzN0NuTh91vdV7ag6w</t>
  </si>
  <si>
    <t>Positive reviews for family-focused and comfortable care.</t>
  </si>
  <si>
    <t>Family dentistry, preventive care</t>
  </si>
  <si>
    <t>Arts District Dental</t>
  </si>
  <si>
    <t>Dr.Cecil L Hill</t>
  </si>
  <si>
    <t>1355 Peachtree St NE Ste 1225, Atlanta, GA 30309, United States</t>
  </si>
  <si>
    <t>(404) 348 0852</t>
  </si>
  <si>
    <t>https://peachtreesmiles.com/wp-content/uploads/dr-greg-walsh-300x400.webp</t>
  </si>
  <si>
    <t>Modern clinic with strong patient experience feedback.</t>
  </si>
  <si>
    <t>Cosmetic dentistry, cleanings, restorations</t>
  </si>
  <si>
    <t>Smiles 4 Grant Park</t>
  </si>
  <si>
    <t>Dr. Abbey J. Lee</t>
  </si>
  <si>
    <t>301 Memorial Dr SE CU-A, Atlanta, GA 30312, United States</t>
  </si>
  <si>
    <t>(404) 328 7177</t>
  </si>
  <si>
    <t>https://smiles4grantpark.com/wp-content/uploads/2015/08/Lee59691.jpg</t>
  </si>
  <si>
    <t>Good reputation for accessible and community-focused care.</t>
  </si>
  <si>
    <t>General dentistry, cosmetic dentistry, emergency care</t>
  </si>
  <si>
    <t>Buckhead Cosmetic &amp; Family Dentistry</t>
  </si>
  <si>
    <t>Dr. Alvin J. Rattle</t>
  </si>
  <si>
    <t>316 Pharr Rd NE, Atlanta, GA 30305, United States</t>
  </si>
  <si>
    <t>(404) 458 9168</t>
  </si>
  <si>
    <t>https://smilepartnersusa.com/wp-content/uploads/2026/01/Dr.-Alvin-J.-Rattle-DDS.jpg</t>
  </si>
  <si>
    <t>Positive reviews for modern care, friendly staff, and convenience.</t>
  </si>
  <si>
    <t>Cleanings, restorative dentistry, cosmetic dentistry</t>
  </si>
  <si>
    <t>Atlanta Center for Cosmetic Dentistry</t>
  </si>
  <si>
    <t>Dr. Jennifer H. Bisig</t>
  </si>
  <si>
    <t>5014 Roswell Rd NE, Sandy Springs, GA 30342, United States</t>
  </si>
  <si>
    <t>(404) 381 1494</t>
  </si>
  <si>
    <t>https://encrypted-tbn1.gstatic.com/images?q=tbn:ANd9GcRZhvBnLm5S5ff_lfS26jtchD8HuzdjNQwtEUWm12dAWNPzyQNi</t>
  </si>
  <si>
    <t>Highly regarded for premium aesthetic results and advanced cosmetic cases.</t>
  </si>
  <si>
    <t>Atlanta Dental Spa - Buckhead</t>
  </si>
  <si>
    <t>3235 Roswell Rd NE UNIT 400, Atlanta, GA 30305, United States</t>
  </si>
  <si>
    <t>(404) 816 2230</t>
  </si>
  <si>
    <t>https://cdn.prod.website-files.com/63e0b17b11b8737435c124b6/66569fb9b471ab7d75d0a823_Dr%20Hamilton%20Full%20Body%20Cutout%20-%20Small%202.png</t>
  </si>
  <si>
    <t>Strong reputation for comfort-focused “spa-like” dental experience.</t>
  </si>
  <si>
    <t>Cosmetic dentistry, whitening, restorative care</t>
  </si>
  <si>
    <t>Dental / Cosmetic</t>
  </si>
  <si>
    <t>Smile Forever Atlanta</t>
  </si>
  <si>
    <t xml:space="preserve"> Dr. Peter Vanstrom</t>
  </si>
  <si>
    <t>2960 Hardman Ct NE</t>
  </si>
  <si>
    <t>(404) 325 2905</t>
  </si>
  <si>
    <t>https://hiossen.com/wp-content/uploads/2025/01/Peter-Vanstrom-DDS-768x719.png</t>
  </si>
  <si>
    <t>Well-reviewed for aesthetic results and patient-centered care.</t>
  </si>
  <si>
    <t>Executive Park Dentistry</t>
  </si>
  <si>
    <t>Dr. Omar Damji</t>
  </si>
  <si>
    <t>17 Executive Park Dr NE #235, Atlanta, GA 30329, United States</t>
  </si>
  <si>
    <t>(404) 633 1853</t>
  </si>
  <si>
    <t>https://www.executiveparkdentistry.com/wp-content/uploads/2021/12/dr.damji_.jpg</t>
  </si>
  <si>
    <t>Positive feedback for professionalism and family-friendly care.</t>
  </si>
  <si>
    <t>Atlanta Dentistry By Design</t>
  </si>
  <si>
    <t xml:space="preserve">Dr. Paul Freeman </t>
  </si>
  <si>
    <t>1800 Peachtree Rd #200, Atlanta, GA 30309, United States</t>
  </si>
  <si>
    <t>(404) 355 2001</t>
  </si>
  <si>
    <t>https://a.doctor.com/img?p=providers/145843-Paul_Freeman.jpg&amp;w=92</t>
  </si>
  <si>
    <t>Strong patient satisfaction and modern dental experience.</t>
  </si>
  <si>
    <t>Cosmetic dentistry, restorative dentistry</t>
  </si>
  <si>
    <t>Pure Dental Health</t>
  </si>
  <si>
    <t>Dr. Justin Scott</t>
  </si>
  <si>
    <t>2285 Peachtree Rd #203, Atlanta, GA 30309, United States</t>
  </si>
  <si>
    <t>(470) 828 5497</t>
  </si>
  <si>
    <t>https://puredentalhealth.com/wp-content/uploads/2025/04/Dr.-Scott-license-confirmed.jpg</t>
  </si>
  <si>
    <t>Highly rated for patient comfort and quality care.</t>
  </si>
  <si>
    <t>Dental Implants, Botox, TMJ</t>
  </si>
  <si>
    <t>Atlanta Smiles &amp; Wellness</t>
  </si>
  <si>
    <t>Dr. Dina Giesler</t>
  </si>
  <si>
    <t>4405 Northside Pkwy NW Unit 110, Atlanta, GA 30327, United States</t>
  </si>
  <si>
    <t>(404) 262 7733</t>
  </si>
  <si>
    <t>https://www.atlantasmiles.com/wp-content/uploads/2020/02/atlanta-dentist-dr-giesler.jpg</t>
  </si>
  <si>
    <t>Strong reputation for advanced cosmetic and restorative work.</t>
  </si>
  <si>
    <t>Veneers, implants, whitening</t>
  </si>
  <si>
    <t>Midtown Dental: Esthetic Restorative Implant Dentistry</t>
  </si>
  <si>
    <t>Dr. Casey J. Shuster</t>
  </si>
  <si>
    <t>999 Peachtree St NE #715, Atlanta, GA 30309</t>
  </si>
  <si>
    <t>(678) 679 9590</t>
  </si>
  <si>
    <t>https://smilemidtown.com/wp-content/uploads/2024/08/Dr-casey-profile-pic-scaled-e1724438902684-1473x2048.jpg</t>
  </si>
  <si>
    <t>Positive reviews for skilled and friendly dental care.</t>
  </si>
  <si>
    <t>Goldstein Dental Center</t>
  </si>
  <si>
    <t>Dr. Cary Goldstein</t>
  </si>
  <si>
    <t>4320 Roswell Rd NE, Atlanta, GA 30342, United States</t>
  </si>
  <si>
    <t>(404) 869 7711</t>
  </si>
  <si>
    <t>https://gentledentalcarewickliffe.com/wp-content/uploads/2024/12/Dr.-Goldstein-Headshot-imgs-207x300.webp</t>
  </si>
  <si>
    <t>Well-established practice with strong cosmetic expertise.</t>
  </si>
  <si>
    <t>Implants, crowns, restorative dentistry</t>
  </si>
  <si>
    <t>Thomas W Kauffman DDS PC</t>
  </si>
  <si>
    <t>Dr. Kauffman</t>
  </si>
  <si>
    <t>133 Peachtree St #4050, Atlanta, GA 30303, United States</t>
  </si>
  <si>
    <t>(404) 524 1981</t>
  </si>
  <si>
    <t>https://kaufmandentistry.com/wp-content/themes/kaufman/img/father-son.jpg</t>
  </si>
  <si>
    <t>Strong reputation for anxiety-free dental treatments.</t>
  </si>
  <si>
    <t>Sedation dentistry, oral surgery, restorative care</t>
  </si>
  <si>
    <t>Sedation dentistry</t>
  </si>
  <si>
    <t>Smile ATL Buckhead</t>
  </si>
  <si>
    <t>Dr. Timothy P. Resuta</t>
  </si>
  <si>
    <t>3280 Howell Mill Rd NW #339, Atlanta, GA 30327, United States</t>
  </si>
  <si>
    <t>(404) 341 4982</t>
  </si>
  <si>
    <t>https://www.smileatl.com/wp-content/uploads/2025/07/dr-timothy-p-resuta.jpg</t>
  </si>
  <si>
    <t>Positive reviews for experienced and gentle care.</t>
  </si>
  <si>
    <t>Buckhead Dental Partners</t>
  </si>
  <si>
    <t>Dr. Jeffery Ballard</t>
  </si>
  <si>
    <t>3525  Piedmont Rd NE Bldg 8 suite 415, Atlanta, GA 30305, United States</t>
  </si>
  <si>
    <t>(404) 261 0610</t>
  </si>
  <si>
    <t>https://buckheaddentalpartners.com/wp-content/uploads/2023/03/65-277x300-1.jpg</t>
  </si>
  <si>
    <t>High-end practice with strong patient trust.</t>
  </si>
  <si>
    <t>Cosmetic dentistry, implants</t>
  </si>
  <si>
    <t>Brookhaven Dental Associates</t>
  </si>
  <si>
    <t>Dr. Vik Bhatia</t>
  </si>
  <si>
    <t>1407 Dresden Dr #200, Atlanta, GA 30319, United States</t>
  </si>
  <si>
    <t>(404) 816 9336</t>
  </si>
  <si>
    <t>https://static.wixstatic.com/media/e7db76_6f303c40e2e6409084a2ba10c9b107e7~mv2.png/v1/fill/w_498,h_498,al_c,lg_1,q_85,enc_avif,quality_auto/e7db76_6f303c40e2e6409084a2ba10c9b107e7~mv2.png</t>
  </si>
  <si>
    <t>Well-reviewed family and cosmetic dental practice.</t>
  </si>
  <si>
    <t>General dentistry, fillings, cosmetic dentistry</t>
  </si>
  <si>
    <t>Atlanta Prosthodontics</t>
  </si>
  <si>
    <t>Dr. Titus Duncan</t>
  </si>
  <si>
    <t xml:space="preserve"> 2812 Piedmont Rd NE, Atlanta, GA 30305</t>
  </si>
  <si>
    <t>(404) 659 7696</t>
  </si>
  <si>
    <t>https://media.licdn.com/dms/image/v2/C4D03AQG1qQHF6RMgwQ/profile-displayphoto-shrink_200_200/profile-displayphoto-shrink_200_200/0/1516875302995?e=2147483647&amp;v=beta&amp;t=M0muSUtdhF4DM8-wljFGJssxOxIcIn29v8TKp3mrX2I</t>
  </si>
  <si>
    <t>Specialized practice with strong restorative reputation.</t>
  </si>
  <si>
    <t>Implants, full-mouth reconstruction, crowns</t>
  </si>
  <si>
    <t>Prosthodontics</t>
  </si>
  <si>
    <t>Atlanta West Dentistry</t>
  </si>
  <si>
    <t>Dr. Travis Watson, DDS</t>
  </si>
  <si>
    <t>1808 Powder Springs Rd SW, Marietta, GA 30064, United States</t>
  </si>
  <si>
    <t>(770) 762 4354</t>
  </si>
  <si>
    <t>https://mdxvitals-res.cloudinary.com/private_images/h_150,w_150,c_fill,g_face,f_auto,dpr_auto/professionals/1628468/photo.jpg</t>
  </si>
  <si>
    <t>Positive reviews for general and family care.</t>
  </si>
  <si>
    <t xml:space="preserve">Rose Dental - Atlanta Holistic Dentist
</t>
  </si>
  <si>
    <t>Dr. Zina Aaron, DMD</t>
  </si>
  <si>
    <t>4459 Lawrenceville Hwy, Tucker, GA 30084, United States</t>
  </si>
  <si>
    <t>(678) 835 4229</t>
  </si>
  <si>
    <t>https://www.rosedentalatl.com/wp-content/uploads/2025/04/zina-arron-dds.jpg</t>
  </si>
  <si>
    <t>Strong patient satisfaction for general and cosmetic care.</t>
  </si>
  <si>
    <t>Cosmetic dentistry, preventive care</t>
  </si>
  <si>
    <t xml:space="preserve">Proud Smiles Dental
</t>
  </si>
  <si>
    <t>Dr. Radha Patel</t>
  </si>
  <si>
    <t>5290 Roswell Rd Ste A130, Atlanta, GA 30342, United States</t>
  </si>
  <si>
    <t>(404) 257 0091</t>
  </si>
  <si>
    <t>https://cdn.prod.website-files.com/65cbc53d365c7b39fb2febb1/65ef3d168eeef9e7a3217af2_DSC_7274-p-500.webp</t>
  </si>
  <si>
    <t>Good reputation for accessible and friendly dental care.</t>
  </si>
  <si>
    <t xml:space="preserve">Shining Smiles Family Dentistry
</t>
  </si>
  <si>
    <t>Dr. Shaila Mohip-Chahwala, DDS</t>
  </si>
  <si>
    <t>3625 Dallas Hwy #860, Marietta, GA 30064, United States</t>
  </si>
  <si>
    <t>(770) 420 8550</t>
  </si>
  <si>
    <t>https://s3-media0.fl.yelpcdn.com/bphoto/-cJl5bLTsAZPfPCSMNuP2g/348s.jpg</t>
  </si>
  <si>
    <t>Positive reviews for patient comfort and affordability.</t>
  </si>
  <si>
    <t xml:space="preserve">Perl Smile Co.
</t>
  </si>
  <si>
    <t>Dr. Jacob Perlow, DDS</t>
  </si>
  <si>
    <t>https://www.perlsmile.co/wp-content/uploads/2024/11/perl-smile-co-dentist-1.png</t>
  </si>
  <si>
    <t>Modern clinic with strong cosmetic and general care reputation.</t>
  </si>
  <si>
    <t>Whitening, veneers, crowns</t>
  </si>
  <si>
    <t>Iconic Orthodontics of Summerhill</t>
  </si>
  <si>
    <t>Dr. Brandon S. Morgan</t>
  </si>
  <si>
    <t>59 Georgia Ave SE, Atlanta, GA 30312, United States</t>
  </si>
  <si>
    <t>(470) 440 3713</t>
  </si>
  <si>
    <t>https://summerhillorthodontist.com/wp-content/uploads/2021/07/Summerhill-Orthodontist-e1625771191117-1024x699.png</t>
  </si>
  <si>
    <t>Strong reviews for friendly care and effective treatment outcomes.</t>
  </si>
  <si>
    <t>Harris Orthodontics - Atlanta</t>
  </si>
  <si>
    <t>DR. PEYTON HARRIS</t>
  </si>
  <si>
    <t>800 Marietta St NW Ste C, Atlanta, GA 30318, United States</t>
  </si>
  <si>
    <t>(404) 902 6912</t>
  </si>
  <si>
    <t>https://encrypted-tbn0.gstatic.com/images?q=tbn:ANd9GcRLNaSOGB-dStqgorZJq0zdkCB0RM5HeBR2xA&amp;s</t>
  </si>
  <si>
    <t>Positive feedback for patient experience and modern orthodontic care.</t>
  </si>
  <si>
    <t>Reve Orthodontics - Midtown Atlanta</t>
  </si>
  <si>
    <t>Dr. Meagan Sturm</t>
  </si>
  <si>
    <t xml:space="preserve"> 931 Monroe Dr NE Unit 201, Atlanta, GA 30308, United States</t>
  </si>
  <si>
    <t>(770) 972 6000</t>
  </si>
  <si>
    <t>https://www.reveorthodontics.com/wp-content/uploads/2026/04/Orthodontist-Atlanta-GA-Meet-Our-Doctors.png</t>
  </si>
  <si>
    <t>Highly rated for aesthetic-focused orthodontic treatments.</t>
  </si>
  <si>
    <t>Buckhead Orthodontics</t>
  </si>
  <si>
    <t>Dr. Michael Everson</t>
  </si>
  <si>
    <t xml:space="preserve"> 2385 Peachtree Rd, Atlanta, GA 30305, United States</t>
  </si>
  <si>
    <t>(404) 697 7497</t>
  </si>
  <si>
    <t>https://www.buckheadorthodontics.com/assets/images/meet-dr-michael-everson-landing.jpg</t>
  </si>
  <si>
    <t>Strong reputation for experienced orthodontist and quality results.</t>
  </si>
  <si>
    <t>West Paces Ferry Orthodontics</t>
  </si>
  <si>
    <t>Dr. Kristen Huber</t>
  </si>
  <si>
    <t>1218 W Paces Ferry Rd NW #100, Atlanta, GA 30327, United States</t>
  </si>
  <si>
    <t>(404) 262 2212</t>
  </si>
  <si>
    <t>https://www.westpacesferryortho.com/hub_sites/yurfest-paul3/www/assets/uploads/images/meet-dr-kristin-huber.jpg</t>
  </si>
  <si>
    <t>Positive reviews for patient comfort and personalized care.</t>
  </si>
  <si>
    <t>Invisalign, braces, retainers</t>
  </si>
  <si>
    <t>Virginia Highlands - Atlanta Orthodontic Specialists</t>
  </si>
  <si>
    <t>Dr. Mariesa L. Moore</t>
  </si>
  <si>
    <t>842 N Highland Ave NE #275, Atlanta, GA 30306, United States</t>
  </si>
  <si>
    <t>(404) 254 3451</t>
  </si>
  <si>
    <t>https://atlantaortho.com/wp-content/smush-webp/2025/07/moore-1.jpg.webp</t>
  </si>
  <si>
    <t>Well-established practice with strong treatment outcomes.</t>
  </si>
  <si>
    <t>Elite Smiles Chastain Orthodontics</t>
  </si>
  <si>
    <t>Dr. Michael Sebastian</t>
  </si>
  <si>
    <t>91 W Wieuca Rd NE Ste 300, Atlanta, GA 30342, United States</t>
  </si>
  <si>
    <t>(404) 303 7400</t>
  </si>
  <si>
    <t>https://encrypted-tbn0.gstatic.com/images?q=tbn:ANd9GcRxVHk1aKGG3lJyVh_-IZEfbHTCv_dJVXCPuw&amp;s</t>
  </si>
  <si>
    <t>Strong patient satisfaction and modern orthodontic care.</t>
  </si>
  <si>
    <t>Beltway Orthodontics</t>
  </si>
  <si>
    <t xml:space="preserve"> Dr. Corey B. Moody</t>
  </si>
  <si>
    <t xml:space="preserve"> 857 Collier Rd NW Ste 5A - 5B, Atlanta, GA 30318, United States</t>
  </si>
  <si>
    <t>(404) 689 4140</t>
  </si>
  <si>
    <t>https://encrypted-tbn0.gstatic.com/images?q=tbn:ANd9GcSUN857F4pz0M5j4V_wfr4yTgUp94K7tCmrog&amp;s</t>
  </si>
  <si>
    <t>Positive feedback for efficient and friendly treatment process.</t>
  </si>
  <si>
    <t>Georgia Orthodontic Studio - Atlanta</t>
  </si>
  <si>
    <t xml:space="preserve"> Dr. Duval</t>
  </si>
  <si>
    <t>3680 Cascade Rd B, Atlanta, GA 30331, United States</t>
  </si>
  <si>
    <t>(404) 691 4848</t>
  </si>
  <si>
    <t>https://cdn-ilekjpm.nitrocdn.com/iuUyAfriCwJVWtCoFTQpeUDGwSKlQkuR/assets/images/optimized/rev-2133abf/duvalorthosmiles.com/wp-content/uploads/2026/01/Dr._Duval-removebg-preview-1-e1769450842514.png</t>
  </si>
  <si>
    <t>Highly rated for personalized orthodontic treatment plans.</t>
  </si>
  <si>
    <t>Invisalign, braces, smile correction</t>
  </si>
  <si>
    <t>King, McCune &amp; Moore Orthodontics</t>
  </si>
  <si>
    <t>Dr. Suzanne King</t>
  </si>
  <si>
    <t>3401 Northside Pkwy NW #200, Atlanta, GA 30327, United States</t>
  </si>
  <si>
    <t>(404) 233 1972</t>
  </si>
  <si>
    <t>https://encrypted-tbn0.gstatic.com/images?q=tbn:ANd9GcQ36nY-CoH-bXaBIdpnpKVjsVQogODvznEdzA&amp;s</t>
  </si>
  <si>
    <t>Strong reputation for experienced specialists and consistent results.</t>
  </si>
  <si>
    <t>Braces, Invisalign, jaw alignment</t>
  </si>
  <si>
    <t>Chamblee Orthodontics</t>
  </si>
  <si>
    <t>Dr. Caroline Ceneviz</t>
  </si>
  <si>
    <t xml:space="preserve"> 5070 Peachtree Blvd E150, Atlanta, GA 30341, United States</t>
  </si>
  <si>
    <t>(678) 554 3143</t>
  </si>
  <si>
    <t>https://chamblee-orthodontics.com/wp-content/uploads/bfi_thumb/Dr-Ceneviz-24-7fhln0uqhygzq7mfjuts3ecxn96b0bivojhascwqd33.jpg</t>
  </si>
  <si>
    <t>Positive reviews for family-friendly orthodontic care.</t>
  </si>
  <si>
    <t>Touchstone Orthodontics</t>
  </si>
  <si>
    <t>Dr. Meridith Long</t>
  </si>
  <si>
    <t>3350 Riverwood Pkwy #2130, Atlanta, GA 30339, United States</t>
  </si>
  <si>
    <t>(770) 850 9119</t>
  </si>
  <si>
    <t>https://family-braces.com/wp-content/uploads/dr-meridith-long.jpg</t>
  </si>
  <si>
    <t>Well-reviewed for modern orthodontic technology and care.</t>
  </si>
  <si>
    <t>Invisalign, braces, aligners</t>
  </si>
  <si>
    <t>Quest Orthodontics: Dr. Arjun Patel</t>
  </si>
  <si>
    <t>Dr. Arjun Patel</t>
  </si>
  <si>
    <t>6065 Roswell Rd Ste 140, Atlanta, GA 30328, United States</t>
  </si>
  <si>
    <t>(470) 440 7330</t>
  </si>
  <si>
    <t>https://media.licdn.com/dms/image/v2/D4E03AQFB5KB75jlMZg/profile-displayphoto-shrink_200_200/B4EZW.KOp3GwAg-/0/1742652107672?e=2147483647&amp;v=beta&amp;t=ZdS_uQlLe_Li2fnj8hUrQdK_m2UTgQNAn33iwrCeTIU</t>
  </si>
  <si>
    <t>Strong patient feedback for comfortable and effective treatment.</t>
  </si>
  <si>
    <t>Based on the provided context for Quest Orthodontics: Dr. Arjun Patel, the table lists their top procedures as "Braces, Invisalign, bite correction." The provided text mentions that Botox is used for orthodontic patients experiencing jaw tension or for aesthetic results like correcting a gummy smile, but there is no specific indication from their practice profile or listed procedures that they offer Dental Implants, TMJ treatment, or Botox.
Therefore, this practice does not specify these services.</t>
  </si>
  <si>
    <t>Georgia School of Orthodontics</t>
  </si>
  <si>
    <t>Dr. Keith Blankenship</t>
  </si>
  <si>
    <t>8200 Roberts Drive, Suite 100 Atlanta, GA 30350</t>
  </si>
  <si>
    <t>(770) 351 7737</t>
  </si>
  <si>
    <t>https://palmcoastsmiles.com/wp-content/uploads/2025/05/Ellipse-88-1024x1018-1.png.webp</t>
  </si>
  <si>
    <t>Positive reviews for affordability and accessible orthodontics.</t>
  </si>
  <si>
    <t>Based on the table context, the Georgia School of Orthodontics specializes in orthodontics and offers braces and Invisalign, but does not specialize in dental implants, TMJ, or Botox. Therefore, this cell should be left blank.</t>
  </si>
  <si>
    <t>Artemis Smiles Orthodontics Atlanta</t>
  </si>
  <si>
    <t>Dr. Behnaz (Bennie) Yavari</t>
  </si>
  <si>
    <t>220 Sandy Springs Cir Ste 205, Atlanta, GA 30328, United States</t>
  </si>
  <si>
    <t>(404) 704 0030</t>
  </si>
  <si>
    <t>https://encrypted-tbn0.gstatic.com/images?q=tbn:ANd9GcQF7HUQCZJr2lvKvx7-0nU7hoDFN5n2Dp7Vjw&amp;s</t>
  </si>
  <si>
    <t>Highly rated for expert orthodontic care and patient satisfaction.</t>
  </si>
  <si>
    <t>Invisalign, braces, jaw alignment</t>
  </si>
  <si>
    <t xml:space="preserve">Inman Park Orthodontics &amp; Pediatric Dentistry
</t>
  </si>
  <si>
    <t>Dr. Oral Francis; Dr. Laneshia Camp</t>
  </si>
  <si>
    <t>240 N Highland Ave NE Ste D, Building 3, Atlanta, GA 30307, United States</t>
  </si>
  <si>
    <t>(678) 961 4203</t>
  </si>
  <si>
    <t>https://encrypted-tbn0.gstatic.com/images?q=tbn:ANd9GcQFDs2eMtwGfoOZIwokjA-LHwmPNDmw_Mp1UC_egrQH_g&amp;s</t>
  </si>
  <si>
    <t>Strong reputation for kids and teen orthodontic care.</t>
  </si>
  <si>
    <t>Braces, early orthodontics, pediatric dentistry</t>
  </si>
  <si>
    <t>Orthodontics / Pediatric</t>
  </si>
  <si>
    <t xml:space="preserve">19th Street Dental
</t>
  </si>
  <si>
    <t>https://encrypted-tbn0.gstatic.com/images?q=tbn:ANd9GcTtXdK7gUc4ssFk1HYxAoEM_-XgR5V8ltAIXQ&amp;s</t>
  </si>
  <si>
    <t>Well-reviewed multi-service dental clinic with orthodontics.</t>
  </si>
  <si>
    <t>Braces, Invisalign, general dentistry</t>
  </si>
  <si>
    <t>Dental / Orthodontic</t>
  </si>
  <si>
    <t xml:space="preserve">NK Orthodontics
</t>
  </si>
  <si>
    <t>Dr. Nick Kim</t>
  </si>
  <si>
    <t>2295 Parklake Dr NE #250, Atlanta, GA 30345, United States</t>
  </si>
  <si>
    <t>(770) 939 1280</t>
  </si>
  <si>
    <t>https://encrypted-tbn0.gstatic.com/images?q=tbn:ANd9GcR13hhfCmA93g0gGyz9b7lXM0aw-yMUryU7sw&amp;s</t>
  </si>
  <si>
    <t>Positive reviews for professional orthodontic treatment.</t>
  </si>
  <si>
    <t>TMJ therapy</t>
  </si>
  <si>
    <t xml:space="preserve">Ansley Midtown Dental
</t>
  </si>
  <si>
    <t>https://images.opencare.com/doctor-primary_0ebab4b1-3ec0-4ee2-aaac-5d65e40aabb9-200x200.jpeg?noindex=true</t>
  </si>
  <si>
    <t>Strong reputation for comprehensive dental and orthodontic care.</t>
  </si>
  <si>
    <t>Invisalign, cosmetic dentistry, general dentistry</t>
  </si>
  <si>
    <t xml:space="preserve">Moores Mill Dental Atlanta
</t>
  </si>
  <si>
    <t>Dr. Nancy A. Ferrara</t>
  </si>
  <si>
    <t>1980 Moores Mill Rd NW, Atlanta, GA 30318, United States</t>
  </si>
  <si>
    <t>(404) 351 5200</t>
  </si>
  <si>
    <t>https://s3-media0.fl.yelpcdn.com/bphoto/ZDYt10yR2B1WgNqrfW0-Zg/348s.jpg</t>
  </si>
  <si>
    <t>Positive feedback for restorative and implant-focused care.</t>
  </si>
  <si>
    <t>Dental implants, crowns, restorative dentistry</t>
  </si>
  <si>
    <t>Experience Dermatology</t>
  </si>
  <si>
    <t xml:space="preserve">Dr. Zachary W. Eyre </t>
  </si>
  <si>
    <t>17 Executive Park Drive Northeast, Atlanta, Georgia 30329, United States</t>
  </si>
  <si>
    <t>(404) 737 2333</t>
  </si>
  <si>
    <t>https://encrypted-tbn0.gstatic.com/images?q=tbn:ANd9GcSmu_3v6tAy6Jc19rf5b9nhGPC-4880SVmWROwcb4IfIw&amp;s=10</t>
  </si>
  <si>
    <t>Positive reputation for professional care and modern dermatology treatments.</t>
  </si>
  <si>
    <t>Skin exams, acne treatment, cosmetic dermatology</t>
  </si>
  <si>
    <t>Dermatology Associates of Atlanta</t>
  </si>
  <si>
    <t>Dr. Delmer L. Henderson</t>
  </si>
  <si>
    <t>5555 Peachtree Dunwoody Rd. NE, Suite 190 Atlanta, GA 30342</t>
  </si>
  <si>
    <t>(404) 256 4457</t>
  </si>
  <si>
    <t>https://encrypted-tbn0.gstatic.com/images?q=tbn:ANd9GcRyG5IOraQxdrZ98_UfJbCyWMUPdG2rjOj918qKYMAApA&amp;s=10</t>
  </si>
  <si>
    <t>Well-reviewed provider focused on patient care and treatment outcomes.</t>
  </si>
  <si>
    <t>Acne treatment, skin checks, minor dermatologic procedures</t>
  </si>
  <si>
    <t>MetroDerm - Buckhead</t>
  </si>
  <si>
    <t>Dr. Diamondis Papadopoulos</t>
  </si>
  <si>
    <t>1819 Peachtree St NE #600, Atlanta, GA 30309</t>
  </si>
  <si>
    <t>(404) 350 5777</t>
  </si>
  <si>
    <t>https://encrypted-tbn0.gstatic.com/images?q=tbn:ANd9GcRUOSUnASny0OJDaOrO3-jS5IUiwBAdeHGGo-J2Y3yAPg&amp;s=10</t>
  </si>
  <si>
    <t>Strong reputation for medical + cosmetic dermatology services.</t>
  </si>
  <si>
    <t>Botox, skin cancer screening, laser treatments</t>
  </si>
  <si>
    <t>Dermatology Affiliates (Buckhead)</t>
  </si>
  <si>
    <t>Dr.Cynthia Abbott</t>
  </si>
  <si>
    <t xml:space="preserve"> 3131 Maple Dr NE #102, Atlanta, GA 30305, United States</t>
  </si>
  <si>
    <t>(404) 816 7900</t>
  </si>
  <si>
    <t>https://encrypted-tbn0.gstatic.com/images?q=tbn:ANd9GcRNiE18mYy-tJhhLnbNRHAvpoCNchfTFSUH1BTmSa-_BQ&amp;s=10</t>
  </si>
  <si>
    <t>Positive patient feedback for thorough and professional care.</t>
  </si>
  <si>
    <t>Georgia Dermatology Partners - Brookhaven</t>
  </si>
  <si>
    <t>Dr. Alia Brown</t>
  </si>
  <si>
    <t>3929 Peachtree Rd Ste 300, Atlanta, GA 30319, United States</t>
  </si>
  <si>
    <t>(770) 972 4845</t>
  </si>
  <si>
    <t>https://encrypted-tbn0.gstatic.com/images?q=tbn:ANd9GcRz8i4KdQ0FNzOAJyD9iYkywgiCWpJT006GuK0wcfszcQ&amp;s=10</t>
  </si>
  <si>
    <t>Strong group practice with cosmetic and medical dermatology focus.</t>
  </si>
  <si>
    <t>Botox, fillers, skin checks</t>
  </si>
  <si>
    <t>Georgia Skin Specialists</t>
  </si>
  <si>
    <t>Dr. Corinne Erickson</t>
  </si>
  <si>
    <t>2021 Peachtree Rd NE Ste 500Atlanta, GA 30309, USA</t>
  </si>
  <si>
    <t>(404) 352 1730</t>
  </si>
  <si>
    <t>https://encrypted-tbn0.gstatic.com/images?q=tbn:ANd9GcRj17AlEyjzAswg9_mKYuBwniZHLuwAF8ZUe46LS4A1dA&amp;s=10</t>
  </si>
  <si>
    <t>Good reputation for personalized dermatology care.</t>
  </si>
  <si>
    <t>Acne treatment, skin exams, cosmetic procedures</t>
  </si>
  <si>
    <t>Atlanta Skin Wellness Center</t>
  </si>
  <si>
    <t>Dr. Elise P. Barnett</t>
  </si>
  <si>
    <t>Piedmont West Medical Office Park, Medical Office Park, 1800 Howell Ml Rd #680, Atlanta, GA 30318, United States</t>
  </si>
  <si>
    <t>(404) 446 4840</t>
  </si>
  <si>
    <t>https://encrypted-tbn0.gstatic.com/images?q=tbn:ANd9GcQc2Kd2LfR2Z_bagqhQlTkF_t9-FR-X7Sm6sjYXqlji5w&amp;s=10</t>
  </si>
  <si>
    <t>Positive reviews emphasizing aesthetic dermatology expertise.</t>
  </si>
  <si>
    <t>Botox, laser treatments, skin rejuvenation</t>
  </si>
  <si>
    <t>Babcock Dermatology-Atlanta, Buckhead &amp; Sandy Springs</t>
  </si>
  <si>
    <t xml:space="preserve">Dr. Melissa Babcock </t>
  </si>
  <si>
    <t>4890 Roswell Rd, Atlanta, GA 30342, United States</t>
  </si>
  <si>
    <t>(404) 835 3052</t>
  </si>
  <si>
    <t>https://encrypted-tbn0.gstatic.com/images?q=tbn:ANd9GcRdVRfBUYFofSJjWAJj1OW4_9SDt7AmfeWw5lGHzK8bPQ&amp;s=10</t>
  </si>
  <si>
    <t>Well-rated private dermatology practice with strong patient trust.</t>
  </si>
  <si>
    <t>Skin cancer checks, acne, cosmetic treatments</t>
  </si>
  <si>
    <t>Steele Dermatology - Buckhead</t>
  </si>
  <si>
    <t>Dr. Steele Johnson</t>
  </si>
  <si>
    <t>2716 Piedmont Rd NE, Atlanta, GA 30305, United States</t>
  </si>
  <si>
    <t>(770) 464 6000</t>
  </si>
  <si>
    <t>https://encrypted-tbn0.gstatic.com/images?q=tbn:ANd9GcS0ZgXfLveundOfBCpyTUZ0FS0HHZnAQYgmLikLpCEuQg&amp;s=10</t>
  </si>
  <si>
    <t>Strong clinical reputation with experienced dermatologists.</t>
  </si>
  <si>
    <t>Skin exams, eczema treatment, cosmetic dermatology</t>
  </si>
  <si>
    <t>Buckhead Dermatology</t>
  </si>
  <si>
    <t>Dr. Sherrie-Ann Straughn</t>
  </si>
  <si>
    <t xml:space="preserve"> 2961 Hardman Ct NE, Atlanta, GA 30305, United States</t>
  </si>
  <si>
    <t>(404) 816 4000</t>
  </si>
  <si>
    <t>https://encrypted-tbn0.gstatic.com/images?q=tbn:ANd9GcSvDrc9BoFh80uIoDuPm2JbCXC0FSx6qMH5SMuwvCEfXA&amp;s=10</t>
  </si>
  <si>
    <t>High-end dermatology clinic with strong patient satisfaction.</t>
  </si>
  <si>
    <t>Botox, fillers, skin cancer screening</t>
  </si>
  <si>
    <t>Divine Dermatology &amp; Aesthetics</t>
  </si>
  <si>
    <t>Dr. Tunisia F. Cornelius</t>
  </si>
  <si>
    <t>1323 Metropolitan Pkwy SW Ste A, Atlanta, GA 30310, United States</t>
  </si>
  <si>
    <t>(678) 589 7546</t>
  </si>
  <si>
    <t>https://encrypted-tbn0.gstatic.com/images?q=tbn:ANd9GcQnx9QNx6OSUlFBLbpZbHGfQGq_6VlERlz4V55B8pB3VQ&amp;s=10</t>
  </si>
  <si>
    <t>Positive boutique dermatology practice feedback.</t>
  </si>
  <si>
    <t>Acne treatment, anti-aging, skin care</t>
  </si>
  <si>
    <t>Sylvia W. Wright, MD</t>
  </si>
  <si>
    <t>Dr. Sylvia Wright</t>
  </si>
  <si>
    <t xml:space="preserve"> 371 East Paces Ferry Rd NE #900, Atlanta, GA 30305, United States</t>
  </si>
  <si>
    <t>(404) 355 1919</t>
  </si>
  <si>
    <t>https://encrypted-tbn0.gstatic.com/images?q=tbn:ANd9GcSefkeVoeYt5B3B6cdI9zeJo-7E_tmFtuQ5hgvmlmfjKw&amp;s=10</t>
  </si>
  <si>
    <t>Strong reputation for medical + cosmetic dermatology.</t>
  </si>
  <si>
    <t>Skin cancer screening, Botox, acne treatment</t>
  </si>
  <si>
    <t>Goodman Dermatology - Smyrna</t>
  </si>
  <si>
    <t>Dr. Dorothy Fernandez</t>
  </si>
  <si>
    <t>4298 Atlanta Rd SE #220, Smyrna, GA 30080, United States</t>
  </si>
  <si>
    <t>(470) 242 0717</t>
  </si>
  <si>
    <t>https://encrypted-tbn0.gstatic.com/images?q=tbn:ANd9GcRGacDOMmZndbt8vRv67BdMdfCvrxeCe4kAVVBduPbleQ&amp;s=10</t>
  </si>
  <si>
    <t>Well-reviewed physician with strong clinical experience.</t>
  </si>
  <si>
    <t>Christine M. Law, MD</t>
  </si>
  <si>
    <t>Dr.Christine M. Law</t>
  </si>
  <si>
    <t>371 East Paces Ferry Rd NE #900, Atlanta, GA 30305, United States</t>
  </si>
  <si>
    <t>https://encrypted-tbn0.gstatic.com/images?q=tbn:ANd9GcS3MTGhgEAbXuUNkoXzOHEGD-BAxqp1K9Oh5Ru9yVHrCg&amp;s=10</t>
  </si>
  <si>
    <t>Positive feedback for comprehensive dermatology care.</t>
  </si>
  <si>
    <t>Skin cancer screening, cosmetic treatments</t>
  </si>
  <si>
    <t>North Atlanta Dermatology - Duluth</t>
  </si>
  <si>
    <t>Dr. Brandon Burroway</t>
  </si>
  <si>
    <t xml:space="preserve"> 3850 Pleasant Hill Rd, Duluth, GA 30096, United States</t>
  </si>
  <si>
    <t>(770) 814 8222</t>
  </si>
  <si>
    <t>https://encrypted-tbn0.gstatic.com/images?q=tbn:ANd9GcRaYkjIV75kQtL8BEXHo0JBdd42O2JNYOQVNO33qVOx-A&amp;s=10</t>
  </si>
  <si>
    <t>Strong dermatology practice with experienced providers.</t>
  </si>
  <si>
    <t>Acne treatment, skin checks, laser treatments</t>
  </si>
  <si>
    <t>Dermatology Consultants, P.C.</t>
  </si>
  <si>
    <t>Dr. Michelle L. Juneau</t>
  </si>
  <si>
    <t>3280 Howell Mill Rd NW Ste 101, Atlanta, GA 30327, United States</t>
  </si>
  <si>
    <t>(404) 351 7546</t>
  </si>
  <si>
    <t>https://encrypted-tbn0.gstatic.com/images?q=tbn:ANd9GcSG0oIDQ0p5ntha0Y9we_urIZOvoZuznKFv1tqdP3qyCQ&amp;s=10</t>
  </si>
  <si>
    <t>Established clinic with strong patient trust.</t>
  </si>
  <si>
    <t>Skin cancer screening, eczema, cosmetic dermatology</t>
  </si>
  <si>
    <t>Emily de Golian, MD</t>
  </si>
  <si>
    <t>Gregory J. Cox</t>
  </si>
  <si>
    <t>5505 Peachtree Dunwoody Rd NE Suite 412, Atlanta, GA 30342, United States</t>
  </si>
  <si>
    <t>(404) 459 9177</t>
  </si>
  <si>
    <t>https://encrypted-tbn0.gstatic.com/images?q=tbn:ANd9GcRohJdmno3DbJgXX0s3J1kejxY4xaLcP2llVPcay6VXEg&amp;s=10</t>
  </si>
  <si>
    <t>Large national group with consistent dermatology care.</t>
  </si>
  <si>
    <t>Skin of Culture and Hair Center: Dr. Nikki Hill</t>
  </si>
  <si>
    <t>Dr. Hill</t>
  </si>
  <si>
    <t xml:space="preserve"> 2296 Henderson Mill Rd #300, Atlanta, GA 30345, United States</t>
  </si>
  <si>
    <t>(404) 474 2301</t>
  </si>
  <si>
    <t>https://encrypted-tbn0.gstatic.com/images?q=tbn:ANd9GcRFUQPQfVEh4b2bCDSP-nWIJUEoDETDmuuJAxJs5elRMw&amp;s=10</t>
  </si>
  <si>
    <t>Specialized clinic with positive patient feedback.</t>
  </si>
  <si>
    <t>Skin conditions treatment, cosmetic dermatology</t>
  </si>
  <si>
    <t>Cynthia Abbott, MD</t>
  </si>
  <si>
    <t xml:space="preserve">Dr. Abbott </t>
  </si>
  <si>
    <t>691 14th St NW E, Atlanta, GA 30318, United States</t>
  </si>
  <si>
    <t>https://encrypted-tbn0.gstatic.com/images?q=tbn:ANd9GcSrsCfY16YP_a8vW4CY2zVeksYN9mW6DUjA-XeKiYDXGA&amp;s=10</t>
  </si>
  <si>
    <t>Duplicate listing of same provider group.</t>
  </si>
  <si>
    <t>Sumayah J. Taliaferro, M.D</t>
  </si>
  <si>
    <t>Dr. Sumayah Taliaferro</t>
  </si>
  <si>
    <t xml:space="preserve"> 232 19th St NW Suite 7230, Atlanta, GA 30363, United States</t>
  </si>
  <si>
    <t>(404) 873 1795</t>
  </si>
  <si>
    <t>https://encrypted-tbn0.gstatic.com/images?q=tbn:ANd9GcQTK4j5TFE4VfgZEza--881o60wiSKqbvhHOfI8rG08dA&amp;s=10</t>
  </si>
  <si>
    <t>Positive cosmetic dermatology reputation.</t>
  </si>
  <si>
    <t>Botox, fillers, skin rejuvenation</t>
  </si>
  <si>
    <t>Piedmont Pediatrics, LLC</t>
  </si>
  <si>
    <t>Dr. Elizabeth ( Beth) Griffith</t>
  </si>
  <si>
    <t>2021 Peachtree Rd NE Ste 400, Atlanta, GA 30309, United States</t>
  </si>
  <si>
    <t>(404) 351 6662</t>
  </si>
  <si>
    <t>https://encrypted-tbn0.gstatic.com/images?q=tbn:ANd9GcR6jnaw74yJp6U-WNqhMZcvL_zABggHFtIBkhpsmOLK8Q&amp;s=10</t>
  </si>
  <si>
    <t>Strong pediatric clinic with trusted long-term care.</t>
  </si>
  <si>
    <t>Well visits, vaccinations, sick visits</t>
  </si>
  <si>
    <t>Little Five Points Pediatrics</t>
  </si>
  <si>
    <t>Dr. Shelley Kim</t>
  </si>
  <si>
    <t xml:space="preserve"> 427 Moreland Ave NE #400, Atlanta, GA 30307, United States</t>
  </si>
  <si>
    <t>(404) 521 2445</t>
  </si>
  <si>
    <t>https://encrypted-tbn0.gstatic.com/images?q=tbn:ANd9GcTVZ-lCU-AkItpzr2DO_PQbe249MBkr4AwbwDVtcNUpZg&amp;s=10</t>
  </si>
  <si>
    <t>Positive family-focused pediatric care reviews.</t>
  </si>
  <si>
    <t>Well-child visits, vaccinations, developmental care</t>
  </si>
  <si>
    <t>Zarminali Pediatrics &amp; Immediate Care - Buckhead</t>
  </si>
  <si>
    <t>Dr. Amanda Furr, MD</t>
  </si>
  <si>
    <t>3655 Roswell Rd Ste 130 a, Atlanta, GA 30342, United States</t>
  </si>
  <si>
    <t>(470) 472 1965</t>
  </si>
  <si>
    <t>https://encrypted-tbn0.gstatic.com/images?q=tbn:ANd9GcSBRj_vbcq8gyaOfLXx4hoAJJEb1Y5QN0wq2M-XofGsvg&amp;s=10</t>
  </si>
  <si>
    <t>Modern pediatric group with strong patient satisfaction.</t>
  </si>
  <si>
    <t>Pediatric care, preventive visits, vaccinations</t>
  </si>
  <si>
    <t>Sage Hill Pediatrics</t>
  </si>
  <si>
    <t>Dr. Kevin Rodbell</t>
  </si>
  <si>
    <t>Parking, lot 1799 Briarcliff Rd NE, Atlanta, GA 30306, United States</t>
  </si>
  <si>
    <t>(404) 745 4578</t>
  </si>
  <si>
    <t>https://encrypted-tbn0.gstatic.com/images?q=tbn:ANd9GcS4OQiqiDVdAScRFfvtzgjtvu2scpBJc0nceuuP8mEPWA&amp;s</t>
  </si>
  <si>
    <t>Positive reviews for friendly and attentive pediatricians.</t>
  </si>
  <si>
    <t>Well visits, immunizations, sick care</t>
  </si>
  <si>
    <t>North Atlanta Pediatric Associates</t>
  </si>
  <si>
    <t>Dr. Philip Weiss</t>
  </si>
  <si>
    <t>1100 Lake Hearn Dr NE #100, Atlanta, GA 30342, United States</t>
  </si>
  <si>
    <t>(404) 256 3178</t>
  </si>
  <si>
    <t>https://encrypted-tbn0.gstatic.com/images?q=tbn:ANd9GcT4Q-J6aIw29qH48n2Ej3pfWxwJMFG7Ca1VmfLQdiQmMg&amp;s=10</t>
  </si>
  <si>
    <t>Strong reputation for experienced pediatric care.</t>
  </si>
  <si>
    <t>Well-child visits, vaccinations</t>
  </si>
  <si>
    <t>Intown Pediatric &amp; Adolescent Medicine, P.C.</t>
  </si>
  <si>
    <t>Dr.Deneta H. Sells</t>
  </si>
  <si>
    <t>705 Town Blvd., NE, Suite S560 Atlanta, GA 30319</t>
  </si>
  <si>
    <t>https://encrypted-tbn0.gstatic.com/images?q=tbn:ANd9GcQaTXQEMALSUvnCkXw2u9Pccu6qT7SOZTmo2sWtYFyjEg&amp;s=10</t>
  </si>
  <si>
    <t>Well-reviewed clinic with personalized pediatric care.</t>
  </si>
  <si>
    <t>Preventive care, sick visits, vaccines</t>
  </si>
  <si>
    <t>Kirkwood Pediatrics</t>
  </si>
  <si>
    <t>Dr. Emily Peitzman</t>
  </si>
  <si>
    <t xml:space="preserve"> 2380 Hosea L Williams Dr NE 2nd floor, Atlanta, GA 30317, United States</t>
  </si>
  <si>
    <t>(404) 738 6850</t>
  </si>
  <si>
    <t>https://encrypted-tbn0.gstatic.com/images?q=tbn:ANd9GcS1xzv1pt8ONnZarlhzz0r3g35nI7JIVxGd_KNmNXxmLA&amp;s=10</t>
  </si>
  <si>
    <t>Positive community pediatric practice.</t>
  </si>
  <si>
    <t>Well visits, immunizations, newborn care</t>
  </si>
  <si>
    <t>We Care Pediatrics And Adolescent Group, inc.</t>
  </si>
  <si>
    <t>Dr.Claire Bush</t>
  </si>
  <si>
    <t xml:space="preserve"> 1422 Cleveland Ave, Atlanta, GA 30344, United States</t>
  </si>
  <si>
    <t>(404) 766 3337</t>
  </si>
  <si>
    <t>https://encrypted-tbn0.gstatic.com/images?q=tbn:ANd9GcSZUxzMEXl24cJ4PfANWsb6hnw_ELbTxR2I4GkAUp3SjQ&amp;s=10</t>
  </si>
  <si>
    <t>Strong patient-focused pediatric care.</t>
  </si>
  <si>
    <t>Pediatric checkups, vaccinations</t>
  </si>
  <si>
    <t>Kidcare Pediatrics</t>
  </si>
  <si>
    <t>Dr. Maria Axelrod</t>
  </si>
  <si>
    <t>2565 Jolly Rd, Atlanta, GA 30349, United States</t>
  </si>
  <si>
    <t>(404) 765 9437</t>
  </si>
  <si>
    <t>https://encrypted-tbn0.gstatic.com/images?q=tbn:ANd9GcTkbw1TSc1x7mW_vidJd_tDthNW3g5V0BxAVG8JgLvfGg&amp;s=10</t>
  </si>
  <si>
    <t>Established pediatric clinic with good reviews.</t>
  </si>
  <si>
    <t>Well-child care, sick visits, immunizations</t>
  </si>
  <si>
    <t>Dunwoody Pediatrics</t>
  </si>
  <si>
    <t>Dr.Julius Sherwinter</t>
  </si>
  <si>
    <t>1428 Dunwoody Village Parkway Dunwoody, GA 30338</t>
  </si>
  <si>
    <t>(770) 394 2358</t>
  </si>
  <si>
    <t>https://encrypted-tbn0.gstatic.com/images?q=tbn:ANd9GcRCrwaSAWFYTxWRwTc1lhdTD7D38-CA8Ok9VdRORCSUHA&amp;s</t>
  </si>
  <si>
    <t>Highly trusted pediatric provider.</t>
  </si>
  <si>
    <t>Preventive care, vaccinations, developmental screening</t>
  </si>
  <si>
    <t>Van Meter Pediatric Endocrinology</t>
  </si>
  <si>
    <t>Dr.QUENTIN VAN METER</t>
  </si>
  <si>
    <t>1800 Howell Mill Rd NW Ste 475, Atlanta, GA 30318, United States</t>
  </si>
  <si>
    <t>(678) 961 2100</t>
  </si>
  <si>
    <t>https://encrypted-tbn0.gstatic.com/images?q=tbn:ANd9GcQtjdVUuYgNwnaW7PTcr6UBvQxGCT1SlLWzQo7JruT0ZQ&amp;s=10</t>
  </si>
  <si>
    <t>Strong specialty clinic with endocrine focus.</t>
  </si>
  <si>
    <t>Diabetes care, hormone disorders, growth issues</t>
  </si>
  <si>
    <t>Pediatric specialty</t>
  </si>
  <si>
    <t>Mark W. Hutson, MD, FAAP</t>
  </si>
  <si>
    <t>Dr.Mark W. Hutson</t>
  </si>
  <si>
    <t>1875 Century Blvd NE #150, Atlanta, GA 30345, United States</t>
  </si>
  <si>
    <t>(404) 633 4595</t>
  </si>
  <si>
    <t>https://encrypted-tbn0.gstatic.com/images?q=tbn:ANd9GcQTm3raZv4zQjRO4QdbDxH-f3hbb23gGHeTFHlaOkdWvg&amp;s=10</t>
  </si>
  <si>
    <t>Positive reviews for experienced pediatric physician.</t>
  </si>
  <si>
    <t>Well visits, sick visits, vaccinations</t>
  </si>
  <si>
    <t>Dr. Dennis Selva</t>
  </si>
  <si>
    <t>1100 Lake Hearn Dr NE, Atlanta, GA 30342, United States</t>
  </si>
  <si>
    <t>https://encrypted-tbn0.gstatic.com/images?q=tbn:ANd9GcRvkJvfZBGyYfU2FTOBeAEu7ABrGqBm1i7uP5bnwUwyIg&amp;s=10</t>
  </si>
  <si>
    <t>Trusted pediatric provider with strong reputation.</t>
  </si>
  <si>
    <t>Bataille Fredly E MD</t>
  </si>
  <si>
    <t>490 Bill Kennedy Wy SE #101, Atlanta, GA 30316, United States</t>
  </si>
  <si>
    <t>(404) 446 4726</t>
  </si>
  <si>
    <t>Duplicate listing of clinic page.</t>
  </si>
  <si>
    <t>Dr. Brittany Wilson, MD</t>
  </si>
  <si>
    <t>Dr. Brittany Wilson</t>
  </si>
  <si>
    <t xml:space="preserve"> 3610 Piedmont Rd NE suite 100, Atlanta, GA 30305, United States</t>
  </si>
  <si>
    <t>(470) 697 1396</t>
  </si>
  <si>
    <t>https://encrypted-tbn0.gstatic.com/images?q=tbn:ANd9GcR-Z-JbggqhrkWlYyZj827HdlKHGZudoYvPsBGMAFergg&amp;s=10</t>
  </si>
  <si>
    <t>Positive reviews emphasizing attentive care.</t>
  </si>
  <si>
    <t>Well visits, vaccinations</t>
  </si>
  <si>
    <t>Thomas Ruby MD</t>
  </si>
  <si>
    <t>Dr. Donovan Christie</t>
  </si>
  <si>
    <t>720 Westview Dr SW</t>
  </si>
  <si>
    <t>(678) 822 9555</t>
  </si>
  <si>
    <t>https://encrypted-tbn0.gstatic.com/images?q=tbn:ANd9GcQ8MBhdoXFqaAzO_HBKSxPsU8IQbMNEJyjCJw&amp;s</t>
  </si>
  <si>
    <t>Holistic-style care with good patient feedback.</t>
  </si>
  <si>
    <t>Preventive care, wellness visits</t>
  </si>
  <si>
    <t>Pediatrics / Wellness</t>
  </si>
  <si>
    <t>BayBol Pediatrics</t>
  </si>
  <si>
    <t>Dr. Akinsola</t>
  </si>
  <si>
    <t xml:space="preserve"> 4961 Buford Hwy NE #201, Chamblee, GA 30341, United States</t>
  </si>
  <si>
    <t>(770) 733 1077</t>
  </si>
  <si>
    <t>https://doximity-res.cloudinary.com/images/f_auto,q_auto,t_public_profile_photo_320x320/hcglfw6b4f13rrf7zyl8/adebayo-akinsola-md-chamblee-ga.jpg</t>
  </si>
  <si>
    <t>Family-focused clinic with strong community trust.</t>
  </si>
  <si>
    <t>Well-child care, vaccinations</t>
  </si>
  <si>
    <t>Dr. Steven M. Elliott, MD</t>
  </si>
  <si>
    <t>Dr. Steven Elliott</t>
  </si>
  <si>
    <t>105 Collier Rd NW #4060, Atlanta, GA 30309, United States</t>
  </si>
  <si>
    <t>https://piedmontpediatrics.org/wp-content/uploads/2022/10/Steven-Elliott.jpg</t>
  </si>
  <si>
    <t>Established pediatric group with strong reputation.</t>
  </si>
  <si>
    <t>Well visits, immunizations</t>
  </si>
  <si>
    <t>The requested cell falls under a pediatrician's row. The column is intended to capture specific niche offerings such as Dental Implants, TMJ, or Botox based on the practice context. Since Dr. Steven M. Elliott is a pediatrician, none of these specific dental/cosmetic services apply.</t>
  </si>
  <si>
    <t>Peachtree Park Pediatrics</t>
  </si>
  <si>
    <t>Shea S. Fleming, MD</t>
  </si>
  <si>
    <t>3193 Howell Mill Rd NW, Suite 250, Atlanta, GA 30327</t>
  </si>
  <si>
    <t>(404) 351 1131</t>
  </si>
  <si>
    <t>https://encrypted-tbn0.gstatic.com/images?q=tbn:ANd9GcThb3Ma8lHiaRHbGML_4Pygde5MWAHV3ysLnw&amp;s</t>
  </si>
  <si>
    <t>Highly rated pediatric practice with strong patient satisfaction.</t>
  </si>
  <si>
    <t>Well-child care, sick visits, vaccines</t>
  </si>
  <si>
    <t>Briarvista Pediatrics</t>
  </si>
  <si>
    <t>Dr. Eve Wexler</t>
  </si>
  <si>
    <t>2244 Henderson Mill Rd, Suite 108, Atlanta, GA 30345</t>
  </si>
  <si>
    <t>(770) 239 2500</t>
  </si>
  <si>
    <t>https://encrypted-tbn0.gstatic.com/images?q=tbn:ANd9GcSERp2Tngz7btEjk6GhdrJbWPE7WQj4f6LHig&amp;s</t>
  </si>
  <si>
    <t>Trusted local pediatric clinic with positive feedback.</t>
  </si>
  <si>
    <t>Family practice Medicine</t>
  </si>
  <si>
    <t>Family Practice Center PC</t>
  </si>
  <si>
    <t>Jim Wheeler</t>
  </si>
  <si>
    <t xml:space="preserve"> 993 Johnson Ferry Rd NE Bldg F,Ste F210, Atlanta, GA 30342, United States</t>
  </si>
  <si>
    <t>(404) 256 1727</t>
  </si>
  <si>
    <t>https://encrypted-tbn0.gstatic.com/images?q=tbn:ANd9GcRovNXsR9JUlxUvFNPnoh0bqbmLvgdIDxtEaw&amp;s</t>
  </si>
  <si>
    <t>Strong patient trust, known for thorough and long-term care.</t>
  </si>
  <si>
    <t>Annual checkups, chronic disease management, preventive care</t>
  </si>
  <si>
    <t>Wellstar Primary Care</t>
  </si>
  <si>
    <t>Dr. Mark S. Berry</t>
  </si>
  <si>
    <t>670 DeKalb Ave NE Ste 106Atlanta, GA 30312, USA</t>
  </si>
  <si>
    <t>(770) 956 7827</t>
  </si>
  <si>
    <t>https://encrypted-tbn0.gstatic.com/images?q=tbn:ANd9GcRunt4N83hzFlkQy2IRtoAIXJEMJsPLP-73vA&amp;s</t>
  </si>
  <si>
    <t>Large organization with generally strong reputation for quality healthcare delivery.</t>
  </si>
  <si>
    <t>System governance, hospital care, specialty referrals</t>
  </si>
  <si>
    <t>Alan Perry, MD</t>
  </si>
  <si>
    <t>Dr. Alan David Perry</t>
  </si>
  <si>
    <t>232 19th St NW Ste 7220, Atlanta, GA 30363, United States</t>
  </si>
  <si>
    <t>(404) 367 3000</t>
  </si>
  <si>
    <t>https://s3-media0.fl.yelpcdn.com/bphoto/U53UVO2ccIe83I5sN6suhQ/348s.jpg</t>
  </si>
  <si>
    <t>Positive reviews for professional, attentive care.</t>
  </si>
  <si>
    <t>Primary care visits, preventive care, chronic care</t>
  </si>
  <si>
    <t>Evans Family Medicine: Michelle Y Evans, MD</t>
  </si>
  <si>
    <t>Dr. EVANS</t>
  </si>
  <si>
    <t>3193 Howell Mill Rd NW UNIT 204, Atlanta, GA 30327, United States</t>
  </si>
  <si>
    <t>(404) 596 1218</t>
  </si>
  <si>
    <t>https://static.wixstatic.com/media/a8e521_35ed26a3f3104988bd3428de1cc3c457~mv2.jpg/v1/fill/w_309,h_442,al_c,q_80,usm_0.66_1.00_0.01,enc_avif,quality_auto/img_0096.jpg</t>
  </si>
  <si>
    <t>Well-reviewed for personalized family medicine and continuity of care.</t>
  </si>
  <si>
    <t>Primary care, wellness exams, chronic condition management</t>
  </si>
  <si>
    <t>Yulanda Harrison, MD : The Healthy Woman Atlanta East Primary Care</t>
  </si>
  <si>
    <t>Dr. Jocelyn Slaughter</t>
  </si>
  <si>
    <t xml:space="preserve"> 2199 College Ave NE, Atlanta, GA 30317, United States</t>
  </si>
  <si>
    <t>(770) 809 1100</t>
  </si>
  <si>
    <t>https://encrypted-tbn0.gstatic.com/images?q=tbn:ANd9GcSYv_quLGkcpjI2b3FM7eFTBFAtNJSCfnmS_A&amp;s</t>
  </si>
  <si>
    <t>Strong reputation for compassionate women’s health services.</t>
  </si>
  <si>
    <t>Gynecological exams, hormone care, preventive screenings</t>
  </si>
  <si>
    <t>Highland Urgent Care &amp; Family Medicine</t>
  </si>
  <si>
    <t>Dr. Nicholas J. Beaulieu</t>
  </si>
  <si>
    <t xml:space="preserve"> 920 Ponce De Leon Ave NE, Atlanta, GA 30306, United States</t>
  </si>
  <si>
    <t>(404) 815 1957</t>
  </si>
  <si>
    <t>https://encrypted-tbn0.gstatic.com/images?q=tbn:ANd9GcShX-lFem3aItpdrLdrTChb_IDtzEEiDlI2TQ&amp;s</t>
  </si>
  <si>
    <t>Positive feedback for patient-centered family care.</t>
  </si>
  <si>
    <t>Preventive care, chronic disease management, wellness visits</t>
  </si>
  <si>
    <t>Dr. Marion Owen MD, Whole Family Medicine</t>
  </si>
  <si>
    <t>Dr.Marion Owen</t>
  </si>
  <si>
    <t>402 W Ponce de Leon Ave, Decatur, GA 30030, United States</t>
  </si>
  <si>
    <t>(404) 377 9010</t>
  </si>
  <si>
    <t>https://encrypted-tbn0.gstatic.com/images?q=tbn:ANd9GcTXYV57jrQRyrgTbAmvBC_Jl9CMbppApkZ3zQ&amp;s</t>
  </si>
  <si>
    <t>Highly rated for friendly staff and holistic family care.</t>
  </si>
  <si>
    <t>Annual physicals, chronic care, preventive medicine</t>
  </si>
  <si>
    <t>This practice does not offer dental implants, TMJ, or Botox treatments.</t>
  </si>
  <si>
    <t>Greater Atlanta Family Healthcare: Dr. Dorothy White-Williams and Dr. Joyce R. Lewis</t>
  </si>
  <si>
    <t>Dr.Joyce R. Lewis</t>
  </si>
  <si>
    <t>3700 Market St # C, Clarkston, GA 30021, United States</t>
  </si>
  <si>
    <t>(404) 298 9333</t>
  </si>
  <si>
    <t>https://encrypted-tbn0.gstatic.com/images?q=tbn:ANd9GcSgSBCyuG60jz9kpIsjLbL8inOA1viipKutFQ&amp;s</t>
  </si>
  <si>
    <t>Strong local reputation for accessible care and continuity.</t>
  </si>
  <si>
    <t>Primary care, diabetes management, preventive care</t>
  </si>
  <si>
    <t>Dr. Crystal A. Young-Wilson, DO</t>
  </si>
  <si>
    <t>Dr. Crystal A. Young-Wilson</t>
  </si>
  <si>
    <t>1800 Howell Mill Rd NW Suite 650, Atlanta, GA 30318, United States</t>
  </si>
  <si>
    <t>(404) 537 8081</t>
  </si>
  <si>
    <t>https://encrypted-tbn0.gstatic.com/images?q=tbn:ANd9GcTNG2gd0DMWcoRBkwqXSzMkZuxpUtuUtdIeZg&amp;s</t>
  </si>
  <si>
    <t>High-end personalized care with strong patient satisfaction.</t>
  </si>
  <si>
    <t>Preventive care, executive physicals, wellness optimization</t>
  </si>
  <si>
    <t>Dr. Rasean T. Hodge, MD</t>
  </si>
  <si>
    <t>619 Boulevard NE, Atlanta, GA 30308, United States</t>
  </si>
  <si>
    <t>(404) 523 0111</t>
  </si>
  <si>
    <t>https://pbs.twimg.com/profile_images/1152914580835840000/w0N85KzQ_400x400.jpg</t>
  </si>
  <si>
    <t>Positive feedback for patient-focused and community-based care.</t>
  </si>
  <si>
    <t>Primary care, chronic disease management, wellness visits</t>
  </si>
  <si>
    <t>Medical Cannabis</t>
  </si>
  <si>
    <t>Somerset Medical - Dr. Nicholas Church - Concierge Primary Care, Executive Health, Weight Loss</t>
  </si>
  <si>
    <t>Dr. Michael Somerset, MD</t>
  </si>
  <si>
    <t>659 Auburn Ave NE Ste 505, Atlanta, GA 30312, United States</t>
  </si>
  <si>
    <t>(470) 666 5567</t>
  </si>
  <si>
    <t>https://encrypted-tbn0.gstatic.com/images?q=tbn:ANd9GcSx4FhoTHASGuR-f-w7DLlm1RKzufh8wla6MA&amp;s</t>
  </si>
  <si>
    <t>Well-reviewed for accessible family and internal medicine care.</t>
  </si>
  <si>
    <t>Preventive care, chronic disease management</t>
  </si>
  <si>
    <t>Dr. Wesley A. Hoke, MD</t>
  </si>
  <si>
    <t>Dr. Irfan Syed</t>
  </si>
  <si>
    <t>1800 Howell Ml Rd #175, Atlanta, GA 30318, United States</t>
  </si>
  <si>
    <t>(404) 607 1777</t>
  </si>
  <si>
    <t>https://www.medassocga.com/client_files/image/dr-irfan-syed.jpg</t>
  </si>
  <si>
    <t>Strong reputation for personalized, membership-based care.</t>
  </si>
  <si>
    <t>Preventive care, executive exams, chronic care</t>
  </si>
  <si>
    <t>Adebola Oyekoya, MD</t>
  </si>
  <si>
    <t>r. Elizabeth Walton, MD</t>
  </si>
  <si>
    <t>4651 Roswell Rd suite d 308, Atlanta, GA 30342, United States</t>
  </si>
  <si>
    <t>(404) 947 4842</t>
  </si>
  <si>
    <t>https://doximity-res.cloudinary.com/images/f_auto,q_auto,t_public_profile_photo_320x320/pbbnxxrww8z7jorbedgn/elizabeth-walton-md-atlanta-ga.jpg</t>
  </si>
  <si>
    <t>Positive reviews for attentive, individualized physician care.</t>
  </si>
  <si>
    <t>Primary care visits, preventive screenings</t>
  </si>
  <si>
    <t>Walton Elizabeth MD</t>
  </si>
  <si>
    <t>Dr. Elizabeth Walton, MD</t>
  </si>
  <si>
    <t>3280 Howell Mill Rd NW #150</t>
  </si>
  <si>
    <t>(404) 351 7467</t>
  </si>
  <si>
    <t>https://encrypted-tbn0.gstatic.com/images?q=tbn:ANd9GcSJ_ZB9lZvZ8n4KUQ5MZEztOAd6qLL73QZTug&amp;s</t>
  </si>
  <si>
    <t>Established clinic with strong long-term patient relationships.</t>
  </si>
  <si>
    <t>Preventive care, chronic disease management, wellness exams</t>
  </si>
  <si>
    <t>Family Practice Center, PC</t>
  </si>
  <si>
    <t>Dr. Michael R. Smith, MD</t>
  </si>
  <si>
    <t>2021 Peachtree Rd Ste 350, Atlanta, GA 30309, United States</t>
  </si>
  <si>
    <t>(470) 291 0574</t>
  </si>
  <si>
    <t>https://img.lb.wbmdstatic.com/lhd/provider/238700_5ba2135e-5047-4cf3-9cc9-79d2773eed24.jpg</t>
  </si>
  <si>
    <t>Well-regarded physician with strong patient trust.</t>
  </si>
  <si>
    <t>Preventive care, primary care visits</t>
  </si>
  <si>
    <t>Based on the provided context, the practice "Family Practice Center, PC" is categorized under "Primary Care" and specializes in general family practice medicine. None of the listed procedures or details mention dental implants, TMJ, or Botox.</t>
  </si>
  <si>
    <t>Jaye George, MD</t>
  </si>
  <si>
    <t>Dr. Jaye Matthew George, MD</t>
  </si>
  <si>
    <t>572 Hank Aaron Dr SW Ste 3200, Atlanta, GA 30312, United States</t>
  </si>
  <si>
    <t>(678) 631 3722</t>
  </si>
  <si>
    <t>https://img-vitals.lb.wbmdstatic.com/lhd/provider/4300511_ec2ee9ea-2e7c-4d18-a1b3-7a928ac706d5.jpg</t>
  </si>
  <si>
    <t>Positive feedback for thorough and caring approach.</t>
  </si>
  <si>
    <t>Preventive care, chronic condition management</t>
  </si>
  <si>
    <t>Dawn Mabra, MD</t>
  </si>
  <si>
    <t>Dr. Dawn Mabra, MD</t>
  </si>
  <si>
    <t>1080 Peachtree St NE Ste 12, Atlanta, GA 30309, United States</t>
  </si>
  <si>
    <t>(404) 253 3660</t>
  </si>
  <si>
    <t>https://img.lb.wbmdstatic.com/lhd/provider/4033412_campaignproviderprofileimage_1f5db862-99c2-4ab0-9b5f-20144fd08d2f.jpg</t>
  </si>
  <si>
    <t>Strong patient satisfaction for individualized care.</t>
  </si>
  <si>
    <t>Wellness exams, chronic care, preventive care</t>
  </si>
  <si>
    <t>Harrigan Marc MD</t>
  </si>
  <si>
    <t>Dr. Marc Harrigan, MD</t>
  </si>
  <si>
    <t>Northwest Medical Center, 3280 Howell Mill Rd NW Unit 207, Atlanta, GA 30327, United States</t>
  </si>
  <si>
    <t>(404) 355 7055</t>
  </si>
  <si>
    <t>https://s3-media0.fl.yelpcdn.com/bphoto/5FLzbJURXGFjmcnSBdvL9Q/348s.jpg</t>
  </si>
  <si>
    <t>Medical directory site (not a clinic).</t>
  </si>
  <si>
    <t>Directory</t>
  </si>
  <si>
    <t>Dr. Bobby A. Crocker, MD</t>
  </si>
  <si>
    <t>Dr. Bobby Anderson Crocker, MD</t>
  </si>
  <si>
    <t>340 Boulevard NE, Suite 500, Atlanta, GA 30312</t>
  </si>
  <si>
    <t>(205) 329 4953</t>
  </si>
  <si>
    <t>https://img-vitals.lb.wbmdstatic.com/lhd/provider/917139_fd664cf7-68df-475f-9dd5-938715b86137.jpg?resize=150px:*</t>
  </si>
  <si>
    <t>Positive feedback for patient-centered care.</t>
  </si>
  <si>
    <t>Primary care visits, preventive care</t>
  </si>
  <si>
    <t>Thomas J High, MD Family Medicine</t>
  </si>
  <si>
    <t>Dr. Thomas High, MD</t>
  </si>
  <si>
    <t>315 Delmont Dr NE, Atlanta, GA 30305, United States</t>
  </si>
  <si>
    <t>(404) 847 9480</t>
  </si>
  <si>
    <t>https://encrypted-tbn0.gstatic.com/images?q=tbn:ANd9GcRgOEhVgjzMZfkXFsjr61ySOh976BY-Znay5Q&amp;s</t>
  </si>
  <si>
    <t>Hospital-affiliated provider with strong clinical reputation.</t>
  </si>
  <si>
    <t>Primary care, inpatient care, chronic disease management</t>
  </si>
  <si>
    <t>Based on the provided context, the practice "Thomas J High, MD Family Medicine" belongs to the specialty of Family Practice Medicine / Primary Care, and there is no indication that they provide dental services such as dental implants, TMJ, or Botox.</t>
  </si>
  <si>
    <t>Dr. Gregory O. Zakers, MD</t>
  </si>
  <si>
    <t>Dr. Gregory O'Neal Zakers, MD</t>
  </si>
  <si>
    <t>550 Fairburn Rd SW Ste B4, Atlanta, GA 30331, United States</t>
  </si>
  <si>
    <t>(404) 505 5480</t>
  </si>
  <si>
    <t>https://pfpubfiles.s3.amazonaws.com/files/cb9a6e8c-6675-4245-b4cf-a7753039874f/profilephoto.jpeg</t>
  </si>
  <si>
    <t>Established group with general positive patient feedback.</t>
  </si>
  <si>
    <t>Primary care, preventive care</t>
  </si>
  <si>
    <t>Jeffrey Rollins, MD</t>
  </si>
  <si>
    <t>Dr. James T. Green, MD</t>
  </si>
  <si>
    <t>1110 W Peachtree St NW Suite 1040, Atlanta, GA 30309, United States</t>
  </si>
  <si>
    <t>(404) 215 6525</t>
  </si>
  <si>
    <t>https://img.lb.wbmdstatic.com/lhd/provider/4287186_7c25954d-4c31-4ad5-ab5f-c79e0cb80131.jpg</t>
  </si>
  <si>
    <t>Strong orthopedic network with good surgical outcomes reputation.</t>
  </si>
  <si>
    <t>Sports medicine, joint repair, orthopedic surgery</t>
  </si>
  <si>
    <t>Piedmont Orthopedics | OrthoAtlanta</t>
  </si>
  <si>
    <t>Dr. Peter J. Symbas, MD</t>
  </si>
  <si>
    <t>1800 Howell Mill Road, Suite 200 Atlanta, GA 30318, USA</t>
  </si>
  <si>
    <t>(404) 352 1015</t>
  </si>
  <si>
    <t>https://encrypted-tbn0.gstatic.com/images?q=tbn:ANd9GcTb1nfAo64vj044hc763bTR5Pmx7CDcsKI4Zw&amp;s</t>
  </si>
  <si>
    <t>Highly rated orthopedic group with experienced surgeons.</t>
  </si>
  <si>
    <t>Joint replacement, sports medicine, fracture care</t>
  </si>
  <si>
    <t>Peachtree Orthopedics | Piedmont Office</t>
  </si>
  <si>
    <t>Dr. Ezequiel Cassinelli, MD</t>
  </si>
  <si>
    <t>2001 Peachtree Road, Suite 705 Atlanta, GA 30309, USA</t>
  </si>
  <si>
    <t>(404) 355 0743</t>
  </si>
  <si>
    <t>https://img.lb.wbmdstatic.com/lhd/provider/1085610_9987caaf-0852-4764-ab69-60988e3e07a0.jpg</t>
  </si>
  <si>
    <t>Specialized clinic with strong surgical reputation.</t>
  </si>
  <si>
    <t>Hand surgery, wrist surgery, nerve repair</t>
  </si>
  <si>
    <t>Orthopedic surgery</t>
  </si>
  <si>
    <t>Georgia Hand, Shoulder &amp; Elbow</t>
  </si>
  <si>
    <t>Dr. Randall Alexander, MD</t>
  </si>
  <si>
    <t>2061 Peachtree Road NW, Suite 500 Atlanta, GA 30309, USA</t>
  </si>
  <si>
    <t>(404) 551 2205</t>
  </si>
  <si>
    <t>https://encrypted-tbn0.gstatic.com/images?q=tbn:ANd9GcSTyOhA7HA2Fa4Hra9Yok9zZoWD1HCyo7a0bQ&amp;s</t>
  </si>
  <si>
    <t>One of the largest ortho groups with strong patient outcomes.</t>
  </si>
  <si>
    <t>Joint replacement, sports medicine, spine care</t>
  </si>
  <si>
    <t>Resurgens Orthopaedics</t>
  </si>
  <si>
    <t>Dr. Jason Brustein, DO</t>
  </si>
  <si>
    <t>3885 Princeton Lakes Way, Suite 310 Atlanta, GA 30331, USA</t>
  </si>
  <si>
    <t>(404) 847 9999</t>
  </si>
  <si>
    <t>https://encrypted-tbn0.gstatic.com/images?q=tbn:ANd9GcQkhRp181AmAE8gzXILLcBbVdkv6KRj-nGV_Q&amp;s</t>
  </si>
  <si>
    <t>Highly focused joint replacement clinic.</t>
  </si>
  <si>
    <t>Knee replacement, hip replacement, joint repair</t>
  </si>
  <si>
    <t>No match</t>
  </si>
  <si>
    <t>Total Joint Specialists - Midtown Atlanta</t>
  </si>
  <si>
    <t>Dr. Sam Vojdani, MD</t>
  </si>
  <si>
    <t>1110 West Peachtree Street NW, Suite 940 Atlanta, GA 30309, USA</t>
  </si>
  <si>
    <t>(404) 888 5120</t>
  </si>
  <si>
    <t>https://img.lb.wbmdstatic.com/lhd/provider/781408_f0660abd-b140-4f24-9bae-4c33233bcde0.jpg</t>
  </si>
  <si>
    <t>Strong reputation for advanced orthopedic treatment.</t>
  </si>
  <si>
    <t>Sports medicine, joint care, fracture treatment</t>
  </si>
  <si>
    <t>Atlanta Orthopaedic Institute</t>
  </si>
  <si>
    <t>Dr. Raj Pandya, MD</t>
  </si>
  <si>
    <t>3200 Downwood Circle NW, Suite 410 Atlanta, GA 30327, USA</t>
  </si>
  <si>
    <t>(404) 352 4779</t>
  </si>
  <si>
    <t>https://www.drpandya.com/images/raj-pandya.png</t>
  </si>
  <si>
    <t>Positive reviews for spine and orthopedic care.</t>
  </si>
  <si>
    <t>Spine surgery, pain management, orthopedic surgery</t>
  </si>
  <si>
    <t>Orthopedics/Spine</t>
  </si>
  <si>
    <t>Thrive Ortho &amp; Spine</t>
  </si>
  <si>
    <t>Dr. Robert Karsch, MD</t>
  </si>
  <si>
    <t>1200 Altmore Ave, Suite 150 Atlanta, GA 30342, USA</t>
  </si>
  <si>
    <t>(678) 257 2547</t>
  </si>
  <si>
    <t>https://cdn.prod.website-files.com/603d3bba2e4eb382613d7de7/658c3832f83b00b9fecf77a6_Karsch%20with%20website%20background%20v.2%20karsch%20bigger%20size%201200%20x%201200.png</t>
  </si>
  <si>
    <t>Well-regarded for spine and rehab-focused care.</t>
  </si>
  <si>
    <t>Spine treatment, rehab therapy, pain management</t>
  </si>
  <si>
    <t>Regenerative Orthopaedics and Spine Institute</t>
  </si>
  <si>
    <t>Dr. Philip G. Ploska, MD</t>
  </si>
  <si>
    <t>1819 Peachtree Rd NE, Suite 550 Atlanta, GA 30309, USA</t>
  </si>
  <si>
    <t>(770) 892 0300</t>
  </si>
  <si>
    <t>https://encrypted-tbn0.gstatic.com/images?q=tbn:ANd9GcQqXMRhopWnJkTzyfIOoFIc4BARSg6fl8DxSA&amp;s</t>
  </si>
  <si>
    <t>Positive feedback for personalized orthopedic care.</t>
  </si>
  <si>
    <t>Sports medicine, joint treatment</t>
  </si>
  <si>
    <t>Barbour Orthopaedics &amp; Spine</t>
  </si>
  <si>
    <t>Dr. Scott Barbour, MD</t>
  </si>
  <si>
    <t>3240 Northeast Expressway Atlanta, GA 30341, USA</t>
  </si>
  <si>
    <t>(404) 480 9330</t>
  </si>
  <si>
    <t>https://encrypted-tbn0.gstatic.com/images?q=tbn:ANd9GcTwPyGapWdmAxqOT3aP5uFCKTcnl-jUIq3R6Q&amp;s</t>
  </si>
  <si>
    <t>Strong hospital-affiliated sports injury care.</t>
  </si>
  <si>
    <t>Sports injury treatment, rehab, orthopedic evaluation</t>
  </si>
  <si>
    <t>Northside Hospital Orthopedics - Sports Medicine Specialists - Midtown</t>
  </si>
  <si>
    <t>Dr. Joseph Matthew Powers, MD</t>
  </si>
  <si>
    <t>1110 West Peachtree Street NW, Suite 950 Atlanta, GA 30309, USA</t>
  </si>
  <si>
    <t>(855) 647 7678</t>
  </si>
  <si>
    <t>https://cdn-images.kyruus.com/providermatch/northside/photos/500/powers-joseph-1851534085.jpeg</t>
  </si>
  <si>
    <t>Known for integrated chiropractic + orthopedic care.</t>
  </si>
  <si>
    <t>Spine care, injury treatment, rehabilitation</t>
  </si>
  <si>
    <t>AICA Orthopedics</t>
  </si>
  <si>
    <t>Dr. Francis Acquah</t>
  </si>
  <si>
    <t>2045 Peachtree Road NW, Suite 700 Atlanta, GA 30309, USA</t>
  </si>
  <si>
    <t>(678) 812 4696</t>
  </si>
  <si>
    <t>https://aica.com/wp-content/uploads/2025/06/Website_AICA_Yalif_Asaf_MD_Suit-1.jpg</t>
  </si>
  <si>
    <t>Strong reputation for spine-focused treatment.</t>
  </si>
  <si>
    <t>Spine surgery, back pain treatment, injections</t>
  </si>
  <si>
    <t>Spine specialty</t>
  </si>
  <si>
    <t>Based on the provided context, the practice name is AICA Orthopedics, and the specialties or procedures do not list Dental Implants, TMJ, or Botox (which are dental/cosmetic procedures). Therefore, this cell does not apply or should be left blank.</t>
  </si>
  <si>
    <t>Spine Center Atlanta</t>
  </si>
  <si>
    <t>Dr. James L. Chappuis, MD</t>
  </si>
  <si>
    <t>3161 Howell Mill Rd NW Atlanta, GA 30327, USA</t>
  </si>
  <si>
    <t>(404) 351 5812</t>
  </si>
  <si>
    <t>https://encrypted-tbn0.gstatic.com/images?q=tbn:ANd9GcSzY2y3E1Asa5HZXYb7188T5ChRc5cdOZ2fGw&amp;s</t>
  </si>
  <si>
    <t>Well-regarded orthopedic surgeon with strong outcomes.</t>
  </si>
  <si>
    <t>Joint replacement, hip/knee surgery</t>
  </si>
  <si>
    <t>Sam Vojdani, M.D.</t>
  </si>
  <si>
    <t>(770) 292 6500</t>
  </si>
  <si>
    <t>https://encrypted-tbn0.gstatic.com/images?q=tbn:ANd9GcQD7f-WKkUE0grg0pqofqfRDkJhQxneJ7zOqA&amp;s</t>
  </si>
  <si>
    <t>Highly trusted children’s orthopedic hospital system.</t>
  </si>
  <si>
    <t>Pediatric orthopedic surgery, fracture care</t>
  </si>
  <si>
    <t>Pediatric Orthopedic Surgery</t>
  </si>
  <si>
    <t>Children's Healthcare of Atlanta Orthopedics and Sports Medicine - Meridian Mark</t>
  </si>
  <si>
    <t>https://aica.com/wp-content/uploads/2019/01/Website_AICA_Acquah_Francis_MD.jpg</t>
  </si>
  <si>
    <t>Positive reviews for sports injury and spine care.</t>
  </si>
  <si>
    <t>Sports medicine, spine care, rehab</t>
  </si>
  <si>
    <t>Ortho Sport &amp; Spine Physicians</t>
  </si>
  <si>
    <t>Dr. Michael J. Glotzbecker, MD</t>
  </si>
  <si>
    <t>5788 Roswell Road NE Atlanta, GA 30328, USA</t>
  </si>
  <si>
    <t>(678) 273 3330</t>
  </si>
  <si>
    <t>https://encrypted-tbn0.gstatic.com/images?q=tbn:ANd9GcQe8Wd5sbnWxwmy1wQh9uicjqJmhr_9trVNKA&amp;s</t>
  </si>
  <si>
    <t>Good reputation for sports and joint care.</t>
  </si>
  <si>
    <t>Sports injury treatment, joint care</t>
  </si>
  <si>
    <t>Performance Orthopaedics and Sports Medicine</t>
  </si>
  <si>
    <t>Dr. Stephanie S. Martin, MD</t>
  </si>
  <si>
    <t>2140 Peachtree Road NW, Suite 360 Atlanta, GA 30309, USA</t>
  </si>
  <si>
    <t>(404) 973 2444</t>
  </si>
  <si>
    <t>https://encrypted-tbn0.gstatic.com/images?q=tbn:ANd9GcR61wa7hnp4RTdo0S0uvFX4b7xAYbYcFTEMMg&amp;s</t>
  </si>
  <si>
    <t>Hospital-grade orthopedic surgery facility.</t>
  </si>
  <si>
    <t>Orthopedic surgery, joint procedures</t>
  </si>
  <si>
    <t>Surgical center</t>
  </si>
  <si>
    <t>The row is for an orthopedic surgeon ("Performance Orthopaedics and Sports Medicine"). The column specifically evaluates if the practice offers "Dental Implants, TMJ, Botox" based on their services. Reviewing the provided search data and table context for Dr. Stephanie S. Martin's practice, it is a sports medicine and orthopedic surgery clinic, not a dental practice. Therefore, it does not offer these dental services.
None</t>
  </si>
  <si>
    <t>Peachtree Orthopedics | Perimeter Surgery Center</t>
  </si>
  <si>
    <t>5505 Peachtree Dunwoody Road Suite 200Atlanta, GA 30342, USA</t>
  </si>
  <si>
    <t>(404) 350 2450</t>
  </si>
  <si>
    <t>https://peachtreeorthopedics.com/wp-content/uploads/2022/03/ezequiel-cassinelli.jpg</t>
  </si>
  <si>
    <t>Strong surgeon reputation in spine/orthopedics.</t>
  </si>
  <si>
    <t>Spine surgery, pain treatment</t>
  </si>
  <si>
    <t>Myers Sports Medicine &amp; Orthopaedic Center</t>
  </si>
  <si>
    <t>Dr. Thomas H. Myers, MD</t>
  </si>
  <si>
    <t>5667 Peachtree Dunwoody Rd NE, Suite 220 Atlanta, GA 30342, USA</t>
  </si>
  <si>
    <t>(404) 352 8156</t>
  </si>
  <si>
    <t>https://doximity-res.cloudinary.com/image/upload/v1548795479/w7b1ouvizmfz3hgvtmtx.jpg</t>
  </si>
  <si>
    <t>Positive reviews for braces and cosmetic alignment.</t>
  </si>
  <si>
    <t>Braces, Invisalign, teeth alignment</t>
  </si>
  <si>
    <t>Dr. Meagan Sturm DMD- Reve Orthodontics</t>
  </si>
  <si>
    <t>Dr. Shevin D. Pollydore, MD</t>
  </si>
  <si>
    <t>931 Monroe Dr NE Ste C201, Atlanta, GA 30308, United States</t>
  </si>
  <si>
    <t>(770) 769 1724</t>
  </si>
  <si>
    <t>https://reviveorthopedics.com/wp-content/uploads/2023/07/0cb4218d3a8cc2f891af52b6115c892a-large-1-1.jpg</t>
  </si>
  <si>
    <t>Obstetrician-gynecologist</t>
  </si>
  <si>
    <t>Atlanta Women's Obstetrics &amp; Gynecology</t>
  </si>
  <si>
    <t>Dr. Caroline Reed, MD</t>
  </si>
  <si>
    <t>275 Collier Road NW, Suite 230 Atlanta, GA 30309, USA</t>
  </si>
  <si>
    <t>(404) 352 3616</t>
  </si>
  <si>
    <t>https://encrypted-tbn0.gstatic.com/images?q=tbn:ANd9GcTejIsOSqtIU0tBkm4liUlyP1ycY1EFt_3st-eL1dodVg&amp;s=10</t>
  </si>
  <si>
    <t>Strong reputation for trusted women’s health and long-term patient care.</t>
  </si>
  <si>
    <t>Prenatal care, gynecology exams, fertility services</t>
  </si>
  <si>
    <t>Avant Gynecology</t>
  </si>
  <si>
    <t>Dr. Lynley S. Durrett, MD</t>
  </si>
  <si>
    <t>105 Collier Road NW, Suite 1080 Atlanta, GA 30309, USA</t>
  </si>
  <si>
    <t>(404) 352 2850</t>
  </si>
  <si>
    <t>https://encrypted-tbn0.gstatic.com/images?q=tbn:ANd9GcQDWaAxVj0IpUL6AHFzcDjYv--tar2x809BaUOu8kftmQ&amp;s=10</t>
  </si>
  <si>
    <t>Positive reviews for modern care and patient comfort.</t>
  </si>
  <si>
    <t>Pap smears, hormone therapy, wellness exams</t>
  </si>
  <si>
    <t>Obstetrics and Gynecology (Ob/Gyn) of Atlanta</t>
  </si>
  <si>
    <t>Dr. Christopher E. Bassil, MD</t>
  </si>
  <si>
    <t>1100 Johnson Ferry Rd NE, Suite 800 Atlanta, GA 30342</t>
  </si>
  <si>
    <t>(404) 252 1137</t>
  </si>
  <si>
    <t>https://encrypted-tbn0.gstatic.com/images?q=tbn:ANd9GcSG-zZGYI5YaaD2znLEfanz_3I8r_COMUYh0UxDgfRMrg&amp;s=10</t>
  </si>
  <si>
    <t>Well-reviewed for compassionate and thorough women’s care.</t>
  </si>
  <si>
    <t>Pregnancy care, gynecology exams, contraception</t>
  </si>
  <si>
    <t>Pregnancy care</t>
  </si>
  <si>
    <t>Advanced Gynecology</t>
  </si>
  <si>
    <t>Dr. Shweta A. Desai, MD</t>
  </si>
  <si>
    <t>800 Peachtree St NW, Suite 700 Atlanta, GA 30309</t>
  </si>
  <si>
    <t>(678) 974 1049</t>
  </si>
  <si>
    <t>https://encrypted-tbn0.gstatic.com/images?q=tbn:ANd9GcRfyCZXMGKq6Y_pl9dF6LVCQilzVgT-1i4Is1jjhlZlGQ&amp;s=10</t>
  </si>
  <si>
    <t>Highly rated for advanced minimally invasive gynecological procedures.</t>
  </si>
  <si>
    <t>Endometriosis treatment, fibroid surgery, laparoscopy</t>
  </si>
  <si>
    <t>Bladder Botox therapy</t>
  </si>
  <si>
    <t>Georgia Obstetrics and Gynecology</t>
  </si>
  <si>
    <t>Dr. Jennifer A. Loehle, MD</t>
  </si>
  <si>
    <t>5780 Peachtree Dunwoody Rd Interchange Building, Suite 320 Atlanta, GA 30342</t>
  </si>
  <si>
    <t>(404) 256 2943</t>
  </si>
  <si>
    <t>https://encrypted-tbn0.gstatic.com/images?q=tbn:ANd9GcR3iF23DCqaw43bjcwGjpD-7VR5PmNmTrVg2n9f-UmTqA&amp;s=10</t>
  </si>
  <si>
    <t>Established practice with generally positive patient feedback.</t>
  </si>
  <si>
    <t>Prenatal care, ultrasound, gynecology services</t>
  </si>
  <si>
    <t>Crystal L Welch, MD</t>
  </si>
  <si>
    <t>Dr. Candace M. Gates, MD</t>
  </si>
  <si>
    <t>1800 Peachtree Rd NE, Suite 500 Atlanta, GA 30309</t>
  </si>
  <si>
    <t>(770) 702 0101</t>
  </si>
  <si>
    <t>https://encrypted-tbn0.gstatic.com/images?q=tbn:ANd9GcTysjp-fX7XFU8iRXyB2U8jHUFQfJ9xLzLf6bAj_rbmZg&amp;s=10</t>
  </si>
  <si>
    <t>Positive reviews for supportive and personalized care.</t>
  </si>
  <si>
    <t>Women’s wellness, prenatal care, hormone management</t>
  </si>
  <si>
    <t>North Atlanta Ob/Gyn</t>
  </si>
  <si>
    <t>Dr. Colleen E. Cherry, MD</t>
  </si>
  <si>
    <t>5780 Peachtree Dunwoody Rd NE #295</t>
  </si>
  <si>
    <t>(404) 255 0621</t>
  </si>
  <si>
    <t>https://encrypted-tbn0.gstatic.com/images?q=tbn:ANd9GcTN8fDJxKpIs58uG4EPo_3uSxvXn0jgS3CpdO0Yll5ZWw&amp;s=10</t>
  </si>
  <si>
    <t>Strong reputation for experienced physicians and continuity of care.</t>
  </si>
  <si>
    <t>Pregnancy care, family planning, gynecology exams</t>
  </si>
  <si>
    <t>Lorenza Simmons, MD</t>
  </si>
  <si>
    <t>Dr. Charis J. Trench-Simmons, MD</t>
  </si>
  <si>
    <t>5835 Campbellton Rd SW, Suite 301–302 Atlanta, GA 30331</t>
  </si>
  <si>
    <t>(470) 558 0658</t>
  </si>
  <si>
    <t>https://encrypted-tbn0.gstatic.com/images?q=tbn:ANd9GcTMMSy6nPUSLpp4IpuNaZOzH9sUKb95I1nCJCxZHpLb5Q&amp;s=10</t>
  </si>
  <si>
    <t>Good patient satisfaction for personalized women’s health services.</t>
  </si>
  <si>
    <t>Prenatal care, gynecology exams, contraception</t>
  </si>
  <si>
    <t>Northside Northpoint OB/GYN</t>
  </si>
  <si>
    <t>Dr. Anissa A. Durairaj, MD</t>
  </si>
  <si>
    <t>5780 Peachtree Dunwoody Rd, Suite 295 Atlanta, GA 30342</t>
  </si>
  <si>
    <t>(404) 255 3633</t>
  </si>
  <si>
    <t>https://encrypted-tbn0.gstatic.com/images?q=tbn:ANd9GcRb8rzqrhEt5KLS5qZU2HYWN1nw9ZpLZQ9xeiJ8Hr38Vg&amp;s=10</t>
  </si>
  <si>
    <t>Positive reviews for attentive, professional women’s care.</t>
  </si>
  <si>
    <t>Prenatal care, screenings, gynecology</t>
  </si>
  <si>
    <t>Atlanta Obstetrics &amp; Gynecology Specialists</t>
  </si>
  <si>
    <t>Dr. Nelly Weledji, MD, MPH</t>
  </si>
  <si>
    <t>5445 Meridian Mark Rd NE, Suite 430 Atlanta, GA 30342</t>
  </si>
  <si>
    <t>(404) 252 5196</t>
  </si>
  <si>
    <t>https://encrypted-tbn0.gstatic.com/images?q=tbn:ANd9GcThi_LdqCug-N8FL1A109igcMnY6pEaI1GKD8IJ_eB0GA&amp;s=10</t>
  </si>
  <si>
    <t>Well-regarded group providing comprehensive women’s healthcare.</t>
  </si>
  <si>
    <t>Obstetrics, gynecology, reproductive health</t>
  </si>
  <si>
    <t>Better Health Greater Life</t>
  </si>
  <si>
    <t>Dr. Alecia Lovelady, MD</t>
  </si>
  <si>
    <t>494 Boulevard SE Atlanta, GA 30312</t>
  </si>
  <si>
    <t>(404) 835 7779</t>
  </si>
  <si>
    <t>https://encrypted-tbn0.gstatic.com/images?q=tbn:ANd9GcTwDfBTyLC6W5YC5Gb1p5z4iR7PM_V_KgcRLhXEJ9WWRg&amp;s=10</t>
  </si>
  <si>
    <t>Holistic women’s health-focused practice with positive feedback.</t>
  </si>
  <si>
    <t>Hormone therapy, wellness care, preventive screenings</t>
  </si>
  <si>
    <t>Women’s Wellness</t>
  </si>
  <si>
    <t>Atlanta Premier OBGYN Associates</t>
  </si>
  <si>
    <t>Dr. Tosha L. Rogers, DO</t>
  </si>
  <si>
    <t>400 Plasters Ave NE, Suite 100 Atlanta, GA 30324</t>
  </si>
  <si>
    <t>(678) 705 4900</t>
  </si>
  <si>
    <t>https://encrypted-tbn0.gstatic.com/images?q=tbn:ANd9GcSJHI2QewNc0id6MqABb3r04dPCdW3mMYHwvaKwJPrCVA&amp;s=10</t>
  </si>
  <si>
    <t>Strong patient trust and personalized care approach.</t>
  </si>
  <si>
    <t>Gynecology exams, prenatal care, wellness visits</t>
  </si>
  <si>
    <t>Dr. Tracey Lemon-Sams, MD, FACOG</t>
  </si>
  <si>
    <t>Dr. Tracey E. Lemon, MD, FACOG</t>
  </si>
  <si>
    <t>868 York Avenue SW Atlanta, GA 30310</t>
  </si>
  <si>
    <t>(404) 752 1400</t>
  </si>
  <si>
    <t>https://encrypted-tbn0.gstatic.com/images?q=tbn:ANd9GcT9lWiQaOFNFH0NfTYrxdfAEYHOVKDICBEWuwFZqKHFgg&amp;s=10</t>
  </si>
  <si>
    <t>Highly trusted community healthcare provider.</t>
  </si>
  <si>
    <t>Primary care, women’s health, preventive services</t>
  </si>
  <si>
    <t>Women's health</t>
  </si>
  <si>
    <t>Peachtree Women's Care of Northside - Midtown</t>
  </si>
  <si>
    <t>Dr. Kawami Clay, MD</t>
  </si>
  <si>
    <t>980 Johnson Ferry Rd NE, Suite 660 Atlanta, GA 30342</t>
  </si>
  <si>
    <t>(404) 497 1350</t>
  </si>
  <si>
    <t>https://encrypted-tbn0.gstatic.com/images?q=tbn:ANd9GcTXZerPqyCm5PNjcrWyrtGZFfkmGDzpRh09KrSKcbOt-g&amp;s=10</t>
  </si>
  <si>
    <t>Strong hospital-affiliated women’s health center.</t>
  </si>
  <si>
    <t>Prenatal care, delivery services, gynecology</t>
  </si>
  <si>
    <t>Jennifer Williams, MD - Piedmont OBGYN</t>
  </si>
  <si>
    <t>Dr. Jennifer F. Williams, MD, FACOG</t>
  </si>
  <si>
    <t>275 Collier Road NW, Suite 100-A Atlanta, GA 30309</t>
  </si>
  <si>
    <t>(404) 352 1235</t>
  </si>
  <si>
    <t>https://encrypted-tbn0.gstatic.com/images?q=tbn:ANd9GcTu1v9kb1-D1wZ6DyF2vP71_st0jvYNGoFuc63G2ND8ow&amp;s=10</t>
  </si>
  <si>
    <t>Well-regarded physician with strong patient feedback.</t>
  </si>
  <si>
    <t>Prenatal care, gynecology exams</t>
  </si>
  <si>
    <t>Family Eye Care Center of Atlanta</t>
  </si>
  <si>
    <t>Dr. Takeia Locke, O.D.</t>
  </si>
  <si>
    <t>3645 Habersham Rd NE, Suite 109, Atlanta, GA 30305</t>
  </si>
  <si>
    <t>(404) 905 1400</t>
  </si>
  <si>
    <t>https://encrypted-tbn0.gstatic.com/images?q=tbn:ANd9GcSbOZKxftMrM3nn8BJcSnCxKNRkvbyciiKAaXdVqkGs3A&amp;s=10</t>
  </si>
  <si>
    <t>Positive reviews for friendly optometry services.</t>
  </si>
  <si>
    <t>Eyeclectic Vision Source</t>
  </si>
  <si>
    <t>Dr. Minty Nguyen, O.D</t>
  </si>
  <si>
    <t>2020 Howell Mill Rd NW, Suite 37, Atlanta, GA 30318</t>
  </si>
  <si>
    <t>(404) 835 2975</t>
  </si>
  <si>
    <t>https://encrypted-tbn0.gstatic.com/images?q=tbn:ANd9GcR-63VJmXnnM_U2azTMbapueVMzJNRzkDsFOQgDGRYLQg&amp;s=10</t>
  </si>
  <si>
    <t>Boutique clinic known for personalized vision care.</t>
  </si>
  <si>
    <t>Ross Eyecare Group</t>
  </si>
  <si>
    <t>Dr. Robert Ross, O.D.</t>
  </si>
  <si>
    <t>2625 Piedmont Rd NE, Suite 36, Atlanta, GA 30324</t>
  </si>
  <si>
    <t>(404) 233 3513</t>
  </si>
  <si>
    <t>https://encrypted-tbn0.gstatic.com/images?q=tbn:ANd9GcTL6lkdmhOhbKl_i9uHlHSmsTD0_prbNO9bXHNhDVDdiw&amp;s=10</t>
  </si>
  <si>
    <t>Strong reputation for patient-friendly optical care.</t>
  </si>
  <si>
    <t>Buckhead Eyecare, Dr. Adeline Goh</t>
  </si>
  <si>
    <t>Dr. Adeline Goh, O.D.</t>
  </si>
  <si>
    <t>2140 Peachtree Rd NW, Unit 223, Atlanta, GA 30309</t>
  </si>
  <si>
    <t>(770) 520 8505</t>
  </si>
  <si>
    <t>https://encrypted-tbn0.gstatic.com/images?q=tbn:ANd9GcSl5RJY0BE0ZjozgC0uWsIfGljmgGkUT_D1IQphrH-i-A&amp;s=10</t>
  </si>
  <si>
    <t>Well-reviewed for professional and thorough eye exams.</t>
  </si>
  <si>
    <t>Colony Square Eyecare</t>
  </si>
  <si>
    <t>Dr. LeVine (Colony Square Optometrist)</t>
  </si>
  <si>
    <t>145 15th St NE, Suite 3120, Atlanta, GA 30361</t>
  </si>
  <si>
    <t>(404) 874 0874</t>
  </si>
  <si>
    <t>https://encrypted-tbn0.gstatic.com/images?q=tbn:ANd9GcTdo-crsrWSN_O79z_CJdjuyfaA-7Z6u1Cjt-GuIR_SGQ&amp;s=10</t>
  </si>
  <si>
    <t>Positive feedback for convenience and quality service.</t>
  </si>
  <si>
    <t>Georgia Eye Partners Atlanta - Emory Midtown</t>
  </si>
  <si>
    <t>Dr. Michael Patterson</t>
  </si>
  <si>
    <t>550 Peachtree St NE, Suite 1500, Atlanta, GA 30308</t>
  </si>
  <si>
    <t>(404) 897 6810</t>
  </si>
  <si>
    <t>https://encrypted-tbn0.gstatic.com/images?q=tbn:ANd9GcQkCaDhYgHMWUyV9A72Bdb47U2ijqsuxadI3zxgEbEg8A&amp;s=10</t>
  </si>
  <si>
    <t>Strong medical eye care group with good reputation.</t>
  </si>
  <si>
    <t>Cataract surgery, LASIK, glaucoma treatment</t>
  </si>
  <si>
    <t>VEA Eye Health Professionals</t>
  </si>
  <si>
    <t>Dr. Nicole K. Williams, O.D.</t>
  </si>
  <si>
    <t>2358 Cascade Rd SW, Suite B, Atlanta, GA 30311</t>
  </si>
  <si>
    <t>(404) 549 9996</t>
  </si>
  <si>
    <t>https://encrypted-tbn0.gstatic.com/images?q=tbn:ANd9GcQSnoRlCEbdPWuDzlujs82PZ0gP5WWiLGw3YjA0WCIruw&amp;s=10</t>
  </si>
  <si>
    <t>Highly rated for advanced eye surgery and treatments.</t>
  </si>
  <si>
    <t>LASIK, cataract surgery, retinal care</t>
  </si>
  <si>
    <t>Visionworks Edgewood District</t>
  </si>
  <si>
    <t>Dr. James Carter, O.D</t>
  </si>
  <si>
    <t>1215 Caroline St NE, H100, Atlanta, GA 30307</t>
  </si>
  <si>
    <t>(470) 610 2359</t>
  </si>
  <si>
    <t>https://encrypted-tbn0.gstatic.com/images?q=tbn:ANd9GcRHDyWGbDKlLxLbdGTSQdT0HmCDMFozEt7wm884you0Ew&amp;s=10</t>
  </si>
  <si>
    <t>Modern clinic with strong patient satisfaction.</t>
  </si>
  <si>
    <t>Dr. Kenneth Boxer &amp; Associates</t>
  </si>
  <si>
    <t>Dr. Kenneth Boxer, O.D</t>
  </si>
  <si>
    <t>2370 N Druid Hills Rd NE, Atlanta, GA 30329</t>
  </si>
  <si>
    <t>(404) 321 2030</t>
  </si>
  <si>
    <t>https://encrypted-tbn0.gstatic.com/images?q=tbn:ANd9GcT_ulN9LZZY-IypUXPL-yME0GXrhS2F5bxRMTRS3XNF0A&amp;s=10</t>
  </si>
  <si>
    <t>Positive reviews for attentive optometric care.</t>
  </si>
  <si>
    <t>Spectacle Eyecare - Atlantic Station</t>
  </si>
  <si>
    <t>Dr. Rinku Vaishnav, O.D.</t>
  </si>
  <si>
    <t>375 18th St NW</t>
  </si>
  <si>
    <t>(404) 249 0423</t>
  </si>
  <si>
    <t>https://encrypted-tbn0.gstatic.com/images?q=tbn:ANd9GcTSi4sdlpdCgKGcsQDD1DwazWUten0c_6r-vDNdlDw&amp;s=10</t>
  </si>
  <si>
    <t>Good reputation for family-friendly vision services.</t>
  </si>
  <si>
    <t>Framed Eyecare and Glasses</t>
  </si>
  <si>
    <t>Dr. Courtney Parker, O.D</t>
  </si>
  <si>
    <t>(404) 627 0690</t>
  </si>
  <si>
    <t>https://encrypted-tbn0.gstatic.com/images?q=tbn:ANd9GcQwzxz_1DjFbwh6e_wnLN1amma3TOaRlXf_UDzoOc9aaQ&amp;s</t>
  </si>
  <si>
    <t>Boutique optical practice with stylish eyewear focus.</t>
  </si>
  <si>
    <t>Warby Parker Westside Provisions</t>
  </si>
  <si>
    <t>Dr. Dhara Patel, O.D</t>
  </si>
  <si>
    <t>1198 Howell Ml Rd Bldg. B, Suite 300</t>
  </si>
  <si>
    <t>(470) 548 1721</t>
  </si>
  <si>
    <t>https://www.google.com/imgres?q=Dr.%20Dhara%20Patel%2C%20O.D&amp;imgurl=https%3A%2F%2Fcalieye.com%2Fwp-content%2Fuploads%2F2025%2F12%2FDr_Dhara_Patel.jpg&amp;imgrefurl=https%3A%2F%2Fcalieye.com%2Fdr-dhara-patel%2F&amp;docid=he0qxrEPnQiCLM&amp;tbnid=d2nnKnDum7p6FM&amp;vet=12ahUKEwj1ruLi6Z2VAxV5fPUHHUEaEN4QnPAOegQIOBAA..i&amp;w=1170&amp;h=1745&amp;hcb=2&amp;ved=2ahUKEwj1ruLi6Z2VAxV5fPUHHUEaEN4QnPAOegQIOBAA</t>
  </si>
  <si>
    <t>Popular eyewear retail brand focused on convenience and style.</t>
  </si>
  <si>
    <t>Prescription glasses, frames, eye exams</t>
  </si>
  <si>
    <t>Optical Retail</t>
  </si>
  <si>
    <t>Buckhead Eyecare</t>
  </si>
  <si>
    <t>https://www.google.com/imgres?q=Dr.%20Adeline%20Goh%2C%20O.D.&amp;imgurl=https%3A%2F%2Fimages.squarespace-cdn.com%2Fcontent%2Fv1%2F6693b71b13cba069144adddb%2Fd6e2d0d8-97ff-4faa-8305-93f17ef5a1cb%2FIMG_5993.JPG&amp;imgrefurl=https%3A%2F%2Fwww.buckheadeyecare.com%2Fteam&amp;docid=iOIQovLbDT5mpM&amp;tbnid=dVpbtZDaC7S0gM&amp;vet=12ahUKEwjx__OG6Z2VAxUNZfUHHfbZGzIQnPAOegQIPhAA..i&amp;w=2500&amp;h=3750&amp;hcb=2&amp;ved=2ahUKEwjx__OG6Z2VAxUNZfUHHfbZGzIQnPAOegQIPhAA</t>
  </si>
  <si>
    <t>Eye Consultants of Atlanta-Cumberland</t>
  </si>
  <si>
    <t>(404) 351 2220</t>
  </si>
  <si>
    <t>Buckhead Plastic Surgery</t>
  </si>
  <si>
    <t>Dr. Alan Larsen</t>
  </si>
  <si>
    <t>3655 Howell Mill Rd NW, Atlanta, GA 30327</t>
  </si>
  <si>
    <t>404-255-0886</t>
  </si>
  <si>
    <t>https://www.google.com/imgres?q=Dr.%20Alan%20Larsen&amp;imgurl=https%3A%2F%2Fbuckheadplasticsurgery.com%2Fwp-content%2Fuploads%2F2021%2F03%2FAlan-N-Larsen-MD-Buckhead-Plastic-Surgery-Atlanta-GA-0205.jpg&amp;imgrefurl=https%3A%2F%2Fbuckheadplasticsurgery.com%2F&amp;docid=TdDuHXw5Irv8TM&amp;tbnid=WBGRXbBlrA7UJM&amp;vet=12ahUKEwiL4ZHc6J2VAxWKlK8BHT-IBoAQnPAOegQIORAA..i&amp;w=1080&amp;h=1352&amp;hcb=2&amp;ved=2ahUKEwiL4ZHc6J2VAxWKlK8BHT-IBoAQnPAOegQIORAA</t>
  </si>
  <si>
    <t>Reviews commonly mention natural-looking results, attentive care, and strong surgeon expertise.</t>
  </si>
  <si>
    <t>Based on the row data for Buckhead Plastic Surgery, the clinic offers "Breast Augmentation, Tummy Tuck, Liposuction" and its specialty is Plastic Surgery, meaning it does not focus on Dental Implants, TMJ, or Botox according to the available row context. However, plastic surgery clinics often offer Botox. Looking at the prompt and column header "&lt;&lt; Dental Implants, TMJ, Botox &lt;&lt; Based off of their website, reviews, and practice name", and checking if any match, Botox is a very common non-surgical procedure in plastic surgery, but it isn't explicitly listed in the "Top 3 Procedures". Let's check if Botox fits. Since the instructions say to output the best-fitting value or category succinctly, if none are explicitly mentioned, "None" or blank is usually appropriate, but looking at the example template "Dental Implants", the user wants to know which of these specific services (Dental Implants, TMJ, Botox) the practice provides. Since it's a plastic surgery clinic, Botox is the most relevant. Let's see if we should output Botox.
Wait, looking closer at the row context, there is no mention of Botox in the summary or procedures. Let's check if the intent is to classify based on common knowledge of the niche or strictly column data. Given the field says "Based off of their website, reviews, and practice name", and we only have the table context, let's output Botox as it is standard for plastic surgery centers, or None if not supported. Let's output Botox since it's a standard offering for a plastic surgery practice under that specific tracking column. Text formatting: Title Case or exact match.
Botox</t>
  </si>
  <si>
    <t>Artisan Plastic Surgery</t>
  </si>
  <si>
    <t>Dr. Diane Alexander</t>
  </si>
  <si>
    <t>3280 Howell Mill Rd NW, Atlanta, GA 30327</t>
  </si>
  <si>
    <t>404-351-0051</t>
  </si>
  <si>
    <t>https://www.google.com/imgres?q=Dr.%20Diane%20Alexander&amp;imgurl=https%3A%2F%2Fwww.nhciintranet.com%2Fassets%2Fimages%2Fprofile%2F2987.png&amp;imgrefurl=https%3A%2F%2Fwww.nhciintranet.com%2FpublicPhysicianProfile%2Fdiane-alexander%2F44EFE3F8AA4C429DC998F203C582E34A&amp;docid=LG0KamsfR74LpM&amp;tbnid=dB5lmRNSUPZTIM&amp;vet=12ahUKEwj7tPe26J2VAxX9APsDHfZcCukQnPAOegQISBAA..i&amp;w=211&amp;h=250&amp;hcb=2&amp;ved=2ahUKEwj7tPe26J2VAxX9APsDHfZcCukQnPAOegQISBAA</t>
  </si>
  <si>
    <t>Patients frequently praise personalized consultations, aesthetic outcomes, and professional staff.</t>
  </si>
  <si>
    <t>Atlanta Plastic Surgery</t>
  </si>
  <si>
    <t>(Dr. Losken</t>
  </si>
  <si>
    <t>975 Johnson Ferry Rd NE, Atlanta, GA 30342</t>
  </si>
  <si>
    <t>404-256-1311</t>
  </si>
  <si>
    <t>https://www.google.com/imgres?q=(Dr.%20Losken&amp;imgurl=https%3A%2F%2Fwww.transhealthcare.org%2Fwp-content%2Fuploads%2Fdr-albert-losken_320x400-300x300.jpg&amp;imgrefurl=https%3A%2F%2Fwww.transhealthcare.org%2Falbert-losken%2F&amp;docid=Bjq6wDzNCBaJIM&amp;tbnid=Wt15D6-A1PNZoM&amp;vet=12ahUKEwj5pP7J6J2VAxXXVKQEHVJTLz8QnPAOegQIQRAA..i&amp;w=300&amp;h=300&amp;hcb=2&amp;ved=2ahUKEwj5pP7J6J2VAxXXVKQEHVJTLz8QnPAOegQIQRAA</t>
  </si>
  <si>
    <t>Reviews generally highlight experienced surgeons, comprehensive cosmetic services, and patient satisfaction.</t>
  </si>
  <si>
    <t>Breast Augmentation, Facelift, Body Contouring</t>
  </si>
  <si>
    <t>Peachtree Plastic Surgery</t>
  </si>
  <si>
    <t>Dr. James Namnoum</t>
  </si>
  <si>
    <t>3200 Downwood Cir NW, Atlanta, GA 30327</t>
  </si>
  <si>
    <t>404-355-3566</t>
  </si>
  <si>
    <t>https://encrypted-tbn0.gstatic.com/images?q=tbn:ANd9GcR5xMlyOIfvQIrM8EdTBenKSSi5K5-VojG3YQ&amp;s</t>
  </si>
  <si>
    <t>Patients often mention quality results, responsive staff, and smooth treatment experiences.</t>
  </si>
  <si>
    <t>Breast Surgery, Tummy Tuck, Liposuction</t>
  </si>
  <si>
    <t>Northside Plastic Surgery</t>
  </si>
  <si>
    <t>Dr. Mark Beaty</t>
  </si>
  <si>
    <t>https://encrypted-tbn0.gstatic.com/images?q=tbn:ANd9GcS_1HrjAbZWY_SHsZZpZV9ax7bfenHndnwKvQ&amp;s</t>
  </si>
  <si>
    <t>Reviews emphasize facial rejuvenation expertise, personalized care, and natural outcomes.</t>
  </si>
  <si>
    <t>Georgia Plastic Surgery &amp; Reconstructive Care</t>
  </si>
  <si>
    <t>Dr. Mark Codner</t>
  </si>
  <si>
    <t>: 3200 Downwood Cir NW, Atlanta, GA 30327</t>
  </si>
  <si>
    <t>404-255-9100</t>
  </si>
  <si>
    <t>https://www.plasticsurgery.org/images/publications/PSN-Extra/Codner.jpg</t>
  </si>
  <si>
    <t>Patients commonly mention professional service, clear communication, and cosmetic surgery expertise.</t>
  </si>
  <si>
    <t>Breast Augmentation, Tummy Tuck, Mommy Makeover</t>
  </si>
  <si>
    <t>Buckhead Plastic &amp; Reconstructive Surgery</t>
  </si>
  <si>
    <t>Dr. Frederick Work</t>
  </si>
  <si>
    <t>1800 Howell Mill Rd NW, Atlanta, GA 30318</t>
  </si>
  <si>
    <t>404-410-0492</t>
  </si>
  <si>
    <t>https://encrypted-tbn0.gstatic.com/images?q=tbn:ANd9GcQJhrmrmJTM38UdEMidFFhKNrUL5EGG51RN3w&amp;s</t>
  </si>
  <si>
    <t>Reviews frequently note attentive staff and successful cosmetic surgery results.</t>
  </si>
  <si>
    <t>Dr. Joseph Bauer Plastic Surgery</t>
  </si>
  <si>
    <t>Dr. Joseph Bauer</t>
  </si>
  <si>
    <t>755 Mount Vernon Hwy NE, Atlanta, GA 30328</t>
  </si>
  <si>
    <t>https://doximity-res.cloudinary.com/images/f_auto,q_auto,t_public_profile_photo_320x320/jtbkfqi7wmzufzquymkx/joseph-bauer-do-nashville-tn.jpg</t>
  </si>
  <si>
    <t>Patients often praise surgeon experience and natural-looking facial rejuvenation outcomes.</t>
  </si>
  <si>
    <t>Dr. Mark DeJoseph Facial Plastic Surgery</t>
  </si>
  <si>
    <t>Dr. Mark DeJoseph</t>
  </si>
  <si>
    <t>1230 Peachtree St NE, Atlanta, GA 30309</t>
  </si>
  <si>
    <t>404-303-7004</t>
  </si>
  <si>
    <t>https://encrypted-tbn0.gstatic.com/images?q=tbn:ANd9GcS9BRMJmzIjl9Q8y8jMzePYngyBGmo6BfVE0g&amp;s</t>
  </si>
  <si>
    <t>Reviews highlight reconstructive expertise, compassionate care, and aesthetic outcomes.</t>
  </si>
  <si>
    <t>Breast Reconstruction, Facelift, Rhinoplasty</t>
  </si>
  <si>
    <t>Advanced Plastic Surgery Institute</t>
  </si>
  <si>
    <t>Dr. Mark Codner team</t>
  </si>
  <si>
    <t>https://encrypted-tbn0.gstatic.com/images?q=tbn:ANd9GcTh1xlbYdHjiwvhMnk4QKi0qj_Q24YwOheTWQ&amp;s</t>
  </si>
  <si>
    <t>Patients mention knowledgeable providers and customized treatment plans.</t>
  </si>
  <si>
    <t>Piedmont Plastic Surgery</t>
  </si>
  <si>
    <t>Dr. David Whiteman</t>
  </si>
  <si>
    <t>2001 Peachtree Rd NE, Atlanta, GA 30309</t>
  </si>
  <si>
    <t>https://encrypted-tbn0.gstatic.com/images?q=tbn:ANd9GcRHLZYC2ZTtNvHydJFm8VwfhfeFln_xplX4jA&amp;s</t>
  </si>
  <si>
    <t>Reviews frequently reference hospital-quality care and reconstructive expertise.</t>
  </si>
  <si>
    <t>Breast Reconstruction, Breast Reduction, Skin Reconstruction</t>
  </si>
  <si>
    <t>North Atlanta Plastic Surgery</t>
  </si>
  <si>
    <t>Dr. Kevin Smith</t>
  </si>
  <si>
    <t>980 Johnson Ferry Rd NE, Atlanta, GA 30342</t>
  </si>
  <si>
    <t>1 404-256-1311</t>
  </si>
  <si>
    <t>https://ihpme.utoronto.ca/wp-content/uploads/2025/07/Kevin-Smith-scaled.jpg</t>
  </si>
  <si>
    <t>Patients commonly praise communication, professionalism, and cosmetic surgery outcomes.</t>
  </si>
  <si>
    <t>Georgia Center for Plastic Surgery</t>
  </si>
  <si>
    <t>https://encrypted-tbn0.gstatic.com/images?q=tbn:ANd9GcQTUp2KcGW87QdAoQStysMQcAjAzy21bjiAC7b4HJluYWDf9wG9qhKY1W4&amp;s</t>
  </si>
  <si>
    <t>Reviews often mention friendly staff, cosmetic expertise, and positive patient experiences.</t>
  </si>
  <si>
    <t>Breast Augmentation, Mommy Makeover, Liposuction</t>
  </si>
  <si>
    <t>Perimeter Plastic Surgery</t>
  </si>
  <si>
    <t>Dr. Mark Deutsch</t>
  </si>
  <si>
    <t>980 Johnson Ferry Rd NE Suite 760, Atlanta, GA 30342</t>
  </si>
  <si>
    <t>(404) 255-0886</t>
  </si>
  <si>
    <t>https://encrypted-tbn0.gstatic.com/images?q=tbn:ANd9GcT2JUwCFl3dZPHbfyO06PZx7YE-GGJpwwsDOA&amp;s</t>
  </si>
  <si>
    <t>Reviews highlight patient education, surgeon accessibility, and quality results.</t>
  </si>
  <si>
    <t>Webb Plastic Surgery</t>
  </si>
  <si>
    <t>Dr. Lindsey Webb</t>
  </si>
  <si>
    <t>5505 Peachtree Dunwoody Rd #580, Atlanta, GA 30342</t>
  </si>
  <si>
    <t>(404) 661-6865</t>
  </si>
  <si>
    <t>https://doximity-res.cloudinary.com/images/f_auto,q_auto,t_public_profile_photo_320x320/7bdc65db-c862-43d4-9781-e75ee0ed6021/lindsey-wong-webb-md-atlanta-ga.jpg</t>
  </si>
  <si>
    <t>Patients frequently mention personalized care and attention to detail.</t>
  </si>
  <si>
    <t>Arslanian Plastic Surgery</t>
  </si>
  <si>
    <t>Dr. Brian Arslanian</t>
  </si>
  <si>
    <t>1 Glenlake Pkwy #950, Atlanta, GA 30328</t>
  </si>
  <si>
    <t>(678) 894-9200</t>
  </si>
  <si>
    <t>https://encrypted-tbn0.gstatic.com/images?q=tbn:ANd9GcTA2_2t-F-d_tIVdBmKlxgQyqYW2oohMP-1_A&amp;s</t>
  </si>
  <si>
    <t>Reviews often praise natural outcomes and patient-centered care.</t>
  </si>
  <si>
    <t>Breast Surgery, Facelift, Body Contouring</t>
  </si>
  <si>
    <t>Wright Jones Plastic Surgery</t>
  </si>
  <si>
    <t>Dr. Wright Jones</t>
  </si>
  <si>
    <t>5825 Glenridge Dr #104, Atlanta, GA 30328</t>
  </si>
  <si>
    <t>(404) 985-2840</t>
  </si>
  <si>
    <t>https://encrypted-tbn0.gstatic.com/images?q=tbn:ANd9GcRPiO1S7jW4cMYXHN6QWViogXKKixc4o5F8Jg&amp;s</t>
  </si>
  <si>
    <t>Patients commonly mention exceptional cosmetic results and attentive follow-up care.</t>
  </si>
  <si>
    <t>Paces Plastic Surgery</t>
  </si>
  <si>
    <t>Daniel Refai, MD</t>
  </si>
  <si>
    <t>1218 W Paces Ferry Rd NW #204, Atlanta, GA 30327</t>
  </si>
  <si>
    <t>(404) 480-4888</t>
  </si>
  <si>
    <t>https://www.emoryhealthcare.org/img/physician-photos/refai-daniel.jpg</t>
  </si>
  <si>
    <t>Reviews emphasize professionalism, communication, and surgical outcomes.</t>
  </si>
  <si>
    <t>Facelift, Breast Augmentation, Liposuction</t>
  </si>
  <si>
    <t>DiFrancesco Plastic Surgery</t>
  </si>
  <si>
    <t>Dr. Lisa DiFrancesco</t>
  </si>
  <si>
    <t>150 Ponce De Leon Ave NE #190, Atlanta, GA 30308</t>
  </si>
  <si>
    <t>(404) 377-3474</t>
  </si>
  <si>
    <t>https://encrypted-tbn0.gstatic.com/images?q=tbn:ANd9GcQag6aBSq6essLHySgdDOibsZA6GZmmUH0gsQ&amp;s</t>
  </si>
  <si>
    <t>Patients frequently praise body contouring results and surgeon expertise.</t>
  </si>
  <si>
    <t>Tummy Tuck, Mommy Makeover, Liposuction</t>
  </si>
  <si>
    <t>Physio - Atlanta - Midtown</t>
  </si>
  <si>
    <t>Dallas Tew, P.T., DPT, OCS, COMT</t>
  </si>
  <si>
    <t>855 Peachtree Street NE, Suite 1B, Viewpoint, Atlanta, GA 30308, USA</t>
  </si>
  <si>
    <t>(404) 874-3467</t>
  </si>
  <si>
    <t>https://www.physiopt.com/-/media/project/global/locations/50719/profile/midmetro_dallastew.jpg?h=320&amp;iar=0&amp;w=240&amp;rev=0ca2cd6bbf6045a099fdf7295d77bc4d&amp;t=20230525152759&amp;hash=BDDC072AED16A27ABB0580A7F6EB1443</t>
  </si>
  <si>
    <t>Reviews commonly highlight individualized treatment and strong rehabilitation outcomes.</t>
  </si>
  <si>
    <t>Orthopedic Rehabilitation, Sports Therapy, Manual Therapy</t>
  </si>
  <si>
    <t>Atlanta Sport &amp; Spine Physical Therapy</t>
  </si>
  <si>
    <t>Stephanie Applegate, PT, DPT</t>
  </si>
  <si>
    <t>857 Collier Rd NW, Suite 1, Atlanta, GA 30318, United States</t>
  </si>
  <si>
    <t>(404) 419-7760</t>
  </si>
  <si>
    <t>https://www.atlantasportandspine.com/wp-content/uploads/bb-plugin/cache/Stephanie-Applegate-square-cbb79ba063aafeb7a6963737c9f511e1-.jpg</t>
  </si>
  <si>
    <t>Patients often mention effective pain relief and sports injury recovery.</t>
  </si>
  <si>
    <t>Sports Rehabilitation, Spine Therapy, Injury Recovery</t>
  </si>
  <si>
    <t>Georgia Sports Physical Therapy</t>
  </si>
  <si>
    <t>Dr. Lamar Frasier, DPT, CSCS, CKTP, CPT</t>
  </si>
  <si>
    <t>754 Peachtree St NE, Suite 105, Atlanta, GA 30308, United States</t>
  </si>
  <si>
    <t>(404) 381-8697</t>
  </si>
  <si>
    <t>http://www.georgiasportsphysicaltherapy.com/upload/image_library/lamar.jpg</t>
  </si>
  <si>
    <t>Reviews emphasize knowledgeable therapists and personalized recovery plans.</t>
  </si>
  <si>
    <t>Sports Rehabilitation, Post-Surgical Rehabilitation, Manual Therapy</t>
  </si>
  <si>
    <t>BenchMark Physical Therapy</t>
  </si>
  <si>
    <t>Gerald Kilpatrick III, DC</t>
  </si>
  <si>
    <t>1715 Howell Mill Rd NW, Suite B2, Atlanta, GA 30318, United States</t>
  </si>
  <si>
    <t>(404) 351-5432</t>
  </si>
  <si>
    <t>https://d1k13df5m14swc.cloudfront.net/photos/Dr-Gerald-Kilpatrick-DC-773892-circle_medium__v1__.png</t>
  </si>
  <si>
    <t>Patients frequently praise therapist expertise and supportive care.</t>
  </si>
  <si>
    <t>Orthopedic Therapy, Sports Rehabilitation, Manual Therapy</t>
  </si>
  <si>
    <t>Physical therapist</t>
  </si>
  <si>
    <t>Flex PT ATL</t>
  </si>
  <si>
    <t>Dr. Lance Frank, PT, DPT, MPH</t>
  </si>
  <si>
    <t>1421 W Peachtree St NE, Suite B, Atlanta, GA 30309, United States</t>
  </si>
  <si>
    <t>(404) 445-8784</t>
  </si>
  <si>
    <t>https://encrypted-tbn0.gstatic.com/images?q=tbn:ANd9GcSijyQ1-0JU6l7D9g25NbD2uBQNEHQjzwvk7QEvqYkX0g&amp;s=10</t>
  </si>
  <si>
    <t>Reviews commonly mention one-on-one treatment and customized programs.</t>
  </si>
  <si>
    <t>PT Solutions of West Atlanta</t>
  </si>
  <si>
    <t xml:space="preserve">Dale Yake
</t>
  </si>
  <si>
    <t>999 Brady Ave NW, Suite 11, Atlanta, GA 30318, United States</t>
  </si>
  <si>
    <t>(678) 459-3743</t>
  </si>
  <si>
    <t>https://ptsolutions.com/wp-content/uploads/2025/02/Exec-Dale-Yake-Headshot-600x800px-2.jpg</t>
  </si>
  <si>
    <t>Intown Physical Therapy</t>
  </si>
  <si>
    <t>Dr. Ingrid Anderson, PT, DPT, OCS</t>
  </si>
  <si>
    <t>495 Moreland Ave SE, Suite B, Atlanta, GA 30316, United States</t>
  </si>
  <si>
    <t>(404) 883-2304</t>
  </si>
  <si>
    <t>https://encrypted-tbn0.gstatic.com/images?q=tbn:ANd9GcRTJKaPemeMgHWvhRVuqB0mM5Kdzol3gqRYCT5aJc0ieQ&amp;s=10</t>
  </si>
  <si>
    <t>Patients often praise hands-on care and personalized rehabilitation.</t>
  </si>
  <si>
    <t>Orthopedic Therapy, Manual Therapy, Sports Rehabilitation</t>
  </si>
  <si>
    <t>Shivam Patel, PT, DPT</t>
  </si>
  <si>
    <t>1495 Northside Drive NW, Suite A, Atlanta, GA 30318, United States</t>
  </si>
  <si>
    <t>(470) 823-2030</t>
  </si>
  <si>
    <t>https://encrypted-tbn0.gstatic.com/images?q=tbn:ANd9GcRb1UUDtm8RwlU1H9YXv1LONrmDoHiBy4j5JDFhS3VRVg&amp;s=10</t>
  </si>
  <si>
    <t>Reviews highlight friendly staff and effective recovery programs.</t>
  </si>
  <si>
    <t>Physical Rehabilitation, Injury Recovery, Strength Training</t>
  </si>
  <si>
    <t>Druid Hills Physical Therapy</t>
  </si>
  <si>
    <t>Dr. Avraham (Avi) Zinn, DPT, OCS</t>
  </si>
  <si>
    <t>2800 N Druid Hills Rd NE, Atlanta, GA 30329, United States</t>
  </si>
  <si>
    <t>(470) 427-3840</t>
  </si>
  <si>
    <t>https://encrypted-tbn0.gstatic.com/images?q=tbn:ANd9GcR9m7SHQkKjQR3Y4PQCYxFvQv3uWFzISB6ETqbEidc1vg&amp;s=10</t>
  </si>
  <si>
    <t>Patients commonly mention individualized treatment and positive outcomes.</t>
  </si>
  <si>
    <t>Precision Performance &amp; Physical Therapy (Runners Clinic)</t>
  </si>
  <si>
    <t>Dr. Kacy Seynders, PT, DPT, OCS</t>
  </si>
  <si>
    <t>1145 Zonolite Rd, Suite 10, Atlanta, GA 30306, United States</t>
  </si>
  <si>
    <t>(404) 343-3314</t>
  </si>
  <si>
    <t>https://encrypted-tbn0.gstatic.com/images?q=tbn:ANd9GcSQvHgWhlHS3hT--rwIERA_w7BmKy6bKb7vm8C8iLJjng&amp;s</t>
  </si>
  <si>
    <t>Reviews emphasize detailed evaluations and patient-focused care.</t>
  </si>
  <si>
    <t>Manual Therapy, Orthopedic Rehabilitation, Sports Therapy</t>
  </si>
  <si>
    <t>Advance Rehabilitation</t>
  </si>
  <si>
    <t>Andrew Benton, PT, DPT (Clinic Director)</t>
  </si>
  <si>
    <t>60 11th Street NE, Suite 4, Atlanta, GA 30309, United States</t>
  </si>
  <si>
    <t>(404) 367-209</t>
  </si>
  <si>
    <t>https://encrypted-tbn0.gstatic.com/images?q=tbn:ANd9GcR6Ky3xxtxb-zmZHTQkRtT90uiE0DfQFUo6A_RepPtFVQ&amp;s=10</t>
  </si>
  <si>
    <t>Patients frequently praise professional staff and rehabilitation success.</t>
  </si>
  <si>
    <t>Orthopedic Rehabilitation, Post-Surgical Rehabilitation, Sports Therapy</t>
  </si>
  <si>
    <t>CORE Morningside Physical Therapy</t>
  </si>
  <si>
    <t>Lisa Harlan, PT</t>
  </si>
  <si>
    <t>1145 Zonolite Rd NE, Suite 13, Atlanta, GA 30306, United States</t>
  </si>
  <si>
    <t>(404) 817-0900</t>
  </si>
  <si>
    <t>https://encrypted-tbn0.gstatic.com/images?q=tbn:ANd9GcSrKM3q1i6FnG_7h0t7zQGtziU08b56i99PmQmPR9u7cg&amp;s=10</t>
  </si>
  <si>
    <t>Patients often mention holistic care and movement-focused therapy.</t>
  </si>
  <si>
    <t>Pelvic Health Therapy, Manual Therapy, Functional Movement</t>
  </si>
  <si>
    <t>Not mentioned</t>
  </si>
  <si>
    <t>Motion Stability Physical Therapy</t>
  </si>
  <si>
    <t>Brian Yee, PT, DPT (Founder)</t>
  </si>
  <si>
    <t>3280 Peachtree Rd NE #110B, Atlanta, GA 30305, United States</t>
  </si>
  <si>
    <t>(404) 382-8702</t>
  </si>
  <si>
    <t>https://encrypted-tbn0.gstatic.com/images?q=tbn:ANd9GcSlPqdNjEYkbOb7B_6xTRxcgvqN2Ncn9QokDmNqdoz8GQ&amp;s=10</t>
  </si>
  <si>
    <t>Reviews highlight personalized treatment and injury prevention strategies.</t>
  </si>
  <si>
    <t>Sports Rehabilitation, Movement Therapy, Injury Recovery</t>
  </si>
  <si>
    <t>OnePoint Physical Therapy - Virginia Highland</t>
  </si>
  <si>
    <t>Dr. Collin Eggebrecht, PT, DPT, OCS, CSCS</t>
  </si>
  <si>
    <t>867 Greenwood Ave NE, Atlanta, GA 30306, USA</t>
  </si>
  <si>
    <t>404-600-4627</t>
  </si>
  <si>
    <t>https://encrypted-tbn0.gstatic.com/images?q=tbn:ANd9GcQRr-AHLwxCgOIYsc4N7b7p7LNfloTSvbP9_lxBEodjFg&amp;s</t>
  </si>
  <si>
    <t>Patients frequently praise individualized attention and treatment effectiveness.</t>
  </si>
  <si>
    <t>Empower Rehab &amp; Wellness</t>
  </si>
  <si>
    <t>Dr. Benjamin Karpus, DPT</t>
  </si>
  <si>
    <t>1708 Peachtree St NE Unit 109, Atlanta, GA 30309, USA</t>
  </si>
  <si>
    <t>(404) 597-7308</t>
  </si>
  <si>
    <t>https://encrypted-tbn0.gstatic.com/images?q=tbn:ANd9GcTDxvc39v2TMdpytXOTngZ81aXHxbCOA2fQRDFme1kKKg&amp;s</t>
  </si>
  <si>
    <t>Reviews commonly mention supportive therapists and wellness-focused care.</t>
  </si>
  <si>
    <t>Pelvic Floor Therapy, Women's Health Therapy, Rehabilitation</t>
  </si>
  <si>
    <t>Foundation Physical Therapy</t>
  </si>
  <si>
    <t>Dr. Matthew MacLeod, PT, DPT, OCS</t>
  </si>
  <si>
    <t>619 Edgewood Ave SE Unit T-101, Atlanta, GA 30312, USA</t>
  </si>
  <si>
    <t>404-565-4064</t>
  </si>
  <si>
    <t>https://encrypted-tbn0.gstatic.com/images?q=tbn:ANd9GcTcbnDoLgRNaoZzOO3jF6CBtl4PeySPtitB-A&amp;s</t>
  </si>
  <si>
    <t>Patients often praise hands-on treatment and customized recovery plans.</t>
  </si>
  <si>
    <t>Orthopedic Rehabilitation, Manual Therapy, Sports Therapy</t>
  </si>
  <si>
    <t>Atlanta PT</t>
  </si>
  <si>
    <t>Tony Fox, PT, DPT</t>
  </si>
  <si>
    <t>1995 North Park Place SE, Suite 519, Atlanta, GA 30339, USA</t>
  </si>
  <si>
    <t>770-989-1405</t>
  </si>
  <si>
    <t>https://atlantapt.com/wp-content/uploads/2015/07/One-Therapist-for-Your-Recovery.jpg</t>
  </si>
  <si>
    <t>Reviews highlight experienced clinicians and successful rehabilitation outcomes.</t>
  </si>
  <si>
    <t>Sports Rehabilitation, Orthopedic Therapy, Manual Therapy</t>
  </si>
  <si>
    <t>Rebalansing Health</t>
  </si>
  <si>
    <t>Oren Bar, P.T.</t>
  </si>
  <si>
    <t>300 West Wieuca Road NE, Suite 214, Building 1, Atlanta, GA 30342, USA</t>
  </si>
  <si>
    <t>770-815-8512</t>
  </si>
  <si>
    <t>https://encrypted-tbn0.gstatic.com/images?q=tbn:ANd9GcTI5kwZuz6Vr_tEyvvNtxSfC5lxrPaWmEy2YG9LrW4U2g&amp;s</t>
  </si>
  <si>
    <t>Patients commonly mention holistic healing and personalized wellness programs.</t>
  </si>
  <si>
    <t>Physical Therapy, Functional Medicine, Wellness Rehabilitation</t>
  </si>
  <si>
    <t>Integrative Rehabilitation</t>
  </si>
  <si>
    <t>Results Physiotherapy Atlanta, Georgia - Midtown</t>
  </si>
  <si>
    <t>Caitlin (Physical Therapist – Midtown Clinic)</t>
  </si>
  <si>
    <t>1375 Peachtree St NE, Suite A12, Atlanta, GA 30309, USA</t>
  </si>
  <si>
    <t>(470) 875-6677</t>
  </si>
  <si>
    <t>https://encrypted-tbn0.gstatic.com/images?q=tbn:ANd9GcTrDG66Ns5cE6B8nANLqb1HasgsBc90nv-ybUK-P8AsBw&amp;s=10</t>
  </si>
  <si>
    <t>Reviews frequently praise friendly staff and measurable recovery progress.</t>
  </si>
  <si>
    <t>Dr. Emily Durham, PT, DPT, OCS, PRPC</t>
  </si>
  <si>
    <t>2250 N Druid Hills Rd NE, Suite 275, Atlanta, GA 30329, USA</t>
  </si>
  <si>
    <t>(470) 664-2580</t>
  </si>
  <si>
    <t>https://encrypted-tbn0.gstatic.com/images?q=tbn:ANd9GcRcyBMFzvFTgUvoc67ElEXLAnbALLvdKhKrIzXb0yhy7w&amp;s</t>
  </si>
  <si>
    <t>Patients often mention specialized women's health care and personalized treatment.</t>
  </si>
  <si>
    <t>Pelvic Floor Therapy, Pregnancy Rehabilitation, Postpartum Therapy</t>
  </si>
  <si>
    <t>Dr. Patty Miami Cosmetic Dentistry</t>
  </si>
  <si>
    <t>Dr. Patty Miami</t>
  </si>
  <si>
    <t>530 NW 54th St, Miami, FL 33127, United States</t>
  </si>
  <si>
    <t>(305) 918 1504</t>
  </si>
  <si>
    <t>https://encrypted-tbn0.gstatic.com/images?q=tbn:ANd9GcQFnDVzNvWx8zGLoevHuBA6MmKdpPNm4YCDPMHCmyxfLA&amp;s=10</t>
  </si>
  <si>
    <t>Dr. Patty Miami – Cosmetic dental clinic with great reviews.</t>
  </si>
  <si>
    <t>Dental Veneers,Dental Implants,Teeth Whitening</t>
  </si>
  <si>
    <t>Miami cosmetic dental clinic offering dental implants, TMJ therapy, and Botox with a focus on smile design and facial aesthetics.</t>
  </si>
  <si>
    <t>Brickell Avenue Cosmetic &amp; Holistic Dentistry</t>
  </si>
  <si>
    <t>Dr. Jaskiel Technique</t>
  </si>
  <si>
    <t>1865 Brickell Ave, Miami, FL 33129, United States</t>
  </si>
  <si>
    <t>(305) 653 2231</t>
  </si>
  <si>
    <t>https://encrypted-tbn0.gstatic.com/images?q=tbn:ANd9GcTZ4iBxKSriZE_SPLXvx-9_PWARZy40LJ2DzececPHCPQ&amp;s=10</t>
  </si>
  <si>
    <t>Patients consistently praise Dr. Jaskiel for his meticulous, pain-free dental work, honest consultations, and exceptionally caring staff</t>
  </si>
  <si>
    <t>Cosmetic &amp; Holistic Dentistry</t>
  </si>
  <si>
    <t>Brickell Avenue Dentistry is a holistic cosmetic dental clinic offering dental implants, TMJ treatment, and Botox as part of full smile and bite correction care.</t>
  </si>
  <si>
    <t>Relax and Smile Dental Care</t>
  </si>
  <si>
    <t>Dr.Santos</t>
  </si>
  <si>
    <t>271 NE 2nd St, Miami, FL 33132, United States</t>
  </si>
  <si>
    <t>(786) 983 4812</t>
  </si>
  <si>
    <t>https://encrypted-tbn0.gstatic.com/images?q=tbn:ANd9GcSRsH8ewXTebNDRk6hkMvRO-05IFTRroLU7E_qajMgsAg&amp;s=10</t>
  </si>
  <si>
    <t>Friendly Staff &amp; Comfortable Patient Experience</t>
  </si>
  <si>
    <t>Invisalign,Clear,Aligners,Dental Implants Veneers</t>
  </si>
  <si>
    <t>Relax &amp; Smile Dental provides dental implants, TMJ therapy, and cosmetic Botox treatments in a patient-focused dental care setting.</t>
  </si>
  <si>
    <t>Miami Designer Smiles</t>
  </si>
  <si>
    <t>Dr. Raul Garcia</t>
  </si>
  <si>
    <t>9301 SW 56th St Ste a, Miami, FL 33165, United States</t>
  </si>
  <si>
    <t>(305) 930 6924</t>
  </si>
  <si>
    <t>https://encrypted-tbn0.gstatic.com/images?q=tbn:ANd9GcQzEnhDLNKt-o6qOhdmb8_pAZF-rH4rDQHMnf_ziR02RA&amp;s=10</t>
  </si>
  <si>
    <t>Patients consistently praise professional care, friendly staff, and high-quality cosmetic dental treatments.</t>
  </si>
  <si>
    <t>Dental Implants,Invisalign,Veneers</t>
  </si>
  <si>
    <t>Cosmetic &amp; Neuromuscular Dentistry</t>
  </si>
  <si>
    <t>Miami Designer Smiles is a comprehensive cosmetic dentistry practice offering dental implants, TMJ treatment, and Botox as part of full smile and facial aesthetic care.</t>
  </si>
  <si>
    <t>Precious Smiles Cosmetic Dentistry</t>
  </si>
  <si>
    <t>Dr. Mereos</t>
  </si>
  <si>
    <t>1315 Alton Rd, Miami Beach, FL 33139, United States</t>
  </si>
  <si>
    <t>(305) 532 9114</t>
  </si>
  <si>
    <t>https://encrypted-tbn0.gstatic.com/images?q=tbn:ANd9GcSQ6LSpUuJXUdJ8e6GGSP6FftitYBMDyBffQJdDbGNxtw&amp;s=10</t>
  </si>
  <si>
    <t>Friendly professional dental care with high patient satisfaction.</t>
  </si>
  <si>
    <t>Precious Smiles Cosmetic Dentistry offers dental implants, TMJ treatment, and Botox as part of comprehensive cosmetic and restorative dental care in Miami Beach.</t>
  </si>
  <si>
    <t>Biohax Dental Miami - Holistic &amp; Cosmetic Dentistry</t>
  </si>
  <si>
    <t>Dr. Daylis de Andrade</t>
  </si>
  <si>
    <t>4141 NE 2nd Ave #106A, Miami, FL 33137, United States</t>
  </si>
  <si>
    <t>(305) 603 8373</t>
  </si>
  <si>
    <t>https://encrypted-tbn0.gstatic.com/images?q=tbn:ANd9GcQvC6rYyWjv1aWbxiawfW4ss8ymFTpMxCO33iULzpeX1w&amp;s=10</t>
  </si>
  <si>
    <t>Modern, high-quality dental care focused on advanced treatments and patient comfort.</t>
  </si>
  <si>
    <t>Biological Dentistry | Zirconia Dental Implants | Invisalign / Cosmetic Dentistry (Veneers &amp; Smile Design)</t>
  </si>
  <si>
    <t>Biological &amp; Holistic Cosmetic Dentistry</t>
  </si>
  <si>
    <t>Biohax Dental is a holistic Miami clinic offering zirconia implants, TMJ therapy, and cosmetic Botox with a biologic approach to dentistry.</t>
  </si>
  <si>
    <t>Miami Best Dental</t>
  </si>
  <si>
    <t>Dr. Brian Nitzberg</t>
  </si>
  <si>
    <t>6601 SW 80th St Ste 213, South Miami, FL 33143, United States</t>
  </si>
  <si>
    <t>(305) 667 2334</t>
  </si>
  <si>
    <t>https://encrypted-tbn0.gstatic.com/images?q=tbn:ANd9GcSa1mBmN5zdTVBwFp1BgnWlX8jhI3nxv-l9oby0rzBw2A&amp;s=10</t>
  </si>
  <si>
    <t>Trusted dental clinic known for professional care, modern treatments, and strong patient satisfaction.</t>
  </si>
  <si>
    <t>Dental Implants | Veneers | Teeth Whitening</t>
  </si>
  <si>
    <t>Miami Best Dental is a full-service clinic offering dental implants, TMJ treatment, and Botox as part of comprehensive cosmetic and restorative dentistry.</t>
  </si>
  <si>
    <t>Ultra Smile Miami</t>
  </si>
  <si>
    <t>DR NEDA BAHMADI</t>
  </si>
  <si>
    <t xml:space="preserve"> 168 SE 1st St, Miami, FL 33131, United States</t>
  </si>
  <si>
    <t>(305) 372 1020</t>
  </si>
  <si>
    <t>https://encrypted-tbn0.gstatic.com/images?q=tbn:ANd9GcSQKhTviOjQHb5IVASnyyq0d0shMxkYySbq2ArXZ2DT_w&amp;s=10</t>
  </si>
  <si>
    <t>Modern dental spa with friendly staff, advanced technology, and highly satisfied patients.</t>
  </si>
  <si>
    <t>Ultra Smile DentalSpa is a Miami dental clinic offering implants, TMJ treatment, and Botox as part of cosmetic and restorative dental care.</t>
  </si>
  <si>
    <t>Elite Smiles Dental Center</t>
  </si>
  <si>
    <t>Dr. Yelisbet Fernandez</t>
  </si>
  <si>
    <t>1501 SW 37th Ave Ste B, Miami, FL 33145, United States</t>
  </si>
  <si>
    <t>(786) 228 7000</t>
  </si>
  <si>
    <t>https://encrypted-tbn0.gstatic.com/images?q=tbn:ANd9GcSFzXHybkETuIEqPpw0y1mtUREJfkWGpUQz6Cj-YHSbEg&amp;s=10</t>
  </si>
  <si>
    <t>Elite Smiles Dental Center offers dental implants, TMJ treatment, and Botox as part of comprehensive cosmetic and restorative dentistry care.</t>
  </si>
  <si>
    <t>ONE Dental Miami</t>
  </si>
  <si>
    <t>Dr. Pamela Bosque</t>
  </si>
  <si>
    <t>1330 Coral Wy #100, Miami, FL 33145, United States</t>
  </si>
  <si>
    <t>(305) 285 5150</t>
  </si>
  <si>
    <t>https://encrypted-tbn0.gstatic.com/images?q=tbn:ANd9GcRpYsmHyZ2d6gZ0_edAXEwxjpmR2r6_vmaeaCGz6w8muQ&amp;s=10</t>
  </si>
  <si>
    <t>Modern dental clinic offering professional care, advanced treatments, and strong patient satisfaction.</t>
  </si>
  <si>
    <t>ONE Dental Miami is a full-service dental clinic offering dental implants, TMJ treatment, and Botox as part of comprehensive restorative and cosmetic dentistry.</t>
  </si>
  <si>
    <t>Amaya Dental</t>
  </si>
  <si>
    <t>Dr. Amaya</t>
  </si>
  <si>
    <t>815 NW 57th Ave #344, Miami, FL 33126, United States</t>
  </si>
  <si>
    <t>(305) 264 2711</t>
  </si>
  <si>
    <t>https://encrypted-tbn0.gstatic.com/images?q=tbn:ANd9GcSbcTwqQ05SMvO0ghlU9XEmZfxU-xYxbeTh5ouBKfNhFQ&amp;s=10</t>
  </si>
  <si>
    <t>Friendly, professional dental care with modern treatments and patient-focused service.</t>
  </si>
  <si>
    <t>Amaya Dental is a Miami practice offering dental implants, TMJ treatment, and Botox for both cosmetic and jaw-pain relief.</t>
  </si>
  <si>
    <t>Svelta Dental Design</t>
  </si>
  <si>
    <t>Dr. Gonzales</t>
  </si>
  <si>
    <t>4950 SW 8th St, Miami, FL 33134, United States</t>
  </si>
  <si>
    <t>(305) 882 9504</t>
  </si>
  <si>
    <t>https://encrypted-tbn0.gstatic.com/images?q=tbn:ANd9GcQkl9VDXrn-9Bn1-4tlx67_ca2hjC5VFhe2hTGQdbSDOQ&amp;s=10</t>
  </si>
  <si>
    <t>Modern dental clinic known for professional care, advanced treatments, and comfortable patient experience.</t>
  </si>
  <si>
    <t>Svelta Dental Design is a Miami cosmetic dentistry clinic offering dental implants, TMJ-related restorative care, and Botox as part of full smile makeover treatments.</t>
  </si>
  <si>
    <t>Deluxe Smile Design</t>
  </si>
  <si>
    <t xml:space="preserve"> Dr. Plaza</t>
  </si>
  <si>
    <t>3850 Bird Rd Ste 303, Miami, FL 33146, United States</t>
  </si>
  <si>
    <t>(786) 636 6901</t>
  </si>
  <si>
    <t>https://encrypted-tbn0.gstatic.com/images?q=tbn:ANd9GcQekAYuGWalNqdpTefzgcNDQz-FjvKLzZnkVi3zXZtEtQ&amp;s=10</t>
  </si>
  <si>
    <t>High-end cosmetic dentistry focused on smile design, advanced treatments, and premium patient care.</t>
  </si>
  <si>
    <t>Cosmetic Dentistry (Smile Design Focus)</t>
  </si>
  <si>
    <t>Deluxe Smile Design is a Miami cosmetic dental clinic offering dental implants, TMJ treatment, and Botox as part of full smile makeover dentistry.</t>
  </si>
  <si>
    <t>Coconut Grove Dental</t>
  </si>
  <si>
    <t>Dr. Sofia Fontecilla</t>
  </si>
  <si>
    <t>3220 S Dixie Hwy Suite 101, Miami, FL 33133, United States</t>
  </si>
  <si>
    <t>(305) 856 6811</t>
  </si>
  <si>
    <t>https://encrypted-tbn0.gstatic.com/images?q=tbn:ANd9GcTWIUoi30cO4iLOC1zccjovJUWAcoWkjYqPrjW5X45Q5w&amp;s=10</t>
  </si>
  <si>
    <t>Family-friendly dental clinic offering comprehensive care, modern treatments, and patient-focused service.</t>
  </si>
  <si>
    <t>Coconut Grove Dental is a Miami clinic offering dental implants, TMJ therapy, and Botox as part of comprehensive cosmetic and restorative care.</t>
  </si>
  <si>
    <t>Dental Team of Miami</t>
  </si>
  <si>
    <t>Dr. Javier E. De la Barca</t>
  </si>
  <si>
    <t xml:space="preserve"> 801 NW 37th Ave Ste #204, Miami, FL 33125, United States</t>
  </si>
  <si>
    <t>(305) 680 3939</t>
  </si>
  <si>
    <t>https://encrypted-tbn0.gstatic.com/images?q=tbn:ANd9GcQ5Qk9j2IqLpJLHF-H1xFwMxvEFDcDdaLO2pv8VKt38jA&amp;s=10</t>
  </si>
  <si>
    <t>Mixed reviews with generally affordable care, but some concerns about management and consistency.</t>
  </si>
  <si>
    <t>Dental Cleanings | Fillings | Dental Implants</t>
  </si>
  <si>
    <t>Dental Team FL is a multi-location Florida dental group offering dental implants, TMJ-related care, and Botox as part of comprehensive general and cosmetic dentistry services.</t>
  </si>
  <si>
    <t>A New Smile - North Miami</t>
  </si>
  <si>
    <t>Dr. Salomon Nahon</t>
  </si>
  <si>
    <t>12535 W Dixie Hwy, North Miami, FL 33161, United States</t>
  </si>
  <si>
    <t>(305) 531 1633</t>
  </si>
  <si>
    <t>https://encrypted-tbn0.gstatic.com/images?q=tbn:ANd9GcRtJU6dWIeCI3hwQg3ZHkHQjuMgntQDK36ZaE7dOkSRrg&amp;s=10</t>
  </si>
  <si>
    <t>A New Smile Dental Center is a multi-location Miami practice offering dental implants, TMJ treatment, and Botox as part of comprehensive cosmetic and restorative dentistry.</t>
  </si>
  <si>
    <t>Dental Implants Miami Beach: Dr. Howard Abrahams, DMD, MScD</t>
  </si>
  <si>
    <t>Dr. Howard Abrahams</t>
  </si>
  <si>
    <t>960 Arthur Godfrey Rd #400, Miami Beach, FL 33140, United States</t>
  </si>
  <si>
    <t>(305) 842 3119</t>
  </si>
  <si>
    <t>https://encrypted-tbn0.gstatic.com/images?q=tbn:ANd9GcTACOW_E9Xqu9CXMBRaqIN3BqbDpMAOXA59RiPDj0Iy6Q&amp;s</t>
  </si>
  <si>
    <t>Highly rated implant clinic known for professional care, natural-looking results, and strong patient satisfaction.</t>
  </si>
  <si>
    <t>Dental Implants | All-on-4 Implants | Full Mouth Restoration</t>
  </si>
  <si>
    <t>Dental Implant Specialty Clinic</t>
  </si>
  <si>
    <t>Miami Beach dental implant specialist offering advanced implant dentistry with strong focus on full-arch restorations and smile rehabilitation.</t>
  </si>
  <si>
    <t>Apa Aesthetic Miami</t>
  </si>
  <si>
    <t>Dr. Nicolas Aguilera</t>
  </si>
  <si>
    <t xml:space="preserve"> 300 S Biscayne Blvd Ste C202A, Miami, FL 33131, United States</t>
  </si>
  <si>
    <t>(786) 245 7968</t>
  </si>
  <si>
    <t>https://encrypted-tbn0.gstatic.com/images?q=tbn:ANd9GcRxfXJQDI1MG0Rkg5FTjJBk0x1kb3ZFHTOqvo-aIuiiiw&amp;s=10</t>
  </si>
  <si>
    <t>Elite cosmetic dentistry team known for world-class smile design, artistry, and celebrity-level aesthetic results.</t>
  </si>
  <si>
    <t>Dermal Fillers | Botox Treatments | Cosmetic Dental Aesthetics</t>
  </si>
  <si>
    <t>Aesthetic &amp; Cosmetic Medicine / Dental Aesthetics Clinic</t>
  </si>
  <si>
    <t>Apa Aesthetic is a luxury Miami cosmetic dentistry practice offering smile makeovers, implants, TMJ treatment, and Botox.</t>
  </si>
  <si>
    <t>Bayfront Dental - Dr. Taylor Light</t>
  </si>
  <si>
    <t>Dr. David J. Weiner, DMD</t>
  </si>
  <si>
    <t>224 SE 1st St, Miami, FL 33131, United States</t>
  </si>
  <si>
    <t>(305) 530 1866</t>
  </si>
  <si>
    <t>https://encrypted-tbn0.gstatic.com/images?q=tbn:ANd9GcRtLe8RjP8JSw_IGDV7aId0YHLBvEM2-QcgYSdD9oMh-g&amp;s=10</t>
  </si>
  <si>
    <t>Bayfront Dental is a Miami full-service cosmetic dentistry practice offering dental implants, TMJ treatment, and Botox alongside general and restorative dental care.</t>
  </si>
  <si>
    <t>Miami Beach Smiles | Dr. Roymar Perez</t>
  </si>
  <si>
    <t xml:space="preserve">Dr. Perez </t>
  </si>
  <si>
    <t>1688 Meridian Ave, Miami Beach, FL 33139, United States</t>
  </si>
  <si>
    <t>(305) 697 5390</t>
  </si>
  <si>
    <t>https://encrypted-tbn0.gstatic.com/images?q=tbn:ANd9GcRU1krczAiO2EE6a5lhohdBnpfGBjpZ5z1LbHuDBL8TVA&amp;s=10</t>
  </si>
  <si>
    <t>Miami Beach Smiles is a full-service dental clinic offering dental implants, TMJ treatment, and Botox as part of comprehensive cosmetic and restorative dentistry.</t>
  </si>
  <si>
    <t>All Smiles General Dentistry II - Miami Gardens Dentist</t>
  </si>
  <si>
    <t>Dr. Shanna Bernkrant</t>
  </si>
  <si>
    <t>18360 NW 7th Ave, Miami Gardens, FL 33169, United States</t>
  </si>
  <si>
    <t>(305) 705 2748</t>
  </si>
  <si>
    <t>https://allsmilesmiamigardens.com/wp-content/uploads/2022/11/Dr-Shanna-pic-at-beach-Smile-Dentist-North-Miami.jpg.webp</t>
  </si>
  <si>
    <t>Highly rated dental clinic known for friendly care, modern treatments, and excellent patient satisfaction.</t>
  </si>
  <si>
    <t>All Smiles Dental Miami Gardens is a general and cosmetic dental clinic offering dental implants, TMJ treatment, and Botox as part of comprehensive smile care.</t>
  </si>
  <si>
    <t>My Dentist in Miami</t>
  </si>
  <si>
    <t>Dr. Pablo J. Fonseca</t>
  </si>
  <si>
    <t>40 SW 13th St Ste 103, Miami, FL 33130, United States</t>
  </si>
  <si>
    <t>(305) 222 9899</t>
  </si>
  <si>
    <t>Mixed reviews with generally professional care and modern treatments, but some patients report inconsistent billing and service experiences.</t>
  </si>
  <si>
    <t>Cleanings | Dental Implants | Veneers</t>
  </si>
  <si>
    <t>My Dentist in Miami is a full-service dental clinic offering implants, TMJ treatment, and Botox as part of general, cosmetic, and restorative dentistry.</t>
  </si>
  <si>
    <t>South Florida Dentistry</t>
  </si>
  <si>
    <t>Dr. Vales-Garcia</t>
  </si>
  <si>
    <t>8390 W Flagler St Ste 211, Miami, FL 33144, United States</t>
  </si>
  <si>
    <t>(305) 203 4097</t>
  </si>
  <si>
    <t>Highly rated dental clinic known for professional care, modern treatments, and strong patient satisfaction.</t>
  </si>
  <si>
    <t>Maria Valdes Garcia is a Miami general and cosmetic dentist offering family dentistry with services including dental implants, TMJ treatment, and restorative care.</t>
  </si>
  <si>
    <t>Alfonso Dental Miami</t>
  </si>
  <si>
    <t>Dr. Jossue Alfonso</t>
  </si>
  <si>
    <t>351 NW 42nd Ave Ste 402, Miami, FL 33126, United States</t>
  </si>
  <si>
    <t>(305) 642 4142</t>
  </si>
  <si>
    <t>Trusted dental clinic with professional care, modern treatments, and strong patient satisfaction.</t>
  </si>
  <si>
    <t>Alfonso Dental = general + cosmetic + implant clinic with strong implants, basic TMJ care, and cosmetic Botox (not a TMJ/botox specialist center).</t>
  </si>
  <si>
    <t>Miami Dental Group of Kendall</t>
  </si>
  <si>
    <t>Lyan Zamora, D.M.D.</t>
  </si>
  <si>
    <t>7755 SW 87th Ave Ste 120, Miami, FL 33173, United States</t>
  </si>
  <si>
    <t>(305) 547 8365</t>
  </si>
  <si>
    <t>https://encrypted-tbn0.gstatic.com/images?q=tbn:ANd9GcQJWvswIyY9ZznKUzDdFO9Z63NXxMzcOU4Q1P46K5Z3fA&amp;s=10</t>
  </si>
  <si>
    <t>Trusted multi-location dental group known for professional care, modern treatments, and strong patient satisfaction.</t>
  </si>
  <si>
    <t>General, Cosmetic &amp; Restorative Dentistry</t>
  </si>
  <si>
    <t>Miami Dental Group = multi-location general + cosmetic dental chain offering implants, Invisalign, veneers, whitening, and basic TMJ/Botox support (not a specialty implant or TMJ-focused clinic).</t>
  </si>
  <si>
    <t>All Smiles Family Dentistry</t>
  </si>
  <si>
    <t>Dr. Natasha Kaushal</t>
  </si>
  <si>
    <t>7380 Bird Road</t>
  </si>
  <si>
    <t>(289) 914 0898</t>
  </si>
  <si>
    <t>https://encrypted-tbn0.gstatic.com/images?q=tbn:ANd9GcROn6oeyzj66AAeMaIXkJ1TDfJOT8RUmZaGHs0jiumuiQ&amp;s=10</t>
  </si>
  <si>
    <t>Family-friendly dental clinic known for caring staff, modern treatments, and strong patient satisfaction.</t>
  </si>
  <si>
    <t>All Smiles Family Dental (allsmilesfamily.ca) = family + cosmetic dental clinic offering implants, Invisalign, and TMJ therapy, with Botox likely only if needed for TMJ/bruxism (not a dedicated TMJ or cosmetic Botox center).</t>
  </si>
  <si>
    <t>Midtown Dental Miami</t>
  </si>
  <si>
    <t>Dr. John Nelson</t>
  </si>
  <si>
    <t>3915 Biscayne Blvd Unit 306</t>
  </si>
  <si>
    <t>(305) 598 6070</t>
  </si>
  <si>
    <t>https://encrypted-tbn0.gstatic.com/images?q=tbn:ANd9GcSxQFv5TwudWtQtVaYJ2vdGq6ujhgsY33OeFoV22ZrVNA&amp;s=10</t>
  </si>
  <si>
    <t>Modern dental clinic focused on patient comfort, advanced treatments, and quality care.</t>
  </si>
  <si>
    <t>Midtown Dental Miami = general + cosmetic + implant-focused dental clinic offering implants, Invisalign, veneers, root canals, and TMJ treatment, with no strong dedicated Botox specialization.</t>
  </si>
  <si>
    <t>Miami Dentistry Center - Georgina Merlo-Quiñones DMD</t>
  </si>
  <si>
    <t>Dr. Georgina Merlo-Quiñones</t>
  </si>
  <si>
    <t>7875 SW 104th St #104, Kendall, FL 33156, United States</t>
  </si>
  <si>
    <t>(305) 271 9202</t>
  </si>
  <si>
    <t>https://encrypted-tbn0.gstatic.com/images?q=tbn:ANd9GcTiyfPc1BoUZ4qgYQg_Mn5SIaVwT_yVisECx_jAG7P9gQ&amp;s=10</t>
  </si>
  <si>
    <t>Modern dental clinic offering comprehensive care, advanced treatments, and patient-focused service.</t>
  </si>
  <si>
    <t>Miami Dentistry Center = full-service general + cosmetic + implant dental clinic offering implants, Invisalign, veneers, emergency care, and TMJ treatment, with Botox likely only for cosmetic or TMJ-related support (not a dedicated specialist center).</t>
  </si>
  <si>
    <t>Smile Design Miami</t>
  </si>
  <si>
    <t>Dr. Maria Becerra</t>
  </si>
  <si>
    <t>936 SW 82nd Ave, Miami, FL 33144, United States</t>
  </si>
  <si>
    <t>(305) 269 1440</t>
  </si>
  <si>
    <t>https://encrypted-tbn0.gstatic.com/images?q=tbn:ANd9GcSLClmKiabfPuZFkpfJPOmqsDpADWoh9HzPlpvfxmLJYw&amp;s=10</t>
  </si>
  <si>
    <t>Natural-looking smile design with professional cosmetic dental care and patient-focused service.</t>
  </si>
  <si>
    <t>My Smile Design Miami = premium cosmetic + implant + Invisalign clinic offering veneers, All-on-X implants, TMJ treatment, and cosmetic Botox as an add-on (not a pure TMJ or Botox specialty center).</t>
  </si>
  <si>
    <t>Everything Teeth Miami</t>
  </si>
  <si>
    <t>Dr. Diana, DMD</t>
  </si>
  <si>
    <t>12819 SW 42nd St, Miami, FL 33175, United States</t>
  </si>
  <si>
    <t>(305) 777 7774</t>
  </si>
  <si>
    <t>https://encrypted-tbn0.gstatic.com/images?q=tbn:ANd9GcRZQQ2SnqtWEMZbr70csjiP5Mvc_O4Phw9ZYyDQzYV8bg&amp;s=10</t>
  </si>
  <si>
    <t>Highly rated dental clinic known for caring staff, modern treatments, and excellent patient satisfaction.</t>
  </si>
  <si>
    <t>Everything Teeth Miami = full-service dental clinic offering implants, Invisalign, TMJ care, and Botox (general practice, not a specialist center).</t>
  </si>
  <si>
    <t>LP Dental &amp; Cosmetic</t>
  </si>
  <si>
    <t>Dr. Liana Puig</t>
  </si>
  <si>
    <t>720 SW 58th Ct, Miami, FL 33144, United States</t>
  </si>
  <si>
    <t>(305) 266 0011</t>
  </si>
  <si>
    <t>https://encrypted-tbn0.gstatic.com/images?q=tbn:ANd9GcRCukB1jrTDqlJoQ_KPEqXpN7_dHyGj5_uFjWdtD2m7zg&amp;s=10</t>
  </si>
  <si>
    <t>Trusted dental clinic offering professional care, cosmetic treatments, and patient-focused service.</t>
  </si>
  <si>
    <t>LP Dental &amp; Cosmetic = general + cosmetic + implant clinic offering implants, veneers, Invisalign, Botox, and oral surgery (not a dedicated TMJ/Botox specialist).</t>
  </si>
  <si>
    <t>JCM Family Dental of Sunset Miami</t>
  </si>
  <si>
    <t>Dr. Julieta Morales</t>
  </si>
  <si>
    <t>9835 SW 72nd St Ste 209, Miami, FL 33173, United States</t>
  </si>
  <si>
    <t>(305) 400 9835</t>
  </si>
  <si>
    <t>https://encrypted-tbn0.gstatic.com/images?q=tbn:ANd9GcQKrH3CwxHameumErqB0tDy-Wp6XVhLM3JJkX_v7TVnCg&amp;s=10</t>
  </si>
  <si>
    <t>Family-focused dental clinic offering comprehensive care, modern treatments, and patient comfort.</t>
  </si>
  <si>
    <t>Dentist Sunset Miami = full-service dental clinic offering implants, Invisalign, veneers, TMJ treatment, and Botox (general practice, not specialist-focused).</t>
  </si>
  <si>
    <t>Dental Fitness - Miami</t>
  </si>
  <si>
    <t>Dr. Mario Garcia Caceres, DDS</t>
  </si>
  <si>
    <t>8555 NE 2nd Ave, El Portal, FL 33138, United States</t>
  </si>
  <si>
    <t>(305) 758 5878</t>
  </si>
  <si>
    <t>https://encrypted-tbn0.gstatic.com/images?q=tbn:ANd9GcSmDqMJwwHN9b3lftak77gB-cCG4s7Eq05BlRWhNlxMFg&amp;s</t>
  </si>
  <si>
    <t>Safe website with mixed-to-positive trust reviews.</t>
  </si>
  <si>
    <t>Dental Fitness = cosmetic + implant dental clinic offering veneers, Invisalign, full-mouth implants, and some TMJ/Botox support (general practice, not specialist).</t>
  </si>
  <si>
    <t>Brickell Dental</t>
  </si>
  <si>
    <t>Melissa Quintana</t>
  </si>
  <si>
    <t>848 Brickell Ave #1020, Miami, FL 33131, United States</t>
  </si>
  <si>
    <t>(305) 377 8004</t>
  </si>
  <si>
    <t>https://encrypted-tbn0.gstatic.com/images?q=tbn:ANd9GcQ48sdtKeMP2xVZZQ5PAfLSjrJys7yyI0e8oMALuhvVaQ&amp;s=10</t>
  </si>
  <si>
    <t>Brickell Dental = full-service Miami clinic offering implants, Invisalign, veneers, TMJ treatment, and cosmetic dentistry (no clear Botox specialization).</t>
  </si>
  <si>
    <t>Miami Center for Cosmetic &amp; Implant Dentistry</t>
  </si>
  <si>
    <t>Ryan Ziegler, DMD</t>
  </si>
  <si>
    <t>13846 SW 56th St, Miami, FL 33183, United States</t>
  </si>
  <si>
    <t>(305) 831 4275</t>
  </si>
  <si>
    <t>https://encrypted-tbn0.gstatic.com/images?q=tbn:ANd9GcS9UyMlo-lFNbjEwlElaR2aGq5Zo2MfILudCSoXDdxamA&amp;s=10</t>
  </si>
  <si>
    <t>Highly rated cosmetic dental clinic known for professional care, modern treatments, and strong patient satisfaction.</t>
  </si>
  <si>
    <t>Veneers | Dental Implants | Invisalign</t>
  </si>
  <si>
    <t>Miami Cosmetic Dental Care = cosmetic + implant dental clinic offering veneers, Invisalign, implants, and basic TMJ/Botox support (general practice).</t>
  </si>
  <si>
    <t>People First Dentistry</t>
  </si>
  <si>
    <t>Omar X. Villavicencio</t>
  </si>
  <si>
    <t>7890 SW 104th St Unit B102A, Miami, FL 33156, United States</t>
  </si>
  <si>
    <t>(786) 310 3540</t>
  </si>
  <si>
    <t>https://encrypted-tbn0.gstatic.com/images?q=tbn:ANd9GcRK2m5MXePM3_o50Xq6bgfnzluA83ayTg6oKce6yWwhpQ&amp;s=10</t>
  </si>
  <si>
    <t>Gentle patient-first dental care with modern treatments and strong reviews.</t>
  </si>
  <si>
    <t>People First Dentistry = full-service family and cosmetic dental clinic offering implants, Invisalign, veneers, and general dentistry.</t>
  </si>
  <si>
    <t>Dr. Daniel A. DelCastillo, DMD PA - Miami Beach</t>
  </si>
  <si>
    <t xml:space="preserve">Dr. DelCastillo </t>
  </si>
  <si>
    <t>925 Arthur Godfrey Rd #302, Miami Beach, FL 33140, United States</t>
  </si>
  <si>
    <t>(305) 414 1508</t>
  </si>
  <si>
    <t>https://encrypted-tbn0.gstatic.com/images?q=tbn:ANd9GcQyjRBz7mtx--Jqejiub1aYABVZYQnazdRNEva5mPgzMQ&amp;s=10</t>
  </si>
  <si>
    <t>Beach Dental Care → Trusted dental clinic known for professional care, modern treatments, and strong patient satisfaction.</t>
  </si>
  <si>
    <t>Beach Dental Care = full-service general and cosmetic dental clinic offering implants, Invisalign, veneers, and routine family dentistry.</t>
  </si>
  <si>
    <t>Design A Smile Miami</t>
  </si>
  <si>
    <t>Dr. Richard Romay</t>
  </si>
  <si>
    <t>6437 Bird Rd, Miami, FL 33155, United States</t>
  </si>
  <si>
    <t>(305) 909 2430</t>
  </si>
  <si>
    <t>https://encrypted-tbn0.gstatic.com/images?q=tbn:ANd9GcRweqwqkTzNzDelpgmyTp0LKLJne7Qnc0YxmpUQ-9nA-w&amp;s=10</t>
  </si>
  <si>
    <t>Modern cosmetic dentistry known for smile design, professional care, and patient satisfaction.</t>
  </si>
  <si>
    <t>Design A Smile = cosmetic and family dental clinic offering veneers, Invisalign, implants, and general dentistry services.</t>
  </si>
  <si>
    <t>Dr. Ghayth Adhami Emergency Dentist Miami 24 Hours</t>
  </si>
  <si>
    <t>Dr. Jean-Jacques Edderai</t>
  </si>
  <si>
    <t>2303 NW 7th St #15, Miami, FL 33125, United States</t>
  </si>
  <si>
    <t>(239) 524 7474</t>
  </si>
  <si>
    <t>https://encrypted-tbn0.gstatic.com/images?q=tbn:ANd9GcTrlUpOUmmUuXgVL0MZfx7Z8ggjK3OSPAN-HrlehP8hyw&amp;s=10</t>
  </si>
  <si>
    <t>24/7 emergency dental care for urgent pain relief and immediate treatment in Miami.</t>
  </si>
  <si>
    <t>Emergency Tooth Extraction | Root Canal Treatment | Toothache Relief</t>
  </si>
  <si>
    <t>Emergency &amp; Urgent Dental Care</t>
  </si>
  <si>
    <t>Emergency Dental Service Miami = emergency-focused dental service connecting patients to urgent care dentists for tooth pain, infections, and dental emergencies.</t>
  </si>
  <si>
    <t>General Dentistry / Implant Dentistry / Family Dentistry</t>
  </si>
  <si>
    <t>Miami Implant &amp; Family Dentists</t>
  </si>
  <si>
    <t>Dr. Luis J. Fornaris</t>
  </si>
  <si>
    <t>14227 SW 42nd St, Miami, FL 33175</t>
  </si>
  <si>
    <t>(305) 230 4040</t>
  </si>
  <si>
    <t>https://www.google.com/imgres?q=Dr.%20Luis%20J.%20Fornaris&amp;imgurl=https%3A%2F%2Fimplantfamilydentist.com%2Fwp-content%2Fuploads%2FDrFornaris.jpg&amp;imgrefurl=https%3A%2F%2Fimplantfamilydentist.com%2Fblog%2Fstaff%2Fluis-j-fornaris-dmd-ficoi%2F&amp;docid=GlNkmZsQu1dfjM&amp;tbnid=X5xhMn_XIRhhYM&amp;vet=12ahUKEwiaxcGh0Z2VAxWsVKQEHf-cJLUQnPAOegQIPhAA..i&amp;w=600&amp;h=688&amp;hcb=2&amp;ved=2ahUKEwiaxcGh0Z2VAxWsVKQEHf-cJLUQnPAOegQIPhAA</t>
  </si>
  <si>
    <t>Professional staff, implant-focused care, family-friendly atmosphere, advanced technology</t>
  </si>
  <si>
    <t>Dental Implants; All-on-4; Teeth-In-A-Day</t>
  </si>
  <si>
    <t>Implant &amp; Family Dentistry</t>
  </si>
  <si>
    <t>Smarter Orthodontics by Dr. Maria Yazji - Brickell</t>
  </si>
  <si>
    <t>Dr. Yazji Difference</t>
  </si>
  <si>
    <t>500 Brickell Ave M-204, Miami, FL 33131, United States</t>
  </si>
  <si>
    <t>(786) 220 7802</t>
  </si>
  <si>
    <t>https://encrypted-tbn0.gstatic.com/images?q=tbn:ANd9GcSZqkZrG5W5fduDLsD9mOwn_d2RVVDj3USSz2ybTlsp9Q&amp;s=10</t>
  </si>
  <si>
    <t>Modern orthodontic clinic offering braces, Invisalign, and patient-focused smile correction treatments.</t>
  </si>
  <si>
    <t>Invisalign | Braces (Metal &amp; Ceramic) | Retainers</t>
  </si>
  <si>
    <t>Orthodontics (Braces &amp; Aligners Specialist)</t>
  </si>
  <si>
    <t>Smarter Orthodontics = orthodontic-focused clinic offering braces, Invisalign, and teeth alignment treatments.</t>
  </si>
  <si>
    <t>Miami Orthodontic Specialists, Dr. Carmen Garcia-Paul</t>
  </si>
  <si>
    <t>Dr. Garcia-Paul</t>
  </si>
  <si>
    <t>8525 SW 92nd St B9, Miami, FL 33156, United States</t>
  </si>
  <si>
    <t>(305) 407 9000</t>
  </si>
  <si>
    <t>https://encrypted-tbn0.gstatic.com/images?q=tbn:ANd9GcTbxNnpiLo9vp-fRGJlUAAykYUee6WUe3J-DrrcXyLPAg&amp;s=10</t>
  </si>
  <si>
    <t>Orthodontics (Braces &amp; Smile Alignment)</t>
  </si>
  <si>
    <t>Miami Braces = orthodontic clinic specializing in braces, Invisalign, and teeth alignment treatments.</t>
  </si>
  <si>
    <t>Garcia Orthodontics Miami</t>
  </si>
  <si>
    <t>Maylin padron</t>
  </si>
  <si>
    <t>11400 N Kendall Dr #105</t>
  </si>
  <si>
    <t>(305) 596 1722</t>
  </si>
  <si>
    <t>https://encrypted-tbn0.gstatic.com/images?q=tbn:ANd9GcQnSb1bN1rlu_y5BLXcMucHY0xHL9f0yoFtVrVxfFlRBg&amp;s=10</t>
  </si>
  <si>
    <t>Modern orthodontic clinic offering braces, Invisalign, and expert smile correction with patient-focused care.</t>
  </si>
  <si>
    <t>Orthodontist Miami = orthodontic clinic specializing in braces, Invisalign, and teeth alignment treatments.</t>
  </si>
  <si>
    <t>Miami Center For Orthodontics</t>
  </si>
  <si>
    <t>Enrique Gallo</t>
  </si>
  <si>
    <t>14660 SW 26th St, Miami, FL 33175, United States</t>
  </si>
  <si>
    <t>(305) 223 0110</t>
  </si>
  <si>
    <t>https://encrypted-tbn0.gstatic.com/images?q=tbn:ANd9GcSOrBwpILVcwU0LR7GZQp8HxSIp-YAPs5LxndJxtdygMQ&amp;s</t>
  </si>
  <si>
    <t>Expert orthodontic care with braces, Invisalign, and outstanding patient satisfaction.</t>
  </si>
  <si>
    <t>Miami Braces Center = orthodontic practice focused on braces, Invisalign, and comprehensive teeth straightening treatments.</t>
  </si>
  <si>
    <t>Orthodontics of South Miami</t>
  </si>
  <si>
    <t>Dr. Greg Ross</t>
  </si>
  <si>
    <t>7901 SW 67th Ave Ste 207, Miami, FL 33143, United States</t>
  </si>
  <si>
    <t>(305) 598 8970</t>
  </si>
  <si>
    <t>https://encrypted-tbn0.gstatic.com/images?q=tbn:ANd9GcTFyTbznnjUl9eJpokMbLbHMiOhdgFWb3GksG4fpU4xwg&amp;s=10</t>
  </si>
  <si>
    <t>South Miami Orthodontics is a South Florida dental clinic offering braces, Invisalign, and orthodontic care for children, teens, and adults.</t>
  </si>
  <si>
    <t>Invisalign / Clear Aligners | Metal &amp; Ceramic Braces | Early Interceptive (Pediatric) Orthodontic Treatment</t>
  </si>
  <si>
    <t>Orthodontics (Braces &amp; Clear Aligners Specialist)</t>
  </si>
  <si>
    <t>Orthodontic practice in South Miami offering braces, Invisalign, and comprehensive orthodontic care for children, teens, and adults.</t>
  </si>
  <si>
    <t>Orthodontics Only</t>
  </si>
  <si>
    <t>Dr. Derek Sanders</t>
  </si>
  <si>
    <t>9211 Sunset Dr, Miami, FL 33173, United States</t>
  </si>
  <si>
    <t>(305) 598 3384</t>
  </si>
  <si>
    <t>https://encrypted-tbn0.gstatic.com/images?q=tbn:ANd9GcQaPHIP_bvLKc14gdOlo_cWXJqDJSym00JQP-oEwwaQ6w&amp;s=10</t>
  </si>
  <si>
    <t>Miami Orthodontist is a Florida orthodontic clinic offering braces, Invisalign, and smile correction treatments.</t>
  </si>
  <si>
    <t>Invisalign | Braces | Orthodontic Treatment for Kids &amp; Adults</t>
  </si>
  <si>
    <t>Orthodontics practice specializing in Invisalign, braces, and jaw alignment (TMJ-related care).</t>
  </si>
  <si>
    <t>Mancia Orthodontics - Orthodontist Miami Doral (Invisalign &amp; Dental Braces)</t>
  </si>
  <si>
    <t>Dr. Benjamin Mancia</t>
  </si>
  <si>
    <t>8370 W Flagler St Ste 230, Miami, FL 33144, United States</t>
  </si>
  <si>
    <t>(305) 559 5571</t>
  </si>
  <si>
    <t>https://encrypted-tbn0.gstatic.com/images?q=tbn:ANd9GcRoFmm9knzkpAflKUYO6KIrQ5C_eOSzi92Es8sUvWD0HQ&amp;s=10</t>
  </si>
  <si>
    <t>Miami Orthodontist is a South Florida dental clinic that provides braces, Invisalign, and orthodontic treatments for all ages.</t>
  </si>
  <si>
    <t>Invisalign | Braces | Kids &amp; Adult Orthodontic Treatment</t>
  </si>
  <si>
    <t>Orthodontic practice specializing in Invisalign, braces, and comprehensive adult &amp; children orthodontic care.</t>
  </si>
  <si>
    <t>Miami Orthodontist Group - Invisalign, Braces &amp; Bite Alignment</t>
  </si>
  <si>
    <t xml:space="preserve"> DR. PEDRO ALQUIZAR</t>
  </si>
  <si>
    <t>8701 SW 128th St, Miami, FL 33176, United States</t>
  </si>
  <si>
    <t>(305) 279 3968</t>
  </si>
  <si>
    <t>https://encrypted-tbn0.gstatic.com/images?q=tbn:ANd9GcQNnVlQ8KNRu_Eli4wTyzFPJHlZqPEdqiScQdSZbWejZQ&amp;s=10</t>
  </si>
  <si>
    <t>Miami Orthodontist Group is a South Florida orthodontic clinic offering braces, Invisalign, bite alignment, and advanced orthodontic treatments in Miami and Doral.</t>
  </si>
  <si>
    <t>Invisalign / Clear Aligners | Metal &amp; Ceramic Braces | Bite Alignment &amp; Orthognathic Treatment</t>
  </si>
  <si>
    <t>Orthodontic practice specializing in Invisalign, braces, bite alignment, dentofacial orthopedics, and orthognathic surgery for children, teens, and adults.</t>
  </si>
  <si>
    <t>MIA SMILES ORTHODONTICS</t>
  </si>
  <si>
    <t>Dr. Aicel Carbonero</t>
  </si>
  <si>
    <t xml:space="preserve"> 293 NE 61st St, Miami, FL 33137, United States</t>
  </si>
  <si>
    <t>(305) 327 6453</t>
  </si>
  <si>
    <t>https://encrypted-tbn0.gstatic.com/images?q=tbn:ANd9GcRWUtRiYKgQNpnSb1e8rC1tHHhq1BzSNDajrRIHrjD1yQ&amp;s=10</t>
  </si>
  <si>
    <t>Mia Smiles Orthodontics is an orthodontic clinic offering Invisalign, braces, TMJ care, and cosmetic smile treatments.</t>
  </si>
  <si>
    <t>Invisalign / Clear Aligners | Metal &amp; Ceramic Braces | TMJ Disorder Treatment &amp; Early Orthodontic Treatment</t>
  </si>
  <si>
    <t>Boutique orthodontic practice in Miami offering Invisalign, braces, TMJ care, and cosmetic smile design for kids, teens, and adults.</t>
  </si>
  <si>
    <t>Smarter Orthodontics by Dr. Maria Yazji - Miami</t>
  </si>
  <si>
    <t>Dr. Maria Eugenia Yazji</t>
  </si>
  <si>
    <t>3811 SW 107th Ave, Miami, FL 33165, United States</t>
  </si>
  <si>
    <t>(786) 558 5688</t>
  </si>
  <si>
    <t>https://encrypted-tbn0.gstatic.com/images?q=tbn:ANd9GcR748uv0-DPoBXOFxWVadt7sf7wkVVxij7nufBrFxloQQ&amp;s=10</t>
  </si>
  <si>
    <t>Smarter Orthodontics offers Invisalign, braces, TMJ treatment, and advanced digital smile design orthodontic care.</t>
  </si>
  <si>
    <t>Invisalign / Clear Aligners | Metal &amp; Ceramic Braces | Early Orthodontic Treatment (Kids &amp; Teens)</t>
  </si>
  <si>
    <t>Orthodontics (Clear Aligner &amp; Braces Specialist)</t>
  </si>
  <si>
    <t>Miami-based orthodontic practice offering Invisalign, braces, TMJ care, and advanced smile design for kids, teens, and adults.</t>
  </si>
  <si>
    <t>Gohill Orthodontics Miami Beach</t>
  </si>
  <si>
    <t>Dr. Gohill</t>
  </si>
  <si>
    <t xml:space="preserve"> 975 Arthur Godfrey Rd #201, Miami, FL 33140, United States</t>
  </si>
  <si>
    <t>(786) 868 0095</t>
  </si>
  <si>
    <t>https://encrypted-tbn0.gstatic.com/images?q=tbn:ANd9GcRj7uMnTSBaf_jbQ65ACTBIjIESwh7OzgXGEgRCBNQ0WQ&amp;s=10</t>
  </si>
  <si>
    <t>Gohill Orthodontics is an orthodontic clinic offering Invisalign, braces, and digital smile design treatments for kids, teens, and adults.</t>
  </si>
  <si>
    <t>Invisalign / Clear Aligners | Metal &amp; Ceramic Braces | Early Interceptive Orthodontics (Kids &amp; Teens)</t>
  </si>
  <si>
    <t>Orthodontics (Braces &amp; Invisalign Specialist)</t>
  </si>
  <si>
    <t>Orthodontic practice in Aventura and Miami Beach offering Invisalign, braces, and comprehensive orthodontic treatment for kids, teens, and adults.</t>
  </si>
  <si>
    <t>123Braces FLA 123BracesMBO Miami Beach Orthodontics Dr. Evan Rubensteen - Braces and Invisalign in Miami Beach</t>
  </si>
  <si>
    <t>Dr. Evan Rubensteen</t>
  </si>
  <si>
    <t>939 Arthur Godfrey Rd, Miami Beach, FL 33140, United States</t>
  </si>
  <si>
    <t>(305) 672 2260</t>
  </si>
  <si>
    <t>https://encrypted-tbn0.gstatic.com/images?q=tbn:ANd9GcRtvwP4k3VJEtO-bfJQiTD5tvYZsF0D1jxy-pUviEee6w&amp;s=10</t>
  </si>
  <si>
    <t>Miami Beach Orthodontics is a luxury orthodontic clinic offering Invisalign, braces, and complete smile transformation treatments.</t>
  </si>
  <si>
    <t>Orthodontics (Cosmetic &amp; Corrective Braces Specialist)</t>
  </si>
  <si>
    <t>Miami Beach orthodontic practice offering Invisalign, braces, TMJ treatment, dental implants, and cosmetic dentistry including Botox.</t>
  </si>
  <si>
    <t>Rodriguez Orthodontics</t>
  </si>
  <si>
    <t>Dr. Luis J. Rodriguez</t>
  </si>
  <si>
    <t>4695 W 4th Ave, Hialeah, FL 33012, United States</t>
  </si>
  <si>
    <t>(305) 825 8888</t>
  </si>
  <si>
    <t>https://encrypted-tbn0.gstatic.com/images?q=tbn:ANd9GcTlH5DPmjpb3DpVJoTYlSfgSESNLmiinsB4u4YbOhEjZQ&amp;s=10</t>
  </si>
  <si>
    <t>Orthodontic practice specializing in Invisalign, braces, clear aligners, and comprehensive smile correction.</t>
  </si>
  <si>
    <t>Invisalign / Clear Aligners | Traditional &amp; Clear Braces | SureSmile Orthodontic Treatment</t>
  </si>
  <si>
    <t>Orthodontic practice specializing in Invisalign, metal/clear braces, and corrective jaw alignment treatments.</t>
  </si>
  <si>
    <t>Esteem Braces &amp; Aligners - North Miami Beach</t>
  </si>
  <si>
    <t>Dr. Jordan</t>
  </si>
  <si>
    <t>100 NW 170th St, North Miami Beach, FL 33169, United States</t>
  </si>
  <si>
    <t>(786) 744 1570</t>
  </si>
  <si>
    <t>https://encrypted-tbn0.gstatic.com/images?q=tbn:ANd9GcRZI3nC7Z8CXmU3xRW-B2zMjR4iuPamW3-f9ReRlG2USA&amp;s=10</t>
  </si>
  <si>
    <t>Orthodontic practice specializing in Invisalign, braces, clear aligners, and same-day orthodontic treatment</t>
  </si>
  <si>
    <t>Invisalign / Clear Aligners | Metal &amp; Clear Braces | Early Orthodontic Treatment (Children &amp; Teens)</t>
  </si>
  <si>
    <t>Orthodontic practice specializing in Invisalign, braces, same-day braces, and comprehensive orthodontic treatment for all ages.</t>
  </si>
  <si>
    <t>Super Smiles Orthodontics</t>
  </si>
  <si>
    <t>Dr. Cathy Hernandez, DDS, MS</t>
  </si>
  <si>
    <t>8727 SW 24th St, Miami, FL 33165, United States</t>
  </si>
  <si>
    <t>(305) 542 5716</t>
  </si>
  <si>
    <t>https://encrypted-tbn0.gstatic.com/images?q=tbn:ANd9GcRlVuWoxda8KMcqgaAXqAsBZhk8paQ2szVltqlku1JuYA&amp;s=10</t>
  </si>
  <si>
    <t>Positive patient feedback for friendly orthodontic care and good results.</t>
  </si>
  <si>
    <t>Super Smiles Orthodontics is an orthodontic clinic offering braces, Invisalign, and teeth alignment treatments.</t>
  </si>
  <si>
    <t>Specialty Smiles Orthodontists, Miami Lakes Braces &amp; Invisalign</t>
  </si>
  <si>
    <t>Dr. Eddy Sedeño</t>
  </si>
  <si>
    <t>8140 NW 155th St #202, Miami Lakes, FL 33016, United States</t>
  </si>
  <si>
    <t>(305) 822 6784</t>
  </si>
  <si>
    <t>https://encrypted-tbn0.gstatic.com/images?q=tbn:ANd9GcRm24IpG5sqG8Vqy7zhuuAxfU0Xb8MPrw_KbKJIayMHjg&amp;s=10</t>
  </si>
  <si>
    <t>Well-reviewed for modern orthodontic treatment and patient comfort.</t>
  </si>
  <si>
    <t>Invisalign, braces, bite correction</t>
  </si>
  <si>
    <t>Specialty Smiles = orthodontic-focused clinic offering braces, Invisalign, and teeth alignment treatments.</t>
  </si>
  <si>
    <t>Sonrie Orthodontics</t>
  </si>
  <si>
    <t>Dr. Carolina Ramírez</t>
  </si>
  <si>
    <t xml:space="preserve"> 2899 W 4th Ave SUITE 104, Hialeah, FL 33010, United States</t>
  </si>
  <si>
    <t>(305) 901 2919</t>
  </si>
  <si>
    <t>https://encrypted-tbn0.gstatic.com/images?q=tbn:ANd9GcT3HudxKAFnfcpPEKYC6rGO_6_jVtzAzp6oVrNwiRJdoQ&amp;s=10</t>
  </si>
  <si>
    <t>Strong reputation for family-friendly orthodontic care.</t>
  </si>
  <si>
    <t>Braces, Invisalign, early orthodontic treatment</t>
  </si>
  <si>
    <t>Sonrie Orthodontics is an orthodontic clinic specializing in braces, Invisalign, and early orthodontic treatment for children, teens, and adults.</t>
  </si>
  <si>
    <t>deRoode Orthodontics</t>
  </si>
  <si>
    <t>Dr.Miesha Merati</t>
  </si>
  <si>
    <t xml:space="preserve"> 175 SW 7th St STE 1408, Miami, FL 33130, United States</t>
  </si>
  <si>
    <t>(305) 373 7799</t>
  </si>
  <si>
    <t>https://encrypted-tbn0.gstatic.com/images?q=tbn:ANd9GcTF5tjfnRQuCdOHConZFE5PPafe0kOM9Z34jcdk7CztyA&amp;s=10</t>
  </si>
  <si>
    <t>Positive reviews highlighting personalized treatment and good outcomes.</t>
  </si>
  <si>
    <t>deRoode Orthodontics is an orthodontic clinic specializing in braces, Invisalign, and comprehensive smile correction for children and adults.</t>
  </si>
  <si>
    <t>Invisalign Brickell</t>
  </si>
  <si>
    <t>Dr. Stephen Grussmark</t>
  </si>
  <si>
    <t>40 SW 13th St Suite 103, Miami, FL 33130, United States</t>
  </si>
  <si>
    <t>(786) 563 4973</t>
  </si>
  <si>
    <t>https://encrypted-tbn0.gstatic.com/images?q=tbn:ANd9GcRCwY0pTmBiKyn_bOx7vDVWl-Bo1HNgBXbU8aoLFCxawA&amp;s=10</t>
  </si>
  <si>
    <t>Highly focused Invisalign provider with strong aesthetic results.</t>
  </si>
  <si>
    <t>Invisalign, clear aligners, teeth straightening</t>
  </si>
  <si>
    <t>Invisalign Brickell is an orthodontic practice specializing in Invisalign, clear aligners, and teeth straightening.</t>
  </si>
  <si>
    <t>Idalia Lastra, D.M.D.</t>
  </si>
  <si>
    <t>Dr.Albania</t>
  </si>
  <si>
    <t>2498 SW 3rd Ave, Miami, FL 33129, United States</t>
  </si>
  <si>
    <t>(305) 856 7180</t>
  </si>
  <si>
    <t>https://encrypted-tbn0.gstatic.com/images?q=tbn:ANd9GcSO8UElHjQvSIm8wrUcVlQRHF4W5hsEgmAc_XsZ1FnPHw&amp;s=10</t>
  </si>
  <si>
    <t>Strong reputation for professional staff and effective treatment plans.</t>
  </si>
  <si>
    <t>Braces, Invisalign, orthodontic consultations</t>
  </si>
  <si>
    <t>Miami Orthodontics is an orthodontic practice offering braces, Invisalign, and customized teeth alignment treatments.</t>
  </si>
  <si>
    <t>Khouri Dermatology</t>
  </si>
  <si>
    <t>Susana Leal-Khouri, MD, FAAD</t>
  </si>
  <si>
    <t>2750 SW 37th Ave #1, Miami, FL 33133, United States</t>
  </si>
  <si>
    <t>(305) 361 8200</t>
  </si>
  <si>
    <t>https://encrypted-tbn0.gstatic.com/images?q=tbn:ANd9GcRJRtlLOzKiUcu7s6vKPTlc9onT0MXlgpOUSqRQwr4tKQ&amp;s=10</t>
  </si>
  <si>
    <t>Well-reviewed for attentive skin care and cosmetic dermatology.</t>
  </si>
  <si>
    <t>Khouri Dermatology is a Miami clinic offering skin exams, acne treatment, and cosmetic dermatology including Botox and fillers alongside skin cancer Mohs surgery.</t>
  </si>
  <si>
    <t>Villa Dermatology</t>
  </si>
  <si>
    <t>Adriana Villa, MD</t>
  </si>
  <si>
    <t>Mercy Professional Building, 3661 S Miami Ave #306, Miami, FL 33133, United States</t>
  </si>
  <si>
    <t>(305) 857 3517</t>
  </si>
  <si>
    <t>https://encrypted-tbn0.gstatic.com/images?q=tbn:ANd9GcQaApu5mMEvpkPeFoZtfVypwzed9m14MgkQq7Fjopy3tg&amp;s=10</t>
  </si>
  <si>
    <t>Positive patient feedback for personalized dermatology care.</t>
  </si>
  <si>
    <t>Botox, acne treatment, skin cancer screening</t>
  </si>
  <si>
    <t>Villa Dermatology is a Miami dermatology practice specializing in general, pediatric, and cosmetic dermatology, offering treatments such as Botox, acne care, and skin cancer screenings.</t>
  </si>
  <si>
    <t>Miami Dermatology And Surgery</t>
  </si>
  <si>
    <t>Dr. Alicia Barba</t>
  </si>
  <si>
    <t>3659 S Miami Ave Ste 4002</t>
  </si>
  <si>
    <t>(305) 573 7200</t>
  </si>
  <si>
    <t>https://encrypted-tbn0.gstatic.com/images?q=tbn:ANd9GcRQN5P7eL-Gekw8dPJHpZhm2PHAIaTpFx8-GWatt80s2Q&amp;s=10</t>
  </si>
  <si>
    <t>Strong reputation for modern and patient-focused care.</t>
  </si>
  <si>
    <t>Miami dermatology practice offering comprehensive medical, surgical, and cosmetic dermatology services including skin exams and acne treatments.</t>
  </si>
  <si>
    <t>Biscayne Dermatology</t>
  </si>
  <si>
    <t>Dr. Devorah Shagalov</t>
  </si>
  <si>
    <t xml:space="preserve"> 2800 Biscayne Blvd Suite 1010, Floor 10, Miami, FL 33137, United States</t>
  </si>
  <si>
    <t>(786) 244 6960</t>
  </si>
  <si>
    <t>https://encrypted-tbn0.gstatic.com/images?q=tbn:ANd9GcTzfVhdNhJH2un6VRQOaFWA-_eLQMPgAlQ5d03t82ifWw&amp;s=10</t>
  </si>
  <si>
    <t>Highly rated for professional and thorough dermatology care.</t>
  </si>
  <si>
    <t>Skin cancer screening, acne, cosmetic procedures</t>
  </si>
  <si>
    <t>Biscayne Dermatology is a Miami dermatology practice offering skin cancer screenings, Mohs surgery, medical dermatology, and cosmetic procedures like Botox and fillers.</t>
  </si>
  <si>
    <t>Miami Dermatology and Mohs Surgery</t>
  </si>
  <si>
    <t>Miesha Merati</t>
  </si>
  <si>
    <t>4770 Biscayne Blvd, Unit 900 Miami, FL 33137</t>
  </si>
  <si>
    <t>(305) 404 (3376)</t>
  </si>
  <si>
    <t>https://encrypted-tbn0.gstatic.com/images?q=tbn:ANd9GcQZWOFUk4bRm7YYl8SuJPt-_fyBhDZWtbFQNya3obgbZw&amp;s=10</t>
  </si>
  <si>
    <t>Positive reviews for cosmetic and medical dermatology services.</t>
  </si>
  <si>
    <t>Botox, fillers, skin treatments</t>
  </si>
  <si>
    <t>Miami dermatology clinic offering medical and cosmetic dermatology services, skin cancer screenings, Mohs surgery, and injectables like Botox and fillers.</t>
  </si>
  <si>
    <t>Latitude Dermatology Group - Miami Dermatologist</t>
  </si>
  <si>
    <t>Arvin Jadoo, MD</t>
  </si>
  <si>
    <t>6301 Biscayne Blvd Ste 200, Miami, FL 33138, United States</t>
  </si>
  <si>
    <t>(305) 751 7771</t>
  </si>
  <si>
    <t>https://encrypted-tbn0.gstatic.com/images?q=tbn:ANd9GcTmTW7EU2hTIB3DGYPbMgahcp8GoSZLa1YeWxgbnPMViQ&amp;s=10</t>
  </si>
  <si>
    <t>Strong reputation for experienced dermatology care.</t>
  </si>
  <si>
    <t>Latitude Dermatology Group is a comprehensive medical, surgical, and cosmetic dermatology clinic in Miami offering treatments like skin cancer screening, acne care, and Botox.</t>
  </si>
  <si>
    <t>OnSpot Dermatology</t>
  </si>
  <si>
    <t>Dr. Deborah Longwill</t>
  </si>
  <si>
    <t>NE 10th St</t>
  </si>
  <si>
    <t>(305) 279 7546</t>
  </si>
  <si>
    <t>https://encrypted-tbn0.gstatic.com/images?q=tbn:ANd9GcQhu1Pv1A4aI8L1GA4L93FGQGrgcjoASd0alWAek-f9Cw&amp;s=10</t>
  </si>
  <si>
    <t>Well-regarded clinic with strong patient satisfaction.</t>
  </si>
  <si>
    <t>OnSpot Dermatology is a mobile dermatology practice offering skin cancer exams, medical dermatology treatments, and cosmetic services including Botox and fillers.</t>
  </si>
  <si>
    <t>Greater Miami Skin &amp; Laser Center</t>
  </si>
  <si>
    <t>Dr. Martin N. Zaiac, M.D</t>
  </si>
  <si>
    <t>4308 Alton Rd Ste 750, Miami Beach, FL 33140, United States</t>
  </si>
  <si>
    <t>(305) 532 4478</t>
  </si>
  <si>
    <t>https://encrypted-tbn0.gstatic.com/images?q=tbn:ANd9GcSJpddpyquI5N-EIok8D5db_4L8jTJStN6ZDzd8ra2mwQ&amp;s=10</t>
  </si>
  <si>
    <t>High-end cosmetic dermatology practice with strong reviews.</t>
  </si>
  <si>
    <t>Miami Beach cosmetic dermatology practice offering laser treatments, Botox, and skin rejuvenation with a focus on anti-aging and facial rejuvenation.</t>
  </si>
  <si>
    <t>Miami Dermatology and Cosmetics</t>
  </si>
  <si>
    <t>Khari Bridges MD, MBA, FAAD</t>
  </si>
  <si>
    <t>8950 SW 74th Ct Ste #1413, Miami, FL 33156, United States</t>
  </si>
  <si>
    <t>(305) 670 0146</t>
  </si>
  <si>
    <t>https://encrypted-tbn0.gstatic.com/images?q=tbn:ANd9GcSSJgmOAkEEArkgMT8uqK5ypjSuiTzX7589QontKx0p5A&amp;s=10</t>
  </si>
  <si>
    <t>Positive feedback for cosmetic-focused dermatology care.</t>
  </si>
  <si>
    <t>Miami Dermatology and Cosmetics is a cosmetic-focused dermatology clinic offering Botox, dermal fillers, and advanced laser treatments.</t>
  </si>
  <si>
    <t>Skin Center of South Miami</t>
  </si>
  <si>
    <t>Dr. Franz Kerdel</t>
  </si>
  <si>
    <t>7800 SW 57th Ave Ste 110, South Miami, FL 33143, United States</t>
  </si>
  <si>
    <t>(305) 740 6181</t>
  </si>
  <si>
    <t>https://encrypted-tbn0.gstatic.com/images?q=tbn:ANd9GcSB5ntvD8trmudKbW_arXzKF75HYqlVkI3LJhdiBFqH_g&amp;s=10</t>
  </si>
  <si>
    <t>Skin cancer screening, acne, laser treatments</t>
  </si>
  <si>
    <t>Skin Center of South Miami is a premier South Florida dermatology practice offering clinical and cosmetic skincare, including skin cancer screenings, acne treatments, and laser skin rejuvenation.</t>
  </si>
  <si>
    <t>University of Miami: Dermatology</t>
  </si>
  <si>
    <t>Dr. Phillip Frost</t>
  </si>
  <si>
    <t>University of Miami Hospital South Bldg. Suites K-M, 1295 NW 14th St, Miami, FL 33125, United States</t>
  </si>
  <si>
    <t>(305) 243 6704</t>
  </si>
  <si>
    <t>https://encrypted-tbn0.gstatic.com/images?q=tbn:ANd9GcSGmlSc8CZWFNCodtdP86aCWBqykBoN4i-ZIDsCC8lMyg&amp;s=10</t>
  </si>
  <si>
    <t>Highly respected academic dermatology department.</t>
  </si>
  <si>
    <t>Skin cancer treatment, complex dermatology cases, research care</t>
  </si>
  <si>
    <t>The University of Miami Department of Dermatology is an academic clinical and research center specializing in complex medical dermatology, cutaneous oncology, and advanced skin science.</t>
  </si>
  <si>
    <t>Schweiger Dermatology Group - Miami Beach</t>
  </si>
  <si>
    <t>Dr. Benjamin Witkoff</t>
  </si>
  <si>
    <t>1111 Lincoln Rd Ste 375, Miami Beach, FL 33139, United States</t>
  </si>
  <si>
    <t>(786) 949 7440</t>
  </si>
  <si>
    <t>https://encrypted-tbn0.gstatic.com/images?q=tbn:ANd9GcTu5EBeCzfSBCPm1vFLDNtJRUvtzVH7XpGZqjPWxw0sOw&amp;s=10</t>
  </si>
  <si>
    <t>Large group practice with generally positive patient feedback.</t>
  </si>
  <si>
    <t>Schweiger Dermatology Group in Miami Beach is a medical and cosmetic dermatology clinic offering medical skin care, acne treatments, and cosmetic procedures including Botox and dermal fillers.</t>
  </si>
  <si>
    <t>Dermatology Experts Miami and Mohs Surgery Center - Angelo Ayar MD, Blas Reyes MD</t>
  </si>
  <si>
    <t>Dr. Angelo Ayar</t>
  </si>
  <si>
    <t xml:space="preserve"> 9065 SW 87th Ave #109, Miami, FL 33176, United States</t>
  </si>
  <si>
    <t>(305) 275 1222</t>
  </si>
  <si>
    <t>https://encrypted-tbn0.gstatic.com/images?q=tbn:ANd9GcR8rznQnqt_q4dtT6SeubGEBdZebeNABpJxEsvP5RBYQg&amp;s=10</t>
  </si>
  <si>
    <t>Strong reviews for patient-focused dermatologic care.</t>
  </si>
  <si>
    <t>Dermatology Experts Miami is a medical and surgical dermatology clinic specializing in Mohs surgery, skin exams, acne treatments, and cosmetic procedures.</t>
  </si>
  <si>
    <t>Dr. Dorene Dermatology</t>
  </si>
  <si>
    <t>Dr. Dorene Niv founded</t>
  </si>
  <si>
    <t>2601 SW 37th Ave Ste 801, Miami, FL 33133, United States</t>
  </si>
  <si>
    <t>(305) 741 6825</t>
  </si>
  <si>
    <t>https://encrypted-tbn0.gstatic.com/images?q=tbn:ANd9GcT5RhgMJ5E4KLwURsGEZL_2j06cqf5sUxDodgJtHDJ9LA&amp;s=10</t>
  </si>
  <si>
    <t>Boutique dermatology practice with personalized care.</t>
  </si>
  <si>
    <t>Skin care, anti-aging, cosmetic dermatology</t>
  </si>
  <si>
    <t>Boutique Miami dermatology practice offering medical, cosmetic, and surgical dermatology treatments with a focus on personalized care and natural results.</t>
  </si>
  <si>
    <t>Paradise Medical Center Dermatology Clinic</t>
  </si>
  <si>
    <t>Dr. Teresa Moreno, DNP, CEO &amp; Founder</t>
  </si>
  <si>
    <t>8364 SW 8th St, Miami, FL 33144, United States</t>
  </si>
  <si>
    <t>(786) 738 9515</t>
  </si>
  <si>
    <t>https://encrypted-tbn0.gstatic.com/images?q=tbn:ANd9GcSlGMzt4R35Zg_YFdvXDVvKzokWrSXaDWIZEIQA043e2A&amp;s</t>
  </si>
  <si>
    <t>Positive feedback for general and cosmetic skin care.</t>
  </si>
  <si>
    <t>Paradise Medical Center is a dual-clinic practice in Westchester, Miami, offering medical dermatology, advanced skin treatments, and cosmetics including Botox and fillers.</t>
  </si>
  <si>
    <t>Arvin S. Jadoo, MD - Miami Dermatologist</t>
  </si>
  <si>
    <t>Dr.Arvin Jadoo, MD</t>
  </si>
  <si>
    <t>6301 Biscayne Blvd Suite 200, Miami, FL 33138, United States</t>
  </si>
  <si>
    <t>https://encrypted-tbn0.gstatic.com/images?q=tbn:ANd9GcSPasQV2tVWfKx8rbbbNyqYexwsL0NPHnF6gdTWin7M8Q&amp;s=10</t>
  </si>
  <si>
    <t>Duplicate provider listing.</t>
  </si>
  <si>
    <t>Miami dermatology clinic offering skin cancer screenings, acne treatments, and cosmetic dermatology procedures.</t>
  </si>
  <si>
    <t>Lincoln Road Dermatology</t>
  </si>
  <si>
    <t>Dr. Marcy Alvarez</t>
  </si>
  <si>
    <t>1680 Michigan Ave Ste 1016, Miami Beach, FL 33139, United States</t>
  </si>
  <si>
    <t>(305) 397 8622</t>
  </si>
  <si>
    <t>https://encrypted-tbn0.gstatic.com/images?q=tbn:ANd9GcRvdqaXJWLrtwfrZXNFIah3SqgqsCR0krgN-13HMxbDXg&amp;s=10</t>
  </si>
  <si>
    <t>Well-rated dermatology clinic with strong patient satisfaction.</t>
  </si>
  <si>
    <t>Lincoln Road Dermatology is a boutique Miami Beach clinic providing comprehensive medical, surgical, and cosmetic dermatology care.</t>
  </si>
  <si>
    <t>Chloe Goldman, MD FAAD - Dermatologist Miami</t>
  </si>
  <si>
    <t>Dr. Goldman</t>
  </si>
  <si>
    <t>1045 5th St Ste 305, Miami Beach, FL 33139, United States</t>
  </si>
  <si>
    <t>https://encrypted-tbn0.gstatic.com/images?q=tbn:ANd9GcQ3hXnA_FtYhxuodSlUNillxaSApZ8Y6mkEecrhGlvE9w&amp;s=10</t>
  </si>
  <si>
    <t>Positive boutique dermatology reputation.</t>
  </si>
  <si>
    <t>Skin care, acne treatment, cosmetic procedures</t>
  </si>
  <si>
    <t>Miami Beach dermatology practice offering medical, surgical, and cosmetic dermatology treatments, including Botox, dermal fillers, and advanced skincare.</t>
  </si>
  <si>
    <t>Andrew Avarbock, M.D., Ph.D., Dermatology</t>
  </si>
  <si>
    <t>Dr.Andrew Avarbock, M.D., Ph.D</t>
  </si>
  <si>
    <t>2601 SW 37th Ave #607, Miami, FL 33133, United States</t>
  </si>
  <si>
    <t>(305) 306 9470</t>
  </si>
  <si>
    <t>https://encrypted-tbn0.gstatic.com/images?q=tbn:ANd9GcTjdpbthVikoV9dPqE6NkYEqhYwrV0ojy4rC2xG2Ro7uw&amp;s=10</t>
  </si>
  <si>
    <t>Strong reviews for professional skin care services.</t>
  </si>
  <si>
    <t>Avarbock Chamorro Dermatology is a Miami dermatology practice providing general, complex medical, and cosmetic dermatology care.</t>
  </si>
  <si>
    <t>Yusnaida Hernandez MSN, APRN</t>
  </si>
  <si>
    <t>Yusnaida Hernandez, APRN-C</t>
  </si>
  <si>
    <t xml:space="preserve"> 3659 S Miami Ave Ste 6008, Miami, FL 33133, United States</t>
  </si>
  <si>
    <t>(305) 856 6555</t>
  </si>
  <si>
    <t>https://encrypted-tbn0.gstatic.com/images?q=tbn:ANd9GcSpbi0lM1ru5ZeBB6YUEQ7jgzKVskCzOMBuA-UYRatVbw&amp;s</t>
  </si>
  <si>
    <t>Large dermatology group with solid patient reputation.</t>
  </si>
  <si>
    <t>Miami dermatology practice providing comprehensive skin care, including skin cancer screening, acne treatment, cosmetic dermatology, and Botox injections.</t>
  </si>
  <si>
    <t>Brickell pediatrics,P.A.</t>
  </si>
  <si>
    <t>Monica Reina, MD</t>
  </si>
  <si>
    <t>1450 SW 22nd St suite 7, Miami, FL 33145, United States</t>
  </si>
  <si>
    <t>(305) 858 3737</t>
  </si>
  <si>
    <t>https://encrypted-tbn0.gstatic.com/images?q=tbn:ANd9GcRu0Mnk6yDT1eT9nWiFIlZbqi1R9X5Aws3uNd9u7OcAMA&amp;s=10</t>
  </si>
  <si>
    <t>Highly credentialed physician listing with strong reputation.</t>
  </si>
  <si>
    <t>Dermatology consultations, skin treatment</t>
  </si>
  <si>
    <t>Brickell Pediatrics is a pediatric clinic in Miami offering specialized child healthcare, dermatology consultations, and skin treatments.</t>
  </si>
  <si>
    <t>Pediatric Associates - Midtown</t>
  </si>
  <si>
    <t>Sarah Lawand, MD, FAAP</t>
  </si>
  <si>
    <t>3201 N Miami Ave Ste. 107, Miami, FL 33127, United States</t>
  </si>
  <si>
    <t>(786) 885 6192</t>
  </si>
  <si>
    <t>https://encrypted-tbn0.gstatic.com/images?q=tbn:ANd9GcSsvsxxPbEDkhHI3Q1Q7CTICkRWnSuYk_MD6PFnPh9Y_g&amp;s=10</t>
  </si>
  <si>
    <t>Positive pediatric care feedback focused on child health.</t>
  </si>
  <si>
    <t>Well visits, vaccinations, sick care</t>
  </si>
  <si>
    <t>Pediatric clinic in Midtown Miami offering comprehensive pediatric care, well visits, and vaccinations; does not provide dental implants, TMJ therapy, or Botox treatments.</t>
  </si>
  <si>
    <t>Marta Perez-Silva, MD, FAAP</t>
  </si>
  <si>
    <t>Marta Perez-Silva, MD</t>
  </si>
  <si>
    <t>2525 SW 3rd Ave # Cu1, Miami, FL 33129, United States</t>
  </si>
  <si>
    <t>(305) 285 2574</t>
  </si>
  <si>
    <t>https://encrypted-tbn0.gstatic.com/images?q=tbn:ANd9GcSrBsj3DAOLiA4yco6BFYbgLnmpKqHKtbtF0lxxqWV5ww&amp;s=10</t>
  </si>
  <si>
    <t>Highly trusted pediatric hospital system.</t>
  </si>
  <si>
    <t>Pediatric care, diagnostics, preventive care</t>
  </si>
  <si>
    <t>Marta Perez-Silva, MD is a trusted general pediatrician in Miami offering comprehensive pediatric care, diagnostics, and preventive care for children.</t>
  </si>
  <si>
    <t>Alvarez Diaz Pediatrics</t>
  </si>
  <si>
    <t>Alvarez Diaz Pediatric</t>
  </si>
  <si>
    <t xml:space="preserve"> 7235 Coral Wy #214, Miami, FL 33155, United States</t>
  </si>
  <si>
    <t>(305) 200 3570</t>
  </si>
  <si>
    <t>https://encrypted-tbn0.gstatic.com/images?q=tbn:ANd9GcS21Hlxwl9DEpfr4Zv-UMmrWSwH53VmGqdzpROzyJYlJQ&amp;s=10</t>
  </si>
  <si>
    <t>Search result page (not a direct clinic website).</t>
  </si>
  <si>
    <t>Pediatric care, vaccinations, wellness visits</t>
  </si>
  <si>
    <t>Alvarez Diaz Pediatrics is a Miami pediatric clinic offering primary care, vaccinations, and wellness visits for children.</t>
  </si>
  <si>
    <t>Pediatric Associates - Miami Beach</t>
  </si>
  <si>
    <t>Dr.Claudia Elissa Landaeta Medina, MD</t>
  </si>
  <si>
    <t>4308 Alton Rd #910, Miami Beach, FL 33140, United States</t>
  </si>
  <si>
    <t>(305) 532 3378</t>
  </si>
  <si>
    <t>https://encrypted-tbn0.gstatic.com/images?q=tbn:ANd9GcSSmLZNKBxq7-Y-GHYjWf3y9hI-lHjewnFUCQJdhXy_dw&amp;s=10</t>
  </si>
  <si>
    <t>Strong patient trust; part of large pediatric network with generally positive feedback.</t>
  </si>
  <si>
    <t>Pediatric clinic in Miami Beach offering well-child visits, vaccinations, and sick visits with a focus on comprehensive child healthcare.</t>
  </si>
  <si>
    <t>Dr. Gilma Marimon, MD</t>
  </si>
  <si>
    <t>Dr. Marimón</t>
  </si>
  <si>
    <t>3661 S Miami Ave Ste 803, Miami, FL 33133, United States</t>
  </si>
  <si>
    <t>(786) 600 4733</t>
  </si>
  <si>
    <t>https://encrypted-tbn0.gstatic.com/images?q=tbn:ANd9GcRckZgzssJVPf--1e-nE9DVFOPbtZkq_7jORzGPnL0shA&amp;s=10</t>
  </si>
  <si>
    <t>Positive reviews for friendly, family-centered pediatric care.</t>
  </si>
  <si>
    <t>Preventive care, immunizations, developmental checks</t>
  </si>
  <si>
    <t>Marimón Pediatrics is a boutique pediatric practice in Miami focusing on comprehensive medical care, routine checkups, and preventive wellness for children from birth to adolescence.</t>
  </si>
  <si>
    <t>Miami Beach Pediatrics Center for Integrative Medicine</t>
  </si>
  <si>
    <t>Dr. Bruce Eisenberg</t>
  </si>
  <si>
    <t xml:space="preserve"> 975 Arthur Godfrey Rd #408, Miami Beach, FL 33140, United States</t>
  </si>
  <si>
    <t>(305) 672 7337</t>
  </si>
  <si>
    <t>https://encrypted-tbn0.gstatic.com/images?q=tbn:ANd9GcTDeY3GbNnJeOwEFeHlv0LaDZaig5GMzFAcNdKwwsHB9A&amp;s=10</t>
  </si>
  <si>
    <t>Well-regarded physician with long-standing patient relationships.</t>
  </si>
  <si>
    <t>Pediatric exams, vaccinations, newborn care</t>
  </si>
  <si>
    <t>The selected row represents a pediatrician, Dr. Bruce Eisenberg at Miami Beach Pediatrics Center for Integrative Medicine, rather than a dental practice offering dental implants, TMJ, or Botox. Therefore, this column is not applicable to this practice.</t>
  </si>
  <si>
    <t>Aviel Lemus, MD - Miami Concierge Pediatrics</t>
  </si>
  <si>
    <t>DR. AVIEL LEMUS, MD, FAAP PEDIATRICIAN</t>
  </si>
  <si>
    <t xml:space="preserve"> 1100 S Miami Ave # 2901, Miami, FL 33130, United States</t>
  </si>
  <si>
    <t>(305) 925 7533</t>
  </si>
  <si>
    <t>https://encrypted-tbn0.gstatic.com/images?q=tbn:ANd9GcTHxVhxhNFg7XmBleLSMmB4e16T4_Y6fSDCge0iJMBRMQ&amp;s=10</t>
  </si>
  <si>
    <t>Generally positive feedback for attentive pediatric services.</t>
  </si>
  <si>
    <t>Miami concierge pediatric practice offering house calls, 24/7 care, and emergency pediatric medical services in the comfort of your home.</t>
  </si>
  <si>
    <t>Dr. Jose I. Pradere, MD PA</t>
  </si>
  <si>
    <t>Mubeena Abdulkarim, MD</t>
  </si>
  <si>
    <t>15 NW 57th Ave # 110, Miami, FL 33126, United States</t>
  </si>
  <si>
    <t>(305) 856 6371</t>
  </si>
  <si>
    <t>https://encrypted-tbn0.gstatic.com/images?q=tbn:ANd9GcT3mtryaq6vjSBY5cC4p81c3JWe7j25wvF2Dk_wvWlsjw&amp;s=10</t>
  </si>
  <si>
    <t>Highly trusted hospital-based specialist care.</t>
  </si>
  <si>
    <t>Pediatric cardiology consults, heart monitoring, diagnostics</t>
  </si>
  <si>
    <t>Pediatric cardiology clinic offering specialist care, heart monitoring, and diagnostics for children.</t>
  </si>
  <si>
    <t>South Miami Pediatric Partners: Hector Trujillo, MD</t>
  </si>
  <si>
    <t>Dr. Hector J. Trujillo</t>
  </si>
  <si>
    <t>5901 SW 74th St Ste 312, Miami, FL 33143, United States</t>
  </si>
  <si>
    <t>(305) 665 5808</t>
  </si>
  <si>
    <t>https://encrypted-tbn0.gstatic.com/images?q=tbn:ANd9GcTReuc-NTZgnc4vPJH9TOTX_GBFJOPS0lnQi7FS3WKhSA&amp;s=10</t>
  </si>
  <si>
    <t>Strong reputation for caring, accessible pediatric services.</t>
  </si>
  <si>
    <t>Well-child care, immunizations, acute illness care</t>
  </si>
  <si>
    <t>South Miami Pediatric Partners provides specialized pediatric medical care, including well-child care, immunizations, and acute illness treatment for children.</t>
  </si>
  <si>
    <t>Rozalyn H. Paschal M.D P.A Pediatrics</t>
  </si>
  <si>
    <t>Dr. Rozalyn A. Paschal-Thomas</t>
  </si>
  <si>
    <t>16800 NW 2nd Ave STE 308, North Miami Beach, FL 33169, United States</t>
  </si>
  <si>
    <t>(305) 758 0591</t>
  </si>
  <si>
    <t>https://encrypted-tbn0.gstatic.com/images?q=tbn:ANd9GcTapviJatwlKL0xhY2aGd-oU8TKhkQYT-JqZkpaXScJjw&amp;s</t>
  </si>
  <si>
    <t>Positive patient feedback for personalized primary care approach.</t>
  </si>
  <si>
    <t>Primary care visits, preventive care, chronic care management</t>
  </si>
  <si>
    <t>Pediatrics/Primary Care</t>
  </si>
  <si>
    <t>Based on the row data, the specialty is "Pediatrician" and the practice focuses on pediatrics and primary care. It does not offer dental implants, TMJ therapy, or Botox. Therefore, the column should remain blank or explicitly state it is a pediatric clinic. Looking at the sample data patterns, non-dental practices leave this field blank.</t>
  </si>
  <si>
    <t>Westchester Pediatrics</t>
  </si>
  <si>
    <t>Dr.  Margarita Fernandez-Pujol</t>
  </si>
  <si>
    <t>10300 SW 72nd St Ste 351, Miami, FL 33173, United States</t>
  </si>
  <si>
    <t>(305) 273 1200</t>
  </si>
  <si>
    <t>https://encrypted-tbn0.gstatic.com/images?q=tbn:ANd9GcS_UtvhcEQN71x2TuJVjmh-pWawN2k4AksHucDpFcWDYQ&amp;s=10</t>
  </si>
  <si>
    <t>Well-reviewed pediatric practice with strong family trust.</t>
  </si>
  <si>
    <t>Westchester Pediatrics is a pediatric medical practice and does not offer dental implants, TMJ therapy, or Botox treatments.</t>
  </si>
  <si>
    <t>Rene L Lopez-Guerrero, MD</t>
  </si>
  <si>
    <t xml:space="preserve"> 3445 NW 7th St, Miami, FL 33125, United States</t>
  </si>
  <si>
    <t>(305) 643 0133</t>
  </si>
  <si>
    <t>https://encrypted-tbn0.gstatic.com/images?q=tbn:ANd9GcT8itKRjSzvKQLydogm1pitptXVga_4cK00H_QOwMOg2w&amp;s=10</t>
  </si>
  <si>
    <t>Highly trusted pediatric physician within hospital system.</t>
  </si>
  <si>
    <t>General pediatrics, preventive care, illness treatment</t>
  </si>
  <si>
    <t>The selected practice is a pediatric clinic focused on general pediatrics and preventive care, not a dental clinic, and does not provide dental implants, TMJ therapy, or Botox services.</t>
  </si>
  <si>
    <t>Gloria R. Riefkohl, MD</t>
  </si>
  <si>
    <t>Gloria R Riefkohl, MD</t>
  </si>
  <si>
    <t>Pediatric Care Center, 3100 SW 62nd Ave, Miami, FL 33155, United States</t>
  </si>
  <si>
    <t>(305) 669 6505</t>
  </si>
  <si>
    <t>https://encrypted-tbn0.gstatic.com/images?q=tbn:ANd9GcRYmm8SAVsv8c9K4kg0rn7CYwTestDWRWcIi3lcns7gZg&amp;s=10</t>
  </si>
  <si>
    <t>Strong hospital reputation; consistent patient trust.</t>
  </si>
  <si>
    <t>Pediatric care, developmental screening, vaccinations</t>
  </si>
  <si>
    <t>Gloria R. Riefkohl, MD is a Miami pediatrician offering comprehensive pediatric care, developmental screenings, and vaccinations at the Pediatric Care Center.</t>
  </si>
  <si>
    <t>Claudia Landaeta, MD</t>
  </si>
  <si>
    <t>Claudia Elissa Landaeta Medina, MD</t>
  </si>
  <si>
    <t xml:space="preserve"> 4308 Alton Rd #910, Miami Beach, FL 33140, United States</t>
  </si>
  <si>
    <t>Well-established network with generally positive reviews.</t>
  </si>
  <si>
    <t>Well-child care, immunizations, sick visits</t>
  </si>
  <si>
    <t>Pediatric medical practice providing well-child care, immunizations, and sick visits.</t>
  </si>
  <si>
    <t>Kings Bay Pediatrics, LLC</t>
  </si>
  <si>
    <t>Dr. Cheryl Cornely</t>
  </si>
  <si>
    <t>13101 S Dixie Hwy #320, Miami, FL 33156, United States</t>
  </si>
  <si>
    <t>(305) 253 5585</t>
  </si>
  <si>
    <t>https://encrypted-tbn0.gstatic.com/images?q=tbn:ANd9GcRFkfNPKRSZkGahT7hHoTacqJBQ4c0jH-B2EfST2Etrdw&amp;s</t>
  </si>
  <si>
    <t>Positive feedback for attentive and caring pediatrician.</t>
  </si>
  <si>
    <t>Preventive care, vaccinations, wellness exams</t>
  </si>
  <si>
    <t>Kings Bay Pediatrics is a personalized pediatric practice offering routine well-visits, immunizations, and general pediatric care for children and families.</t>
  </si>
  <si>
    <t>Dr. Harry Aguero</t>
  </si>
  <si>
    <t>6035 Bird Rd #202, Miami, FL 33155, United States</t>
  </si>
  <si>
    <t>(305) 669 8311</t>
  </si>
  <si>
    <t>https://encrypted-tbn0.gstatic.com/images?q=tbn:ANd9GcT3yuZbtZ0hTccsgIhOkxJraAS8iBSukXLpqkGdHF4cXw&amp;s=10</t>
  </si>
  <si>
    <t>Strong reputation for responsive pediatric care.</t>
  </si>
  <si>
    <t>Sick visits, well-child care, vaccinations</t>
  </si>
  <si>
    <t>Dr. Harry Aguero is a Miami pediatric care practice providing sick visits, well-child care, and vaccinations.</t>
  </si>
  <si>
    <t>Ollie Pediatrics</t>
  </si>
  <si>
    <t>Dr. Melanie Vega</t>
  </si>
  <si>
    <t>6620 SW 57th Ave #110, South Miami, FL 33143, United States</t>
  </si>
  <si>
    <t>(305) 845 9559</t>
  </si>
  <si>
    <t>https://encrypted-tbn0.gstatic.com/images?q=tbn:ANd9GcT7Ip0BE_-L_wcHnnJmoAr2uOnAZ6pTx-ZXqjEbGbGaKg&amp;s=10</t>
  </si>
  <si>
    <t>Modern pediatric practice with good patient experience feedback.</t>
  </si>
  <si>
    <t>Pediatric checkups, vaccinations, acute care</t>
  </si>
  <si>
    <t>Ollie Pediatrics is a modern pediatric clinic in South Miami offering comprehensive pediatric care, checkups, vaccinations, and acute care for children.</t>
  </si>
  <si>
    <t>Perez-Grossman, LLC</t>
  </si>
  <si>
    <t>Dr. Lisa Perez-Grossman</t>
  </si>
  <si>
    <t>1235 SW 87th Ave, Miami, FL 33174, United States</t>
  </si>
  <si>
    <t>(305) 269 1990</t>
  </si>
  <si>
    <t>https://www.toplinemd.com/perez-grossman/wp-content/uploads/sites/101/2020/07/Lisa-Perez-Grossman.jpg</t>
  </si>
  <si>
    <t>Well-regarded pediatric group with family-centered care.</t>
  </si>
  <si>
    <t>Perez-Grossman, LLC is a pediatric medical practice in Miami offering comprehensive family-centered pediatric care, including well visits, immunizations, and newborn care.</t>
  </si>
  <si>
    <t>Okonkwo Care Pediatrics</t>
  </si>
  <si>
    <t>Dr. Margaret Okonkwo</t>
  </si>
  <si>
    <t xml:space="preserve"> 5582 NE 4th Ct Suite 9, Miami, FL 33137, United States</t>
  </si>
  <si>
    <t>(305) 381 5507</t>
  </si>
  <si>
    <t>https://okonkwocarepediatrics.com/wp-content/uploads/2026/01/doctor-okonkwo.webp</t>
  </si>
  <si>
    <t>Positive reviews for personalized pediatric attention.</t>
  </si>
  <si>
    <t>Pediatric exams, vaccinations, chronic care</t>
  </si>
  <si>
    <t>Okonkwo Care Pediatrics is a concierge-style pediatric practice in Miami offering holistic, integrative primary care and specialized functional medicine ADHD evaluations and management.</t>
  </si>
  <si>
    <t>Family practice physician</t>
  </si>
  <si>
    <t>Dr. Stephanie Duncan Garcia, DO</t>
  </si>
  <si>
    <t>Stephanie Duncan Garcia, DO</t>
  </si>
  <si>
    <t>2701 SW 3rd Ave Ste 102, Miami, FL 33129, United States</t>
  </si>
  <si>
    <t>(305) 854 8999</t>
  </si>
  <si>
    <t>https://www.mdvip.com/sites/default/files/styles/themed_hero_component_xxl/public/2024-04/SDuncan%20GarciaDO_6360_640.png.webp?itok=dU9Tcqxh</t>
  </si>
  <si>
    <t>Concierge-style care with strong patient relationships.</t>
  </si>
  <si>
    <t>Preventive care, chronic disease management, wellness</t>
  </si>
  <si>
    <t>Dr. Stephanie Duncan Garcia is a Miami family practice physician offering concierge-style primary care, preventive medicine, and chronic disease management.</t>
  </si>
  <si>
    <t>Michael L. Ross, DO</t>
  </si>
  <si>
    <t>8200 SW 117th Ave #100-200, Miami, FL 33183, United States</t>
  </si>
  <si>
    <t>(305) 279 7677</t>
  </si>
  <si>
    <t>https://sa1s3optim.patientpop.com/640x/filters:format(webp)/assets/production/practices/9528d85cfd4044b63e7e8a866a95f1e819613d94/images/1938193.png</t>
  </si>
  <si>
    <t>Well-reviewed physician known for continuity of care.</t>
  </si>
  <si>
    <t>Primary care, preventive medicine, chronic care</t>
  </si>
  <si>
    <t>Michael L. Ross, DO is a family practice physician in Miami specializing in primary care, preventive medicine, and chronic care management.</t>
  </si>
  <si>
    <t>Dr. Alicia Coker, MD</t>
  </si>
  <si>
    <t>Alicia Coker, MD</t>
  </si>
  <si>
    <t>40 SW 13th St Ste 604, Miami, FL 33130, United States</t>
  </si>
  <si>
    <t>(305) 200 5851</t>
  </si>
  <si>
    <t>https://www.mdvip.com/sites/default/files/styles/themed_hero_component_xxl/public/2024-05/ACokerMD_8560_640.png.webp?itok=RrYnTwkJ</t>
  </si>
  <si>
    <t>High-touch concierge care with strong patient satisfaction.</t>
  </si>
  <si>
    <t>Wellness exams, chronic disease management, preventive care</t>
  </si>
  <si>
    <t>Dr. Alicia Coker is a primary care family physician offering personalized concierge medicine, wellness exams, and chronic disease management.</t>
  </si>
  <si>
    <t>Dr. Luis Rizo</t>
  </si>
  <si>
    <t>Luis Rizo, MD</t>
  </si>
  <si>
    <t xml:space="preserve"> 1801 NW 9th Ave #206, Miami, FL 33136, United States</t>
  </si>
  <si>
    <t>(305) 585 4564</t>
  </si>
  <si>
    <t>https://cdn-images.kyruus.com/providermatch/2201cbux/photos/200/rizo-luis-1164668497.jpg</t>
  </si>
  <si>
    <t>Trusted hospital-based physician listing.</t>
  </si>
  <si>
    <t>Internal medicine, hospital care, consultations</t>
  </si>
  <si>
    <t>Miami hospital-based physician specializing in internal medicine, hospital care, and clinical consultations.</t>
  </si>
  <si>
    <t>Dr. Hermes L. Milanes</t>
  </si>
  <si>
    <t>Celina Del Carmen Diaz Guerra,MSN, ARNP</t>
  </si>
  <si>
    <t xml:space="preserve"> 711 NW 23rd Ave, Miami, FL 33125, United States</t>
  </si>
  <si>
    <t>(305) 643 4797</t>
  </si>
  <si>
    <t>https://static.wixstatic.com/media/09d9b8_57ce4d944f3448ba863b218c4b17eadc~mv2.jpg/v1/fill/w_347,h_195,al_c,q_80,usm_0.66_1.00_0.01,enc_avif,quality_auto/09d9b8_57ce4d944f3448ba863b218c4b17eadc~mv2.jpg</t>
  </si>
  <si>
    <t>Limited public review data; appears to be service-oriented clinic.</t>
  </si>
  <si>
    <t>Medical Practice</t>
  </si>
  <si>
    <t>Miami medical practice offering primary care, physical exams, and wellness visits with a patient-focused approach to healthcare.</t>
  </si>
  <si>
    <t>Nicole A. Ross, DO</t>
  </si>
  <si>
    <t>Duplicate listing of same provider.</t>
  </si>
  <si>
    <t>Ross Medical Group is a primary care medical practice in Miami offering family medicine and preventive care services.</t>
  </si>
  <si>
    <t>Jorge A Gonzalez, D.O., P.A.</t>
  </si>
  <si>
    <t>4308 Alton Road, Suite 980, Miami Beach, FL 33140</t>
  </si>
  <si>
    <t>(786) 632 5340</t>
  </si>
  <si>
    <t>https://img1.wsimg.com/isteam/ip/f2d1ff9f-54af-43ca-8ea4-7c4c3e5de5b9/JAG%20Headshot.jpeg/:/cr=t:0%25,l:3.13%25,w:93.75%25,h:100%25/rs=w:365,h:487,cg:true/qt=q:28</t>
  </si>
  <si>
    <t>Positive feedback for family-oriented care.</t>
  </si>
  <si>
    <t>Primary care, wellness exams, chronic care</t>
  </si>
  <si>
    <t>Miami family practice physician office offering personalized primary care, wellness exams, and chronic disease management.</t>
  </si>
  <si>
    <t>My Health &amp; Wellness Longevity Center</t>
  </si>
  <si>
    <t>Dr. Rachael Nambusi, MD</t>
  </si>
  <si>
    <t>1717 N Bayshore Dr #230, Miami, FL 33132, United States</t>
  </si>
  <si>
    <t>(305) 720 2288</t>
  </si>
  <si>
    <t>https://mhwmed.com/wp-content/uploads/2025/11/precision-wellness.webp</t>
  </si>
  <si>
    <t>General positive feedback for accessible care services.</t>
  </si>
  <si>
    <t>My Health &amp; Wellness Longevity Center is a family practice and primary care clinic offering primary care, preventive visits, immigration physicals, medical weight loss, hormone therapy, and wellness services including Botox treatments.</t>
  </si>
  <si>
    <t>Fleur Sack, M.D, P. A.</t>
  </si>
  <si>
    <t>Fleur Sack MD</t>
  </si>
  <si>
    <t>8740 N Kendall Dr, Miami, FL 33176, United States</t>
  </si>
  <si>
    <t>(786) 871 7188</t>
  </si>
  <si>
    <t>https://www.toplinemd.com/fleur-shirna-sack-md/wp-content/uploads/sites/70/2020/06/Fleur-Shirna-Sack-MD.jpg</t>
  </si>
  <si>
    <t>Strong patient trust and personalized care.</t>
  </si>
  <si>
    <t>Preventive care, wellness visits, chronic care</t>
  </si>
  <si>
    <t>Fleur Sack MD is a family practice physician in Miami providing personalized primary care, preventive care, and wellness visits.</t>
  </si>
  <si>
    <t>Dr. Rekha P. Kini, MD</t>
  </si>
  <si>
    <t>Dr. Kim Bango</t>
  </si>
  <si>
    <t xml:space="preserve"> 6150 SW 76th St, Miami, FL 33143, United States</t>
  </si>
  <si>
    <t>(786) 709 9990</t>
  </si>
  <si>
    <t>https://www.toplinemd.com/prime-md-miami/wp-content/uploads/sites/90/2020/07/Kim-Bango.jpg</t>
  </si>
  <si>
    <t>Positive concierge-style medical care reviews.</t>
  </si>
  <si>
    <t>Wellness exams, preventive care</t>
  </si>
  <si>
    <t>Based on the provided context for row 111, the practice is for a "Family practice physician" providing "Primary Care" (wellness exams, preventive care), rather than a dental clinic offering implants, TMJ, or Botox. Therefore, no dental niche summary can be generated for this cell.</t>
  </si>
  <si>
    <t>Marilia Nery, MD</t>
  </si>
  <si>
    <t>Marilia M. Nery, M.D.</t>
  </si>
  <si>
    <t>8932 SW 97th Ave Ste f, Miami, FL 33176, United States</t>
  </si>
  <si>
    <t>(305) 243 7429</t>
  </si>
  <si>
    <t>https://med.miami.edu/-/media/millerschool/faculty/family-medicine/50300871-marilia-nery.ashx?h=550&amp;iar=0&amp;w=440&amp;rev=1bd72b53c73149258bffbc62aaf616ae&amp;hash=34434E1A5D86DAC66F00606119A42940</t>
  </si>
  <si>
    <t>Highly respected academic physician; research-oriented care.</t>
  </si>
  <si>
    <t>Specialty consultations, academic medicine</t>
  </si>
  <si>
    <t>Academic Medicine</t>
  </si>
  <si>
    <t>University of Miami academic family medicine practice focusing on illness prevention and chronic disease management, with no dental or cosmetic services.</t>
  </si>
  <si>
    <t>Blanca N. Gonzalez, M.D.</t>
  </si>
  <si>
    <t>DR. BLANCA</t>
  </si>
  <si>
    <t>1435 W 49th Pl #701, Hialeah, FL 33012, United States</t>
  </si>
  <si>
    <t>(305) 351 2405</t>
  </si>
  <si>
    <t>https://static.wixstatic.com/media/ed9288_78e5339d6ef94e6fbc13b18529c13cb1~mv2.jpg/v1/fill/w_1585,h_774,al_c,q_85,usm_0.66_1.00_0.01,enc_avif,quality_auto/ed9288_78e5339d6ef94e6fbc13b18529c13cb1~mv2.jpg</t>
  </si>
  <si>
    <t>Positive reputation for personalized patient care.</t>
  </si>
  <si>
    <t>Primary care, preventive visits</t>
  </si>
  <si>
    <t>Blanca N. Gonzalez, M.D. is a primary care medical practice in Hialeah offering comprehensive family medicine and preventive care.</t>
  </si>
  <si>
    <t>Coren Maria Menendez, MD</t>
  </si>
  <si>
    <t xml:space="preserve"> 12314 SW 127th Ave, Miami, FL 33186, United States</t>
  </si>
  <si>
    <t>(786) 595 8080</t>
  </si>
  <si>
    <t>https://photos.fad.apps.baptisthealth.net/images/details/225821.JPG</t>
  </si>
  <si>
    <t>Strong hospital-based reputation and trust.</t>
  </si>
  <si>
    <t>Internal medicine, hospital care</t>
  </si>
  <si>
    <t>Baptist Health Primary Care in Miami offering comprehensive family medicine, internal medicine, and hospital-based primary care.</t>
  </si>
  <si>
    <t>Anique Bryan, MD</t>
  </si>
  <si>
    <t>Kevin M. Coy, M.D., F.A.C.P, F.A.C.C.</t>
  </si>
  <si>
    <t>3801 Biscayne Blvd Ste 300, Miami, FL 33137, United States</t>
  </si>
  <si>
    <t>(305) 571 0620</t>
  </si>
  <si>
    <t>https://static.wixstatic.com/media/81fa8b_0fc6d4138f274abeb33ee72c18c72807~mv2.jpg/v1/fill/w_281,h_338,al_c,q_80,usm_0.66_1.00_0.01,enc_avif,quality_auto/Coy%20_edited.jpg</t>
  </si>
  <si>
    <t>Mixed general clinic feedback; multidisciplinary care.</t>
  </si>
  <si>
    <t>Primary care, chronic care, wellness</t>
  </si>
  <si>
    <t>Miami-based primary care practice offering cardiovascular clearance, weight management, and body contouring treatments.</t>
  </si>
  <si>
    <t>Jose Salvador Soza, MD</t>
  </si>
  <si>
    <t>11535 SW 88th St, Miami, FL 33176, United States</t>
  </si>
  <si>
    <t>(786) 595 8000</t>
  </si>
  <si>
    <t>https://photos.fad.apps.baptisthealth.net/images/details/234136.JPG</t>
  </si>
  <si>
    <t>Trusted specialist within large hospital system.</t>
  </si>
  <si>
    <t>Internal medicine, consultations</t>
  </si>
  <si>
    <t>Baptist Health Primary Care in Miami offering comprehensive family medicine, primary care, and preventative health services.</t>
  </si>
  <si>
    <t>Z. Rafael Abad, M.D.</t>
  </si>
  <si>
    <t>Z. Rafael Abad, M.D., P.A.</t>
  </si>
  <si>
    <t>3661 S Miami Ave #503, Miami, FL 33133, United States</t>
  </si>
  <si>
    <t>(305) 856 1082</t>
  </si>
  <si>
    <t>https://chat.gocloudgain.com/media/chatbot/icons/44014c4d-74ff-4c4c-a35b-18babf557c0e.png</t>
  </si>
  <si>
    <t>Positive patient feedback for attentive care.</t>
  </si>
  <si>
    <t>Dr. Abad Family Practice is a Miami primary care clinic offering comprehensive family medicine, preventive care, annual check-ups, and chronic disease management.</t>
  </si>
  <si>
    <t>Healico Family Medicine</t>
  </si>
  <si>
    <t>Lili Estevez APRN, FNP-BC</t>
  </si>
  <si>
    <t>8783 SW 134th St, Miami, FL 33176, United States</t>
  </si>
  <si>
    <t>(305) 209 6145</t>
  </si>
  <si>
    <t>https://media.licdn.com/dms/image/v2/D4E03AQHUpyl6BXBExw/profile-displayphoto-shrink_200_200/profile-displayphoto-shrink_200_200/0/1731636173570?e=2147483647&amp;v=beta&amp;t=7_i62W4K9U0ZTQW2Orv7QiWy6GuKPq9ZjdOQX3v4akI</t>
  </si>
  <si>
    <t>Limited public review data; appears wellness-focused.</t>
  </si>
  <si>
    <t>Preventive care, wellness services</t>
  </si>
  <si>
    <t>Clinic</t>
  </si>
  <si>
    <t>Healico Family Medicine = family practice and wellness clinic offering preventive care and wellness services.</t>
  </si>
  <si>
    <t>Dr. Danny Abouekde</t>
  </si>
  <si>
    <t xml:space="preserve"> 4308 Alton Rd Suite 710, Miami Beach, FL 33140, United States</t>
  </si>
  <si>
    <t>(305) 674 5925</t>
  </si>
  <si>
    <t>https://doximity-res.cloudinary.com/images/c_crop,f_auto,h_320,q_auto,t_public_profile_photo_320x320,w_320,x_0,y_32/qw7hi4bs4ybwyj9gtdl6/danny-abouekde-do-miami-beach-fl.jpg</t>
  </si>
  <si>
    <t>Not a clinic website; cannot verify reviews reliably.</t>
  </si>
  <si>
    <t>—</t>
  </si>
  <si>
    <t>Dr. Danny Abouekde is a family medicine physician in Miami Beach offering comprehensive primary care services, preventive care, health maintenance, and treatment for common medical conditions.</t>
  </si>
  <si>
    <t>Primary Care Physicians Of South Florida</t>
  </si>
  <si>
    <t>Dr. Ines m. braceras</t>
  </si>
  <si>
    <t>8356 SW 40th St Ste ABC, Miami, FL 33155, United States</t>
  </si>
  <si>
    <t>(305) 727 2020</t>
  </si>
  <si>
    <t>https://pcpofsouthflorida.com/wp-content/uploads/2025/01/dr-braceras.jpg</t>
  </si>
  <si>
    <t>Generally positive family medicine practice feedback.</t>
  </si>
  <si>
    <t>Primary Care Physicians of South Florida is a primary care and family medicine clinic offering routine physicals, preventive care, and chronic disease management.</t>
  </si>
  <si>
    <t>Dr. Guillermo A. Santos, DO</t>
  </si>
  <si>
    <t>Gervasio A Lamas, MD</t>
  </si>
  <si>
    <t>230 Park St, Miami, FL 33166, United States</t>
  </si>
  <si>
    <t>(305) 888 2607</t>
  </si>
  <si>
    <t>https://www.msmc.com/wp-content/uploads/2019/11/gervasio-lamas-1225.png</t>
  </si>
  <si>
    <t>Highly trusted hospital specialist.</t>
  </si>
  <si>
    <t>Cardiology, internal medicine</t>
  </si>
  <si>
    <t>Mount Sinai Medical Center hospital specialist in Miami offering cardiology and internal medicine services under the direction of Dr. Gervasio Lamas.</t>
  </si>
  <si>
    <t>HCA Florida Biscayne Bay Orthopaedics - Miami</t>
  </si>
  <si>
    <t>Gilbert Beauperthuy-Rojas, DO</t>
  </si>
  <si>
    <t>351 NW 42nd Ave Suite 205, Miami, FL 33126, United States</t>
  </si>
  <si>
    <t>(305) 649 2133</t>
  </si>
  <si>
    <t>https://d2tgiyvz192tbr.cloudfront.net/providers/servlet/servlet.FileDownload?file=00P3n00001v8IuaEAE</t>
  </si>
  <si>
    <t>Strong hospital network reputation.</t>
  </si>
  <si>
    <t>Orthopedic evaluation, surgery consults</t>
  </si>
  <si>
    <t>Not applicable as this is an orthopedic clinic.</t>
  </si>
  <si>
    <t>South Miami Walk In Orthopedics &amp; Sports Medicine</t>
  </si>
  <si>
    <t>Dr. Michael Rosselli</t>
  </si>
  <si>
    <t xml:space="preserve"> 5966 S Dixie Hwy #401, South Miami, FL 33143, United States</t>
  </si>
  <si>
    <t>(786) 453 2667</t>
  </si>
  <si>
    <t>https://sfwio.com/wp-content/uploads/2025/08/SFWIO-561-Final-72-DPI-Social-Media-576x1024.jpg</t>
  </si>
  <si>
    <t>Mixed specialty practice with solid patient feedback.</t>
  </si>
  <si>
    <t>Surgery consults, women’s health, orthopedics</t>
  </si>
  <si>
    <t>Orthopedics/Gynecology (mixed)</t>
  </si>
  <si>
    <t>South Miami Walk-In Orthopedics &amp; Sports Medicine provides immediate, specialized orthopedic urgent care and sports medicine services for acute musculoskeletal injuries, fractures, and pain.</t>
  </si>
  <si>
    <t>HCA Florida Biscayne Bay Orthopaedics - Mercy</t>
  </si>
  <si>
    <t>Michael Mashura, MD</t>
  </si>
  <si>
    <t xml:space="preserve"> 3683 S Miami Ave Ste 500, Miami, FL 33133, United States</t>
  </si>
  <si>
    <t>(305) 285 5025</t>
  </si>
  <si>
    <t>https://d2tgiyvz192tbr.cloudfront.net/providers/servlet/servlet.FileDownload?file=00P6O00006F3FFpUAN</t>
  </si>
  <si>
    <t>Hospital-affiliated orthopedic specialist.</t>
  </si>
  <si>
    <t>Joint care, orthopedic surgery consults</t>
  </si>
  <si>
    <t>Miami hospital-affiliated clinic specializing in orthopedic surgery, joint care, and sports medicine.</t>
  </si>
  <si>
    <t>Georgiy Brusovanik M.D.</t>
  </si>
  <si>
    <t xml:space="preserve">Dr. Georgiy Brusovanik </t>
  </si>
  <si>
    <t>4770 Biscayne Blvd Ste #1100, Miami, FL 33137, United States</t>
  </si>
  <si>
    <t>(305) 587 2611</t>
  </si>
  <si>
    <t>https://spinedoctormiami.com/wp-content/uploads/2023/10/Spine-Doctor-Profile.jpg</t>
  </si>
  <si>
    <t>Strong focus on spine procedures with positive outcomes.</t>
  </si>
  <si>
    <t>Dr. Georgiy Brusovanik is a minimally invasive spine surgeon specializing in motion preservation, disc replacement, and advanced robotic spine surgery.</t>
  </si>
  <si>
    <t>Miami Bone and Joint Institute</t>
  </si>
  <si>
    <t>Dr. Jorge L. Orbay</t>
  </si>
  <si>
    <t>8905 SW 87th Ave #100, Miami, FL 33176, United States</t>
  </si>
  <si>
    <t>(305) 667 8686</t>
  </si>
  <si>
    <t>https://images.squarespace-cdn.com/content/v1/6179d77b78f5f10b7247070c/199a5139-81a1-4e39-8da1-776f76d572dc/THI_12-08-21_33.JPG?format=750w</t>
  </si>
  <si>
    <t>Well-reviewed orthopedic surgery practice.</t>
  </si>
  <si>
    <t>Joint replacement, sports medicine, arthroscopy</t>
  </si>
  <si>
    <t>Miami orthopedic surgery center specializing in upper and lower extremity care, joint replacement, sports medicine, and arthroscopy under the direction of Dr. Jorge L. Orbay.</t>
  </si>
  <si>
    <t>OrthoMiami</t>
  </si>
  <si>
    <t>Ronald M. Gutman, MD</t>
  </si>
  <si>
    <t>7800 SW 87th Ave Suite A110, Miami, FL 33173, United States</t>
  </si>
  <si>
    <t>(305) 596 2828</t>
  </si>
  <si>
    <t>https://assets.yourpractice.online/2999/ronald-m-gutman-md-img.jpg</t>
  </si>
  <si>
    <t>Strong reputation for orthopedic surgery expertise.</t>
  </si>
  <si>
    <t>Joint surgery, sports injuries, trauma care</t>
  </si>
  <si>
    <t>OrthoMiami is an orthopedic clinic specializing in sports-related and general musculoskeletal injuries, joint surgery, and regenerative medicine.</t>
  </si>
  <si>
    <t>Edward Silverman, MD</t>
  </si>
  <si>
    <t>Edward J. Silverman, MD</t>
  </si>
  <si>
    <t>https://d2tgiyvz192tbr.cloudfront.net/providers/servlet/servlet.FileDownload?file=00P39000010awbzEAA</t>
  </si>
  <si>
    <t>Positive hospital-based orthopedic care.</t>
  </si>
  <si>
    <t>Orthopedic surgery, joint care</t>
  </si>
  <si>
    <t>Miami orthopedic surgery practice specializing in hip and knee replacements, joint care, and robotic-assisted surgery.</t>
  </si>
  <si>
    <t>Frank J Eismont, MD</t>
  </si>
  <si>
    <t>1475 NW 12th Ave Fl 1, Miami, FL 33136, United States</t>
  </si>
  <si>
    <t>(305) 243 3000</t>
  </si>
  <si>
    <t>https://image-service-api.prd2.healthsparq.com/api/image?url=https%3A%2F%2Fcdn-images.kyruus.com%2Fprovidermatch%2Fumiami%2Fphotos%2F200%2Feismont-frank-1720042310.jpg&amp;w=200&amp;h=250&amp;s=1&amp;f=webp&amp;fp=auto&amp;limit-resize=false</t>
  </si>
  <si>
    <t>Highly respected academic orthopedic surgeon.</t>
  </si>
  <si>
    <t>Spine surgery, trauma care</t>
  </si>
  <si>
    <t>University of Miami orthopedic surgeon specializing in complex spine surgery and trauma care.</t>
  </si>
  <si>
    <t>Grau Orthopaedics-Florida</t>
  </si>
  <si>
    <t>Luis Grau, MD</t>
  </si>
  <si>
    <t xml:space="preserve"> 1333 Coral Wy suite 201, Miami, FL 33145, United States</t>
  </si>
  <si>
    <t>(645) 400 6202</t>
  </si>
  <si>
    <t>https://grauortho.com/wp-content/uploads/2025/07/GrausHeadshot.webp</t>
  </si>
  <si>
    <t>Strong private orthopedic practice reputation.</t>
  </si>
  <si>
    <t>Joint surgery, sports medicine</t>
  </si>
  <si>
    <t>Grau Orthopaedics is a private orthopedic practice in Miami specializing in joint surgery, sports medicine, and advanced minimally invasive procedures for major joints.</t>
  </si>
  <si>
    <t>Miami Bone and Joint Institute- Kendall Regional Medical Center</t>
  </si>
  <si>
    <t>Dr. Francisco Rubio</t>
  </si>
  <si>
    <t>11760 SW 40th St Ste 610, Miami, FL 33175, United States</t>
  </si>
  <si>
    <t>https://images.squarespace-cdn.com/content/v1/6179d77b78f5f10b7247070c/3d95720d-2007-4822-acf5-030898cd3d98/THI_12-08-21_55.JPG?format=750w</t>
  </si>
  <si>
    <t>Well-reviewed orthopedic specialist.</t>
  </si>
  <si>
    <t>Miami orthopedic clinic specializing in sports medicine and joint repair.</t>
  </si>
  <si>
    <t>Victor Hugo Hernandez, MD, MS</t>
  </si>
  <si>
    <t>321 NW 14th St, Miami, FL 33125, United States</t>
  </si>
  <si>
    <t>https://image-service-api.prd2.healthsparq.com/api/image?url=https%3A%2F%2Fcdn-images.kyruus.com%2Fprovidermatch%2Fumiami%2Fphotos%2F200%2Fhernandez-victor-1417282971.jpg&amp;w=200&amp;h=250&amp;s=1&amp;f=webp&amp;fp=auto&amp;limit-resize=false</t>
  </si>
  <si>
    <t>Academic-level orthopedic expertise.</t>
  </si>
  <si>
    <t>Trauma care, orthopedic surgery</t>
  </si>
  <si>
    <t>University of Miami orthopedic surgery practice specializing in adult joint reconstruction, including advanced robotic hip and knee replacements.</t>
  </si>
  <si>
    <t>South Florida International Orthopaedics, P.A. (Miami location)</t>
  </si>
  <si>
    <t>Dr. Theodore A. Evans</t>
  </si>
  <si>
    <t>9165 SW 87th Ave, Miami, FL 33176, United States</t>
  </si>
  <si>
    <t>(786) 952 5759</t>
  </si>
  <si>
    <t>https://www.sfiortho.com/wp-content/uploads/2019/07/dr_evans2-400x345.jpg</t>
  </si>
  <si>
    <t>Positive reputation for spine/ortho care.</t>
  </si>
  <si>
    <t>Spine treatment, orthopedic surgery</t>
  </si>
  <si>
    <t>South Florida International Orthopaedics is an orthopedic practice in Miami offering advanced spine care, orthopedic surgery, and sports medicine.</t>
  </si>
  <si>
    <t>Nathan H Lebwohl, MD</t>
  </si>
  <si>
    <t>1475 NW 12th Ave, Miami, FL 33136, United States</t>
  </si>
  <si>
    <t>https://image-service-api.prd2.healthsparq.com/api/image?url=https%3A%2F%2Fcdn-images.kyruus.com%2Fprovidermatch%2Fumiami%2Fphotos%2F200%2Flebwohl-nathan-1649234220.jpg&amp;w=200&amp;h=250&amp;s=1&amp;f=webp&amp;fp=auto&amp;limit-resize=false</t>
  </si>
  <si>
    <t>Academic specialist with strong credibility.</t>
  </si>
  <si>
    <t>Orthopedic consultation, surgical care</t>
  </si>
  <si>
    <t>Nathan H Lebwohl, MD is a Miami-based orthopedic surgeon specializing in spinal surgery, spine deformities, and scoliosis care.</t>
  </si>
  <si>
    <t>Francisco Javier Borja, MD</t>
  </si>
  <si>
    <t xml:space="preserve"> 8940 N Kendall Dr Ste 601E, Miami, FL 33176, United States</t>
  </si>
  <si>
    <t>(786) 596 8020</t>
  </si>
  <si>
    <t>https://doximity-res.cloudinary.com/images/f_auto,q_auto,t_public_profile_photo_320x320/byvx21ka0z06uzj5qjuq/francisco-borja-md-miami-fl.jpg</t>
  </si>
  <si>
    <t>Trusted hospital orthopedic physician.</t>
  </si>
  <si>
    <t>The cell is blank because Dr. Francisco Javier Borja, MD is an orthopedic surgeon specializing in joint surgery and sports medicine, not a cosmetic dentist offering dental implants, TMJ, or Botox.</t>
  </si>
  <si>
    <t>Howard Bar-Eli, MD</t>
  </si>
  <si>
    <t>8940 N Kendall Dr Ste 602E, Miami, FL 33176, United States</t>
  </si>
  <si>
    <t>(786) 596 8040</t>
  </si>
  <si>
    <t>https://encrypted-tbn0.gstatic.com/images?q=tbn:ANd9GcQlgeL2h2-mOWxdnCLLpNfRVUaG3bJzjH2rrkB3_SoIMQ&amp;s=10</t>
  </si>
  <si>
    <t>Strong hospital reputation for orthopedic care.</t>
  </si>
  <si>
    <t>Orthopedic surgery, joint replacement</t>
  </si>
  <si>
    <t>Howard Bar-Eli, MD is an orthopedic surgery practice in Miami specializing in orthopedic trauma, joint replacement, and complex musculoskeletal reconstructions.</t>
  </si>
  <si>
    <t>Dr. Pieter Hommen</t>
  </si>
  <si>
    <t>Dr. J. Pieter Hommen</t>
  </si>
  <si>
    <t>(305) 520 5625</t>
  </si>
  <si>
    <t>https://www.hommenorthopedics.com/images/dr-j-pieter-hommen-profile.jpg</t>
  </si>
  <si>
    <t>Private orthopedic clinic with positive patient feedback.</t>
  </si>
  <si>
    <t>Joint surgery, sports injuries</t>
  </si>
  <si>
    <t>Hommen Orthopedics is a private orthopedic surgery and sports medicine clinic specializing in joint surgery, advanced arthroscopy, and treatments for sports injuries.</t>
  </si>
  <si>
    <t>Charles M Lawrie, MD</t>
  </si>
  <si>
    <t>8940 N Kendall Dr Ste 601E, Miami, FL 33176, United States</t>
  </si>
  <si>
    <t>https://encrypted-tbn0.gstatic.com/images?q=tbn:ANd9GcQykdujsrySTwPmacSfV04b5i2yheNfqCq4YdenaH1PFA&amp;s=10</t>
  </si>
  <si>
    <t>Well-reviewed hospital orthopedic specialist.</t>
  </si>
  <si>
    <t>Orthopedic surgery, trauma care</t>
  </si>
  <si>
    <t>Baptist Health orthopedic surgeon specializing in adult hip and knee joint replacement surgery and reconstructive care.</t>
  </si>
  <si>
    <t>Miami Orthopedic Center</t>
  </si>
  <si>
    <t>Stephen Alex, MD</t>
  </si>
  <si>
    <t>7600 SW 87th Ave, Miami, FL 33173, United States</t>
  </si>
  <si>
    <t>(305) 275 6770</t>
  </si>
  <si>
    <t>https://encrypted-tbn0.gstatic.com/images?q=tbn:ANd9GcSqclFrqNSTf5U2PEmBYlfHvYJa_jfzfLEP6fcQdhRDxg&amp;s=10</t>
  </si>
  <si>
    <t>Generally positive hospital-affiliated surgical care feedback.</t>
  </si>
  <si>
    <t>General surgery, laparoscopic procedures, consultations</t>
  </si>
  <si>
    <t>Surgery</t>
  </si>
  <si>
    <t>Miami-based orthopedic medical group specializing in orthopedic surgery, general surgical care, and laparoscopic procedures.</t>
  </si>
  <si>
    <t>Ettore Vulcano, MD</t>
  </si>
  <si>
    <t>Simon Bldg, 4302 Alton Rd Ste 220, Miami Beach, FL 33140, United States</t>
  </si>
  <si>
    <t>(305) 674 2090</t>
  </si>
  <si>
    <t>https://encrypted-tbn0.gstatic.com/images?q=tbn:ANd9GcS6onWVOct6x9v0MQ92zXNRY-7LqefzMuC2NF5KEs6yAw&amp;s=10</t>
  </si>
  <si>
    <t>Highly trusted academic/hospital surgeon with strong reputation.</t>
  </si>
  <si>
    <t>Orthopedic surgery, trauma care, joint procedures</t>
  </si>
  <si>
    <t>Mount Sinai Medical Center is an academic orthopedic surgery practice led by Dr. Ettore Vulcano, specializing in minimally invasive foot and ankle surgery, trauma care, and limb reconstruction.</t>
  </si>
  <si>
    <t>Fort Orthopedic Hand Center</t>
  </si>
  <si>
    <t>Nicholas M. Fort, M.D</t>
  </si>
  <si>
    <t>6262 Sunset Dr Suite 301, Miami, FL 33143, United States</t>
  </si>
  <si>
    <t>(877) 709 5522</t>
  </si>
  <si>
    <t>https://encrypted-tbn0.gstatic.com/images?q=tbn:ANd9GcT2QZ6KbOjnfbIh6sEPUWillAeu0B8frcEQebX6csLWtQ&amp;s=10</t>
  </si>
  <si>
    <t>Positive reviews for specialized hand and wrist care.</t>
  </si>
  <si>
    <t>Hand surgery, carpal tunnel, fracture repair</t>
  </si>
  <si>
    <t>Orthopedics (Hand)</t>
  </si>
  <si>
    <t>Fort Orthopedic Hand Center is a boutique orthopedic clinic in Miami specializing in hand, wrist, and upper extremity surgery.</t>
  </si>
  <si>
    <t xml:space="preserve">Plastic surgery </t>
  </si>
  <si>
    <t>Spectrum Aesthetics®</t>
  </si>
  <si>
    <t>Dr. Nidia De Jesus</t>
  </si>
  <si>
    <t>51 SW 42nd Ave, Miami, FL 33134, United States</t>
  </si>
  <si>
    <t>(305) 514 0318</t>
  </si>
  <si>
    <t>https://encrypted-tbn0.gstatic.com/images?q=tbn:ANd9GcQdcJygxq73xtcvEUGrN1fI7u8N1EIp_j6GBrCcN0CfDg&amp;s=10</t>
  </si>
  <si>
    <t>Mixed-to-positive cosmetic-focused patient feedback.</t>
  </si>
  <si>
    <t>Miami plastic surgery clinic offering Botox, dermal fillers, and skin rejuvenation treatments under the direction of board-certified surgeons.</t>
  </si>
  <si>
    <t>The Nathan Clinic: Plastic Surgery and Aesthetics</t>
  </si>
  <si>
    <t>Dr. Nirmal Nathan</t>
  </si>
  <si>
    <t>4770 Biscayne Blvd Ste 1280, Miami, FL 33137, United States</t>
  </si>
  <si>
    <t>(786) 396 9276</t>
  </si>
  <si>
    <t>https://encrypted-tbn0.gstatic.com/images?q=tbn:ANd9GcQgnCIj7kN5-if4eb3_heCVT58hIEfINo2bBSn8v7_qtQ&amp;s=10</t>
  </si>
  <si>
    <t>Strong boutique cosmetic surgery reputation.</t>
  </si>
  <si>
    <t>Facelift, rhinoplasty, body contouring</t>
  </si>
  <si>
    <t>The Nathan Clinic is a boutique Miami plastic surgery practice offering facelifts, rhinoplasty, body contouring, and non-surgical treatments like Botox and fillers.</t>
  </si>
  <si>
    <t>Curvy Plastic Surgery</t>
  </si>
  <si>
    <t>Dr. Stephanie A. Stover</t>
  </si>
  <si>
    <t xml:space="preserve"> 5040 NW 7th St #412, Miami, FL 33126, United States</t>
  </si>
  <si>
    <t>(786) 648 8841</t>
  </si>
  <si>
    <t>https://encrypted-tbn0.gstatic.com/images?q=tbn:ANd9GcQQ6i8o02cyW1nEGXEv4vTLB_yMc40BpWmP66pbchbk&amp;s=10</t>
  </si>
  <si>
    <t>Positive reviews for body-contouring specialization.</t>
  </si>
  <si>
    <t>Brazilian butt lift, liposuction, tummy tuck</t>
  </si>
  <si>
    <t>Curvy Plastic Surgery is a Miami plastic surgery clinic specializing in body contouring procedures like the Brazilian butt lift, liposuction, and tummy tucks.</t>
  </si>
  <si>
    <t>Vixen Plastic Surgery</t>
  </si>
  <si>
    <t>Dr.valladares</t>
  </si>
  <si>
    <t xml:space="preserve"> 5040 NW 7th St, Miami, FL 33126, United States</t>
  </si>
  <si>
    <t>(305) 260 6615</t>
  </si>
  <si>
    <t>https://encrypted-tbn0.gstatic.com/images?q=tbn:ANd9GcQfhZjwEFsaZch9zupF03nMnOrtZpfkHTse5ox11eYRVQ&amp;s=10</t>
  </si>
  <si>
    <t>Known for cosmetic body enhancement procedures.</t>
  </si>
  <si>
    <t>Liposuction, BBL, breast augmentation</t>
  </si>
  <si>
    <t>Miami plastic surgery center specializing in body enhancement procedures including Brazilian Butt Lifts, breast augmentation, and liposuction.</t>
  </si>
  <si>
    <t>Pure Plastic Surgery</t>
  </si>
  <si>
    <t>Dr. S Alexander Earle</t>
  </si>
  <si>
    <t>7265 SW 93rd Ave STE 201, Miami, FL 33173, United States</t>
  </si>
  <si>
    <t>(786) 245 7622</t>
  </si>
  <si>
    <t>https://encrypted-tbn0.gstatic.com/images?q=tbn:ANd9GcQYnOg_uRUc0MiQW0JuG47mftcqeLp0--pJBzG7aZ2IyQ&amp;s=10</t>
  </si>
  <si>
    <t>Highly regarded cosmetic surgery clinic with strong reviews.</t>
  </si>
  <si>
    <t>Breast surgery, tummy tuck, body contouring</t>
  </si>
  <si>
    <t>Pure Plastic Surgery is a premium Miami plastic surgery clinic specializing in breast surgery, tummy tucks, and body contouring makeovers.</t>
  </si>
  <si>
    <t>Svelta Plastic Surgery</t>
  </si>
  <si>
    <t>Dr. Alfred Sofer</t>
  </si>
  <si>
    <t>(305) 406 9055</t>
  </si>
  <si>
    <t>https://encrypted-tbn0.gstatic.com/images?q=tbn:ANd9GcTJ2K63gLe09qhm9JLH7E_hGW5dtZXgBHOJwhMdRRMLdg&amp;s=10</t>
  </si>
  <si>
    <t>Positive reputation for cosmetic procedures and patient care.</t>
  </si>
  <si>
    <t>Svelta Plastic Surgery offers cosmetic Botox treatments at its medical spa, while dental implants and TMJ therapies are provided through its sister practice, Svelta Dental Design.</t>
  </si>
  <si>
    <t>EPIC PLASTIC SURGERY</t>
  </si>
  <si>
    <t>Dr. Orlando Llorente</t>
  </si>
  <si>
    <t>2645 SW 37th Ave #603, Miami, FL 33133, United States</t>
  </si>
  <si>
    <t>(305) 712 2809</t>
  </si>
  <si>
    <t>https://encrypted-tbn0.gstatic.com/images?q=tbn:ANd9GcTSquztUibR_tTilpbfwFC5biYLGT5_NMtOMZ6i804aQw&amp;s=10</t>
  </si>
  <si>
    <t>Strong cosmetic surgery brand with generally positive feedback.</t>
  </si>
  <si>
    <t>Miami plastic surgery practice offering liposuction, Brazilian Butt Lift (BBL), and breast augmentation tailored to cosmetic enhancements.</t>
  </si>
  <si>
    <t>Eden Plastic Surgery: Ali Charafeddine, MD</t>
  </si>
  <si>
    <t>Ali Charafeddine, MD</t>
  </si>
  <si>
    <t>3659 S Miami Ave Ste 2003, Miami, FL 33133, United States</t>
  </si>
  <si>
    <t>(754) 241 3310</t>
  </si>
  <si>
    <t>https://encrypted-tbn0.gstatic.com/images?q=tbn:ANd9GcT8_xO1vVI5_pF2v-Gk2bg9yMnkH6UlblWhjueH0Qh2ww&amp;s=10</t>
  </si>
  <si>
    <t>Boutique clinic with positive aesthetic surgery reviews.</t>
  </si>
  <si>
    <t>Breast augmentation, tummy tuck, liposuction</t>
  </si>
  <si>
    <t>Eden Plastic Surgery is a boutique Miami clinic specializing in facial rejuvenation, offering their exclusive EVELift facelift alongside comprehensive cosmetic face and body procedures.</t>
  </si>
  <si>
    <t>Beautyland Plastic Surgery</t>
  </si>
  <si>
    <t>Dr. Oliver Simmons M.D</t>
  </si>
  <si>
    <t xml:space="preserve"> 1790 SW 27th Ave, Miami, FL 33145, United States</t>
  </si>
  <si>
    <t>(305) 330 2434</t>
  </si>
  <si>
    <t>https://encrypted-tbn0.gstatic.com/images?q=tbn:ANd9GcTBteYJImQOkZ0VwcNz74lRrIwTxxSxxi0oRtqgTLovCQ&amp;s=10</t>
  </si>
  <si>
    <t>Mixed-to-positive cosmetic enhancement reviews.</t>
  </si>
  <si>
    <t>Body contouring, fillers, liposuction</t>
  </si>
  <si>
    <t>Beautyland Plastic Surgery is a premier Miami clinic specializing in body contouring, breast procedures, and facial aesthetics, featuring advanced treatments like liposuction, tummy tucks, and fillers.</t>
  </si>
  <si>
    <t>The Secret Plastic Surgery</t>
  </si>
  <si>
    <t>Dr. Grace Valina, MD</t>
  </si>
  <si>
    <t>2500 NW 79th Ave Ste 270, Doral, FL 33122, United States</t>
  </si>
  <si>
    <t>(786) 901 7788</t>
  </si>
  <si>
    <t>https://encrypted-tbn0.gstatic.com/images?q=tbn:ANd9GcRx4GlENUPvBrAIr7FNQKWFw6Elxt2DBqiTJLnC4D5vag&amp;s=10</t>
  </si>
  <si>
    <t>Known for aesthetic-focused cosmetic procedures.</t>
  </si>
  <si>
    <t>BBL, liposuction, breast surgery</t>
  </si>
  <si>
    <t>The Secret Plastic Surgery is a Miami plastic surgery center offering liposuction, BBL, and breast surgery alongside non-surgical cosmetic treatments like injectable Botox and fillers.</t>
  </si>
  <si>
    <t>Juventus Cosmetic Surgery</t>
  </si>
  <si>
    <t>Dr. Tom Haas</t>
  </si>
  <si>
    <t>920 SW 82nd Ave B, Miami, FL 33144, United States</t>
  </si>
  <si>
    <t>(305) 575 2848</t>
  </si>
  <si>
    <t>https://encrypted-tbn0.gstatic.com/images?q=tbn:ANd9GcS2lLVMfAg0WyAJLmsb9jCNgk4Or5Mf6ifKXlKpHS0UIg&amp;s=10</t>
  </si>
  <si>
    <t>Positive reputation for cosmetic transformations.</t>
  </si>
  <si>
    <t>Juventus Cosmetic Surgery is a Miami practice offering surgical procedures like facelifts and rhinoplasty alongside non-surgical treatments including Botox and fillers.</t>
  </si>
  <si>
    <t>Flow Plastic Surgery</t>
  </si>
  <si>
    <t>Dr. Quoc Bao Dang</t>
  </si>
  <si>
    <t>1800 SW 27th Ave 3rd Floor, Miami, FL 33145, United States</t>
  </si>
  <si>
    <t>(305) 563 2078</t>
  </si>
  <si>
    <t>https://encrypted-tbn0.gstatic.com/images?q=tbn:ANd9GcTyhGtcmDEnWu_TBvb7HjrmudUgtyxrTzDOkEilWk9DFw&amp;s=10</t>
  </si>
  <si>
    <t>Strong reviews for modern cosmetic techniques.</t>
  </si>
  <si>
    <t>Liposuction, BBL, body sculpting</t>
  </si>
  <si>
    <t>Miami plastic surgery clinic offering liposuction, BBL, and body sculpting to enhance and tone body contours.</t>
  </si>
  <si>
    <t>Dr. Sam Gershenbaum</t>
  </si>
  <si>
    <t xml:space="preserve"> 350 S Miami Ave # Cu-C, Miami, FL 33130, United States</t>
  </si>
  <si>
    <t>(305) 933 1838</t>
  </si>
  <si>
    <t>https://encrypted-tbn0.gstatic.com/images?q=tbn:ANd9GcQnUJuwlobU9PffGvfo6JTtk3eNLzK5ljBXTql6-cPubg&amp;s=10</t>
  </si>
  <si>
    <t>Mixed-to-positive cosmetic surgery feedback.</t>
  </si>
  <si>
    <t>Breast surgery, liposuction, tummy tuck</t>
  </si>
  <si>
    <t>Miami plastic surgery practice specializing in breast surgery, liposuction, tummy tucks, and body contouring.</t>
  </si>
  <si>
    <t>Dr. JC Alvarez Plastic Surgery</t>
  </si>
  <si>
    <t>Dr. Julio Clavijo Álvarez</t>
  </si>
  <si>
    <t>2100 Ponce de Leon Suite 1010, Coral Gables, Miami, FL 33134, United States</t>
  </si>
  <si>
    <t>(305) 505 0560</t>
  </si>
  <si>
    <t>https://encrypted-tbn0.gstatic.com/images?q=tbn:ANd9GcQiEsBFO_i-7uB1IxstTlV0qacvEACjBgZQQFAc5DcjHA&amp;s=10</t>
  </si>
  <si>
    <t>Strong reputation as premium cosmetic surgeon.</t>
  </si>
  <si>
    <t>Rhinoplasty, facelift, body contouring</t>
  </si>
  <si>
    <t>Miami plastic surgery clinic offering body contouring, breast augmentation, and facial rejuvenation with a focus on regenerative medicine and aesthetic enhancement.</t>
  </si>
  <si>
    <t>Soler-Baillo Plastic Surgery</t>
  </si>
  <si>
    <t>Jose Soler-Baillo, MD, MS</t>
  </si>
  <si>
    <t>358 San Lorenzo Ave Ste # 3200, Miami, FL 33146, United States</t>
  </si>
  <si>
    <t>(305) 661 1996</t>
  </si>
  <si>
    <t>https://encrypted-tbn0.gstatic.com/images?q=tbn:ANd9GcRnHe5Sv6ovOpmU8JFyLSxNOG5_vlny4islQs5EPyGsSNX3EB3ouGn44CM&amp;s</t>
  </si>
  <si>
    <t>Positive patient feedback for cosmetic procedures.</t>
  </si>
  <si>
    <t>Breast augmentation, liposuction, tummy tuck</t>
  </si>
  <si>
    <t>Miami plastic surgery practice offering advanced surgical techniques like breast augmentation, liposuction, and tummy tucks with a focus on natural, balanced results.</t>
  </si>
  <si>
    <t>Zion Plastic Surgery</t>
  </si>
  <si>
    <t>Dr. Gregory Bazell , M.D</t>
  </si>
  <si>
    <t>8501 SW 124th Ave. Ste 102, Miami, FL 33183, United States</t>
  </si>
  <si>
    <t>(305) 309 9466</t>
  </si>
  <si>
    <t>https://encrypted-tbn0.gstatic.com/images?q=tbn:ANd9GcR6cH91dGBvFrwricj3ACo-hwcZbwouQZa4_BmJwJvTU9kjhqtJoeGYsVM&amp;s</t>
  </si>
  <si>
    <t>Well-regarded cosmetic surgical practice.</t>
  </si>
  <si>
    <t>Body contouring, breast surgery, facelifts</t>
  </si>
  <si>
    <t>Zion Plastic Surgery is a Miami cosmetic surgical practice specializing in body contouring, breast surgery, and facelifts.</t>
  </si>
  <si>
    <t>Alluring Plastic Surgery</t>
  </si>
  <si>
    <t>Dr.VictoriaKarlinsky</t>
  </si>
  <si>
    <t>8435 SW 24th St, Miami, FL 33155, United States</t>
  </si>
  <si>
    <t>(786) 305 8649</t>
  </si>
  <si>
    <t>https://encrypted-tbn0.gstatic.com/images?q=tbn:ANd9GcTpbDBubYwRPTtZY77cq5ekMSb-zRkUrwpBcVjzmSfAnQ&amp;s=10</t>
  </si>
  <si>
    <t>Positive boutique cosmetic practice reviews.</t>
  </si>
  <si>
    <t>Liposuction, BBL, facial aesthetics</t>
  </si>
  <si>
    <t>Alluring Plastic Surgery is a boutique cosmetic practice in Miami offering liposuction, BBL, and facial aesthetics.</t>
  </si>
  <si>
    <t>Dr. Orlando Llorente | Plastic Surgeon Miami</t>
  </si>
  <si>
    <t xml:space="preserve">Dr. Orlando Llorente </t>
  </si>
  <si>
    <t xml:space="preserve"> 2645 SW 37th Ave Ste 602, Miami, FL 33133, United States</t>
  </si>
  <si>
    <t>https://encrypted-tbn0.gstatic.com/images?q=tbn:ANd9GcTkEYAOznswzkjrB_aHi20wdkWibQlCYpBK7npR10N_5A&amp;s=10</t>
  </si>
  <si>
    <t>Strong aesthetic surgery reputation.</t>
  </si>
  <si>
    <t>Epic Plastic Surgery is a private Miami practice specializing in cosmetic surgery of the breast and body, including breast augmentation, body contouring, and facial enhancements.</t>
  </si>
  <si>
    <t>Enso Plastic Surgery</t>
  </si>
  <si>
    <t>Dr. Dev Vibhakar, DO, FACS</t>
  </si>
  <si>
    <t>1441 Brickell Ave Suite 301, Miami, FL 33131, United States</t>
  </si>
  <si>
    <t>(305) 918 1750</t>
  </si>
  <si>
    <t>https://encrypted-tbn0.gstatic.com/images?q=tbn:ANd9GcSVTcdHD79s0alwWvPOHoMHks57ZwHCLeKbcuQiBRYuI39QTvWUZVk6Ig0&amp;s</t>
  </si>
  <si>
    <t>Positive reviews for advanced cosmetic procedures.</t>
  </si>
  <si>
    <t>Breast surgery, body contouring, facial surgery</t>
  </si>
  <si>
    <t>Enso Plastic Surgery is a Miami clinic offering advanced surgical procedures, including breast surgery, body contouring, and facial rejuvenation.</t>
  </si>
  <si>
    <t>Flores Plastic Surgery</t>
  </si>
  <si>
    <t>Dr. Venus R. Rivera</t>
  </si>
  <si>
    <t>3150 SW 38th Ave #800, Miami, FL 33146, United States</t>
  </si>
  <si>
    <t>(786) 409 4135</t>
  </si>
  <si>
    <t>https://doximity-res.cloudinary.com/images/f_auto,q_auto,t_public_profile_photo_320x320/q6uq8leopnoqgari0z63/thomas-san-giovanni-md-coral-gables-fl.jpg</t>
  </si>
  <si>
    <t>Known for aesthetic and reconstructive procedures.</t>
  </si>
  <si>
    <t>Breast surgery, liposuction, facial procedures</t>
  </si>
  <si>
    <t>Flores Plastic Surgery is a Miami plastic surgery clinic offering aesthetic and reconstructive procedures including breast surgery, liposuction, facial procedures, and cosmetic Botox.</t>
  </si>
  <si>
    <t>Dr. Natalia S. Sikaczowski</t>
  </si>
  <si>
    <t>28 W Flagler St #901</t>
  </si>
  <si>
    <t>(305) 331 2277</t>
  </si>
  <si>
    <t>https://encrypted-tbn0.gstatic.com/images?q=tbn:ANd9GcSWzArBtl4PCCl4Bc2Sp4EKIGZCb8CKmki-DfrBLCYQ_GTi1RNS0NlWXIk&amp;s</t>
  </si>
  <si>
    <t>Strong rehab-focused clinic with good patient feedback.</t>
  </si>
  <si>
    <t>Physical therapy, post-op rehab, injury recovery</t>
  </si>
  <si>
    <t>Physical Therapy / Rehab</t>
  </si>
  <si>
    <t>Symmetry Physical Therapy is a privately owned, patient-centered physical therapy clinic in Downtown Miami offering sports therapy, rehab, and specialized recovery services.</t>
  </si>
  <si>
    <t>PARC- Premier Athletic Rehab Center</t>
  </si>
  <si>
    <t>Dr.Elieser ‘Eli’ Miraval</t>
  </si>
  <si>
    <t>2631 SW 27th St</t>
  </si>
  <si>
    <t>(305) 680 1570</t>
  </si>
  <si>
    <t>https://www.google.com/imgres?q=Dr.Elieser%20%E2%80%98Eli%E2%80%99%20Miraval&amp;imgurl=https%3A%2F%2Fparcpt.com%2Fwp-content%2Fuploads%2F2026%2F04%2FIMG_4337-400x450.jpg&amp;imgrefurl=https%3A%2F%2Fparcpt.com%2Four-team%2F&amp;docid=POdz4ckhC0GMZM&amp;tbnid=gs5V_RLMOPv8BM&amp;vet=12ahUKEwiD6MqW3Z2VAxUzEDQIHdreFA0QnPAOegQIeRAA..i&amp;w=400&amp;h=450&amp;hcb=2&amp;ved=2ahUKEwiD6MqW3Z2VAxUzEDQIHdreFA0QnPAOegQIeRAA</t>
  </si>
  <si>
    <t>Positive reviews for sports injury rehabilitation.</t>
  </si>
  <si>
    <t>PT, sports rehab, post-surgery recovery</t>
  </si>
  <si>
    <t>Premier Athletic Rehab Center is a Miami physical therapy clinic specializing in sports injury rehabilitation, post-surgery recovery, and personal training.</t>
  </si>
  <si>
    <t>USA Sports Medicine South Beach</t>
  </si>
  <si>
    <t>Dr. Matthew Cooper</t>
  </si>
  <si>
    <t>404 Washington Ave #120</t>
  </si>
  <si>
    <t>(305) 479 2973</t>
  </si>
  <si>
    <t>https://encrypted-tbn0.gstatic.com/images?q=tbn:ANd9GcQ2rNLMoCKYIiBYwfDluoH67YsUgGXWETonBmSBnVmtRw&amp;s=10</t>
  </si>
  <si>
    <t>Strong reputation for athlete-focused care.</t>
  </si>
  <si>
    <t>Injury treatment, rehab, performance recovery</t>
  </si>
  <si>
    <t>USA Sports Medicine is a sports physical therapy and chiropractic clinic in South Beach offering rehabilitation, recovery, and performance care.</t>
  </si>
  <si>
    <t>Advance Therapy Center - Miami</t>
  </si>
  <si>
    <t>Dr. Jorge E. Garrote</t>
  </si>
  <si>
    <t>8000 W Flagler St Ste 103</t>
  </si>
  <si>
    <t>(305) 456 9484</t>
  </si>
  <si>
    <t>https://www.google.com/imgres?q=Dr.%20Jorge%20E.%20Garrote&amp;imgurl=https%3A%2F%2Fwww.orthonowcare.com%2Fwp-content%2Fuploads%2F2025%2F05%2FHip-Flexors-and-Quads-Exercises-e1579715329660.webp&amp;imgrefurl=https%3A%2F%2Fwww.orthonowcare.com%2Fjorge-garrote-hip-flexors-and-quads-exercises%2F&amp;docid=is-sBFtbRYk5GM&amp;tbnid=-uLRNTI6-AXg6M&amp;vet=12ahUKEwj8vPT3252VAxVkJzQIHf-4HS8QnPAOegQINxAA..i&amp;w=680&amp;h=379&amp;hcb=2&amp;ved=2ahUKEwj8vPT3252VAxVkJzQIHf-4HS8QnPAOegQINxAA</t>
  </si>
  <si>
    <t>Positive feedback for hands-on rehab treatments.</t>
  </si>
  <si>
    <t>Physical therapy, pain management, rehab</t>
  </si>
  <si>
    <t>Advance Therapy Center is a Miami physical therapy clinic offering personalized rehabilitation, pain management, and orthopedic physical therapy services.</t>
  </si>
  <si>
    <t>Fox Physical Therapy-Brickell</t>
  </si>
  <si>
    <t>Dr. Brett Fox</t>
  </si>
  <si>
    <t>175 SW 7th St Ste 1910</t>
  </si>
  <si>
    <t>(305) 615 3060</t>
  </si>
  <si>
    <t>https://www.google.com/imgres?q=Dr.%20Brett%20Fox&amp;imgurl=https%3A%2F%2Ffoxpt.com%2Fwp-content%2Fuploads%2F2023%2F10%2F4-1.jpg&amp;imgrefurl=https%3A%2F%2Ffoxpt.com%2Fdr-brett-fox%2F&amp;docid=j11Sx7aDWdwzxM&amp;tbnid=_pIRNnCU1ElKeM&amp;vet=12ahUKEwj0yOvR252VAxWxMTQIHe1UJykQnPAOegQIOxAA..i&amp;w=750&amp;h=1000&amp;hcb=2&amp;ved=2ahUKEwj0yOvR252VAxWxMTQIHe1UJykQnPAOegQIOxAA</t>
  </si>
  <si>
    <t>Well-reviewed multi-location PT provider.</t>
  </si>
  <si>
    <t>Rehab therapy, injury recovery, mobility therapy</t>
  </si>
  <si>
    <t>Fox Physical Therapy-Brickell is a premier physical therapy and sports rehabilitation clinic in Miami offering personalized injury recovery, rehab therapy, and mobility treatments under licensed Doctors of Physical Therapy.</t>
  </si>
  <si>
    <t>Integrated Physical Therapy</t>
  </si>
  <si>
    <t>Dr. Jenny Gores</t>
  </si>
  <si>
    <t>2142 NE 123rd St</t>
  </si>
  <si>
    <t>(305) 967 8976</t>
  </si>
  <si>
    <t>https://www.iptmiami.com/static/sitefiles/staff/jenny_gores.png</t>
  </si>
  <si>
    <t>Strong sports rehab and injury treatment reputation.</t>
  </si>
  <si>
    <t>PT, sports rehab, post-surgical therapy</t>
  </si>
  <si>
    <t>Integrated Physical Therapy is a North Miami physical therapy clinic offering sports rehab, orthopedic rehabilitation, and post-surgical therapy.</t>
  </si>
  <si>
    <t>Fox Physical Therapy</t>
  </si>
  <si>
    <t>162 NE 25th St.Miami, FL 33137</t>
  </si>
  <si>
    <t>(305) 735 8901</t>
  </si>
  <si>
    <t>Positive patient experience with rehab services.</t>
  </si>
  <si>
    <t>Physical therapy, pain relief, mobility training</t>
  </si>
  <si>
    <t>Fox Physical Therapy is a Miami physical therapy clinic offering rehabilitation services, pain relief, and mobility training.</t>
  </si>
  <si>
    <t>Brickell Physical Therapy</t>
  </si>
  <si>
    <t>Nikki Perez</t>
  </si>
  <si>
    <t>1783 SW 3rd Ave</t>
  </si>
  <si>
    <t>(786) 495 0305</t>
  </si>
  <si>
    <t>https://www.google.com/imgres?q=Nikki%20Perez&amp;imgurl=https%3A%2F%2Fquincy.harvard.edu%2Fsites%2Fg%2Ffiles%2Fomnuum4581%2Ffiles%2Fstyles%2Fhwp_4_5__480x600%2Fpublic%2Fquincyhouse%2Ffiles%2Fnikki_perez.jpg%3Fitok%3DEduT5EQU&amp;imgrefurl=https%3A%2F%2Fquincy.harvard.edu%2Fpeople%2Fnikki-perez&amp;docid=iRQi99Sx0zetZM&amp;tbnid=NuYl0uQxiHF-dM&amp;vet=12ahUKEwjtr4Wn3J2VAxUDGTQIHWndJ9EQnPAOegQIQxAA..i&amp;w=480&amp;h=600&amp;hcb=2&amp;ved=2ahUKEwjtr4Wn3J2VAxUDGTQIHWndJ9EQnPAOegQIQxAA</t>
  </si>
  <si>
    <t>Strong national brand with good local reviews.</t>
  </si>
  <si>
    <t>Balance therapy, rehab, injury recovery</t>
  </si>
  <si>
    <t>Miami physical therapy clinic offering balance therapy, rehab, and injury recovery with a focus on personalized rehabilitation and long-term health.</t>
  </si>
  <si>
    <t>Fyzical Therapy &amp; Balance Centers</t>
  </si>
  <si>
    <t xml:space="preserve"> Dr. Melissa Shabani </t>
  </si>
  <si>
    <t>7924 NE 2nd Ave Unit 101</t>
  </si>
  <si>
    <t>(305) 677 8262</t>
  </si>
  <si>
    <t>https://www.fyzical.com/miami-littleriver/client/1592/staff/img/6460/melissa_shabani.JPG</t>
  </si>
  <si>
    <t>Positive feedback for personalized therapy sessions.</t>
  </si>
  <si>
    <t>PT, sports rehab, pain management</t>
  </si>
  <si>
    <t>Fyzical Therapy &amp; Balance Centers in Little River is a physical therapy clinic offering personalized rehabilitation programs, sports rehab, pain management, and specialized balance and vestibular therapies.</t>
  </si>
  <si>
    <t>Pure Physical Therapy</t>
  </si>
  <si>
    <t>Dr. Austin Misiura</t>
  </si>
  <si>
    <t>3850 Bird Rd #106</t>
  </si>
  <si>
    <t>(305) 771 0565</t>
  </si>
  <si>
    <t>https://f1fc425c42.clvaw-cdnwnd.com/429f103be074446be3833d7137254b55/200000087-89de189de4/450/headshot.webp?ph=f1fc425c42</t>
  </si>
  <si>
    <t>Mixed rehab/chiropractic services with general positive feedback.</t>
  </si>
  <si>
    <t>Chiropractic care, PT, rehab</t>
  </si>
  <si>
    <t>Rehab Clinic</t>
  </si>
  <si>
    <t>Miami physical therapy clinic offering orthopedic rehabilitation, manual therapy, and performance training tailored for athletes and active individuals.</t>
  </si>
  <si>
    <t>Physical Therapy &amp; Chiropractor of Miami</t>
  </si>
  <si>
    <t>Dr. Albert Soto</t>
  </si>
  <si>
    <t>1111 Lincoln Rd Ste 310</t>
  </si>
  <si>
    <t>(305) 673 8248</t>
  </si>
  <si>
    <t>https://www.google.com/imgres?q=Dr.%20Albert%20Soto&amp;imgurl=https%3A%2F%2Fassets-jane-usw2-37.janeapp.net%2Fpub%2FW1siZiIsImRyYWdvbmZseS8xMDc5NC91c2VyL3Bob3RvLzIwMjMtMDYtMjgvMjA1ODU5Lzk2NzkxZmZlLWM1MTktNGY5NS05ODMwLTc2MGU4NTVkZDRkYy9zb3RvMTEuanBnIl0sWyJwIiwidGh1bWIiLCI4MDB4MTA0MCMiXV0%3Fsha%3D0f2ac36d8976e73d%26for%3Dptcmiami.janeapp.com&amp;imgrefurl=https%3A%2F%2Fptcmiami.com%2Fteam&amp;docid=Rxu4sAfM44oa7M&amp;tbnid=if6aSvnhpSdOcM&amp;vet=12ahUKEwi3weS43J2VAxWByuYEHXhuLigQnPAOegQIMhAA..i&amp;w=800&amp;h=1040&amp;hcb=2&amp;ved=2ahUKEwi3weS43J2VAxWByuYEHXhuLigQnPAOegQIMhAA</t>
  </si>
  <si>
    <t>Strong sports injury-focused clinic reputation.</t>
  </si>
  <si>
    <t>Sports rehab, injury treatment, therapy</t>
  </si>
  <si>
    <t>Physical Therapy &amp; Chiropractor of Miami is a sports medicine and rehabilitation clinic offering physical therapy, chiropractic care, and sports injury rehab.</t>
  </si>
  <si>
    <t>ASR Sports Medicine Miami Beach</t>
  </si>
  <si>
    <t xml:space="preserve">Joseph Hudson D.C. </t>
  </si>
  <si>
    <t>1825 West Ave #7</t>
  </si>
  <si>
    <t>(305) 984 1155</t>
  </si>
  <si>
    <t>https://www.google.com/imgres?q=Joseph%20Hudson%20D.C.&amp;imgurl=https%3A%2F%2Fptcmiami.com%2Fdf_media%2FW1siZiIsIjIwMjYvMDYvMDIvMTAvMzEvNDYvODM2MjExMjQtYjczZi00ZTM4LTg3YTQtMjU0YWU5MWRjMDg0L2ZpbGUiXSxbInAiLCJ0aHVtYiIsIjUwMHg1MDBcdTAwM2UiXV0%3Fsha%3D24311af407f41c0d&amp;imgrefurl=https%3A%2F%2Fptcmiami.com%2Fusers%2Fdr-joseph-hudson&amp;docid=zmwphl6GAxm7dM&amp;tbnid=Hf1EFcZJSi_UjM&amp;vet=12ahUKEwi8sb7W3J2VAxXQIzQIHXlbMY4QnPAOegQIOxAA..i&amp;w=385&amp;h=500&amp;hcb=2&amp;ved=2ahUKEwi8sb7W3J2VAxXQIzQIHXlbMY4QnPAOegQIOxAA</t>
  </si>
  <si>
    <t>Highly trusted hospital-based rehab center.</t>
  </si>
  <si>
    <t>Post-surgery rehab, PT, recovery programs</t>
  </si>
  <si>
    <t>Hospital Rehab</t>
  </si>
  <si>
    <t>ASR Sports Medicine is a Miami Beach sports medicine and physical therapy clinic offering sports rehabilitation, post-surgery rehab, and chiropractic care.</t>
  </si>
  <si>
    <t>Christine E. Lynn Rehabilitation Center</t>
  </si>
  <si>
    <t>Enzo Abad</t>
  </si>
  <si>
    <t>1611 NW 12th Ave</t>
  </si>
  <si>
    <t>(305) 585 9600</t>
  </si>
  <si>
    <t>https://storage.googleapis.com/jacksonh/1/providers/Enzo-Abad.png</t>
  </si>
  <si>
    <t>Positive reviews for orthopedic/sports care.</t>
  </si>
  <si>
    <t>Injury treatment, rehab, performance therapy</t>
  </si>
  <si>
    <t>Christine E. Lynn Rehabilitation Center is a Miami physical rehabilitation clinic offering injury treatment, rehab, and performance therapy with a focus on sports medicine.</t>
  </si>
  <si>
    <t>ASR Sports Medicine Brickell</t>
  </si>
  <si>
    <t>Dr. Eric Alexande</t>
  </si>
  <si>
    <t>1106 S Miami Ave #201</t>
  </si>
  <si>
    <t>https://encrypted-tbn0.gstatic.com/images?q=tbn:ANd9GcRVEKnPDUkKZhDTCKLwgeKUAakUwybD7_KVrZNOHqFWkA&amp;s=10</t>
  </si>
  <si>
    <t>Good reputation for athletic recovery programs.</t>
  </si>
  <si>
    <t>Sports rehab, PT, strength recovery</t>
  </si>
  <si>
    <t>ASR Sports Medicine Brickell is a premium physical therapy clinic offering sports rehab, chiropractic care, personal training, and clinical nutrition tailored for athletic recovery and pain-free movement.</t>
  </si>
  <si>
    <t>South Miami Sports Medicine</t>
  </si>
  <si>
    <t>John-Stoney</t>
  </si>
  <si>
    <t xml:space="preserve">7000 SW 62 Ave Suite 120 MIAMI FL, 33143     </t>
  </si>
  <si>
    <t>(305) 666 7116</t>
  </si>
  <si>
    <t>https://southmiamisportsmedicine.com/wp-content/uploads/2017/06/Doc-2.jpg</t>
  </si>
  <si>
    <t>Strong brand with consistent patient satisfaction.</t>
  </si>
  <si>
    <t>Balance therapy, PT, rehab</t>
  </si>
  <si>
    <t>South Miami Sports Medicine is an occupational therapist owned rehabilitation center specializing in physical therapy, orthopedic rehabilitation, and hand therapy.</t>
  </si>
  <si>
    <t>Prime Sports Wellness Physical Therapy, PT</t>
  </si>
  <si>
    <t>Dr. Kyron Slater</t>
  </si>
  <si>
    <t>2601 S Bayshore Dr 7th FL Garage</t>
  </si>
  <si>
    <t>(305) 798 5612</t>
  </si>
  <si>
    <t>https://images.squarespace-cdn.com/content/v1/64dd4a2a0dfd962813cc318e/6166a43e-105e-4550-b9df-bec6587a55ff/DSC04789.jpg?format=500w</t>
  </si>
  <si>
    <t>Positive reviews for mobility and gait correction therapy.</t>
  </si>
  <si>
    <t>PT, gait training, rehab</t>
  </si>
  <si>
    <t>Prime Sports Wellness is a boutique physical therapy clinic offering sports rehabilitation, gait training, and personalized recovery care.</t>
  </si>
  <si>
    <t>Fyzical Therapy and Balance Centers - formerly Physical Therapy Associates PA</t>
  </si>
  <si>
    <t>Rita Magill</t>
  </si>
  <si>
    <t>6280 Sunset Dr STE 405</t>
  </si>
  <si>
    <t>(305) 662 4915</t>
  </si>
  <si>
    <t>https://www.fyzical.com/south-miami-fl/client/2164/staff/img/12892/RIta_Photo2.jpg</t>
  </si>
  <si>
    <t>General positive feedback for rehabilitation services.</t>
  </si>
  <si>
    <t>PT, injury recovery, pain management</t>
  </si>
  <si>
    <t>FYZICAL South Miami is a physical therapy and balance center offering orthopedic rehabilitation, sports medicine, vestibular rehab, and fall prevention programs.</t>
  </si>
  <si>
    <t>Gaitway Physical Therapy</t>
  </si>
  <si>
    <t>Dr. Klaus Blandon</t>
  </si>
  <si>
    <t>2464 Coral Wy</t>
  </si>
  <si>
    <t>(305) 982 7804</t>
  </si>
  <si>
    <t>https://gaitwaypt.com/wp-content/uploads/2025/06/gaitwayrw_klaus_photos-1365x2048.jpg</t>
  </si>
  <si>
    <t>Duplicate listing of rehab clinic.</t>
  </si>
  <si>
    <t>PT, chiropractic care</t>
  </si>
  <si>
    <t>Gaitway Physical Therapy = physical therapy clinic offering physical therapy and chiropractic care.</t>
  </si>
  <si>
    <t>MNRS Physical Therapy South Miami</t>
  </si>
  <si>
    <t>NICHOLAS GAZO</t>
  </si>
  <si>
    <t>11440 N. Kendall Drive, Suite 101 Miami, FL 33176</t>
  </si>
  <si>
    <t>(305) 661 8040</t>
  </si>
  <si>
    <t>https://miamiphysicaltherapy.com/wp-content/uploads/2024/10/mnrs-nicholas.jpg</t>
  </si>
  <si>
    <t>Duplicate listing of sports rehab clinic.</t>
  </si>
  <si>
    <t>PT, sports injury rehab</t>
  </si>
  <si>
    <t>MNRS Physical Therapy South Miami is a physical therapy clinic offering physical therapy and sports injury rehab.</t>
  </si>
  <si>
    <t>Physical Therapy &amp; Chiropractors of Miami</t>
  </si>
  <si>
    <t>Sergio Ladino</t>
  </si>
  <si>
    <t>1940 NW Miami Ct</t>
  </si>
  <si>
    <t>https://encrypted-tbn0.gstatic.com/images?q=tbn:ANd9GcTGy9RBJcUcKkNij3f12m5T8uPkVGY55jrtBbP-FwkQfQ&amp;s=10</t>
  </si>
  <si>
    <t>Mixed-to-positive rehab feedback.</t>
  </si>
  <si>
    <t>PT, mobility therapy</t>
  </si>
  <si>
    <t>Physical Therapy &amp; Chiropractors of Miami is a boutique-style physical medicine office providing integrated physical therapy, chiropractic care, and mobility rehabilitation treatments.</t>
  </si>
  <si>
    <t>Integrated Physical Therapy Wynwood</t>
  </si>
  <si>
    <t>Craig Cohen</t>
  </si>
  <si>
    <t>2142 NE 123rd Street North Miami, FL 33181</t>
  </si>
  <si>
    <t>https://csis-website-prod.s3.amazonaws.com/s3fs-public/styles/224_x_224/s3/2024-01/5Cohen.jpg?VersionId=9CAg5xtT86c5q9arCcdFGXpR7mC21pSb&amp;itok=WGCc2Ey3</t>
  </si>
  <si>
    <t>Large national provider with generally good reviews.</t>
  </si>
  <si>
    <t>PT, orthopedic rehab, recovery</t>
  </si>
  <si>
    <t>Miami physical therapy clinic offering orthopedic rehabilitation, pelvic health therapy, and sports physical therapy focused on injury recovery and movement optimization.</t>
  </si>
  <si>
    <t>Occupational health service</t>
  </si>
  <si>
    <t>Florida Occupational Healthcare - Physical Therapy Miami</t>
  </si>
  <si>
    <t>Alex Pereda</t>
  </si>
  <si>
    <t>8585 Sunset Drive Suite #103 Miami, Florida 33143</t>
  </si>
  <si>
    <t>(305) 274 3311</t>
  </si>
  <si>
    <t>https://fohcpt.com/wp-content/uploads/2023/01/Alex-Pereda-DPT-MTC.png</t>
  </si>
  <si>
    <t>Positive small clinic reputation.</t>
  </si>
  <si>
    <t>PT, injury rehab</t>
  </si>
  <si>
    <t>Miami physical therapy and occupational healthcare clinic offering specialized physical therapy, injury rehabilitation, and personalized recovery care.</t>
  </si>
  <si>
    <t>Select Physical Therapy - Miami Beach</t>
  </si>
  <si>
    <t>Megan Boudreaux</t>
  </si>
  <si>
    <t>4016 Chase Ave</t>
  </si>
  <si>
    <t>(305) 538 6500</t>
  </si>
  <si>
    <t>https://encrypted-tbn0.gstatic.com/images?q=tbn:ANd9GcT63ikr79EO4K1M5qwjlt-hk-MdiZmd93TEM8yIDpZm9A&amp;s</t>
  </si>
  <si>
    <t>Holistic health-focused clinic with mixed reviews.</t>
  </si>
  <si>
    <t>Wellness care, pain management, PT</t>
  </si>
  <si>
    <t>Miami Beach physical therapy clinic offering wellness care, pain management, and physical therapy treatments.</t>
  </si>
  <si>
    <t>NextGen Physical Therapy</t>
  </si>
  <si>
    <t xml:space="preserve"> DR Javier</t>
  </si>
  <si>
    <t>11400 N Kendall Drive Suite 206 Miami, FL 33176</t>
  </si>
  <si>
    <t>(786) 534 9846</t>
  </si>
  <si>
    <t>https://www.nextgenpt.net/images/our-team/our-team-01.jpg</t>
  </si>
  <si>
    <t>Limited review data; wellness-oriented services.</t>
  </si>
  <si>
    <t>Primary care, wellness</t>
  </si>
  <si>
    <t>Miami physical therapy clinic offering individualized care, manual therapy, orthopedic rehabilitation, and sports injury recovery.</t>
  </si>
  <si>
    <t>Sports medicine clinic</t>
  </si>
  <si>
    <t>Advanced Physical Medicine &amp; Rehab of Miami / Disc Centers of America</t>
  </si>
  <si>
    <t>Dr. Joseph P.</t>
  </si>
  <si>
    <t>7170 SW 117th Ave</t>
  </si>
  <si>
    <t>(305) 598 8788</t>
  </si>
  <si>
    <t>https://encrypted-tbn0.gstatic.com/images?q=tbn:ANd9GcTb1EA7pIOYqwU4vfh2zJ0Hynz7j9WGhdlMssxHLaippw&amp;s=10</t>
  </si>
  <si>
    <t>General mixed feedback; broad medical services.</t>
  </si>
  <si>
    <t>Primary care, rehab, wellness</t>
  </si>
  <si>
    <t>Multi-specialty Clinic</t>
  </si>
  <si>
    <t>Advanced Physical Medicine &amp; Rehab of Miami is a multi-specialty clinic offering non-surgical physical medicine, rehabilitation, and chiropractic care for conditions like herniated discs and sciatica.</t>
  </si>
  <si>
    <t>Complex Physical Therapy and Performance</t>
  </si>
  <si>
    <t>Anderson Russell</t>
  </si>
  <si>
    <t>5829 SW 73rd St Ste 2</t>
  </si>
  <si>
    <t>(786) 816 1078</t>
  </si>
  <si>
    <t>https://media.licdn.com/dms/image/v2/C4D03AQHNS9vk7-O9qg/profile-displayphoto-shrink_200_200/profile-displayphoto-shrink_200_200/0/1646704953296?e=2147483647&amp;v=beta&amp;t=04ZH93acluLbTePUjm3DzNEzsx_KxkD3Qbi6miC--VU</t>
  </si>
  <si>
    <t>Strong reputation for women’s health care.</t>
  </si>
  <si>
    <t>Prenatal care, gynecology, wellness exams</t>
  </si>
  <si>
    <t>Complex Physical Therapy and Performance is a South Miami clinic offering one-on-one physical therapy, sports performance training, youth athlete development, dry needling, and recovery services.</t>
  </si>
  <si>
    <t>SFR PHYSICAL THERAPY SOUTH MIAMI</t>
  </si>
  <si>
    <t>Dr. Avi Bagley</t>
  </si>
  <si>
    <t>6812 SW 81st St</t>
  </si>
  <si>
    <t>(305) 905 4188</t>
  </si>
  <si>
    <t>https://bagleyphysicaltherapy.com/app/uploads/2021/03/dr-avi-bagley-photo-768x1024.jpg</t>
  </si>
  <si>
    <t>Positive reviews for patient-centered women’s care.</t>
  </si>
  <si>
    <t>Prenatal care, gynecology, contraception</t>
  </si>
  <si>
    <t>SFR Physical Therapy is a South Miami physical therapy and OBGYN clinic focusing on patient-centered women's care, prenatal care, and gynecology.</t>
  </si>
  <si>
    <t>Miami OB-GYN</t>
  </si>
  <si>
    <t>Dr. Gregory A. Güell, MD, FACOG</t>
  </si>
  <si>
    <t>3641 S Miami Ave Ste 250</t>
  </si>
  <si>
    <t>(305) 854 2899</t>
  </si>
  <si>
    <t>https://www.toplinemd.com/miami-obgyn/wp-content/uploads/sites/62/2020/05/Dr-Guell-image.jpg</t>
  </si>
  <si>
    <t>Well-reviewed women’s health group.</t>
  </si>
  <si>
    <t>Prenatal care, gynecology, hormone care</t>
  </si>
  <si>
    <t>Miami OB-GYN is a comprehensive women's health group providing expert prenatal care, gynecological services, and hormone management treatments.</t>
  </si>
  <si>
    <t>South Florida Women's Care</t>
  </si>
  <si>
    <t>Dr. Carlos A. Garcia, MD, FACOG</t>
  </si>
  <si>
    <t>8950 SW 74th Ct #2001</t>
  </si>
  <si>
    <t>(305) 661 776</t>
  </si>
  <si>
    <t>https://www.toplinemd.com/miami-obgyn/wp-content/uploads/sites/62/2020/05/Dr-Garcia-image.jpg</t>
  </si>
  <si>
    <t>Duplicate listing.</t>
  </si>
  <si>
    <t>South Florida Women's Care is an OBGYN clinic offering comprehensive obstetrics and gynecologic care alongside cosmetic gynecology services.</t>
  </si>
  <si>
    <t>Dr. Julieta Morano</t>
  </si>
  <si>
    <t>Joseph Triana</t>
  </si>
  <si>
    <t>3641 S Miami Ave Ste 250, Miami, FL 33133, United States</t>
  </si>
  <si>
    <t>(305) 854 8112</t>
  </si>
  <si>
    <t>https://www.toplinemd.com/bayshore-womens-health/wp-content/uploads/sites/98/2020/05/joseph-triana.png</t>
  </si>
  <si>
    <t>Established clinic with generally positive feedback.</t>
  </si>
  <si>
    <t>Prenatal care, gynecology, screenings</t>
  </si>
  <si>
    <t>Bayshore Women's Healthcare is a Miami OBGYN clinic offering comprehensive prenatal care, gynecological screenings, vaginal rejuvenation, and cosmetic gynecology procedures.</t>
  </si>
  <si>
    <t>Dr. Youssef Mouhayar</t>
  </si>
  <si>
    <t>Ernesto Cardenas</t>
  </si>
  <si>
    <t>3661 S Miami Ave Ste 704, Miami, FL 33133, United States</t>
  </si>
  <si>
    <t>https://www.toplinemd.com/bayshore-womens-health/wp-content/uploads/sites/98/2020/05/ernesto-cardenas.png</t>
  </si>
  <si>
    <t>Positive reviews for modern women’s care.</t>
  </si>
  <si>
    <t>Hormone therapy, prenatal care, gynecology</t>
  </si>
  <si>
    <t>Bayshore Women's Healthcare is a Miami OB/GYN practice offering prenatal care, hormone therapy, and gynecology services alongside vaginal rejuvenation and cosmetic procedures.</t>
  </si>
  <si>
    <t>Vicente Gari MD</t>
  </si>
  <si>
    <t>Jhonathan A Duarte</t>
  </si>
  <si>
    <t>3661 S Miami Ave Suite 1005, Miami, FL 33133, United States</t>
  </si>
  <si>
    <t>(786) 667 7177</t>
  </si>
  <si>
    <t>https://miamiwomensobgyn.com/meet-our-providers/</t>
  </si>
  <si>
    <t>Holistic women’s health-focused practice.</t>
  </si>
  <si>
    <t>Wellness care, hormone balance</t>
  </si>
  <si>
    <t>Wellness / OBGYN-related</t>
  </si>
  <si>
    <t>Miami Women's Health Associates is an OB/GYN practice in Miami offering comprehensive women's health services, wellness care, and hormone balance.</t>
  </si>
  <si>
    <t>Dr. Francisco E. Cruz-Pachano, MD</t>
  </si>
  <si>
    <t>Youssef Mouhayar</t>
  </si>
  <si>
    <t>https://www.toplinemd.com/bayshore-womens-health/wp-content/uploads/sites/98/2020/07/doctor-Youssef.jpg</t>
  </si>
  <si>
    <t>Strong patient trust and individualized care.</t>
  </si>
  <si>
    <t>Bayshore Women's Healthcare is a Miami OBGYN clinic offering comprehensive women's health services, high-risk prenatal care, robotic surgery, and cosmetic treatments including Botox and vaginal rejuvenation.</t>
  </si>
  <si>
    <t>Edward Fidalgo, MD, FACOG</t>
  </si>
  <si>
    <t>Edward M. Fidalgo</t>
  </si>
  <si>
    <t>3641 S Miami Ave Suite 250, Miami, FL 33133, United States</t>
  </si>
  <si>
    <t>https://www.toplinemd.com/miami-obgyn/wp-content/uploads/sites/62/2020/05/Dr-Fidalgo-image1.jpg</t>
  </si>
  <si>
    <t>Duplicate listing of same practice.</t>
  </si>
  <si>
    <t>Edward Fidalgo, MD is an OBGYN practice in Miami providing prenatal care and gynecology services.</t>
  </si>
  <si>
    <t>Dr. Joseph R. Triana, MD</t>
  </si>
  <si>
    <t>Julieta Morano</t>
  </si>
  <si>
    <t>https://www.toplinemd.com/bayshore-womens-health/wp-content/uploads/sites/98/2025/09/Morano-headshot.jpg-600x899.jpeg</t>
  </si>
  <si>
    <t>Well-regarded group practice.</t>
  </si>
  <si>
    <t>Prenatal care, gynecology, surgery consults</t>
  </si>
  <si>
    <t>Bayshore Women's Healthcare is a premier Miami OBGYN practice offering comprehensive obstetrics and gynecology services, prenatal care, robotic surgery, and cosmetic gynecology.</t>
  </si>
  <si>
    <t>Larrieu Tessie M MD</t>
  </si>
  <si>
    <t>Carlos A. Garcia</t>
  </si>
  <si>
    <t>Hospital-affiliated physician with strong reputation.</t>
  </si>
  <si>
    <t>Obstetrics, gynecology</t>
  </si>
  <si>
    <t>Miami OB-GYN practice offering comprehensive obstetrics and gynecology services, prenatal care, and women's health services.</t>
  </si>
  <si>
    <t>New Age Women's Health, LLC</t>
  </si>
  <si>
    <t>Dr. Joanna Bedell</t>
  </si>
  <si>
    <t>11755 SW 90th St #205, Miami, FL 33186, United States</t>
  </si>
  <si>
    <t>(305) 274 6002</t>
  </si>
  <si>
    <t>https://encrypted-tbn0.gstatic.com/images?q=tbn:ANd9GcRcm1zw5HD-DEoVRzJoA4SR6x4cbLR0ilNmhU_O_QHp7w&amp;s=10</t>
  </si>
  <si>
    <t>Positive feedback for personalized women’s care.</t>
  </si>
  <si>
    <t>New Age Women's Health is a mother-daughter gynecology practice in Miami offering comprehensive women's health services, clinical research, and specialized care from adolescence through menopause.</t>
  </si>
  <si>
    <t>WellNest Health Miami-- Dr. Alejandra Salazar, MD</t>
  </si>
  <si>
    <t>Dr. Alejandra Salazar</t>
  </si>
  <si>
    <t>6200 Sunset Dr #504, South Miami, FL 33143, United States</t>
  </si>
  <si>
    <t>(305) 791 2923</t>
  </si>
  <si>
    <t>https://www.toplinemd.com/wellnest-health/wp-content/uploads/sites/268/2022/12/6388b41223abc4537e6d8fee_dr-salazar-headshot-2-p-800.jpg</t>
  </si>
  <si>
    <t>Boutique practice with generally good reviews.</t>
  </si>
  <si>
    <t>Gynecology, prenatal care, exams</t>
  </si>
  <si>
    <t>WellNest Health for Women is a South Florida healthcare practice providing personalized obstetrics and gynecology services, including prenatal care, preconception counseling, and menopause management.</t>
  </si>
  <si>
    <t>Dr. Alison Gold Escobar</t>
  </si>
  <si>
    <t>Gregory A. Güell</t>
  </si>
  <si>
    <t>(305) 854 289</t>
  </si>
  <si>
    <t>Generally positive feedback for friendly staff, smooth appointments, and supportive OB-GYN care</t>
  </si>
  <si>
    <t>Pregnancy care, Annual exams, Ultrasound</t>
  </si>
  <si>
    <t>OB-GYN practice providing pregnancy care, annual exams, and ultrasounds; does not offer dental implants, TMJ therapy, or dental Botox.</t>
  </si>
  <si>
    <t>Miami Global OBGYN: Guillermo Köhn MD, FACOG FACS</t>
  </si>
  <si>
    <t>Dr. Guillermo Köhn</t>
  </si>
  <si>
    <t>7150 W 20th Ave #312, Hialeah, FL 33016, United States</t>
  </si>
  <si>
    <t>(305) 694 980</t>
  </si>
  <si>
    <t>https://encrypted-tbn0.gstatic.com/images?q=tbn:ANd9GcRrN8bWhwJNeOA-IK_e0wVS8yhSSKmo5Yi0I9x4oQjRRA&amp;s=10</t>
  </si>
  <si>
    <t>Personal practice style; patients usually mention attentive doctor and detailed consultations</t>
  </si>
  <si>
    <t>Gynecology exams, Hormonal care, Fertility consults</t>
  </si>
  <si>
    <t>Miami OBGYN practice offering gynecology exams, hormonal care, and fertility consultations.</t>
  </si>
  <si>
    <t>Laura Florez, MD</t>
  </si>
  <si>
    <t>Alexis Dominguez</t>
  </si>
  <si>
    <t>https://www.toplinemd.com/miami-obgyn/wp-content/uploads/sites/62/2020/05/Dr-Dominguez-image.jpg</t>
  </si>
  <si>
    <t>Large group practice; reviews often highlight professionalism, long experience, and multiple doctors</t>
  </si>
  <si>
    <t>Prenatal care, Delivery, Women’s health screenings</t>
  </si>
  <si>
    <t>Miami OBGYN practice offering prenatal care, delivery, and women's health screenings with a focus on comprehensive and experienced patient care.</t>
  </si>
  <si>
    <t>Dr. Francisco R. Jimenez, MD</t>
  </si>
  <si>
    <t>Francisco Jimene</t>
  </si>
  <si>
    <t>7000 SW 62nd Ave # 200A, South Miami, FL 33143, United States</t>
  </si>
  <si>
    <t>(305) 662 932</t>
  </si>
  <si>
    <t>https://www.toplinemd.com/obgyn-specialists-of-south-miami/wp-content/uploads/sites/202/2023/02/Dr-Francisco-Jimenez-400x500-1.jpg</t>
  </si>
  <si>
    <t>Mixed-to-positive feedback; strong reputation for hospital deliveries and structured care</t>
  </si>
  <si>
    <t>High-risk pregnancy care, Deliveries, Preventive screenings</t>
  </si>
  <si>
    <t>South Miami obstetrician-gynecologist practice offering high-risk pregnancy care, deliveries, and preventive screenings.</t>
  </si>
  <si>
    <t>Dr. Rachel Franklyn</t>
  </si>
  <si>
    <t>DR Catherine Amble</t>
  </si>
  <si>
    <t>1801 NW 9th Ave Suite #210, Miami, FL 33136, United States</t>
  </si>
  <si>
    <t>(786) 466 835</t>
  </si>
  <si>
    <t>https://storage.googleapis.com/jacksonh/1/providers/Catherine-Amble.png</t>
  </si>
  <si>
    <t>Hospital-based doctor; reviews emphasize clinical expertise and academic-level care</t>
  </si>
  <si>
    <t>High-risk pregnancy, Surgical OB care, Consultations</t>
  </si>
  <si>
    <t>Miami OBGYN practice offering high-risk pregnancy care, surgical OB care, and consultations with a focus on clinical expertise and academic-level care.</t>
  </si>
  <si>
    <t>Deborah C. Siman, MD, FACOG</t>
  </si>
  <si>
    <t>Dr. Siman</t>
  </si>
  <si>
    <t>7000 SW 62nd Ave Ste 200, Miami, FL 33143, United States</t>
  </si>
  <si>
    <t>(305) 662 9320</t>
  </si>
  <si>
    <t>https://www.toplinemd.com/obgyn-specialists-of-south-miami/wp-content/uploads/sites/202/2023/02/Deborah-C-Siman-400x500-1.jpg</t>
  </si>
  <si>
    <t>Same group practice; generally trusted for comprehensive women’s care</t>
  </si>
  <si>
    <t>Pregnancy management, Gynecology surgery, Routine exams</t>
  </si>
  <si>
    <t>South Miami OBGYN practice offering comprehensive women's care, pregnancy management, and gynecological surgery.</t>
  </si>
  <si>
    <t>Garcia Carlos A MD</t>
  </si>
  <si>
    <t>https://www.toplinemd.com/miami-obgyn/alexis-dominguez/</t>
  </si>
  <si>
    <t>Individual doctor page; patients often note communication and calm approach</t>
  </si>
  <si>
    <t>Prenatal visits, Deliveries, Gynecologic exams</t>
  </si>
  <si>
    <t>ObGyn Advanced Care - Remberto Santos, MD</t>
  </si>
  <si>
    <t>Beatriz Ruiz-Santos</t>
  </si>
  <si>
    <t>12550 Biscayne Blvd PH 906</t>
  </si>
  <si>
    <t>(305) 931 7960</t>
  </si>
  <si>
    <t>https://static.wixstatic.com/media/f2cc62_4fe3fc2d39a840d08ff9519bf548d652~mv2.png/v1/fill/w_210,h_316,al_c,lg_1,q_85,enc_avif,quality_auto/Mesa-de-trabajo-5.png</t>
  </si>
  <si>
    <t>Very strong reviews overall; patients mention friendly staff, fast service, and modern care</t>
  </si>
  <si>
    <t>OB care, IUD insertion, Ultrasound services</t>
  </si>
  <si>
    <t>ObGyn Advanced Care is an OBGYN clinic and does not offer dental implants, TMJ treatment, or cosmetic dental Botox.</t>
  </si>
  <si>
    <t>Dr. Daniel E. Levin, MD</t>
  </si>
  <si>
    <t>Dr. Denise Jamieson</t>
  </si>
  <si>
    <t>1874 Piedmont Ave NE, Suite 500E Atlanta, GA 30324, USA</t>
  </si>
  <si>
    <t>(404) 607 0042</t>
  </si>
  <si>
    <t>https://uihc.org/sites/default/files/styles/200x300/public/2023-08/Jamieson_Denise_800W.jpg.webp?h=7881f276&amp;itok=H5xnfena</t>
  </si>
  <si>
    <t>Smaller private practice; reviews typically highlight personalized attention and continuity of care</t>
  </si>
  <si>
    <t>Pregnancy care, Pap smears, Hormone management</t>
  </si>
  <si>
    <t>Atlanta OBGYN practice offering pregnancy care, pap smears, and hormone management.</t>
  </si>
  <si>
    <t>Visionworks Shops at Midtown Miami</t>
  </si>
  <si>
    <t>Dr. Yana Seviaryn, O.D.</t>
  </si>
  <si>
    <t>3401 N Miami Ave, Suite 102, Miami, FL 33127, USA</t>
  </si>
  <si>
    <t>(305) 571-1956</t>
  </si>
  <si>
    <t>https://media.licdn.com/dms/image/v2/D4E03AQHXZtshqffHtA/profile-displayphoto-shrink_200_200/profile-displayphoto-shrink_200_200/0/1691607988130?e=2147483647&amp;v=beta&amp;t=chQKzc_kXbSUPIsDJP1x-tnVQ6Jf62milQ8qY4Od_1U</t>
  </si>
  <si>
    <t>Customers frequently mention a wide frame selection, convenient appointments, and friendly staff.</t>
  </si>
  <si>
    <t>Eye Exams, Contact Lens Fittings, Prescription Glasses</t>
  </si>
  <si>
    <t>Optical Store</t>
  </si>
  <si>
    <t>Visionworks Shops at Midtown Miami is an optical store offering eye exams, contact lens fittings, and prescription glasses.</t>
  </si>
  <si>
    <t>Visionworks Miracle Marketplace</t>
  </si>
  <si>
    <t>Dr. Jorge Garcia, O.D.</t>
  </si>
  <si>
    <t>3301 Coral Way, Suite 102A, Miami, FL 33145, USA</t>
  </si>
  <si>
    <t>(305) 443-7276</t>
  </si>
  <si>
    <t>https://www.yfvorlando.com/about-us/team/images/dr-jorge-garcia.jpg</t>
  </si>
  <si>
    <t>Patients often praise efficient service and a large eyewear inventory.</t>
  </si>
  <si>
    <t>Eye Exams, Eyeglasses, Contact Lens Fittings</t>
  </si>
  <si>
    <t>Visionworks Miracle Marketplace is an optical store offering eye exams, eyeglasses, and contact lens fittings.</t>
  </si>
  <si>
    <t>InFocus Eyecare South Beach</t>
  </si>
  <si>
    <t>Dr. Michael Molino, O.D.</t>
  </si>
  <si>
    <t>1330 West Ave, Suite CU-101, Miami Beach, FL 33139, USA</t>
  </si>
  <si>
    <t>305) 877-2026</t>
  </si>
  <si>
    <t>https://encrypted-tbn0.gstatic.com/images?q=tbn:ANd9GcTrWhxLltT3GAjJ_ev2hLO8B1R0q3UpwyNazE0XzFRcjQ&amp;s</t>
  </si>
  <si>
    <t>Reviews emphasize personalized care and detailed eye health evaluations.</t>
  </si>
  <si>
    <t>Eye Exams, Contact Lens Exams, Dry Eye Treatment</t>
  </si>
  <si>
    <t>InFocus Eyecare South Beach is an optometry clinic providing personalized eye care, comprehensive eye evaluations, and dry eye treatment.</t>
  </si>
  <si>
    <t>Roth Eye Care</t>
  </si>
  <si>
    <t>Dr. David M. Roth, O.D.</t>
  </si>
  <si>
    <t>136 NE 2nd Ave, Miami, FL 33132, USA</t>
  </si>
  <si>
    <t>(305) 371-2020</t>
  </si>
  <si>
    <t>https://doximity-res.cloudinary.com/images/f_auto,q_auto,t_public_profile_photo_320x320/hrop5fwujsfhpoykitwj/david-roth-md-guttenberg-nj.jpg</t>
  </si>
  <si>
    <t>Patients commonly mention attentive doctors and quality vision care.</t>
  </si>
  <si>
    <t>Comprehensive Eye Exams, Contact Lens Services, Vision Management</t>
  </si>
  <si>
    <t>Roth Eye Care is an optometry practice in Miami offering comprehensive eye exams, contact lens services, and vision management care.</t>
  </si>
  <si>
    <t>Eye Desire Eyecare and Optical Boutique</t>
  </si>
  <si>
    <t>Dr. David Roth, O.D.</t>
  </si>
  <si>
    <t>1000 17th St, Unit 1C, Miami Beach, FL 33139, USA</t>
  </si>
  <si>
    <t>(305) 673-1211</t>
  </si>
  <si>
    <t>https://encrypted-tbn0.gstatic.com/images?q=tbn:ANd9GcSZOSdZj8aE2Sgu092RGAkdi_h6Aqq9sre7po_heaAZkA&amp;s</t>
  </si>
  <si>
    <t>Customers praise boutique eyewear selections and personalized service.</t>
  </si>
  <si>
    <t>This business is an optometrist and optical boutique, not a dental practice, and does not offer dental implants, TMJ therapy, or Botox treatments.</t>
  </si>
  <si>
    <t>Elio's Optical Vision Center Miami</t>
  </si>
  <si>
    <t>Dr. Luis Macedo, O.D.</t>
  </si>
  <si>
    <t>2320 W Flagler St, Miami, FL 33135, USA</t>
  </si>
  <si>
    <t>(305) 649-4011</t>
  </si>
  <si>
    <t>https://www.clinicarriaga.pt/wp-content/uploads/2017/04/45-scaled.jpg</t>
  </si>
  <si>
    <t>Reviews frequently mention affordable eyewear and friendly service.</t>
  </si>
  <si>
    <t>Prescription Glasses, Eye Exams, Lens Replacement</t>
  </si>
  <si>
    <t>Optical Center</t>
  </si>
  <si>
    <t>Elio's Optical Vision Center is an optical boutique in Miami offering eye exams, prescription glasses, and lens replacement services.</t>
  </si>
  <si>
    <t>Coral Eyes</t>
  </si>
  <si>
    <t>Dr. Gabriel Lopez, O.D.</t>
  </si>
  <si>
    <t>1353 Coral Way, Miami, FL 33145, USA</t>
  </si>
  <si>
    <t>305) 854-2388</t>
  </si>
  <si>
    <t>https://ccpainmed.com/wp-content/uploads/2026/01/Dr1-e1765170587425.png</t>
  </si>
  <si>
    <t>Patients appreciate thorough examinations and professional staff.</t>
  </si>
  <si>
    <t>Eye Exams, Contact Lens Services, Eye Disease Management</t>
  </si>
  <si>
    <t>Coral Eyes is a Miami optometry clinic providing comprehensive eye exams, contact lens services, and eye disease management.</t>
  </si>
  <si>
    <t>Stanton Optical</t>
  </si>
  <si>
    <t>Dr. Mayra Perez, O.D</t>
  </si>
  <si>
    <t>3635 W Flagler St</t>
  </si>
  <si>
    <t>(305) 452-0417</t>
  </si>
  <si>
    <t>https://directory.uthscsa.edu/sites/directory/files/2026-01/Mayra-Perez-376x526.jpg</t>
  </si>
  <si>
    <t>Reviews often highlight affordability and same-day service options.</t>
  </si>
  <si>
    <t>Eye Exams, Prescription Glasses, Contact Lenses</t>
  </si>
  <si>
    <t>Stanton Optical is an optical retail store offering eye exams, prescription glasses, and contact lenses with a focus on affordability and same-day service.</t>
  </si>
  <si>
    <t>Pro-Vision Care Center</t>
  </si>
  <si>
    <t>Dr. Amalfi Blanco, O.D.</t>
  </si>
  <si>
    <t>920 SW 67th Ave</t>
  </si>
  <si>
    <t>(305) 264-6991</t>
  </si>
  <si>
    <t>https://media.licdn.com/dms/image/v2/C5603AQGlu_pCriapnQ/profile-displayphoto-shrink_200_200/profile-displayphoto-shrink_200_200/0/1517439633669?e=2147483647&amp;v=beta&amp;t=4SP8ABhsdb5xfT-N9FhINl4Q-Z95VgxeyxN3tg0ToGI</t>
  </si>
  <si>
    <t>Patients mention quality patient care and comprehensive vision services.</t>
  </si>
  <si>
    <t>Eye Exams, Vision Therapy, Contact Lens Services</t>
  </si>
  <si>
    <t>Eye Care Center</t>
  </si>
  <si>
    <t>Pro-Vision Care Center is an advanced eye care and aesthetics practice in Miami offering comprehensive eye exams, specialized dry eye treatments, and vision care.</t>
  </si>
  <si>
    <t>Optician</t>
  </si>
  <si>
    <t>Edward Beiner Eyewear at Mary Brickell Village</t>
  </si>
  <si>
    <t>Dr. Lisa Firestone, O.D.</t>
  </si>
  <si>
    <t>900 S Miami Ave, Suite 183, Miami, FL 33130, USA</t>
  </si>
  <si>
    <t>(305) 603-1216</t>
  </si>
  <si>
    <t>https://www.drlisafirestone.com/wp-content/uploads/2018/04/lisa-firestone-phd-photo-1.jpg</t>
  </si>
  <si>
    <t>Customers frequently praise luxury eyewear collections and premium service.</t>
  </si>
  <si>
    <t>Designer Eyewear, Eye Exams, Prescription Lenses</t>
  </si>
  <si>
    <t>Luxury Optical Boutique</t>
  </si>
  <si>
    <t>Luxury optical boutique offering designer eyewear, eye exams, and prescription lenses.</t>
  </si>
  <si>
    <t>Vision Unlimited at Biscayne</t>
  </si>
  <si>
    <t>Dr. Adriana R. Carcamo, O.D.</t>
  </si>
  <si>
    <t>900 Biscayne Bay, 990 Biscayne Blvd r106</t>
  </si>
  <si>
    <t>(305) 662-2990</t>
  </si>
  <si>
    <t>https://img.lb.wbmdstatic.com/lhd/provider/2149391_providerprofileimage_cf132f42-93c5-436b-9831-d1cbee2e9355.jpg</t>
  </si>
  <si>
    <t>Reviews highlight experienced staff and customized vision solutions.</t>
  </si>
  <si>
    <t>Miami optical center offering comprehensive eye exams, eyeglasses, and contact lens fittings with a focus on personalized vision care.</t>
  </si>
  <si>
    <t>Miami Beach Eye Care</t>
  </si>
  <si>
    <t>Dr. Peter Pham, O.D.</t>
  </si>
  <si>
    <t>1519 Alton Rd, Miami Beach, FL 33139, USA</t>
  </si>
  <si>
    <t>(305) 531-2262</t>
  </si>
  <si>
    <t>https://dyn.mktgcdn.com/p/ouCec5KdGURM-xXsylLQLZThQIOIFeBHq5dV5ZzY9h8/width=1920,height=1920</t>
  </si>
  <si>
    <t>Patients commonly mention professional care and accurate prescriptions.</t>
  </si>
  <si>
    <t>Comprehensive Eye Exams, Contact Lens Exams, Vision Correction</t>
  </si>
  <si>
    <t>Miami Beach Eye Care is an optometry clinic offering comprehensive eye exams, contact lens fittings, and vision correction services.</t>
  </si>
  <si>
    <t>Dr. Jorge R Garcia OD PA</t>
  </si>
  <si>
    <t>Dr. Jorge R Garcia</t>
  </si>
  <si>
    <t>3301 Coral Wy suite 102-A Miami, FL 33145</t>
  </si>
  <si>
    <t>305-443-6660</t>
  </si>
  <si>
    <t>Reviews emphasize personalized attention and detailed examinations.</t>
  </si>
  <si>
    <t>Eye Exams, Contact Lens Fittings, Vision Care</t>
  </si>
  <si>
    <t>Miami optometry clinic providing comprehensive eye exams, contact lens fittings, and personalized vision care.</t>
  </si>
  <si>
    <t>Schneider Eye Center</t>
  </si>
  <si>
    <t>Dr. James D. Schneider</t>
  </si>
  <si>
    <t>7450 SW 57th Ave, South Miami, FL 33143, USA</t>
  </si>
  <si>
    <t xml:space="preserve"> 305-662-9300</t>
  </si>
  <si>
    <t>https://engineering.cmu.edu/_files/images/directory/jamess3.png</t>
  </si>
  <si>
    <t>Patients praise advanced technology and high-quality eye care services.</t>
  </si>
  <si>
    <t>Cataract Evaluation, Eye Exams, Vision Correction</t>
  </si>
  <si>
    <t>Schneider Eye Center is an ophthalmology and optometry practice in South Miami offering comprehensive eye exams, cataract evaluations, and vision correction services.</t>
  </si>
  <si>
    <t>ABC Optometry</t>
  </si>
  <si>
    <t>Dr. Andrew Chen</t>
  </si>
  <si>
    <t>8748 SW 40th St, Miami, FL 33165, USA</t>
  </si>
  <si>
    <t xml:space="preserve"> 305-227-5467</t>
  </si>
  <si>
    <t>https://doximity-res.cloudinary.com/images/c_crop,f_auto,h_210,q_auto,t_public_profile_photo_320x320,w_210,x_46,y_0/kagr9hjamlmw7dalsj4c/andrew-chen-md-san-gabriel-ca.jpg</t>
  </si>
  <si>
    <t>Patients appreciate attentive care and comprehensive eye health evaluations.</t>
  </si>
  <si>
    <t>Eye Exams, Contact Lens Services, Vision Correction</t>
  </si>
  <si>
    <t>ABC Optometry is a Miami optometry practice offering comprehensive eye exams, contact lens services, and vision correction.</t>
  </si>
  <si>
    <t>Home Optical</t>
  </si>
  <si>
    <t>Dr. Maria Gonzalez</t>
  </si>
  <si>
    <t>6989 Collins Ave, Miami Beach, FL 33141, USA</t>
  </si>
  <si>
    <t xml:space="preserve"> 305-861-0018</t>
  </si>
  <si>
    <t>https://www.specialistskinclinic.uk/wp-content/smush-webp/2024/02/SSC-Dr-Maria-Gonzalez.jpg.webp</t>
  </si>
  <si>
    <t>Reviews commonly mention affordable eyewear and helpful staff.</t>
  </si>
  <si>
    <t>Prescription Glasses, Eye Exams, Lens Services</t>
  </si>
  <si>
    <t>Home Optical is an optical store in Miami Beach offering eye exams, prescription glasses, and lens services.</t>
  </si>
  <si>
    <t>Gould Vision</t>
  </si>
  <si>
    <t>Dr. Jeffrey Gould</t>
  </si>
  <si>
    <t>523 W 41st St, Miami Beach, FL 33140, USA</t>
  </si>
  <si>
    <t>786-462-9500</t>
  </si>
  <si>
    <t>https://tupa-q-001.sitecorecontenthub.cloud/api/public/content/0699d559c5fe476a84b0a8d2332b64af?fit=scale-down&amp;height=1152&amp;width=1536&amp;transform=true&amp;t=3x4&amp;mw=1152</t>
  </si>
  <si>
    <t>Patients frequently mention thorough examinations and excellent customer service.</t>
  </si>
  <si>
    <t>Eye Exams, Contact Lens Services, Vision Care</t>
  </si>
  <si>
    <t>Gould Vision is a boutique eye care practice in Miami Beach offering comprehensive eye exams, contact lens fittings, and eyeglasses.</t>
  </si>
  <si>
    <t>Ophthalmologist</t>
  </si>
  <si>
    <t>Laser Eye Center of Miami</t>
  </si>
  <si>
    <t>Dr. Jonathan Solomon</t>
  </si>
  <si>
    <t>1661 SW 37th Ave, Miami, FL 33145, USA</t>
  </si>
  <si>
    <t xml:space="preserve"> 305-443-4733</t>
  </si>
  <si>
    <t>https://encrypted-tbn0.gstatic.com/images?q=tbn:ANd9GcRS0gowTmJVooVqU1_nmyd3XAZh5wAcQRujNQz7yq3-CQ&amp;s</t>
  </si>
  <si>
    <t>Patients praise surgical outcomes and experienced specialists.</t>
  </si>
  <si>
    <t>LASIK, Cataract Surgery, Refractive Surgery Consultations</t>
  </si>
  <si>
    <t>Laser Vision Correction</t>
  </si>
  <si>
    <t>Laser Eye Center of Miami is an eye care facility offering LASIK, cataract surgery, and refractive surgery consultations with a focus on advanced laser vision correction.</t>
  </si>
  <si>
    <t>Chrycy Eye Group</t>
  </si>
  <si>
    <t>Dr. Michael Chrycy</t>
  </si>
  <si>
    <t>1661 SW 37th Ave Suite 102, Miami, FL 33145, USA</t>
  </si>
  <si>
    <t>305-443-3783</t>
  </si>
  <si>
    <t>https://encrypted-tbn0.gstatic.com/images?q=tbn:ANd9GcR0nr3mP_j8HHAgq4odYYCboeOPwBTbvM7lp2gXwhf1wQ&amp;s</t>
  </si>
  <si>
    <t>Reviews emphasize comprehensive eye care and patient-focused service.</t>
  </si>
  <si>
    <t>Eye Exams, Contact Lens Services, Medical Eye Care</t>
  </si>
  <si>
    <t>Chrycy Eye Group is an optometry practice in Miami offering comprehensive eye care, eye exams, contact lens services, and medical eye care.</t>
  </si>
  <si>
    <t>AVANTVISION OPTICAL</t>
  </si>
  <si>
    <t>Dr. Daniel Kim</t>
  </si>
  <si>
    <t>767 NW 37th Ave, Miami, FL 33125, USA</t>
  </si>
  <si>
    <t xml:space="preserve"> 786-452-8544</t>
  </si>
  <si>
    <t>https://encrypted-tbn0.gstatic.com/images?q=tbn:ANd9GcR3VGElJZD-0BzzjtforMB3Xb56g4vCqfq2ci7bkE7wbw&amp;s</t>
  </si>
  <si>
    <t>Customers appreciate modern eyewear collections and personalized service.</t>
  </si>
  <si>
    <t>Prescription Glasses, Eye Exams, Contact Lenses</t>
  </si>
  <si>
    <t>AVANTVISION OPTICAL is a Miami optical boutique offering prescription glasses, contact lenses, and comprehensive eye exams.</t>
  </si>
  <si>
    <t>Blinking Owl Eyecare</t>
  </si>
  <si>
    <t>Dr. Sarah Nguyen</t>
  </si>
  <si>
    <t>3825 NW 7th St, Miami, FL 33126, USA</t>
  </si>
  <si>
    <t>https://encrypted-tbn0.gstatic.com/images?q=tbn:ANd9GcScFDHOmEx2GDhix8lwOG4blTnsKrF9-3H_MudoFtwnDA&amp;s</t>
  </si>
  <si>
    <t>Patients frequently mention friendly staff and thorough examinations.</t>
  </si>
  <si>
    <t>Eye Exams, Contact Lens Fittings, Dry Eye Treatment</t>
  </si>
  <si>
    <t>Miami optometry clinic offering eye exams, contact lens fittings, and dry eye treatment.</t>
  </si>
  <si>
    <t>Envision Optique</t>
  </si>
  <si>
    <t>Dr. Amanda Lee</t>
  </si>
  <si>
    <t>2726 Ponce de Leon Blvd</t>
  </si>
  <si>
    <t xml:space="preserve"> 305-444-9600</t>
  </si>
  <si>
    <t>https://encrypted-tbn0.gstatic.com/images?q=tbn:ANd9GcShMDNOHqOisbPV1c812dczs6chboKGpQoLUC5R4NKc2Q&amp;s</t>
  </si>
  <si>
    <t>Reviews commonly mention premium eyewear and attentive service.</t>
  </si>
  <si>
    <t>Designer Glasses, Eye Exams, Contact Lens Services</t>
  </si>
  <si>
    <t>Envision Optique is a Coral Gables optical boutique offering comprehensive eye exams, designer frames, and contact lens services for the whole family.</t>
  </si>
  <si>
    <t>Miami Springs Eyecare</t>
  </si>
  <si>
    <t>Dr. Jorge Martinez</t>
  </si>
  <si>
    <t>56 Curtiss Pkwy, Miami Springs, FL 33166, USA</t>
  </si>
  <si>
    <t>305-883-1105</t>
  </si>
  <si>
    <t>https://encrypted-tbn0.gstatic.com/images?q=tbn:ANd9GcSItkY-Fur0EyLyfpe75ZMNuPoaHJ7F9eyaolh3G_F_Uw&amp;s</t>
  </si>
  <si>
    <t>Patients appreciate comprehensive eye care and professional staff.</t>
  </si>
  <si>
    <t>Eye Exams, Contact Lens Fittings, Eye Health Management</t>
  </si>
  <si>
    <t>Miami Springs Eyecare is an optometry practice offering comprehensive eye exams, contact lens fittings, and eye health management.</t>
  </si>
  <si>
    <t>Public Eye Optical Co.</t>
  </si>
  <si>
    <t>Dr. Brian Foster</t>
  </si>
  <si>
    <t>537 SW 12th Ave, Miami, FL 33130, USA</t>
  </si>
  <si>
    <t>305-420-6773</t>
  </si>
  <si>
    <t>https://encrypted-tbn0.gstatic.com/images?q=tbn:ANd9GcSz9L7mHcRhMtedL6gFSkFkBtx10uvlYNS6pphLfQIXdw&amp;s</t>
  </si>
  <si>
    <t>Customers frequently mention curated eyewear selections and personalized care.</t>
  </si>
  <si>
    <t>Prescription Glasses, Designer Frames, Eye Exams</t>
  </si>
  <si>
    <t>Miami optical boutique offering specialized eye care, comprehensive eye exams, and a curated selection of designer frames and prescription glasses.</t>
  </si>
  <si>
    <t>Designer Eyes</t>
  </si>
  <si>
    <t>Dr. Kevin Tran</t>
  </si>
  <si>
    <t>701 S Miami Ave #271, Miami, FL 33131, USA</t>
  </si>
  <si>
    <t xml:space="preserve"> 786-422-6522</t>
  </si>
  <si>
    <t>https://encrypted-tbn0.gstatic.com/images?q=tbn:ANd9GcSR_lzLShvosdpwHLAxQ4Q2JlBuaN1tXW5-ySD-Ya7o5Q&amp;s</t>
  </si>
  <si>
    <t>Reviews highlight luxury eyewear options and excellent customer service.</t>
  </si>
  <si>
    <t>Designer Eyewear, Prescription Glasses, Sunglasses</t>
  </si>
  <si>
    <t>Designer Eyes is a luxury optical boutique offering designer eyewear, prescription glasses, and sunglasses.</t>
  </si>
  <si>
    <t>Vision Unlimited at Doral</t>
  </si>
  <si>
    <t>Dr. Luis Ramirez</t>
  </si>
  <si>
    <t>7500 NW 25th St #117</t>
  </si>
  <si>
    <t xml:space="preserve"> 305-662-2990</t>
  </si>
  <si>
    <t>https://encrypted-tbn0.gstatic.com/images?q=tbn:ANd9GcQwlZWGYLx-UohQrutuDDUNUerBW5yNFgDZN2pF4eg4gA&amp;s</t>
  </si>
  <si>
    <t>Patients often mention efficient service and quality eye care.</t>
  </si>
  <si>
    <t>Vision Unlimited at Doral is an optical center offering eye exams, eyeglasses, and contact lens fittings.</t>
  </si>
  <si>
    <t>Express Optical</t>
  </si>
  <si>
    <t>Dr. Jason Park</t>
  </si>
  <si>
    <t>3661 S Miami Ave</t>
  </si>
  <si>
    <t>305-371-2252</t>
  </si>
  <si>
    <t>https://encrypted-tbn0.gstatic.com/images?q=tbn:ANd9GcT8t5_s4sJGNbxWmHH98TglDsq9QozYPneGJwC-KUGmvg&amp;s</t>
  </si>
  <si>
    <t>Reviews commonly praise quick turnaround times and affordable eyewear.</t>
  </si>
  <si>
    <t>Miami optical retail store offering prescription glasses, eye exams, and contact lenses with a focus on quick turnaround times and affordable eyewear.</t>
  </si>
  <si>
    <t>Location</t>
  </si>
  <si>
    <t>Phoenix</t>
  </si>
  <si>
    <t>Dallas</t>
  </si>
  <si>
    <t>Houston</t>
  </si>
  <si>
    <t>Chicago</t>
  </si>
  <si>
    <t>Seattle</t>
  </si>
  <si>
    <t>Portland</t>
  </si>
  <si>
    <t>Los Ageles</t>
  </si>
  <si>
    <t>Atlana</t>
  </si>
  <si>
    <t>Miami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</si>
</sst>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000\ 0000"/>
  </numFmts>
  <fonts count="27">
    <font>
      <sz val="10"/>
      <color rgb="FF000000"/>
      <name val="Arial"/>
      <scheme val="minor"/>
    </font>
    <font>
      <sz val="10"/>
      <color theme="1"/>
      <name val="Arial"/>
      <scheme val="minor"/>
    </font>
    <font>
      <b/>
      <sz val="12"/>
      <color theme="1"/>
      <name val="Arial"/>
    </font>
    <font>
      <sz val="10"/>
      <color theme="1"/>
      <name val="Arial"/>
    </font>
    <font>
      <sz val="12"/>
      <color theme="1"/>
      <name val="Calibri"/>
    </font>
    <font>
      <u/>
      <sz val="10"/>
      <color rgb="FF0000FF"/>
      <name val="Arial"/>
    </font>
    <font>
      <u/>
      <sz val="10"/>
      <color rgb="FF1155CC"/>
      <name val="Arial"/>
    </font>
    <font>
      <u/>
      <sz val="10"/>
      <color rgb="FF1155CC"/>
      <name val="Arial"/>
    </font>
    <font>
      <b/>
      <sz val="10"/>
      <color theme="1"/>
      <name val="Arial"/>
    </font>
    <font>
      <u/>
      <sz val="10"/>
      <color rgb="FF1155CC"/>
      <name val="Arial"/>
    </font>
    <font>
      <sz val="10"/>
      <color rgb="FF1F1F1F"/>
      <name val="Google Sans"/>
    </font>
    <font>
      <sz val="11"/>
      <color rgb="FF5E5E5E"/>
      <name val="Google Sans Text"/>
    </font>
    <font>
      <u/>
      <sz val="10"/>
      <color rgb="FF1155CC"/>
      <name val="Arial"/>
    </font>
    <font>
      <u/>
      <sz val="10"/>
      <color rgb="FF0000FF"/>
      <name val="Arial"/>
    </font>
    <font>
      <sz val="10"/>
      <color rgb="FF1F1F1F"/>
      <name val="Google Sans Text"/>
    </font>
    <font>
      <u/>
      <sz val="10"/>
      <color rgb="FF0000FF"/>
      <name val="Arial"/>
    </font>
    <font>
      <sz val="10"/>
      <color rgb="FF00325B"/>
      <name val="Montserrat"/>
    </font>
    <font>
      <sz val="10"/>
      <color rgb="FF1F1F1F"/>
      <name val="Arial"/>
    </font>
    <font>
      <sz val="11"/>
      <color theme="1"/>
      <name val="Calibri"/>
    </font>
    <font>
      <u/>
      <sz val="11"/>
      <color rgb="FF1155CC"/>
      <name val="Calibri"/>
    </font>
    <font>
      <u/>
      <sz val="11"/>
      <color rgb="FF0000FF"/>
      <name val="Calibri"/>
    </font>
    <font>
      <sz val="11"/>
      <color rgb="FF1F1F1F"/>
      <name val="Roboto"/>
    </font>
    <font>
      <u/>
      <sz val="10"/>
      <color rgb="FF1155CC"/>
      <name val="Arial"/>
    </font>
    <font>
      <sz val="12"/>
      <color theme="1"/>
      <name val="Arial"/>
    </font>
    <font>
      <u/>
      <sz val="10"/>
      <color rgb="FF1155CC"/>
      <name val="Arial"/>
    </font>
    <font>
      <u/>
      <sz val="11"/>
      <color rgb="FF1155CC"/>
      <name val="Calibri"/>
    </font>
    <font>
      <sz val="10"/>
      <name val="Arial"/>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38">
    <xf numFmtId="0" fontId="0" fillId="0" borderId="0" xfId="0"/>
    <xf numFmtId="0" fontId="2" fillId="2" borderId="0" xfId="0" applyFont="1" applyFill="1" applyAlignment="1">
      <alignment horizontal="left"/>
    </xf>
    <xf numFmtId="164" fontId="2" fillId="2" borderId="0" xfId="0" applyNumberFormat="1" applyFont="1" applyFill="1" applyAlignment="1">
      <alignment horizontal="left"/>
    </xf>
    <xf numFmtId="0" fontId="3" fillId="2" borderId="0" xfId="0" applyFont="1" applyFill="1" applyAlignment="1">
      <alignment horizontal="left"/>
    </xf>
    <xf numFmtId="0" fontId="3" fillId="3" borderId="0" xfId="0" applyFont="1" applyFill="1" applyAlignment="1">
      <alignment horizontal="left"/>
    </xf>
    <xf numFmtId="0" fontId="4" fillId="0" borderId="0" xfId="0" applyFont="1" applyAlignment="1">
      <alignment horizontal="left"/>
    </xf>
    <xf numFmtId="164" fontId="3" fillId="0" borderId="0" xfId="0" applyNumberFormat="1" applyFont="1" applyAlignment="1">
      <alignment horizontal="left"/>
    </xf>
    <xf numFmtId="0" fontId="3" fillId="0" borderId="0" xfId="0" applyFont="1" applyAlignment="1">
      <alignment horizontal="left"/>
    </xf>
    <xf numFmtId="3" fontId="5" fillId="0" borderId="0" xfId="0" applyNumberFormat="1" applyFont="1" applyAlignment="1">
      <alignment horizontal="left"/>
    </xf>
    <xf numFmtId="3" fontId="3" fillId="0" borderId="0" xfId="0" applyNumberFormat="1" applyFont="1" applyAlignment="1">
      <alignment horizontal="left"/>
    </xf>
    <xf numFmtId="0" fontId="6" fillId="0" borderId="0" xfId="0" applyFont="1" applyAlignment="1">
      <alignment horizontal="left"/>
    </xf>
    <xf numFmtId="3" fontId="7" fillId="0" borderId="0" xfId="0" applyNumberFormat="1" applyFont="1" applyAlignment="1">
      <alignment horizontal="left"/>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11" fillId="3" borderId="0" xfId="0" applyFont="1" applyFill="1" applyAlignment="1">
      <alignment horizontal="left"/>
    </xf>
    <xf numFmtId="164" fontId="3" fillId="3" borderId="0" xfId="0" applyNumberFormat="1" applyFont="1" applyFill="1" applyAlignment="1">
      <alignment horizontal="left"/>
    </xf>
    <xf numFmtId="0" fontId="12" fillId="0" borderId="0" xfId="0" applyFont="1" applyAlignment="1">
      <alignment horizontal="left"/>
    </xf>
    <xf numFmtId="0" fontId="1" fillId="3" borderId="0" xfId="0" applyFont="1" applyFill="1" applyAlignment="1">
      <alignment horizontal="left"/>
    </xf>
    <xf numFmtId="0" fontId="1"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3" borderId="0" xfId="0" applyFont="1" applyFill="1" applyAlignment="1">
      <alignment horizontal="left"/>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0" fontId="21" fillId="3" borderId="0" xfId="0" applyFont="1" applyFill="1" applyAlignment="1">
      <alignment horizontal="left"/>
    </xf>
    <xf numFmtId="0" fontId="17" fillId="3" borderId="0" xfId="0" applyFont="1" applyFill="1" applyAlignment="1">
      <alignment horizontal="left"/>
    </xf>
    <xf numFmtId="0" fontId="10" fillId="3" borderId="0" xfId="0" applyFont="1" applyFill="1" applyAlignment="1">
      <alignment horizontal="left"/>
    </xf>
    <xf numFmtId="0" fontId="22" fillId="3" borderId="0" xfId="0" applyFont="1" applyFill="1" applyAlignment="1">
      <alignment horizontal="left"/>
    </xf>
    <xf numFmtId="0" fontId="23" fillId="0" borderId="0" xfId="0" applyFont="1" applyAlignment="1">
      <alignment horizontal="left"/>
    </xf>
    <xf numFmtId="0" fontId="24" fillId="3" borderId="0" xfId="0" applyFont="1" applyFill="1" applyAlignment="1">
      <alignment horizontal="left"/>
    </xf>
    <xf numFmtId="3" fontId="25" fillId="0" borderId="0" xfId="0" applyNumberFormat="1" applyFont="1" applyAlignment="1">
      <alignment horizontal="left"/>
    </xf>
    <xf numFmtId="0" fontId="3" fillId="0" borderId="0" xfId="0" applyFont="1" applyAlignment="1">
      <alignment horizontal="left"/>
    </xf>
    <xf numFmtId="0" fontId="0" fillId="0" borderId="0" xfId="0"/>
    <xf numFmtId="0" fontId="18" fillId="0" borderId="0" xfId="0" applyFont="1" applyAlignment="1">
      <alignment horizontal="left"/>
    </xf>
  </cellXfs>
  <cellStyles count="1">
    <cellStyle name="Normal" xfId="0" builtinId="0"/>
  </cellStyles>
  <dxfs count="3">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ds.si.edu/ids/deliveryService?id=NMAAHC-2012_41_9_001&amp;max_w=700" TargetMode="External"/><Relationship Id="rId21" Type="http://schemas.openxmlformats.org/officeDocument/2006/relationships/hyperlink" Target="https://bcrdentistry.com/wp-content/uploads/2025/03/img-Dr.-Harris.webp" TargetMode="External"/><Relationship Id="rId42" Type="http://schemas.openxmlformats.org/officeDocument/2006/relationships/hyperlink" Target="https://www.azorthodonticcenter.com/wp-content/uploads/2024/02/dr_park.webp" TargetMode="External"/><Relationship Id="rId63" Type="http://schemas.openxmlformats.org/officeDocument/2006/relationships/hyperlink" Target="https://www.contactdermatitisinstitute.com/patients/images/about-us.jpg" TargetMode="External"/><Relationship Id="rId84" Type="http://schemas.openxmlformats.org/officeDocument/2006/relationships/hyperlink" Target="http://www.azpedsmd.com/images/Rocha_Wendy_orangebg.jpg" TargetMode="External"/><Relationship Id="rId138" Type="http://schemas.openxmlformats.org/officeDocument/2006/relationships/hyperlink" Target="https://thecoreinstitute.com/wp-content/uploads/2025/12/Ryan_Scott-e1770377850610.png" TargetMode="External"/><Relationship Id="rId159" Type="http://schemas.openxmlformats.org/officeDocument/2006/relationships/hyperlink" Target="https://advancedwomens.care/wp-content/uploads/2024/12/Melissa-Austin-Advanced-Womens-Care-683x1024.webp" TargetMode="External"/><Relationship Id="rId170" Type="http://schemas.openxmlformats.org/officeDocument/2006/relationships/hyperlink" Target="https://paquetplasticsurgery.com/wp-content/uploads/2023/11/Scrubs-1-scaled.jpg" TargetMode="External"/><Relationship Id="rId191" Type="http://schemas.openxmlformats.org/officeDocument/2006/relationships/hyperlink" Target="https://www.spoonerpt.com/nitropack_static/wVidWJTyMZQNGSgYwOKNLkoBxKoQiFEx/assets/images/optimized/rev-d5128dc/www.spoonerpt.com/wp-content/uploads/Kaitlyn-Keyser-3x4_v3.webp" TargetMode="External"/><Relationship Id="rId205" Type="http://schemas.openxmlformats.org/officeDocument/2006/relationships/hyperlink" Target="https://encrypted-tbn0.gstatic.com/images?q=tbn:ANd9GcRKSydBynL8H4gxeWMeTTnu9giWGGKOzNhuQjD1PJh47w&amp;s" TargetMode="External"/><Relationship Id="rId107" Type="http://schemas.openxmlformats.org/officeDocument/2006/relationships/hyperlink" Target="https://dedinskymedicine.com/wp-content/uploads/2019/08/dr-square.jpg" TargetMode="External"/><Relationship Id="rId11" Type="http://schemas.openxmlformats.org/officeDocument/2006/relationships/hyperlink" Target="https://encrypted-tbn0.gstatic.com/images?q=tbn:ANd9GcSSh4sRLqyy7IB4PvYyB5_SZbHvDpEg6bNqTQ6MgiNhFA&amp;s" TargetMode="External"/><Relationship Id="rId32" Type="http://schemas.openxmlformats.org/officeDocument/2006/relationships/hyperlink" Target="https://allsmilesaz.net/wp-content/uploads/2025/03/doctor.jpg" TargetMode="External"/><Relationship Id="rId53" Type="http://schemas.openxmlformats.org/officeDocument/2006/relationships/hyperlink" Target="https://rustyjonesortho.com/wp-content/uploads/DR.-JONES-PICTURE.jpg" TargetMode="External"/><Relationship Id="rId74" Type="http://schemas.openxmlformats.org/officeDocument/2006/relationships/hyperlink" Target="https://derm.phpractitioners.com/wp-content/uploads/elementor/thumbs/TQ-Headshot_new2-r1gcqvr83y3ukaqt4283ratl033xug7n1cbi2wbiwg.jpg" TargetMode="External"/><Relationship Id="rId128" Type="http://schemas.openxmlformats.org/officeDocument/2006/relationships/hyperlink" Target="https://www.desertorthocenter.com/images/dr-ahamad-profile-img.jpg" TargetMode="External"/><Relationship Id="rId149" Type="http://schemas.openxmlformats.org/officeDocument/2006/relationships/hyperlink" Target="https://drwilsongyn.com/wp-content/uploads/2024/08/Deborah-Wilson-460x644.jpg" TargetMode="External"/><Relationship Id="rId5" Type="http://schemas.openxmlformats.org/officeDocument/2006/relationships/hyperlink" Target="https://studiobsmiles.com/wp-content/uploads/2025/09/dr-john-badolato-20252.jpg" TargetMode="External"/><Relationship Id="rId95" Type="http://schemas.openxmlformats.org/officeDocument/2006/relationships/hyperlink" Target="https://mountainparkhealth.org/wp-content/uploads/2009/02/Curvan-Gregory-edited.jpg" TargetMode="External"/><Relationship Id="rId160" Type="http://schemas.openxmlformats.org/officeDocument/2006/relationships/hyperlink" Target="https://www.eliteplasticsurgeryaz.com/wp-content/uploads/2026/01/Rozbeh-Torabi-MD.webp" TargetMode="External"/><Relationship Id="rId181" Type="http://schemas.openxmlformats.org/officeDocument/2006/relationships/hyperlink" Target="https://www.endurancerehab.com/wp-content/uploads/2023/02/staff-1.jpg" TargetMode="External"/><Relationship Id="rId22" Type="http://schemas.openxmlformats.org/officeDocument/2006/relationships/hyperlink" Target="https://www.harrisdental.com/storage/2023/12/Dr.-Brian-Harris.jpg" TargetMode="External"/><Relationship Id="rId43" Type="http://schemas.openxmlformats.org/officeDocument/2006/relationships/hyperlink" Target="https://serranoorthodontics.com/wp-content/uploads/2024/04/Paul-e1713384383335.jpg" TargetMode="External"/><Relationship Id="rId64" Type="http://schemas.openxmlformats.org/officeDocument/2006/relationships/hyperlink" Target="https://www.alliancedermatology.com/wp-content/uploads/sasha-1.png" TargetMode="External"/><Relationship Id="rId118" Type="http://schemas.openxmlformats.org/officeDocument/2006/relationships/hyperlink" Target="https://img1.wsimg.com/isteam/ip/30829c32-f778-4937-9333-d3587f129bd6/e3270b22-ef4b-41c5-9764-55d91ac67add.jpg/:/cr=t:0%25,l:0%25,w:100%25,h:87.01%25/rs=w:1152,h:1152,cg:true" TargetMode="External"/><Relationship Id="rId139" Type="http://schemas.openxmlformats.org/officeDocument/2006/relationships/hyperlink" Target="https://www.mayoclinic.org/-/media/kcms/employees/2018/06/16/22/55/karan-patel-15931200.jpg" TargetMode="External"/><Relationship Id="rId85" Type="http://schemas.openxmlformats.org/officeDocument/2006/relationships/hyperlink" Target="https://i0.wp.com/sunshinepediatricsaz.com/wp-content/uploads/2023/11/doc-pasillo-1-scaled.jpg?resize=768%2C510&amp;ssl=1" TargetMode="External"/><Relationship Id="rId150" Type="http://schemas.openxmlformats.org/officeDocument/2006/relationships/hyperlink" Target="https://www.camelbackwomenshealth.com/wp-content/uploads/2026/06/download-e1780507162251.png" TargetMode="External"/><Relationship Id="rId171" Type="http://schemas.openxmlformats.org/officeDocument/2006/relationships/hyperlink" Target="https://storage.googleapis.com/pilotpractice-wordpress-assets/mosharrafa.com/2025/10/Dr.-Ali-Mosharrafa-1267x1536.webp" TargetMode="External"/><Relationship Id="rId192" Type="http://schemas.openxmlformats.org/officeDocument/2006/relationships/hyperlink" Target="https://media.licdn.com/dms/image/v2/D5603AQE8ARbj5cvEdg/profile-displayphoto-scale_200_200/B56ZjDksJ4HAAc-/0/1755627832712?e=2147483647&amp;v=beta&amp;t=H8lPueyWqaBGeJQEXlQhSkhoaI6duO_63KB46niAuMg" TargetMode="External"/><Relationship Id="rId206" Type="http://schemas.openxmlformats.org/officeDocument/2006/relationships/hyperlink" Target="https://encrypted-tbn0.gstatic.com/images?q=tbn:ANd9GcQru0CisQcmxFUbarU9MedcSLnRDMJXQQI5hJRcQpcRbmoAzO54tlnZrkQ&amp;s" TargetMode="External"/><Relationship Id="rId12" Type="http://schemas.openxmlformats.org/officeDocument/2006/relationships/hyperlink" Target="https://www.dentaldesignofarcadia.com/wp-content/uploads/2026/06/vasudha-narra.jpg" TargetMode="External"/><Relationship Id="rId33" Type="http://schemas.openxmlformats.org/officeDocument/2006/relationships/hyperlink" Target="https://nurturesmile.com/wp-content/webp-express/webp-images/uploads/2025/02/Dr-Salvatore.png.webp" TargetMode="External"/><Relationship Id="rId108" Type="http://schemas.openxmlformats.org/officeDocument/2006/relationships/hyperlink" Target="https://static.wixstatic.com/media/42a3e5_594b47955e214bad951c2864a47871e4~mv2.jpg/v1/fill/w_894,h_616,al_c,q_85,usm_0.66_1.00_0.01,enc_avif,quality_auto/pat%20office%20photo.jpg" TargetMode="External"/><Relationship Id="rId129" Type="http://schemas.openxmlformats.org/officeDocument/2006/relationships/hyperlink" Target="https://orthoarcadia.com/wp-content/uploads/2024/04/Dr-Graves-Bio.jpg" TargetMode="External"/><Relationship Id="rId54" Type="http://schemas.openxmlformats.org/officeDocument/2006/relationships/hyperlink" Target="https://static.wixstatic.com/media/8e0063_eb60875ee4d044e9a750a63ee1dd4da2~mv2.jpg/v1/fill/w_588,h_588,al_c,lg_1,q_90,enc_avif,quality_auto/Image-empty-state.jpg" TargetMode="External"/><Relationship Id="rId75" Type="http://schemas.openxmlformats.org/officeDocument/2006/relationships/hyperlink" Target="https://static.wixstatic.com/media/93202b_c2e7c013dbe6426692633b2e124c1aac~mv2.jpg/v1/fill/w_646,h_810,al_c,q_85,usm_0.66_1.00_0.01,enc_avif,quality_auto/93202b_c2e7c013dbe6426692633b2e124c1aac~mv2.jpg" TargetMode="External"/><Relationship Id="rId96" Type="http://schemas.openxmlformats.org/officeDocument/2006/relationships/hyperlink" Target="https://cdn.tukioswebsites.com/e00afa54-cecd-4c16-8bdc-920c0cdbb7eb/lg" TargetMode="External"/><Relationship Id="rId140" Type="http://schemas.openxmlformats.org/officeDocument/2006/relationships/hyperlink" Target="https://arizonaspecializedgynecology.com/wp-content/uploads/2022/11/Dr.-Brooks-scaled.jpeg.webp" TargetMode="External"/><Relationship Id="rId161" Type="http://schemas.openxmlformats.org/officeDocument/2006/relationships/hyperlink" Target="https://phxsurgery.com/wp-content/uploads/2026/05/DR-Roni-Prucz9693-1-1536x1025.jpg.webp" TargetMode="External"/><Relationship Id="rId182" Type="http://schemas.openxmlformats.org/officeDocument/2006/relationships/hyperlink" Target="https://movementredefinedaz.com/wp-content/uploads/2026/01/Dr-Ben-Headshot.png" TargetMode="External"/><Relationship Id="rId6" Type="http://schemas.openxmlformats.org/officeDocument/2006/relationships/hyperlink" Target="https://www.premiervalleydental.com/wp-content/uploads/2024/11/2024-11-27-13.48.06.jpg" TargetMode="External"/><Relationship Id="rId23" Type="http://schemas.openxmlformats.org/officeDocument/2006/relationships/hyperlink" Target="https://www.biltmorecommonsdental.com/wp-content/uploads/2026/05/Dr.-Todd-Sadowski-1.jpg" TargetMode="External"/><Relationship Id="rId119" Type="http://schemas.openxmlformats.org/officeDocument/2006/relationships/hyperlink" Target="https://kachinafamilymedicine.com/wp-content/uploads/2024/02/Jaron-Web.jpg" TargetMode="External"/><Relationship Id="rId44" Type="http://schemas.openxmlformats.org/officeDocument/2006/relationships/hyperlink" Target="https://www.phoenixmag.com/wp-content/uploads/2018/08/PHM0818TD04a-1-640x1020.jpg" TargetMode="External"/><Relationship Id="rId65" Type="http://schemas.openxmlformats.org/officeDocument/2006/relationships/hyperlink" Target="https://pvdermatology.net/wp-content/uploads/sites/12/2023/06/blair-scaled-e1687566499129-wpv_400x400_center_center.jpg" TargetMode="External"/><Relationship Id="rId86" Type="http://schemas.openxmlformats.org/officeDocument/2006/relationships/hyperlink" Target="https://moonvalleypediatrics.com/wp-content/uploads/2022/09/6.jpeg" TargetMode="External"/><Relationship Id="rId130" Type="http://schemas.openxmlformats.org/officeDocument/2006/relationships/hyperlink" Target="https://cdcssl.ibsrv.net/ibimg/smb/1400x1777_80/webmgr/22/k/p/dr_cucchetti_headshot_20241120_1644.jpg.webp?688ec1837a04e802aa11da9d2047aca9" TargetMode="External"/><Relationship Id="rId151" Type="http://schemas.openxmlformats.org/officeDocument/2006/relationships/hyperlink" Target="https://scontent.fbhv2-1.fna.fbcdn.net/v/t39.30808-6/466906685_2358426617825765_7284704461545354283_n.jpg?stp=dst-jpg_tt6&amp;cstp=mx1080x1080&amp;ctp=s1080x1080&amp;_nc_cat=105&amp;ccb=1-7&amp;_nc_sid=6ee11a&amp;_nc_ohc=9P4BSn9lga0Q7kNvwGK841x&amp;_nc_oc=AdrVq8ZPqGpegxLdKww57F2a0yzXrnS7YfXVnFd7D4iPIicShh70IB7RafHfFisavTHQ3MdcXfrR14KJPFqZLXm2&amp;_nc_zt=23&amp;_nc_ht=scontent.fbhv2-1.fna&amp;_nc_gid=yf-pGfNPiIMZzqvrf4Sygg&amp;_nc_ss=7b289&amp;oh=00_Af8uwmnM5iKnn5onXY6sK6wx9xwHeSClhaDSTkAf1CxyTA&amp;oe=6A3F5AFF" TargetMode="External"/><Relationship Id="rId172" Type="http://schemas.openxmlformats.org/officeDocument/2006/relationships/hyperlink" Target="https://scontent.fbhv2-1.fna.fbcdn.net/v/t39.30808-6/309544064_479771267502090_2861563389424098387_n.jpg?stp=dst-jpg_tt6&amp;cstp=mx1474x2048&amp;ctp=s1474x2048&amp;_nc_cat=101&amp;ccb=1-7&amp;_nc_sid=6ee11a&amp;_nc_ohc=yWvVWRerDlEQ7kNvwEUa37e&amp;_nc_oc=Adq18-_71rNG0SD81WqepIDoU8pVY11bAyILiHJ6FoVnlraA8jl9bA_sgJhFWQ5Lv9CgDkly9u9vbVMs5KaxDwG3&amp;_nc_zt=23&amp;_nc_ht=scontent.fbhv2-1.fna&amp;_nc_gid=ifyN_bp9iv3YETVJ-LA8kg&amp;_nc_ss=7b289&amp;oh=00_Af_APmuZf4VY4VT-2QVgizcOZBwB6BiU3flHYizvwo_NNw&amp;oe=6A3F5DDE" TargetMode="External"/><Relationship Id="rId193" Type="http://schemas.openxmlformats.org/officeDocument/2006/relationships/hyperlink" Target="https://media.licdn.com/dms/image/v2/D5603AQH-kpTXIrgHeA/profile-displayphoto-shrink_200_200/B56ZX2ss1uGcAY-/0/1743600669302?e=2147483647&amp;v=beta&amp;t=SbX-ejrg6SiUYx9RpPyEoIUpTkq1gjY2iHRsMRd1DQ0" TargetMode="External"/><Relationship Id="rId207" Type="http://schemas.openxmlformats.org/officeDocument/2006/relationships/hyperlink" Target="https://dyn.mktgcdn.com/p/vMNF6mMzRR2uKUgxrmo3iYciD5Q0PB4N6HQBkxeZY1k/width=1920,height=2560" TargetMode="External"/><Relationship Id="rId13" Type="http://schemas.openxmlformats.org/officeDocument/2006/relationships/hyperlink" Target="https://luxesmiledentalstudio.com/wp-content/uploads/2025/10/dr-lakshmi-myla-dentist-phoenix.webp" TargetMode="External"/><Relationship Id="rId109" Type="http://schemas.openxmlformats.org/officeDocument/2006/relationships/hyperlink" Target="https://www.villagemedical.com/hs-fs/hubfs/Emily%20Johanson%20NP%20VM%201.jpg?width=250&amp;name=Emily%20Johanson%20NP%20VM%201.jpg" TargetMode="External"/><Relationship Id="rId34" Type="http://schemas.openxmlformats.org/officeDocument/2006/relationships/hyperlink" Target="https://www.ariadentalimplantcenter.com/wp-content/uploads/2025/11/DSC00678-1024x683.webp" TargetMode="External"/><Relationship Id="rId55" Type="http://schemas.openxmlformats.org/officeDocument/2006/relationships/hyperlink" Target="https://www.alamy.com/stock-photo/dr-shaun-murphy-in.html" TargetMode="External"/><Relationship Id="rId76" Type="http://schemas.openxmlformats.org/officeDocument/2006/relationships/hyperlink" Target="https://www.usdermatologypartners.com/wp-content/uploads/2024/03/Lindsay-Ackerman-MD-1536x1536.jpg" TargetMode="External"/><Relationship Id="rId97" Type="http://schemas.openxmlformats.org/officeDocument/2006/relationships/hyperlink" Target="https://www.myarborpediatrics.com/assets/media/4654/630-brent-bjorsen-portrait.jpg" TargetMode="External"/><Relationship Id="rId120" Type="http://schemas.openxmlformats.org/officeDocument/2006/relationships/hyperlink" Target="https://static.wixstatic.com/media/052927_d2d78fd3cddd4d1193f7e730ba5569f5~mv2.png/v1/fill/w_300,h_300,al_c,q_85,usm_0.66_1.00_0.01,enc_avif,quality_auto/Adhar%20Seth.png" TargetMode="External"/><Relationship Id="rId141" Type="http://schemas.openxmlformats.org/officeDocument/2006/relationships/hyperlink" Target="https://estrellawomenshealthcenter.utilizationdata.com/client_files/image/dr-florian-walter.jpg" TargetMode="External"/><Relationship Id="rId7" Type="http://schemas.openxmlformats.org/officeDocument/2006/relationships/hyperlink" Target="https://radiantsmilesphoenix.blob.core.windows.net/content/images/dr-sharan.jpg" TargetMode="External"/><Relationship Id="rId162" Type="http://schemas.openxmlformats.org/officeDocument/2006/relationships/hyperlink" Target="https://app-bhns01saas32d4fp001.cms.optimizely.com/globalassets/news/employees-and-physicians/benjamin-martin.jpg" TargetMode="External"/><Relationship Id="rId183" Type="http://schemas.openxmlformats.org/officeDocument/2006/relationships/hyperlink" Target="https://chiropracticgilbert.com/wp-content/uploads/2020/01/Taylor-Family-pic1-612x1024.jpeg" TargetMode="External"/><Relationship Id="rId24" Type="http://schemas.openxmlformats.org/officeDocument/2006/relationships/hyperlink" Target="https://sweettoothphoenix.com/wp-content/uploads/2024/10/medium_dr-nicole-hall-400x500.jpg.webp" TargetMode="External"/><Relationship Id="rId45" Type="http://schemas.openxmlformats.org/officeDocument/2006/relationships/hyperlink" Target="https://media.licdn.com/dms/image/v2/C5603AQGaC-xjjOqZgw/profile-displayphoto-shrink_200_200/profile-displayphoto-shrink_200_200/0/1516890923165?e=2147483647&amp;v=beta&amp;t=KQx-q9sNWzK4X-dKFQz2bNCJKt8YDWS6N7p_v7s3g0Y" TargetMode="External"/><Relationship Id="rId66" Type="http://schemas.openxmlformats.org/officeDocument/2006/relationships/hyperlink" Target="https://storage.googleapis.com/pilotpractice-wordpress-assets/regencyspecialties.com/2025/04/Dr.-Devis-_-Regency-1.webp" TargetMode="External"/><Relationship Id="rId87" Type="http://schemas.openxmlformats.org/officeDocument/2006/relationships/hyperlink" Target="https://static.wixstatic.com/media/68641b_0c7faff1943942d3833df846024a19d0~mv2.jpeg/v1/crop/x_0,y_60,w_986,h_1096/fill/w_712,h_792,al_c,q_85,usm_0.66_1.00_0.01,enc_avif,quality_auto/Lydia%20powers.jpeg" TargetMode="External"/><Relationship Id="rId110" Type="http://schemas.openxmlformats.org/officeDocument/2006/relationships/hyperlink" Target="https://image-service-api.prd2.healthsparq.com/api/image?url=https%3A%2F%2Fkyruus-app-static.kyruus.com%2Fprovidermatch%2Fbanner%2Fphotos%2F85%2Fsmith-trevor-1508617796.jpg%3F1751388851089&amp;w=200&amp;h=250&amp;s=1.5&amp;f=webp&amp;fp=auto&amp;limit-resize=false" TargetMode="External"/><Relationship Id="rId131" Type="http://schemas.openxmlformats.org/officeDocument/2006/relationships/hyperlink" Target="https://streetviewpixels-pa.googleapis.com/v1/thumbnail?panoid=KFXLbvLbY3zheg33K3Df5g&amp;cb_client=search.gws-prod.gps&amp;w=800&amp;h=500&amp;yaw=114.26132&amp;pitch=0&amp;thumbfov=100" TargetMode="External"/><Relationship Id="rId152" Type="http://schemas.openxmlformats.org/officeDocument/2006/relationships/hyperlink" Target="https://valleyurogynecology.com/wp-content/uploads/2026/04/2454459.webp" TargetMode="External"/><Relationship Id="rId173" Type="http://schemas.openxmlformats.org/officeDocument/2006/relationships/hyperlink" Target="https://leverettmd.com/wp-content/uploads/DrLeverett.jpg" TargetMode="External"/><Relationship Id="rId194" Type="http://schemas.openxmlformats.org/officeDocument/2006/relationships/hyperlink" Target="https://file1.hpage.com/002728/37/bilder/peter_podbielski.jpg" TargetMode="External"/><Relationship Id="rId208" Type="http://schemas.openxmlformats.org/officeDocument/2006/relationships/hyperlink" Target="https://www.perfectfocuseyecare.com/images/staffphotos/drh.jpg" TargetMode="External"/><Relationship Id="rId19" Type="http://schemas.openxmlformats.org/officeDocument/2006/relationships/hyperlink" Target="https://glendaleazdentistry.com/wp-content/uploads/2022/01/meet-dr-img-2.jpg" TargetMode="External"/><Relationship Id="rId14" Type="http://schemas.openxmlformats.org/officeDocument/2006/relationships/hyperlink" Target="https://azlaserdentistry.com/wp-content/uploads/2021/09/Dr.H-2025-SM.jpg" TargetMode="External"/><Relationship Id="rId30" Type="http://schemas.openxmlformats.org/officeDocument/2006/relationships/hyperlink" Target="https://valleysmilesphx.com/wp-content/uploads/2026/02/img-dr-ryan-towner.webp" TargetMode="External"/><Relationship Id="rId35" Type="http://schemas.openxmlformats.org/officeDocument/2006/relationships/hyperlink" Target="https://brookstoneaz.com/wp-content/uploads/2022/12/Tania.jpg" TargetMode="External"/><Relationship Id="rId56" Type="http://schemas.openxmlformats.org/officeDocument/2006/relationships/hyperlink" Target="https://saportho.com/wp-content/uploads/2022/07/dr-saperstein.jpg" TargetMode="External"/><Relationship Id="rId77" Type="http://schemas.openxmlformats.org/officeDocument/2006/relationships/hyperlink" Target="https://s48650.pcdn.co/wp-content/uploads/sites/85/2026/04/James-Pehoushek.jpg.webp" TargetMode="External"/><Relationship Id="rId100" Type="http://schemas.openxmlformats.org/officeDocument/2006/relationships/hyperlink" Target="https://www.phxchildren.com/images/stories/doctors/barbara-lednicky.png" TargetMode="External"/><Relationship Id="rId105" Type="http://schemas.openxmlformats.org/officeDocument/2006/relationships/hyperlink" Target="https://www.honorhealth.com/sites/default/files/styles/physician_profile/public/physicians/1356705610.jpg?itok=143Lk7Mv" TargetMode="External"/><Relationship Id="rId126" Type="http://schemas.openxmlformats.org/officeDocument/2006/relationships/hyperlink" Target="https://orthopedicsc.com/_next/image?url=https%3A%2F%2Fedge.sitecorecloud.io%2Funitedsurgi1178-uspi-prod-c5b4%2Fmedia%2FProject%2FUspi%2FSites%2FThe-Orthopedic-Surgery-Center-of-Arizona%2FStaff%2Ftimothy-bert.png&amp;w=256&amp;q=75" TargetMode="External"/><Relationship Id="rId147" Type="http://schemas.openxmlformats.org/officeDocument/2006/relationships/hyperlink" Target="https://nebula.wsimg.com/ee02b7413356cef7f3d835a5eccb27f8?AccessKeyId=609D16E3D1182E8FB59C&amp;disposition=0&amp;alloworigin=1" TargetMode="External"/><Relationship Id="rId168" Type="http://schemas.openxmlformats.org/officeDocument/2006/relationships/hyperlink" Target="https://kodaplasticsurgery.com/wp-content/uploads/2024/12/About-Us-Koda-Plastic-Surgery-Scottsdale-Arizona-Doctor-Sergey-1.webp" TargetMode="External"/><Relationship Id="rId8" Type="http://schemas.openxmlformats.org/officeDocument/2006/relationships/hyperlink" Target="https://www.azfd.com/wp-content/uploads/2023/10/DrParker-Square-768x768.png" TargetMode="External"/><Relationship Id="rId51" Type="http://schemas.openxmlformats.org/officeDocument/2006/relationships/hyperlink" Target="https://ssorthodonticsphx.com/wp-content/uploads/2022/09/dr-hoda-salim-glendale-orthodontist.jpg" TargetMode="External"/><Relationship Id="rId72" Type="http://schemas.openxmlformats.org/officeDocument/2006/relationships/hyperlink" Target="https://azcdps.com/wp-content/uploads/sites/29/2026/06/brian-brinegar-e1781543794984-275x275.jpg" TargetMode="External"/><Relationship Id="rId93" Type="http://schemas.openxmlformats.org/officeDocument/2006/relationships/hyperlink" Target="https://ohanakidsandfamilykare.com/wp-content/uploads/2020/12/Doctora-1-1.png" TargetMode="External"/><Relationship Id="rId98" Type="http://schemas.openxmlformats.org/officeDocument/2006/relationships/hyperlink" Target="https://media.gettyimages.com/id/2182155621/photo/world-premiere-of-the-film-red-one-christmas-alert.jpg?s=1024x1024&amp;w=gi&amp;k=20&amp;c=4eNNPTT8UAOWQOIctiRMvAf61idHSwOlhh_EfL50A7s=" TargetMode="External"/><Relationship Id="rId121" Type="http://schemas.openxmlformats.org/officeDocument/2006/relationships/hyperlink" Target="https://fullcircleorthopedics.com/wp-content/uploads/2025/10/IMG_3919-1152x1536.jpeg" TargetMode="External"/><Relationship Id="rId142" Type="http://schemas.openxmlformats.org/officeDocument/2006/relationships/hyperlink" Target="https://s3-media0.fl.yelpcdn.com/bphoto/DV0hH2JuXlyuBku90S3P5Q/348s.jpg" TargetMode="External"/><Relationship Id="rId163" Type="http://schemas.openxmlformats.org/officeDocument/2006/relationships/hyperlink" Target="https://www.arizonafacialplastics.com/wp-content/uploads/2024/10/Dr.T24.jpg" TargetMode="External"/><Relationship Id="rId184" Type="http://schemas.openxmlformats.org/officeDocument/2006/relationships/hyperlink" Target="https://www.fyzical.com/phoenix/client/1025/staff/img/3003/sandiweb.JPG" TargetMode="External"/><Relationship Id="rId189" Type="http://schemas.openxmlformats.org/officeDocument/2006/relationships/hyperlink" Target="https://media.gettyimages.com/id/74009300/photo/indian-male-doctor-writing-on-chart.jpg?s=1024x1024&amp;w=gi&amp;k=20&amp;c=Kg1trVDu_z20_xnDhGf68YUugBnLyBVl_P60YIk1Lgs=" TargetMode="External"/><Relationship Id="rId3" Type="http://schemas.openxmlformats.org/officeDocument/2006/relationships/hyperlink" Target="https://www.arizonabiltmoredentistry.com/wp-content/uploads/bb-plugin/cache/dr-jeziorski-landscape-d3cfba5193b0cef0a5a9182972504da5-60c0be9a238af.jpg" TargetMode="External"/><Relationship Id="rId214" Type="http://schemas.openxmlformats.org/officeDocument/2006/relationships/hyperlink" Target="https://www.phxeyecare.com/s/cc_images/teaserbox_776660204.jpg?t=1720807485" TargetMode="External"/><Relationship Id="rId25" Type="http://schemas.openxmlformats.org/officeDocument/2006/relationships/hyperlink" Target="https://www.winningsmilesaz.com/wp-content/uploads/Dr__Shyon.jpg" TargetMode="External"/><Relationship Id="rId46" Type="http://schemas.openxmlformats.org/officeDocument/2006/relationships/hyperlink" Target="https://www.mynewimagesmile.com/wp-content/uploads/2024/07/631.0685_6282_image1-1.webp" TargetMode="External"/><Relationship Id="rId67" Type="http://schemas.openxmlformats.org/officeDocument/2006/relationships/hyperlink" Target="https://www.honorhealth.com/sites/default/files/styles/physician_profile/public/physicians/1447429097.jpg?itok=4WjeXI93" TargetMode="External"/><Relationship Id="rId116" Type="http://schemas.openxmlformats.org/officeDocument/2006/relationships/hyperlink" Target="https://norterrafamilymedicine.com/wp-content/uploads/2022/11/9F7F25AD-0549-4F70-950A-191F24E43E4B-1229x1536.jpeg" TargetMode="External"/><Relationship Id="rId137" Type="http://schemas.openxmlformats.org/officeDocument/2006/relationships/hyperlink" Target="https://www.mymichigan.org/app/files/public/Martin-Shane-600x750.jpg?size=medium" TargetMode="External"/><Relationship Id="rId158" Type="http://schemas.openxmlformats.org/officeDocument/2006/relationships/hyperlink" Target="https://cdn.prod.website-files.com/64010a5d3ff07b9dd782b136/64010a5d3ff07b826882b191_scottsdale-obgyn.webp" TargetMode="External"/><Relationship Id="rId20" Type="http://schemas.openxmlformats.org/officeDocument/2006/relationships/hyperlink" Target="https://www.centralvalleydentistry.com/wp-content/uploads/2024/09/Dr.-Babak-Behbahani.jpg" TargetMode="External"/><Relationship Id="rId41" Type="http://schemas.openxmlformats.org/officeDocument/2006/relationships/hyperlink" Target="https://www.butterflybraces.com/assets/uploads/images/meet-dr-chad-foster.jpg" TargetMode="External"/><Relationship Id="rId62" Type="http://schemas.openxmlformats.org/officeDocument/2006/relationships/hyperlink" Target="https://camelbackderm.com/wp-content/uploads/sites/31/2025/09/Brett-e1758046186715-wpv_400x400_center_center.jpeg" TargetMode="External"/><Relationship Id="rId83" Type="http://schemas.openxmlformats.org/officeDocument/2006/relationships/hyperlink" Target="http://www.azpedsmd.com/images/ourDoctorsPolo.jpg" TargetMode="External"/><Relationship Id="rId88" Type="http://schemas.openxmlformats.org/officeDocument/2006/relationships/hyperlink" Target="https://lirp.cdn-website.com/c49472db/dms3rep/multi/opt/dr-lersch-1920w.jpg" TargetMode="External"/><Relationship Id="rId111" Type="http://schemas.openxmlformats.org/officeDocument/2006/relationships/hyperlink" Target="https://doximity-res.cloudinary.com/images/f_auto,q_auto,t_public_profile_photo_320x320/6906869c-912e-4e37-ad91-2cb5270b1ada/josef-khalil-md-phoenix-az.jpg" TargetMode="External"/><Relationship Id="rId132" Type="http://schemas.openxmlformats.org/officeDocument/2006/relationships/hyperlink" Target="https://image-service-api.prd2.healthsparq.com/api/image?url=https%3A%2F%2Fcdn-images.kyruus.com%2Fprovidermatch%2Fbanner%2Fphotos%2F200%2Fwalker-joseph-1154715126.jpg&amp;w=200&amp;h=250&amp;s=1.5&amp;f=webp&amp;fp=auto&amp;limit-resize=false" TargetMode="External"/><Relationship Id="rId153" Type="http://schemas.openxmlformats.org/officeDocument/2006/relationships/hyperlink" Target="https://kajabi-storefronts-production.kajabi-cdn.com/kajabi-storefronts-production/file-uploads/themes/2160536683/settings_images/c015155-f7e5-afea-0764-e120cba33b7f_clinic_cover_photo.png" TargetMode="External"/><Relationship Id="rId174" Type="http://schemas.openxmlformats.org/officeDocument/2006/relationships/hyperlink" Target="https://encrypted-tbn0.gstatic.com/images?q=tbn:ANd9GcTJ_kqNaxSfdpCM9tiggLr13aVYXgjcFqYk3YPOCaqztQ&amp;s" TargetMode="External"/><Relationship Id="rId179" Type="http://schemas.openxmlformats.org/officeDocument/2006/relationships/hyperlink" Target="https://www.devitomd.com/wp-content/uploads/2013/05/DeVito-Picture-small.jpg" TargetMode="External"/><Relationship Id="rId195" Type="http://schemas.openxmlformats.org/officeDocument/2006/relationships/hyperlink" Target="https://encrypted-tbn0.gstatic.com/images?q=tbn:ANd9GcSok6txthlEs7kTcv0pLEjE7su0dq2hhxOhG7nEnAxe3g&amp;s" TargetMode="External"/><Relationship Id="rId209" Type="http://schemas.openxmlformats.org/officeDocument/2006/relationships/hyperlink" Target="https://img1.wsimg.com/isteam/ip/34ab9b2f-5769-4c3d-af2e-f36421f4a920/Business%20headshot.JPG/:/cr=t:0%25,l:0%25,w:100%25,h:100%25/rs=w:592,cg:true" TargetMode="External"/><Relationship Id="rId190" Type="http://schemas.openxmlformats.org/officeDocument/2006/relationships/hyperlink" Target="https://static.wixstatic.com/media/0c2fe1_fe46afa6695b4b2b9bbd59600a4fb29f~mv2.jpg/v1/crop/x_0,y_225,w_2400,h_3149/fill/w_436,h_570,al_c,q_80,usm_0.66_1.00_0.01,enc_avif,quality_auto/DSC04548.jpg" TargetMode="External"/><Relationship Id="rId204" Type="http://schemas.openxmlformats.org/officeDocument/2006/relationships/hyperlink" Target="https://valleyeyecareaz.com/wp-content/uploads/2024/04/Dr.-Lindsey-Clyde-O.D.jpg" TargetMode="External"/><Relationship Id="rId15" Type="http://schemas.openxmlformats.org/officeDocument/2006/relationships/hyperlink" Target="https://mdxvitals-res.cloudinary.com/private_images/h_150,w_150,c_fill,g_face,f_auto,dpr_auto/professionals/1623560/photo.jpg" TargetMode="External"/><Relationship Id="rId36" Type="http://schemas.openxmlformats.org/officeDocument/2006/relationships/hyperlink" Target="https://www.phoenixcosmeticdentalcare.com/media/user/30483/drdameron.jpg?t=7F8F2EA9" TargetMode="External"/><Relationship Id="rId57" Type="http://schemas.openxmlformats.org/officeDocument/2006/relationships/hyperlink" Target="https://teetersorthodontics.com/wp-content/uploads/2025/11/Teeters_Headshots_HHP-27-square-1024x1024.jpg" TargetMode="External"/><Relationship Id="rId106" Type="http://schemas.openxmlformats.org/officeDocument/2006/relationships/hyperlink" Target="https://www.healthyuclinics.com/wp-content/uploads/2024/04/Trase-min.png" TargetMode="External"/><Relationship Id="rId127" Type="http://schemas.openxmlformats.org/officeDocument/2006/relationships/hyperlink" Target="https://drpeterboyle.com/images/Peter.jpg" TargetMode="External"/><Relationship Id="rId10" Type="http://schemas.openxmlformats.org/officeDocument/2006/relationships/hyperlink" Target="https://smilearcadia.com/wp-content/uploads/2018/05/about-doctor-page.jpg" TargetMode="External"/><Relationship Id="rId31" Type="http://schemas.openxmlformats.org/officeDocument/2006/relationships/hyperlink" Target="https://dentalcareatmoonvalley.com/wp-content/uploads/2025/09/Dr.-Chad-Hines-1.png" TargetMode="External"/><Relationship Id="rId52" Type="http://schemas.openxmlformats.org/officeDocument/2006/relationships/hyperlink" Target="https://smilestraightphx.com/images/about-us/meet-the-team/dr-hunsaker-profile-4.webp" TargetMode="External"/><Relationship Id="rId73" Type="http://schemas.openxmlformats.org/officeDocument/2006/relationships/hyperlink" Target="https://derm.phpractitioners.com/wp-content/uploads/elementor/thumbs/TQ-Headshot_new2-r1gcqvr83y3ukaqt4283ratl033xug7n1cbi2wbiwg.jpg" TargetMode="External"/><Relationship Id="rId78" Type="http://schemas.openxmlformats.org/officeDocument/2006/relationships/hyperlink" Target="https://www.mayoclinic.org/-/media/kcms/employees/2021/09/15/15/16/ramin-fathi-30070374.jpg" TargetMode="External"/><Relationship Id="rId94" Type="http://schemas.openxmlformats.org/officeDocument/2006/relationships/hyperlink" Target="https://media.gettyimages.com/id/499893056/photo/the-beauty-book-for-brain-cancer-edition-two-launch-party-sponsored-by-voices-against-brain.jpg?s=1024x1024&amp;w=gi&amp;k=20&amp;c=_Uz6i6yAHr91nezzXzIykX6EH_ce9SKGWwZ-iYPq-fY=" TargetMode="External"/><Relationship Id="rId99" Type="http://schemas.openxmlformats.org/officeDocument/2006/relationships/hyperlink" Target="https://mountainparkhealth.org/wp-content/uploads/2004/02/Singh-Davinder_White.png" TargetMode="External"/><Relationship Id="rId101" Type="http://schemas.openxmlformats.org/officeDocument/2006/relationships/hyperlink" Target="https://www.phxchildren.com/images/stories/doctors/barbara-lednicky.png" TargetMode="External"/><Relationship Id="rId122" Type="http://schemas.openxmlformats.org/officeDocument/2006/relationships/hyperlink" Target="https://www.azofs.com/images/charles-m-creasman-md-th-s.jpg" TargetMode="External"/><Relationship Id="rId143" Type="http://schemas.openxmlformats.org/officeDocument/2006/relationships/hyperlink" Target="https://dtrylmg62hd4w.cloudfront.net/assets/images/providers/119303/main.jpg" TargetMode="External"/><Relationship Id="rId148" Type="http://schemas.openxmlformats.org/officeDocument/2006/relationships/hyperlink" Target="https://assets.womenscareobgyn.com/cdn-cgi/image/width=360,format=auto/womens-care-llc/storage/8E2ek05aL8lephG8v0vjr50p2qV21XxUbC6rrFHi.jpg" TargetMode="External"/><Relationship Id="rId164" Type="http://schemas.openxmlformats.org/officeDocument/2006/relationships/hyperlink" Target="https://instagram.fbhv2-1.fna.fbcdn.net/v/t51.2885-19/91311244_956038684815299_7894521048236818432_n.jpg?stp=dst-jpg_s320x320_tt6&amp;efg=eyJ2ZW5jb2RlX3RhZyI6InByb2ZpbGVfcGljLmRqYW5nby45ODQuYzIifQ&amp;_nc_ht=instagram.fbhv2-1.fna.fbcdn.net&amp;_nc_cat=111&amp;_nc_oc=Q6cZ2gEhKpNZt0FIEB2_baL89_8gMCG8tahT-nt3j1PnUtvRu9ylpQV7R0VKpC9qaEFO8yjwj52VqG6OZNiNXOm4dDle&amp;_nc_ohc=Q5KPfjLseUwQ7kNvwEjciQl&amp;_nc_gid=ltNADm7219-dumNk2FuOFA&amp;edm=AOQ1c0wBAAAA&amp;ccb=7-5&amp;oh=00_Af_KfBvanbdW_-3VWZN6hwfnkvowJBuVmD9AWxU1DPVYwg&amp;oe=6A3F7DEA&amp;_nc_sid=8b3546" TargetMode="External"/><Relationship Id="rId169" Type="http://schemas.openxmlformats.org/officeDocument/2006/relationships/hyperlink" Target="https://storage.googleapis.com/pilotpractice-wordpress-assets/regencyspecialties.com/2025/05/Dr.-Jason-Mussman01.webp" TargetMode="External"/><Relationship Id="rId185" Type="http://schemas.openxmlformats.org/officeDocument/2006/relationships/hyperlink" Target="https://www.trailheadptaz.com/wp-content/uploads/2025/11/46834556-7420-480A-A0B3-457D32D10937.jpg" TargetMode="External"/><Relationship Id="rId4" Type="http://schemas.openxmlformats.org/officeDocument/2006/relationships/hyperlink" Target="https://www.lifesmilesdentalcare.com/wp-content/uploads/2018/04/Paul-Nielson-2016-2-1.jpg" TargetMode="External"/><Relationship Id="rId9" Type="http://schemas.openxmlformats.org/officeDocument/2006/relationships/hyperlink" Target="https://encrypted-tbn0.gstatic.com/images?q=tbn:ANd9GcS0q1azDsCG_c4xZFd_xhbAVbosGuvl09NX3FfqNl3jag&amp;s" TargetMode="External"/><Relationship Id="rId180" Type="http://schemas.openxmlformats.org/officeDocument/2006/relationships/hyperlink" Target="https://blogsdir.imgix.net/1197/files/photos/staff/Amy.jpg?auto=compress,format&amp;cs=adobergb1998&amp;" TargetMode="External"/><Relationship Id="rId210" Type="http://schemas.openxmlformats.org/officeDocument/2006/relationships/hyperlink" Target="https://cdn.patientengage.cloud/external/storage.googleapis.com/ecp-samurai/34354/a119d6e7-eef7-48e8-8ba1-e8dd91a04557.png" TargetMode="External"/><Relationship Id="rId215" Type="http://schemas.openxmlformats.org/officeDocument/2006/relationships/hyperlink" Target="https://blinkphx.com/wp-content/uploads/2021/09/BlinkEyeCarePhoenix-OurPractice-HumantoHuman-Img.png" TargetMode="External"/><Relationship Id="rId26" Type="http://schemas.openxmlformats.org/officeDocument/2006/relationships/hyperlink" Target="https://musselmandentistry.com/wp-content/uploads/2025/08/IMG_8920.jpg" TargetMode="External"/><Relationship Id="rId47" Type="http://schemas.openxmlformats.org/officeDocument/2006/relationships/hyperlink" Target="http://fadapi.northwell.io/images/providers/dr-david-c-hoffman-dds-1407819501.jpg" TargetMode="External"/><Relationship Id="rId68" Type="http://schemas.openxmlformats.org/officeDocument/2006/relationships/hyperlink" Target="https://cdcssl.ibsrv.net/ibimg/smb/650x754_80/webmgr/22/8/n/Rajiv-Kwatra-640x742.webp?ef1705e0e5a643637a036ef27bb2e38f" TargetMode="External"/><Relationship Id="rId89" Type="http://schemas.openxmlformats.org/officeDocument/2006/relationships/hyperlink" Target="https://lirp.cdn-website.com/df77c780/dms3rep/multi/opt/Edit-Page---Pediatrix---WordPress-1920w.png" TargetMode="External"/><Relationship Id="rId112" Type="http://schemas.openxmlformats.org/officeDocument/2006/relationships/hyperlink" Target="https://cdn-idjgj.nitrocdn.com/ntHuihjjPpgvRhWDbirJXIPVoUtrnsqw/assets/images/optimized/rev-cb13768/theintracare.com/wp-content/uploads/2024/05/Mark-Wyse.png" TargetMode="External"/><Relationship Id="rId133" Type="http://schemas.openxmlformats.org/officeDocument/2006/relationships/hyperlink" Target="https://assets.yourpractice.online/3270/joshua-silver-md-profile.jpg" TargetMode="External"/><Relationship Id="rId154" Type="http://schemas.openxmlformats.org/officeDocument/2006/relationships/hyperlink" Target="https://mdxvitals-res.cloudinary.com/private_images/h_150,w_150,c_fill,g_face,f_auto,dpr_auto/professionals/1936523/photo.jpg" TargetMode="External"/><Relationship Id="rId175" Type="http://schemas.openxmlformats.org/officeDocument/2006/relationships/hyperlink" Target="https://sandiacosmeticfacialsurgery.com/wp-content/uploads/2024/11/DrEricTuggle.webp" TargetMode="External"/><Relationship Id="rId196" Type="http://schemas.openxmlformats.org/officeDocument/2006/relationships/hyperlink" Target="https://deserthandandpt.com/wp-content/uploads/2026/02/Lisa_Austin_PT-640x1024.webp" TargetMode="External"/><Relationship Id="rId200" Type="http://schemas.openxmlformats.org/officeDocument/2006/relationships/hyperlink" Target="https://img1.wsimg.com/isteam/ip/1c2e790a-30c5-45fb-be3a-5a59f39a0535/Dr_Frank.jpg/:/cr=t:16.33%25,l:16.22%25,w:67.57%25,h:67.33%25/rs=w:365,h:365,cg:true,m/qt=q:26" TargetMode="External"/><Relationship Id="rId16" Type="http://schemas.openxmlformats.org/officeDocument/2006/relationships/hyperlink" Target="https://www.smilepcd.com/wp-content/uploads/2025/09/doctor.png" TargetMode="External"/><Relationship Id="rId37" Type="http://schemas.openxmlformats.org/officeDocument/2006/relationships/hyperlink" Target="https://img1.wsimg.com/isteam/ip/e7a5bded-92fd-4360-bd4e-7359d7a5cb62/Facetune_13-03-2025-17-15-57.TIF/:/cr=t:0%25,l:28.91%25,w:42.19%25,h:100%25/rs=w:1200,h:1600,cg:true" TargetMode="External"/><Relationship Id="rId58" Type="http://schemas.openxmlformats.org/officeDocument/2006/relationships/hyperlink" Target="https://www.brooksorthodontics.com/resourcefiles/other/dr-brooks.jpg" TargetMode="External"/><Relationship Id="rId79" Type="http://schemas.openxmlformats.org/officeDocument/2006/relationships/hyperlink" Target="https://www.epiphanydermatology.com/wp-content/uploads/2026/04/Erin-Adams-Website.jpg" TargetMode="External"/><Relationship Id="rId102" Type="http://schemas.openxmlformats.org/officeDocument/2006/relationships/hyperlink" Target="https://www.americanfamilymedicine.com/wp-content/uploads/2025/08/staff-ALEJANDRO-LOPEZ.jpg" TargetMode="External"/><Relationship Id="rId123" Type="http://schemas.openxmlformats.org/officeDocument/2006/relationships/hyperlink" Target="https://sa1s3optim.patientpop.com/assets/images/provider/photos/1944608.jpeg" TargetMode="External"/><Relationship Id="rId144" Type="http://schemas.openxmlformats.org/officeDocument/2006/relationships/hyperlink" Target="https://stausw1cdndev.blob.core.windows.net/provider-dignityhealth/1821045253_Mani_Tehranchi.jpg" TargetMode="External"/><Relationship Id="rId90" Type="http://schemas.openxmlformats.org/officeDocument/2006/relationships/hyperlink" Target="https://i0.wp.com/tlcpedsaz.com/wp-content/uploads/2020/11/dr-diane-matsumoto.jpg?w=1020&amp;ssl=1" TargetMode="External"/><Relationship Id="rId165" Type="http://schemas.openxmlformats.org/officeDocument/2006/relationships/hyperlink" Target="https://www.drcraft.com/wp-content/uploads/2025/10/home-craft.webp" TargetMode="External"/><Relationship Id="rId186" Type="http://schemas.openxmlformats.org/officeDocument/2006/relationships/hyperlink" Target="https://www.athletico.com/app/uploads/2024/07/Athletico-CEO-Dan-Guill-3.jpg" TargetMode="External"/><Relationship Id="rId211" Type="http://schemas.openxmlformats.org/officeDocument/2006/relationships/hyperlink" Target="https://www.goodeyes.com/wp-content/uploads/BDP_Suhail-Alam-web.jpg.webp" TargetMode="External"/><Relationship Id="rId27" Type="http://schemas.openxmlformats.org/officeDocument/2006/relationships/hyperlink" Target="https://le-cdn.hibuwebsites.com/32aee9110fef484d9bb3a061508e563a/dms3rep/multi/opt/dr-bundalo-1920w.jpg" TargetMode="External"/><Relationship Id="rId48" Type="http://schemas.openxmlformats.org/officeDocument/2006/relationships/hyperlink" Target="https://teamorthodontics.com/wp-content/uploads/2026/05/doctorcrop.png" TargetMode="External"/><Relationship Id="rId69" Type="http://schemas.openxmlformats.org/officeDocument/2006/relationships/hyperlink" Target="https://www.pinnacleskin.com/providers/reshma-puthottu-m-s-h-s-pa-c" TargetMode="External"/><Relationship Id="rId113" Type="http://schemas.openxmlformats.org/officeDocument/2006/relationships/hyperlink" Target="https://desertbloommedical.com/wp-content/uploads/elementor/thumbs/Hiler-Headshot-scaled-r017erw0yq9nxhf0up802bf21wrm3dg1ttzh2bccku.jpg" TargetMode="External"/><Relationship Id="rId134" Type="http://schemas.openxmlformats.org/officeDocument/2006/relationships/hyperlink" Target="https://www.lkaplanmd.com/images/dr-lige-kaplan-md-ph.png" TargetMode="External"/><Relationship Id="rId80" Type="http://schemas.openxmlformats.org/officeDocument/2006/relationships/hyperlink" Target="https://stocktondermatology.com/dev/wp-content/uploads/2022/11/Toni.png" TargetMode="External"/><Relationship Id="rId155" Type="http://schemas.openxmlformats.org/officeDocument/2006/relationships/hyperlink" Target="https://sa1s3optim.patientpop.com/filters:format(webp)/assets/production/practices/5ac42e88e4d0624ecd1b084f76a3c614e56f3b54/images/2692704.png" TargetMode="External"/><Relationship Id="rId176" Type="http://schemas.openxmlformats.org/officeDocument/2006/relationships/hyperlink" Target="https://www.advancedderm.com/getmedia/4b4b655b-68d0-4c2a-963b-7845247f0cc3/bill-halmi_20190816092109-1_1.jpg?width=300&amp;height=300&amp;ext=.jpgassets/images/person-provider.jpg" TargetMode="External"/><Relationship Id="rId197" Type="http://schemas.openxmlformats.org/officeDocument/2006/relationships/hyperlink" Target="https://www.atipt.com/wp-content/uploads/2025/10/25_Sharon-Vitti.jpg" TargetMode="External"/><Relationship Id="rId201" Type="http://schemas.openxmlformats.org/officeDocument/2006/relationships/hyperlink" Target="https://urbaneyesphx.com/wp-content/uploads/2023/02/Dr.-Jason-Klepfisz-wife-Urban-Eyecare-500x500.jpg" TargetMode="External"/><Relationship Id="rId17" Type="http://schemas.openxmlformats.org/officeDocument/2006/relationships/hyperlink" Target="https://thomasdentalphx.com/wp-content/uploads/2021/08/Dr-Orozco-Thomas-Dental-img.webp" TargetMode="External"/><Relationship Id="rId38" Type="http://schemas.openxmlformats.org/officeDocument/2006/relationships/hyperlink" Target="https://openwidedentalaz.com/wp-content/uploads/2025/03/doctor.jpg" TargetMode="External"/><Relationship Id="rId59" Type="http://schemas.openxmlformats.org/officeDocument/2006/relationships/hyperlink" Target="https://www.buddorthodontics.com/assets/uploads/images/meet-dr-budd.jpg" TargetMode="External"/><Relationship Id="rId103" Type="http://schemas.openxmlformats.org/officeDocument/2006/relationships/hyperlink" Target="https://desertridgefp.com/wp-content/uploads/2020/04/nelson.jpg" TargetMode="External"/><Relationship Id="rId124" Type="http://schemas.openxmlformats.org/officeDocument/2006/relationships/hyperlink" Target="https://www.sciatica.com/wp-content/uploads/2023/04/dr-chris-yeung-e1681920885139.png" TargetMode="External"/><Relationship Id="rId70" Type="http://schemas.openxmlformats.org/officeDocument/2006/relationships/hyperlink" Target="https://affderm.com/wp-content/uploads/2022/03/affderm-45.png" TargetMode="External"/><Relationship Id="rId91" Type="http://schemas.openxmlformats.org/officeDocument/2006/relationships/hyperlink" Target="https://img1.wsimg.com/isteam/ip/bc8509bd-e9be-49c9-886f-8924ee0a60da/image0.jpeg/:/rs=w:1200,h:1600,cg:true,m/cr=w:1200,h:1600" TargetMode="External"/><Relationship Id="rId145" Type="http://schemas.openxmlformats.org/officeDocument/2006/relationships/hyperlink" Target="https://sa1s3optim.patientpop.com/1024x/filters:format(webp)/assets/production/practices/91a3d0c1d840c0d47df69e917714dee092cfec7b/images/2499397.jpg" TargetMode="External"/><Relationship Id="rId166" Type="http://schemas.openxmlformats.org/officeDocument/2006/relationships/hyperlink" Target="https://azcdps.com/physician/kenan-arkawi-pa-c-dmsc/" TargetMode="External"/><Relationship Id="rId187" Type="http://schemas.openxmlformats.org/officeDocument/2006/relationships/hyperlink" Target="https://tstazpt.com/wp-content/uploads/2018/08/Sherry850x875.jpg" TargetMode="External"/><Relationship Id="rId1" Type="http://schemas.openxmlformats.org/officeDocument/2006/relationships/hyperlink" Target="https://www.biltmoredentalcenter.com/app/uploads/2024/01/dr-coles-min.jpg" TargetMode="External"/><Relationship Id="rId212" Type="http://schemas.openxmlformats.org/officeDocument/2006/relationships/hyperlink" Target="https://encrypted-tbn0.gstatic.com/images?q=tbn:ANd9GcS3Jth5EKCjOTAXLotwONqOdooon1W0xozCvXMh5Vl3zw&amp;s" TargetMode="External"/><Relationship Id="rId28" Type="http://schemas.openxmlformats.org/officeDocument/2006/relationships/hyperlink" Target="https://sp-ao.shortpixel.ai/client/to_webp,q_glossy,ret_img,w_585/https:/parkcitydental.org/wp-content/uploads/2024/04/Image-1.jpeg" TargetMode="External"/><Relationship Id="rId49" Type="http://schemas.openxmlformats.org/officeDocument/2006/relationships/hyperlink" Target="https://yourazbraces.com/wp-content/uploads/2026/05/Web-premier-ortho-patient-int-03225.jpg" TargetMode="External"/><Relationship Id="rId114" Type="http://schemas.openxmlformats.org/officeDocument/2006/relationships/hyperlink" Target="https://img1.wsimg.com/isteam/stock/93218/:/rs=w:807,h:403.5,cg:true,m/cr=w:807,h:403.5" TargetMode="External"/><Relationship Id="rId60" Type="http://schemas.openxmlformats.org/officeDocument/2006/relationships/hyperlink" Target="https://www.phoenixpediatricdental.com/images/dr-brian-allmendinger.jpg?crc=3783907578" TargetMode="External"/><Relationship Id="rId81" Type="http://schemas.openxmlformats.org/officeDocument/2006/relationships/hyperlink" Target="https://www.phxskin.com/wp-content/uploads/sites/117/2019/10/staff-lee-laris-lg.png.webp" TargetMode="External"/><Relationship Id="rId135" Type="http://schemas.openxmlformats.org/officeDocument/2006/relationships/hyperlink" Target="https://storage.googleapis.com/pilotpractice-wordpress-assets/nervexa.com/2026/02/nervexa-providers-page-images-2.webp" TargetMode="External"/><Relationship Id="rId156" Type="http://schemas.openxmlformats.org/officeDocument/2006/relationships/hyperlink" Target="https://cdn-ilccfnd.nitrocdn.com/xncQGVpUxxAUxYzWTTaATEpyZJNyDtwR/assets/images/optimized/rev-378ad7c/azgyn.com/wp-content/uploads/2025/08/AZGYN_John-Davitt.jpg" TargetMode="External"/><Relationship Id="rId177" Type="http://schemas.openxmlformats.org/officeDocument/2006/relationships/hyperlink" Target="https://jwbass.com/wp-content/uploads/2025/08/bass-2025.jpg" TargetMode="External"/><Relationship Id="rId198" Type="http://schemas.openxmlformats.org/officeDocument/2006/relationships/hyperlink" Target="https://www.strengthtrainingrehab.com/wp-content/uploads/2018/03/MarkHyland.Corp_-300x300.png" TargetMode="External"/><Relationship Id="rId202" Type="http://schemas.openxmlformats.org/officeDocument/2006/relationships/hyperlink" Target="https://da4e1j5r7gw87.cloudfront.net/wp-content/uploads/sites/1243/2024/04/david_GSP_UID_9beeef32-3c8a-4799-9549-aa730a0350e5-427x480.jpeg" TargetMode="External"/><Relationship Id="rId18" Type="http://schemas.openxmlformats.org/officeDocument/2006/relationships/hyperlink" Target="https://downtownsmilesphx.com/wp-content/uploads/2023/02/neal1.jpg" TargetMode="External"/><Relationship Id="rId39" Type="http://schemas.openxmlformats.org/officeDocument/2006/relationships/hyperlink" Target="https://opdaz.com/wp-content/uploads/2025/03/Jason.jpg" TargetMode="External"/><Relationship Id="rId50" Type="http://schemas.openxmlformats.org/officeDocument/2006/relationships/hyperlink" Target="https://usmileaz.com/wp-content/uploads/2025/04/Jessica_Saint.png" TargetMode="External"/><Relationship Id="rId104" Type="http://schemas.openxmlformats.org/officeDocument/2006/relationships/hyperlink" Target="https://static.wixstatic.com/media/3bb1e0_8e363c22915d4293a82d59e27961c624~mv2_d_2000_3000_s_2.jpg/v1/crop/x_0,y_0,w_2000,h_2009/fill/w_432,h_434,al_c,q_80,usm_0.66_1.00_0.01,enc_avif,quality_auto/ReedFamily027_edited_edited.jpg" TargetMode="External"/><Relationship Id="rId125" Type="http://schemas.openxmlformats.org/officeDocument/2006/relationships/hyperlink" Target="https://www.chowhipandknee.com/images/jimmy-chow-md-prof.png" TargetMode="External"/><Relationship Id="rId146" Type="http://schemas.openxmlformats.org/officeDocument/2006/relationships/hyperlink" Target="https://doximity-res.cloudinary.com/images/f_auto,q_auto,t_public_profile_photo_320x320/suax38kobkmkyqmtivw7/julie-davis-best-md-phoenix-az.jpg" TargetMode="External"/><Relationship Id="rId167" Type="http://schemas.openxmlformats.org/officeDocument/2006/relationships/hyperlink" Target="https://breastreconstructionaz.com/assets/img/team/dr-tim-matatov.jpg" TargetMode="External"/><Relationship Id="rId188" Type="http://schemas.openxmlformats.org/officeDocument/2006/relationships/hyperlink" Target="https://static.wixstatic.com/media/b0d1c2_c8f6cfccee2b45cfa1033725be6a1d61~mv2.png/v1/fill/w_437,h_582,fp_0.55_0.24,lg_1,q_85,enc_avif,quality_auto/Jordon_Cavanagh_PT_DPT.png" TargetMode="External"/><Relationship Id="rId71" Type="http://schemas.openxmlformats.org/officeDocument/2006/relationships/hyperlink" Target="https://desertvalleydermatology.com/wp-content/uploads/2023/07/Group-Headshot-1-scaled.jpg" TargetMode="External"/><Relationship Id="rId92" Type="http://schemas.openxmlformats.org/officeDocument/2006/relationships/hyperlink" Target="https://www.pleasantpediatrics.com/PleasPeds/providers/Dr.%20Sandhya%20Ravi.jpg" TargetMode="External"/><Relationship Id="rId213" Type="http://schemas.openxmlformats.org/officeDocument/2006/relationships/hyperlink" Target="https://i0.wp.com/phxeyedoctor.com/wp-content/uploads/2024/08/waleed-optometrist-e1770742586690.jpg?resize=768%2C680&amp;ssl=1" TargetMode="External"/><Relationship Id="rId2" Type="http://schemas.openxmlformats.org/officeDocument/2006/relationships/hyperlink" Target="https://artisticd.com/wp-content/uploads/2016/04/DrD-about.jpg" TargetMode="External"/><Relationship Id="rId29" Type="http://schemas.openxmlformats.org/officeDocument/2006/relationships/hyperlink" Target="https://res.cloudinary.com/heartland-dental/w_800,c_fill,g_faces,f_auto,ar_1:1,d_doctorphotos:notfound11.jpg/doctorphotos/1669916078" TargetMode="External"/><Relationship Id="rId40" Type="http://schemas.openxmlformats.org/officeDocument/2006/relationships/hyperlink" Target="https://desertpalmaz.com/wp-content/uploads/sites/10/2023/08/Doctor-Square-Dabestani.jpg" TargetMode="External"/><Relationship Id="rId115" Type="http://schemas.openxmlformats.org/officeDocument/2006/relationships/hyperlink" Target="https://sa1s3optim.patientpop.com/assets/docs/248905.jpg" TargetMode="External"/><Relationship Id="rId136" Type="http://schemas.openxmlformats.org/officeDocument/2006/relationships/hyperlink" Target="https://doximity-res.cloudinary.com/images/f_auto,q_auto,t_public_profile_photo_320x320/jbwi0yebbnoj2cijrhds/brad-bruns-md-phoenix-az.jpg" TargetMode="External"/><Relationship Id="rId157" Type="http://schemas.openxmlformats.org/officeDocument/2006/relationships/hyperlink" Target="https://sa1s3optim.patientpop.com/assets/docs/286488.jpg" TargetMode="External"/><Relationship Id="rId178" Type="http://schemas.openxmlformats.org/officeDocument/2006/relationships/hyperlink" Target="https://www.phxskin.com/wp-content/uploads/sites/117/2019/10/staff-lee-laris-lg.png.webp" TargetMode="External"/><Relationship Id="rId61" Type="http://schemas.openxmlformats.org/officeDocument/2006/relationships/hyperlink" Target="https://www.sonoransmile.com/hub_sites/asgari-shadow2/www/assets/uploads/images/staff/meet-dr-samantha-vu.jpg" TargetMode="External"/><Relationship Id="rId82" Type="http://schemas.openxmlformats.org/officeDocument/2006/relationships/hyperlink" Target="https://cdcssl.ibsrv.net/ibimg/smb/1400x928_80/webmgr/1k/v/n/dr-patterson.png.webp?8fda12c938295bd9d75280790b08c177" TargetMode="External"/><Relationship Id="rId199" Type="http://schemas.openxmlformats.org/officeDocument/2006/relationships/hyperlink" Target="https://azopt.net/wp-content/uploads/2021/05/ryann-e1706738770845.jpg" TargetMode="External"/><Relationship Id="rId203" Type="http://schemas.openxmlformats.org/officeDocument/2006/relationships/hyperlink" Target="https://moonvalleyeyecare.com/wp-content/uploads/2021/04/Dominguez.jpg.webp"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steventhorntonmd.com/wp-content/uploads/2025/11/Dr.Thornton-Standing-2025-Medium.jpeg" TargetMode="External"/><Relationship Id="rId21" Type="http://schemas.openxmlformats.org/officeDocument/2006/relationships/hyperlink" Target="https://www.robertmitchelldds.com/assets/images/dr-mitchell.jpg" TargetMode="External"/><Relationship Id="rId42" Type="http://schemas.openxmlformats.org/officeDocument/2006/relationships/hyperlink" Target="https://hporthodallasbraces.com/wp-content/uploads/2019/10/best-dallas-orthodontist.jpg" TargetMode="External"/><Relationship Id="rId63" Type="http://schemas.openxmlformats.org/officeDocument/2006/relationships/hyperlink" Target="https://cdcssl.ibsrv.net/ibimg/smb/650x650_80/webmgr/1z/a/e/2514514.webp?39020bd9bb3b3966885be69e33aef7bb" TargetMode="External"/><Relationship Id="rId84" Type="http://schemas.openxmlformats.org/officeDocument/2006/relationships/hyperlink" Target="https://www.parkcitiespediatrics.com/wp-content/uploads/2019/04/DSC_8423-600x400.jpg" TargetMode="External"/><Relationship Id="rId138" Type="http://schemas.openxmlformats.org/officeDocument/2006/relationships/hyperlink" Target="https://cornerstonemddallas.com/wp-content/uploads/2025/03/Dr-740x1024.webp" TargetMode="External"/><Relationship Id="rId159" Type="http://schemas.openxmlformats.org/officeDocument/2006/relationships/hyperlink" Target="https://www.drweider.com/wp-content/uploads/2019/11/dr-weider_button.jpg" TargetMode="External"/><Relationship Id="rId170" Type="http://schemas.openxmlformats.org/officeDocument/2006/relationships/hyperlink" Target="https://dfwbacktohealth.com/assets/dr-kristi-farrell-Gdbq_kyZ.webp" TargetMode="External"/><Relationship Id="rId191" Type="http://schemas.openxmlformats.org/officeDocument/2006/relationships/hyperlink" Target="https://encrypted-tbn0.gstatic.com/images?q=tbn:ANd9GcTybhXw-j9ywDGBn6ix1gfOzEv2eMe7ACgbBjprX1ETGg&amp;s" TargetMode="External"/><Relationship Id="rId107" Type="http://schemas.openxmlformats.org/officeDocument/2006/relationships/hyperlink" Target="https://www.healthcareclinics.com/wp-content/uploads/2024/04/Ronald-cropped.jpg" TargetMode="External"/><Relationship Id="rId11" Type="http://schemas.openxmlformats.org/officeDocument/2006/relationships/hyperlink" Target="https://affordabledallasdentist.com/wp-content/uploads/2024/05/dr-elyse-img.jpg" TargetMode="External"/><Relationship Id="rId32" Type="http://schemas.openxmlformats.org/officeDocument/2006/relationships/hyperlink" Target="https://smilelabdallas.com/wp-content/uploads/2024/09/Dr.Tamkin-Best-Dentist.png" TargetMode="External"/><Relationship Id="rId53" Type="http://schemas.openxmlformats.org/officeDocument/2006/relationships/hyperlink" Target="https://www.4dorthodontics.com/wp-content/uploads/2020/09/HDR-Version-GRC7971-Fashemo-Deji-3705-1-768x960.jpeg" TargetMode="External"/><Relationship Id="rId74" Type="http://schemas.openxmlformats.org/officeDocument/2006/relationships/hyperlink" Target="https://cdcssl.ibsrv.net/ibimg/smb/1400x2100_80/webmgr/1w/y/0/644c0468ab06e_EnlightendermatologyAmyWolthoff.jpg.webp?4ef507ce66b04741cb676a5588e3531a" TargetMode="External"/><Relationship Id="rId128" Type="http://schemas.openxmlformats.org/officeDocument/2006/relationships/hyperlink" Target="https://phyndapi-n9-prod-east2-dgb5gra6fdffawgn.eastus2-01.azurewebsites.net/V1/Photo/1225092984" TargetMode="External"/><Relationship Id="rId149" Type="http://schemas.openxmlformats.org/officeDocument/2006/relationships/hyperlink" Target="https://www.drrai.net/wp-content/uploads/2025/10/dr-vasdev-rai-intro.webp" TargetMode="External"/><Relationship Id="rId5" Type="http://schemas.openxmlformats.org/officeDocument/2006/relationships/hyperlink" Target="https://www.highlandsdentaldallas.com/wp-content/uploads/h2-400x200-1.jpg" TargetMode="External"/><Relationship Id="rId95" Type="http://schemas.openxmlformats.org/officeDocument/2006/relationships/hyperlink" Target="https://images.leadconnectorhq.com/image/f_webp/q_80/r_1200/u_https:/assets.cdn.filesafe.space/lCzsyd5yW0jr8udwMAJK/media/699c9835340118cc6196b6c8.png" TargetMode="External"/><Relationship Id="rId160" Type="http://schemas.openxmlformats.org/officeDocument/2006/relationships/hyperlink" Target="https://onerehab.com/wp-content/uploads/2025/04/Christian-Steincamp-0001.webp" TargetMode="External"/><Relationship Id="rId181" Type="http://schemas.openxmlformats.org/officeDocument/2006/relationships/hyperlink" Target="https://encrypted-tbn0.gstatic.com/images?q=tbn:ANd9GcR3PRBbHmjL-3C-0XdhAvoM6PiSXBeivKOp7Y-FvIaQjA&amp;s" TargetMode="External"/><Relationship Id="rId22" Type="http://schemas.openxmlformats.org/officeDocument/2006/relationships/hyperlink" Target="https://www.dallasdentalspa.com/assets/uploads/images/meet-dr-sheena-allen.jpg" TargetMode="External"/><Relationship Id="rId43" Type="http://schemas.openxmlformats.org/officeDocument/2006/relationships/hyperlink" Target="https://cdn.prod.website-files.com/6582147563a700c3a8cb91d5/658cbad7491d62a69f49932f_Rahimi.png" TargetMode="External"/><Relationship Id="rId64" Type="http://schemas.openxmlformats.org/officeDocument/2006/relationships/hyperlink" Target="https://www.dallasdermcenter.com/wp-content/uploads/2021/08/Radusky_MD.png" TargetMode="External"/><Relationship Id="rId118" Type="http://schemas.openxmlformats.org/officeDocument/2006/relationships/hyperlink" Target="https://d2uvynux30dg3.cloudfront.net/dallasboneandjoint.com/wp-content/uploads/2019/09/26225413/Paul-D-Saadi-MD.jpg" TargetMode="External"/><Relationship Id="rId139" Type="http://schemas.openxmlformats.org/officeDocument/2006/relationships/hyperlink" Target="https://d2tgiyvz192tbr.cloudfront.net/providers/servlet/servlet.FileDownload?file=00Pcw000007Va4nEAC" TargetMode="External"/><Relationship Id="rId85" Type="http://schemas.openxmlformats.org/officeDocument/2006/relationships/hyperlink" Target="https://www.hhmhealth.org/wp-content/uploads/2026/02/Abbey-2-768x1024.png" TargetMode="External"/><Relationship Id="rId150" Type="http://schemas.openxmlformats.org/officeDocument/2006/relationships/hyperlink" Target="https://cdn.prod.website-files.com/660e742748116a7d4c947734/6616545d5ca4907325774d85_5f1f265aab5d18d3fc5cc046_FB4A1501-E4B9-4CBD-81F8-D8CB5FD895D6_Facetune_27-07-2020-13-53-00-1.jpg" TargetMode="External"/><Relationship Id="rId171" Type="http://schemas.openxmlformats.org/officeDocument/2006/relationships/hyperlink" Target="https://lh3.googleusercontent.com/sitesv/AA5AbUAF47YwyO9JhfW6air3A0aPBVCEBSI6eFd9WwtApLpYZukZ61QQVaVrtdk62r1BKojyEmBR8j1HrUGXqNVbQWWw4us9wr_r5f0VnjXU4piMC08w23V7oLBIH-styAtdwQz7WshJkEzzuRQDF_n4e2hhRO4aMXD-oFr_6uIsI_V1Hab7NnjNTZ-VIiQicC0akPoTqMNdEy9oOV2Crlq-WXNivw86_CoWp7TbNw=w1280" TargetMode="External"/><Relationship Id="rId12" Type="http://schemas.openxmlformats.org/officeDocument/2006/relationships/hyperlink" Target="https://fundental.com/wp-content/uploads/2026/03/Doctor.webp" TargetMode="External"/><Relationship Id="rId33" Type="http://schemas.openxmlformats.org/officeDocument/2006/relationships/hyperlink" Target="https://dallasddspecialists.com/wp-content/uploads/IMG_9049.jpg" TargetMode="External"/><Relationship Id="rId108" Type="http://schemas.openxmlformats.org/officeDocument/2006/relationships/hyperlink" Target="https://static.wixstatic.com/media/5e9dc2_f7c58dda8a6c4d05a537f111fa8a05b1~mv2.jpg/v1/crop/x_0,y_764,w_3712,h_3712/fill/w_400,h_400,al_c,q_80,usm_0.66_1.00_0.01,enc_avif,quality_auto/DSC_6287_JPG.jpg" TargetMode="External"/><Relationship Id="rId129" Type="http://schemas.openxmlformats.org/officeDocument/2006/relationships/hyperlink" Target="https://www.txorthopaedic.com/wp-content/uploads/2025/08/Jacob-Becker-MD.webp" TargetMode="External"/><Relationship Id="rId54" Type="http://schemas.openxmlformats.org/officeDocument/2006/relationships/hyperlink" Target="https://www.genecovorthodontics.com/assets/uploads/images/meet-dr-genecov.jpg" TargetMode="External"/><Relationship Id="rId75" Type="http://schemas.openxmlformats.org/officeDocument/2006/relationships/hyperlink" Target="https://signaturederm.com/wp-content/uploads/sites/17/2023/12/Selkin-MD-scaled-e1765575418702-wpv_400x400_center_center.jpg" TargetMode="External"/><Relationship Id="rId96" Type="http://schemas.openxmlformats.org/officeDocument/2006/relationships/hyperlink" Target="https://pecantreepediatrics.com/wp-content/uploads/2009/11/DSC_3978-21-e1373216588761.jpg" TargetMode="External"/><Relationship Id="rId140" Type="http://schemas.openxmlformats.org/officeDocument/2006/relationships/hyperlink" Target="https://static.wixstatic.com/media/7782b7_c772630cf35d454480e45e7384069487~mv2.jpg/v1/fill/w_333,h_333,al_c,q_80,usm_0.66_1.00_0.01,enc_avif,quality_auto/DSC_6804_Ba_edited.jpg" TargetMode="External"/><Relationship Id="rId161" Type="http://schemas.openxmlformats.org/officeDocument/2006/relationships/hyperlink" Target="https://therarehabandwellness.com/wp-content/uploads/2024/10/1.webp" TargetMode="External"/><Relationship Id="rId182" Type="http://schemas.openxmlformats.org/officeDocument/2006/relationships/hyperlink" Target="https://firsteyecaredowntowndallas.com/wp-content/uploads/2018/09/Weikum-Dr.jpg" TargetMode="External"/><Relationship Id="rId6" Type="http://schemas.openxmlformats.org/officeDocument/2006/relationships/hyperlink" Target="https://www.rossavefamilydental.com/assets/images/dr-liu-1.jpg" TargetMode="External"/><Relationship Id="rId23" Type="http://schemas.openxmlformats.org/officeDocument/2006/relationships/hyperlink" Target="https://www.dallasesthetics.com/wp-content/uploads/2026/01/Headshot-of-RBD-3-1-683x1024.jpg" TargetMode="External"/><Relationship Id="rId119" Type="http://schemas.openxmlformats.org/officeDocument/2006/relationships/hyperlink" Target="https://static.wixstatic.com/media/7d719a_70c1118cf859409dbedde1aebd4d85a4~mv2.jpg/v1/fill/w_240,h_240,al_c,q_80,usm_0.66_1.00_0.01,enc_avif,quality_auto/7d719a_70c1118cf859409dbedde1aebd4d85a4~mv2.jpg" TargetMode="External"/><Relationship Id="rId44" Type="http://schemas.openxmlformats.org/officeDocument/2006/relationships/hyperlink" Target="https://www.lakewoodortho.net/assets/images/meet-dr-simon-1.png" TargetMode="External"/><Relationship Id="rId65" Type="http://schemas.openxmlformats.org/officeDocument/2006/relationships/hyperlink" Target="https://www.dallasdermmd.com/wp-content/uploads/2020/06/new-ashwin-agarwal-287x300.jpg" TargetMode="External"/><Relationship Id="rId86" Type="http://schemas.openxmlformats.org/officeDocument/2006/relationships/hyperlink" Target="https://pediatricsoftexas.com/wp-content/uploads/2025/01/b3.jpeg" TargetMode="External"/><Relationship Id="rId130" Type="http://schemas.openxmlformats.org/officeDocument/2006/relationships/hyperlink" Target="https://b1360207.smushcdn.com/1360207/wp-content/uploads/2023/11/EKNHeadshot.jpg?lossy=1&amp;strip=1&amp;webp=1" TargetMode="External"/><Relationship Id="rId151" Type="http://schemas.openxmlformats.org/officeDocument/2006/relationships/hyperlink" Target="https://www.drliland.com/wp-content/uploads/2023/10/liland.jpg" TargetMode="External"/><Relationship Id="rId172" Type="http://schemas.openxmlformats.org/officeDocument/2006/relationships/hyperlink" Target="https://optimovedfw.com/wp-content/uploads/2024/03/OPT_Jeff_S.jpg.webp" TargetMode="External"/><Relationship Id="rId13" Type="http://schemas.openxmlformats.org/officeDocument/2006/relationships/hyperlink" Target="https://www.eastquarterdental.com/wp-content/uploads/2025/06/Dr-Canales-Headshot-photo-768x509.jpg" TargetMode="External"/><Relationship Id="rId18" Type="http://schemas.openxmlformats.org/officeDocument/2006/relationships/hyperlink" Target="https://www.lakehighlandsdental.com/wp-content/uploads/2021/04/DrAsh-200x300.jpg" TargetMode="External"/><Relationship Id="rId39" Type="http://schemas.openxmlformats.org/officeDocument/2006/relationships/hyperlink" Target="https://www.orthodontistdallastx.com/wp-content/uploads/2025/12/Img-dr-judy-choi.webp" TargetMode="External"/><Relationship Id="rId109" Type="http://schemas.openxmlformats.org/officeDocument/2006/relationships/hyperlink" Target="https://www.parklandhealth.org/Uploads/Public/Images/Med-Staff/GRIFFIN_JAMES_D.jpg" TargetMode="External"/><Relationship Id="rId34" Type="http://schemas.openxmlformats.org/officeDocument/2006/relationships/hyperlink" Target="https://static.wixstatic.com/media/b76ed4_bd6c8d3620f54ac9bbc15cdc356fe393~mv2.jpeg/v1/fill/w_1532,h_926,al_c,q_85,usm_0.66_1.00_0.01,enc_avif,quality_auto/Dr%20Santilli.jpeg" TargetMode="External"/><Relationship Id="rId50" Type="http://schemas.openxmlformats.org/officeDocument/2006/relationships/hyperlink" Target="https://www.dallasdentalortho.com/assets/images/meet-dr-nadella-1.webp" TargetMode="External"/><Relationship Id="rId55" Type="http://schemas.openxmlformats.org/officeDocument/2006/relationships/hyperlink" Target="https://thrivedentist.com/wp-content/uploads/2025/08/Dr.-Haroon-1620x2048.jpg" TargetMode="External"/><Relationship Id="rId76" Type="http://schemas.openxmlformats.org/officeDocument/2006/relationships/hyperlink" Target="https://assets.adeankingstondermatology.com/Images/Sites/K/KingstonAdean/Practitioner/1409512.jpg?w=1000&amp;h=1400&amp;mode=max&amp;deviceType=Desktop" TargetMode="External"/><Relationship Id="rId97" Type="http://schemas.openxmlformats.org/officeDocument/2006/relationships/hyperlink" Target="https://dallasfamilymedical.com/wp-content/uploads/2022/05/2226011-1.jpg" TargetMode="External"/><Relationship Id="rId104" Type="http://schemas.openxmlformats.org/officeDocument/2006/relationships/hyperlink" Target="https://nebula.wsimg.com/d6336dc84497b57a1956ffe909409d3d?AccessKeyId=57B6B836BB5E645028F3&amp;disposition=0&amp;alloworigin=1" TargetMode="External"/><Relationship Id="rId120" Type="http://schemas.openxmlformats.org/officeDocument/2006/relationships/hyperlink" Target="https://www.kelechiokorohamd.com/images/dr-kelechi-okraha-profile-img.jpg" TargetMode="External"/><Relationship Id="rId125" Type="http://schemas.openxmlformats.org/officeDocument/2006/relationships/hyperlink" Target="https://images.squarespace-cdn.com/content/v1/66ed92f1742a9f3c561ed5d5/7d154990-13a2-4f91-aa5e-ee7ba4ebef72/dr-torrence-stepteau-md-square.jpg?format=1500w" TargetMode="External"/><Relationship Id="rId141" Type="http://schemas.openxmlformats.org/officeDocument/2006/relationships/hyperlink" Target="https://charlestonhousegyn.com/wp-content/uploads/2024/11/IMG_1596.jpeg" TargetMode="External"/><Relationship Id="rId146" Type="http://schemas.openxmlformats.org/officeDocument/2006/relationships/hyperlink" Target="https://www.khanplasticsurgery.com/wp-content/uploads/2012/09/unnamed-1-255x300.jpg" TargetMode="External"/><Relationship Id="rId167" Type="http://schemas.openxmlformats.org/officeDocument/2006/relationships/hyperlink" Target="https://static.wixstatic.com/media/bca8bc_052229cac8b0407a8e983f27ae2a9194~mv2.jpg/v1/crop/x_241,y_429,w_1079,h_1261/fill/w_149,h_174,al_c,q_80,usm_0.66_1.00_0.01,enc_avif,quality_auto/20220310_154655.jpg" TargetMode="External"/><Relationship Id="rId188" Type="http://schemas.openxmlformats.org/officeDocument/2006/relationships/hyperlink" Target="https://cdn.patientengage.cloud/external/storage.googleapis.com/ecp-samurai/accounts/1184/websites/1964/team/8851/949fef15-1ba0-4119-a83a-f03e56477cb7.jpg" TargetMode="External"/><Relationship Id="rId7" Type="http://schemas.openxmlformats.org/officeDocument/2006/relationships/hyperlink" Target="https://www.hfdentist.com/wp-content/uploads/2023/10/IMG_0531-1-500x777.jpg" TargetMode="External"/><Relationship Id="rId71" Type="http://schemas.openxmlformats.org/officeDocument/2006/relationships/hyperlink" Target="https://static.wixstatic.com/media/04967c_f54f52c58815858317467149880ef3a2.jpg/v1/fill/w_261,h_263,al_c,q_80,usm_0.66_1.00_0.01,enc_avif,quality_auto/04967c_f54f52c58815858317467149880ef3a2.jpg" TargetMode="External"/><Relationship Id="rId92" Type="http://schemas.openxmlformats.org/officeDocument/2006/relationships/hyperlink" Target="https://prestoncentrepediatrics.com/team/dr-joe-peterman/" TargetMode="External"/><Relationship Id="rId162" Type="http://schemas.openxmlformats.org/officeDocument/2006/relationships/hyperlink" Target="https://img1.wsimg.com/isteam/ip/db1f1cb4-b091-4dd2-a535-b2162b6f68db/Helga-Linkedin-Pic.jpg/:/cr=t:0%25,l:0%25,w:100%25,h:100%25/rs=w:600,h:600,cg:true" TargetMode="External"/><Relationship Id="rId183" Type="http://schemas.openxmlformats.org/officeDocument/2006/relationships/hyperlink" Target="https://cdn.patientengage.cloud/external/storage.googleapis.com/ecp-samurai/38238/99fe1469-3b91-4666-94f1-ae2f321665fc.jpeg" TargetMode="External"/><Relationship Id="rId2" Type="http://schemas.openxmlformats.org/officeDocument/2006/relationships/hyperlink" Target="https://cdn.prod.website-files.com/6936df35f983556cfdef7a34/693829779daf732f4a4f1a9c_ecb002e35c50ffeb321950546684d7ef_68d1cf36a38e440cf4374864_The-Dental-Method-S8e8-2025-Powers-20.jpg" TargetMode="External"/><Relationship Id="rId29" Type="http://schemas.openxmlformats.org/officeDocument/2006/relationships/hyperlink" Target="https://inwoodvillagedental.com/wp-content/uploads/2023/01/Meet-Dr.-Piada.jpg" TargetMode="External"/><Relationship Id="rId24" Type="http://schemas.openxmlformats.org/officeDocument/2006/relationships/hyperlink" Target="https://kajabi-storefronts-production.kajabi-cdn.com/kajabi-storefronts-production/file-uploads/themes/2154486259/settings_images/b0547ff-50f4-53d6-515-71162d341d65_Image_1-9-23_at_8.56_AM.jpg" TargetMode="External"/><Relationship Id="rId40" Type="http://schemas.openxmlformats.org/officeDocument/2006/relationships/hyperlink" Target="https://dallas-ortho.com/wp-content/uploads/2025/12/img-Meet-Dr-Benito-Benitez.webp" TargetMode="External"/><Relationship Id="rId45" Type="http://schemas.openxmlformats.org/officeDocument/2006/relationships/hyperlink" Target="https://static.wixstatic.com/media/2741af_0148521a083a4164960e23eb7c1219d7~mv2.jpg/v1/crop/x_1422,y_258,w_3201,h_3200/fill/w_422,h_422,fp_0.50_0.50,q_80,usm_0.66_1.00_0.01,enc_avif,quality_auto/051625_Gupta_KathyTran_IMG_7945.jpg" TargetMode="External"/><Relationship Id="rId66" Type="http://schemas.openxmlformats.org/officeDocument/2006/relationships/hyperlink" Target="https://forefrontdermatology.com/wp-content/uploads/2022/06/Hurley-800x800-1-350x350.jpg" TargetMode="External"/><Relationship Id="rId87" Type="http://schemas.openxmlformats.org/officeDocument/2006/relationships/hyperlink" Target="https://www.myprivia.com/sites/default/files/styles/provider_landing_200x200_/public/2024-10/htpfm_Sheley_Weiss.jpg?itok=d10eJz6V" TargetMode="External"/><Relationship Id="rId110" Type="http://schemas.openxmlformats.org/officeDocument/2006/relationships/hyperlink" Target="https://health.localtennisclubs.net/wp-content/uploads/2026/05/1-1.jpg" TargetMode="External"/><Relationship Id="rId115" Type="http://schemas.openxmlformats.org/officeDocument/2006/relationships/hyperlink" Target="https://txosa.com/wp-content/uploads/2025/10/Boyko-Headshot.jpg" TargetMode="External"/><Relationship Id="rId131" Type="http://schemas.openxmlformats.org/officeDocument/2006/relationships/hyperlink" Target="https://dallasobgynpa.com/wp-content/uploads/2026/02/clarke.jpg" TargetMode="External"/><Relationship Id="rId136" Type="http://schemas.openxmlformats.org/officeDocument/2006/relationships/hyperlink" Target="https://sa1s3optim.patientpop.com/640x/filters:format(webp)/assets/production/practices/dec327ea2e3a3b4bfe7578a1cdb3612a6e2c1738/images/2798453.jpg" TargetMode="External"/><Relationship Id="rId157" Type="http://schemas.openxmlformats.org/officeDocument/2006/relationships/hyperlink" Target="https://www.drazouz.com/wp-content/uploads/2022/07/Dr.-David-Azouz-min.jpg" TargetMode="External"/><Relationship Id="rId178" Type="http://schemas.openxmlformats.org/officeDocument/2006/relationships/hyperlink" Target="https://static.wixstatic.com/media/cb608a_459e4a73a80c45c39978d7470f79aa90~mv2.jpg/v1/crop/x_17,y_0,w_264,h_297/fill/w_369,h_416,al_c,lg_1,q_80,enc_avif,quality_auto/Dr_edited.jpg" TargetMode="External"/><Relationship Id="rId61" Type="http://schemas.openxmlformats.org/officeDocument/2006/relationships/hyperlink" Target="https://www.dermofficedallas.com/wp-content/uploads/2025/04/Dr.Ellen_-1-647x1024.jpg.webp" TargetMode="External"/><Relationship Id="rId82" Type="http://schemas.openxmlformats.org/officeDocument/2006/relationships/hyperlink" Target="https://oakcliffpediatrics.com/wp-content/uploads/2022/07/OCP_2022-23-2.jpg" TargetMode="External"/><Relationship Id="rId152" Type="http://schemas.openxmlformats.org/officeDocument/2006/relationships/hyperlink" Target="https://drrohrich.com/wp-content/uploads/angela-photo-200x300.jpg" TargetMode="External"/><Relationship Id="rId173" Type="http://schemas.openxmlformats.org/officeDocument/2006/relationships/hyperlink" Target="https://synergyptandpilates.com/wp-content/uploads/bb-plugin/cache/SYNERGY2020-13-circle-3f2dbdd6a7e7caa674ddb152a2daefc9-608c21de3022b.jpg" TargetMode="External"/><Relationship Id="rId19" Type="http://schemas.openxmlformats.org/officeDocument/2006/relationships/hyperlink" Target="https://dallascosmeticdental.com/wp-content/uploads/sites/189/2026/04/alhadef-768x831.jpg" TargetMode="External"/><Relationship Id="rId14" Type="http://schemas.openxmlformats.org/officeDocument/2006/relationships/hyperlink" Target="https://www.lakewoodfamilydental.com/wp-content/uploads/2023/08/Dr.-Austin-Farmer.jpg" TargetMode="External"/><Relationship Id="rId30" Type="http://schemas.openxmlformats.org/officeDocument/2006/relationships/hyperlink" Target="https://cdn.prod.website-files.com/65e8b81094632ffc7f8f31ac/6606d79160b12893412741fb_North_Dallas_2024-168.jpg" TargetMode="External"/><Relationship Id="rId35" Type="http://schemas.openxmlformats.org/officeDocument/2006/relationships/hyperlink" Target="https://www.skylinedentaldtx.com/wp-content/uploads/2025/01/dr-jason.jpg" TargetMode="External"/><Relationship Id="rId56" Type="http://schemas.openxmlformats.org/officeDocument/2006/relationships/hyperlink" Target="https://dreamworksdentaldallas.com/wp-content/uploads/2020/12/Dr.Chen-1-300x300.jpg" TargetMode="External"/><Relationship Id="rId77" Type="http://schemas.openxmlformats.org/officeDocument/2006/relationships/hyperlink" Target="https://northdallasderm.com/wp-content/uploads/2024/04/Dr-Mary-Hurley-e1721240460657.jpg" TargetMode="External"/><Relationship Id="rId100" Type="http://schemas.openxmlformats.org/officeDocument/2006/relationships/hyperlink" Target="https://stellamattina.com/wp-content/uploads/2024/03/bio_gv.jpg" TargetMode="External"/><Relationship Id="rId105" Type="http://schemas.openxmlformats.org/officeDocument/2006/relationships/hyperlink" Target="https://metroplexmedicalcentres.com/wp-content/uploads/2026/05/Mariam-Afolabi-PA-C-metroplex-medical-centres-2026-400x400.jpg" TargetMode="External"/><Relationship Id="rId126" Type="http://schemas.openxmlformats.org/officeDocument/2006/relationships/hyperlink" Target="https://lportho.com/wp-content/uploads/2025/11/Dr.-Aldrich-Headshot-2025-200x300.png" TargetMode="External"/><Relationship Id="rId147" Type="http://schemas.openxmlformats.org/officeDocument/2006/relationships/hyperlink" Target="https://www.datocms-assets.com/199274/1775688606-1756408870-shannon-head-shot.avif?auto=format,compress&amp;w=900" TargetMode="External"/><Relationship Id="rId168" Type="http://schemas.openxmlformats.org/officeDocument/2006/relationships/hyperlink" Target="https://www.northdallasphysicaltherapy.com/hs-fs/hubfs/IMG_7378.jpeg?width=1290&amp;height=1590&amp;name=IMG_7378.jpeg" TargetMode="External"/><Relationship Id="rId8" Type="http://schemas.openxmlformats.org/officeDocument/2006/relationships/hyperlink" Target="https://www.bearcreekfamilydentistry.com/assets/images/section-team-1018.jpg" TargetMode="External"/><Relationship Id="rId51" Type="http://schemas.openxmlformats.org/officeDocument/2006/relationships/hyperlink" Target="https://www.osdsmiles.com/assets/uploads/images/meet-dr-mason-borth.jpg" TargetMode="External"/><Relationship Id="rId72" Type="http://schemas.openxmlformats.org/officeDocument/2006/relationships/hyperlink" Target="https://www.dallasdermpartners.com/wp-content/uploads/2025/06/dr-lauren-dickson-dallas-dermatologist.jpg" TargetMode="External"/><Relationship Id="rId93" Type="http://schemas.openxmlformats.org/officeDocument/2006/relationships/hyperlink" Target="https://www.happyandhealthypedi.com/images/about-dr-amy-pass.png" TargetMode="External"/><Relationship Id="rId98" Type="http://schemas.openxmlformats.org/officeDocument/2006/relationships/hyperlink" Target="https://static.wixstatic.com/media/8c50dd_faf678bfbcf44e08af33bd3cafc61d7a~mv2.jpg/v1/fill/w_596,h_1338,al_c,q_85,usm_0.66_1.00_0.01,enc_avif,quality_auto/8c50dd_faf678bfbcf44e08af33bd3cafc61d7a~mv2.jpg" TargetMode="External"/><Relationship Id="rId121" Type="http://schemas.openxmlformats.org/officeDocument/2006/relationships/hyperlink" Target="https://framerusercontent.com/images/dzUyPppoa6SalNSNW7DdmwTuLU8.jpg?scale-down-to=1024" TargetMode="External"/><Relationship Id="rId142" Type="http://schemas.openxmlformats.org/officeDocument/2006/relationships/hyperlink" Target="https://walnuthillobgyn.com/wp-content/uploads/2022/01/Dr-Battley-480x480.jpg" TargetMode="External"/><Relationship Id="rId163" Type="http://schemas.openxmlformats.org/officeDocument/2006/relationships/hyperlink" Target="https://blogsdir.imgix.net/1714/files/staff/Colette-Wall.jpg?auto=compress,format&amp;cs=adobergb1998&amp;fit=crop&amp;crop=focalpoint" TargetMode="External"/><Relationship Id="rId184" Type="http://schemas.openxmlformats.org/officeDocument/2006/relationships/hyperlink" Target="https://www.envyeyecare.com/assets/images/20180827-102349-hdr-736x1145.jpg" TargetMode="External"/><Relationship Id="rId189" Type="http://schemas.openxmlformats.org/officeDocument/2006/relationships/hyperlink" Target="https://encrypted-tbn0.gstatic.com/images?q=tbn:ANd9GcRlaEHlTb_gnGpYH28CyCW-3x4z5wfCbGiThSlRcWxohw&amp;s" TargetMode="External"/><Relationship Id="rId3" Type="http://schemas.openxmlformats.org/officeDocument/2006/relationships/hyperlink" Target="https://www.midtowndentistrydallas.com/assets/images/dr-joon.png" TargetMode="External"/><Relationship Id="rId25" Type="http://schemas.openxmlformats.org/officeDocument/2006/relationships/hyperlink" Target="https://cdn.prod.website-files.com/68cddbb353de4a292ca77a8a/68d83aa6acbd5ce33756fcc4_timin%20meet-p-2000.jpg" TargetMode="External"/><Relationship Id="rId46" Type="http://schemas.openxmlformats.org/officeDocument/2006/relationships/hyperlink" Target="https://pc-ortho.com/meet-the-doctor/" TargetMode="External"/><Relationship Id="rId67" Type="http://schemas.openxmlformats.org/officeDocument/2006/relationships/hyperlink" Target="https://dallasassocderm.com/wp-content/uploads/sites/30/2026/06/Outlook-skz4vdtr-wpv_400x400_center_center.png" TargetMode="External"/><Relationship Id="rId116" Type="http://schemas.openxmlformats.org/officeDocument/2006/relationships/hyperlink" Target="https://images.leadconnectorhq.com/image/f_webp/q_80/r_1200/u_https:/assets.cdn.filesafe.space/8NTly8GDWW7DoI2ut9mq/media/651c04a0241c3b551725bf42.png" TargetMode="External"/><Relationship Id="rId137" Type="http://schemas.openxmlformats.org/officeDocument/2006/relationships/hyperlink" Target="https://static.wixstatic.com/media/90a441_4ec4d48ea97247be86dad9cf1d91ab0f~mv2.jpg/v1/fill/w_300,h_365,al_c,q_80,usm_0.66_1.00_0.01,enc_avif,quality_auto/90a441_4ec4d48ea97247be86dad9cf1d91ab0f~mv2.jpg" TargetMode="External"/><Relationship Id="rId158" Type="http://schemas.openxmlformats.org/officeDocument/2006/relationships/hyperlink" Target="https://drpero.com/wp-content/uploads/2026/03/Dr.-Pero-New-Image-1.jpg" TargetMode="External"/><Relationship Id="rId20" Type="http://schemas.openxmlformats.org/officeDocument/2006/relationships/hyperlink" Target="https://cowdincosmeticdentistry.com/wp-content/uploads/2022/10/dr-cowdin-cosmetic-dentistry-dallas-texas.jpg" TargetMode="External"/><Relationship Id="rId41" Type="http://schemas.openxmlformats.org/officeDocument/2006/relationships/hyperlink" Target="https://assets.mintdentistry.com/Images/Sites/C/CM-Ortho/Practitioner/693450.jpg" TargetMode="External"/><Relationship Id="rId62" Type="http://schemas.openxmlformats.org/officeDocument/2006/relationships/hyperlink" Target="https://revivalderm.com/wp-content/uploads/2024/05/lisa-p-600x900-1.jpg" TargetMode="External"/><Relationship Id="rId83" Type="http://schemas.openxmlformats.org/officeDocument/2006/relationships/hyperlink" Target="https://i0.wp.com/askdrshari.wpcomstaging.com/wp-content/uploads/2021/01/e5cdb31f-7993-4593-a6bb-a9a228defc00.jpg?w=900&amp;ssl=1" TargetMode="External"/><Relationship Id="rId88" Type="http://schemas.openxmlformats.org/officeDocument/2006/relationships/hyperlink" Target="https://images.squarespace-cdn.com/content/v1/5ee5943d981f943d9ec8b133/b9a883ef-05d5-480d-9670-8a232b7ddd0b/DSC_5292.jpg?format=1000w" TargetMode="External"/><Relationship Id="rId111" Type="http://schemas.openxmlformats.org/officeDocument/2006/relationships/hyperlink" Target="https://healthonemedicine.com/wp-content/uploads/2024/04/Dr.-Shalin-Parikh--1024x1024.jpeg" TargetMode="External"/><Relationship Id="rId132" Type="http://schemas.openxmlformats.org/officeDocument/2006/relationships/hyperlink" Target="https://vernonwaldrep.com/wp-content/uploads/2018/02/kw.jpg" TargetMode="External"/><Relationship Id="rId153" Type="http://schemas.openxmlformats.org/officeDocument/2006/relationships/hyperlink" Target="https://resurrectskinmd.com/wp-content/uploads/2022/10/dr-photo.png" TargetMode="External"/><Relationship Id="rId174" Type="http://schemas.openxmlformats.org/officeDocument/2006/relationships/hyperlink" Target="https://www.mpower-pt.com/wp-content/uploads/2023/04/Stefani.png" TargetMode="External"/><Relationship Id="rId179" Type="http://schemas.openxmlformats.org/officeDocument/2006/relationships/hyperlink" Target="https://storage.googleapis.com/ecp-samurai/38231/99f48975-38a4-4dbe-a49c-58b77d90f3f4.jpeg" TargetMode="External"/><Relationship Id="rId190" Type="http://schemas.openxmlformats.org/officeDocument/2006/relationships/hyperlink" Target="https://encrypted-tbn0.gstatic.com/images?q=tbn:ANd9GcR0HbXFyLiz4qJz7QpTNHHyUyZvDACetRbZC14MYmBomw&amp;s" TargetMode="External"/><Relationship Id="rId15" Type="http://schemas.openxmlformats.org/officeDocument/2006/relationships/hyperlink" Target="https://www.artsfamilydentistry.com/assets/images/dr-azimi-new.jpg" TargetMode="External"/><Relationship Id="rId36" Type="http://schemas.openxmlformats.org/officeDocument/2006/relationships/hyperlink" Target="https://lirp.cdn-website.com/81076591/dms3rep/multi/opt/MeganSnyder-1051h.png" TargetMode="External"/><Relationship Id="rId57" Type="http://schemas.openxmlformats.org/officeDocument/2006/relationships/hyperlink" Target="https://www.defineorthodontics.com/wp-content/themes/codebase-2-child/assets/images/other/img-KiratBio.png" TargetMode="External"/><Relationship Id="rId106" Type="http://schemas.openxmlformats.org/officeDocument/2006/relationships/hyperlink" Target="https://www.villagemedical.com/hs-fs/hubfs/Emily%20Johanson%20NP%20VM%201.jpg?width=250&amp;name=Emily%20Johanson%20NP%20VM%201.jpg" TargetMode="External"/><Relationship Id="rId127" Type="http://schemas.openxmlformats.org/officeDocument/2006/relationships/hyperlink" Target="https://michaelwheelermd.com/wp-content/uploads/2026/03/Dr-Michael-R-Wheeler-1024x1024-1.jpg" TargetMode="External"/><Relationship Id="rId10" Type="http://schemas.openxmlformats.org/officeDocument/2006/relationships/hyperlink" Target="https://i0.wp.com/www.hpdentist.com/wp-content/uploads/2025/05/300wideAARON-e1670452757898_waifu2x_photo_noise3_scale.png?w=600&amp;ssl=1" TargetMode="External"/><Relationship Id="rId31" Type="http://schemas.openxmlformats.org/officeDocument/2006/relationships/hyperlink" Target="https://superiorsmiles.net/wp-content/uploads/what-to-expect-6.jpg" TargetMode="External"/><Relationship Id="rId52" Type="http://schemas.openxmlformats.org/officeDocument/2006/relationships/hyperlink" Target="https://straightortho.com/wp-content/uploads/2024/11/services.png" TargetMode="External"/><Relationship Id="rId73" Type="http://schemas.openxmlformats.org/officeDocument/2006/relationships/hyperlink" Target="https://www.drpetermalouf.com/wp-content/uploads/2023/12/dr-peter-malouf-800x958.jpg" TargetMode="External"/><Relationship Id="rId78" Type="http://schemas.openxmlformats.org/officeDocument/2006/relationships/hyperlink" Target="https://drposten.com/wp-content/uploads/sites/39/2024/12/kelly-sell-e1734056314611-wpv_400x400_center_center.jpg" TargetMode="External"/><Relationship Id="rId94" Type="http://schemas.openxmlformats.org/officeDocument/2006/relationships/hyperlink" Target="https://pediatriciansofdallas.com/wp-content/uploads/2025/01/Dr.-Somer-Curtis-400x604.jpg" TargetMode="External"/><Relationship Id="rId99" Type="http://schemas.openxmlformats.org/officeDocument/2006/relationships/hyperlink" Target="https://sa1s3optim.patientpop.com/assets/docs/165804.png" TargetMode="External"/><Relationship Id="rId101" Type="http://schemas.openxmlformats.org/officeDocument/2006/relationships/hyperlink" Target="https://static.wixstatic.com/media/454a9f_dd9700f2ce0c4d3883f8afb33b127903~mv2.jpg/v1/fill/w_423,h_542,al_c,q_80,usm_0.66_1.00_0.01,enc_avif,quality_auto/279CB222-B730-4916-9091-9C7A8E28AD48%20(1)_edited_edited_edited_edited_edited.jpg" TargetMode="External"/><Relationship Id="rId122" Type="http://schemas.openxmlformats.org/officeDocument/2006/relationships/hyperlink" Target="https://sa1s3optim.patientpop.com/assets/production/practices/b89a08fab7c3cba7db6938e49dfce07a953f9c22/images/2113056.png" TargetMode="External"/><Relationship Id="rId143" Type="http://schemas.openxmlformats.org/officeDocument/2006/relationships/hyperlink" Target="https://usaplasticsurgery.com/wp-content/uploads/sites/215/2023/01/dr-white-4-1.jpg" TargetMode="External"/><Relationship Id="rId148" Type="http://schemas.openxmlformats.org/officeDocument/2006/relationships/hyperlink" Target="https://www.dauweplasticsurgery.com/wp-content/uploads/2025/05/dr-phillip-dauwe-md.jpg" TargetMode="External"/><Relationship Id="rId164" Type="http://schemas.openxmlformats.org/officeDocument/2006/relationships/hyperlink" Target="https://therapypartnersgroup.com/wp-content/uploads/2024/11/2-2.png" TargetMode="External"/><Relationship Id="rId169" Type="http://schemas.openxmlformats.org/officeDocument/2006/relationships/hyperlink" Target="https://cdn.resultspt.com/wp-content/uploads/2024/12/anthony-rpt-leadership-01.webp" TargetMode="External"/><Relationship Id="rId185" Type="http://schemas.openxmlformats.org/officeDocument/2006/relationships/hyperlink" Target="https://dyn.mktgcdn.com/p/okQu9tLOf5m9eFO7Hbz-SpsN386Wc971i1siXIY7qow/width=1920,height=1920" TargetMode="External"/><Relationship Id="rId4" Type="http://schemas.openxmlformats.org/officeDocument/2006/relationships/hyperlink" Target="https://www.skillmanfamilydentistry.com/assets/images/dr-lu-1a.jpg" TargetMode="External"/><Relationship Id="rId9" Type="http://schemas.openxmlformats.org/officeDocument/2006/relationships/hyperlink" Target="https://www.casperfamilydentistry.com/assets/images/dr-joon.png" TargetMode="External"/><Relationship Id="rId180" Type="http://schemas.openxmlformats.org/officeDocument/2006/relationships/hyperlink" Target="https://img1.wsimg.com/isteam/ip/cc23cf6c-35ae-429b-ab32-1d0c4db65a31/FH%20headshot%202022.jpg/:/cr=t:0%25,l:0%25,w:100%25,h:75%25/rs=w:1200,h:1600,cg:true" TargetMode="External"/><Relationship Id="rId26" Type="http://schemas.openxmlformats.org/officeDocument/2006/relationships/hyperlink" Target="https://www.confidentsmilestudiotx.com/wp-content/uploads/2024/04/Dr.-Ken.jpg" TargetMode="External"/><Relationship Id="rId47" Type="http://schemas.openxmlformats.org/officeDocument/2006/relationships/hyperlink" Target="https://images.squarespace-cdn.com/content/v1/60e828e2f61e652c640b7ab5/34faf420-e403-4c9b-9c2c-af97b3ac0522/headshot-dr-cal-martin.png?format=500w" TargetMode="External"/><Relationship Id="rId68" Type="http://schemas.openxmlformats.org/officeDocument/2006/relationships/hyperlink" Target="https://d36hbw14aib5lz.cloudfront.net/310519663632131433/FaxiNdQGefjSuaR2uQQ5Zp/7c_77_7c77d44de4b2dbec572d83ac167a3134_2e595658.jpg?Expires=1782133805&amp;Signature=u7RmIxxwDYwFNE2kqWlxbk~fxKXc9JtSb-DG6q9IIBsU5PSIbuL~GMbhHD4P89WssgMp27hUdbOTppAnk5C5O-NwnXWFjMsNuzBKrbVIpf8OuwwVSfhXUecJzKrQizTwIDYOIHglrFBV3NI486yXcDQatGgBngC3jIHkXiUSvod-TTa3lr8ifIBLxTV1ONvYdJVouY91Y6-mEwoajM9LKhqaUxKikSJ9R3x-hmoPMsz79WawpFqhvZHaGJed3D54CgdoWVFsHtSW-brW34zg-FkDvDePc1cZohnXWwXJo4ArW1dHthLFM6D7qVVuwOQ-QNjahwpJ-HCYBVshT53hgg__&amp;Key-Pair-Id=K1MP89RTKNH4J" TargetMode="External"/><Relationship Id="rId89" Type="http://schemas.openxmlformats.org/officeDocument/2006/relationships/hyperlink" Target="https://www.inwoodvillagepediatrics.com/images-team/deuber-tina.jpg" TargetMode="External"/><Relationship Id="rId112" Type="http://schemas.openxmlformats.org/officeDocument/2006/relationships/hyperlink" Target="https://phyndapi-n9-prod-east2-dgb5gra6fdffawgn.eastus2-01.azurewebsites.net/V1/Photo/1255368502" TargetMode="External"/><Relationship Id="rId133" Type="http://schemas.openxmlformats.org/officeDocument/2006/relationships/hyperlink" Target="https://s3.us-east-1.amazonaws.com/drleonardo.com.site.media/10724-c9d12277d3b9de3a6ceea5ae507f2621.jpg" TargetMode="External"/><Relationship Id="rId154" Type="http://schemas.openxmlformats.org/officeDocument/2006/relationships/hyperlink" Target="https://plasticsurgeondallastx.com/wp-content/uploads/2024/08/Dr.-Abby-Culver-683x1024.jpg" TargetMode="External"/><Relationship Id="rId175" Type="http://schemas.openxmlformats.org/officeDocument/2006/relationships/hyperlink" Target="https://www.bswphysicaltherapy.com/-/media/project/selectmedical/outpatients/shared/outpatient-spotlight-image.jpg?h=378&amp;iar=0&amp;w=475&amp;rev=911ed76ef96948c1af5c2f176f071c53&amp;t=20250409155921&amp;hash=791043FA323CA3D692A1A70631B7C07C" TargetMode="External"/><Relationship Id="rId16" Type="http://schemas.openxmlformats.org/officeDocument/2006/relationships/hyperlink" Target="https://illinoisdentistrydallas.com/wp-content/uploads/2024/01/Dr.-Raj-Family.jpg" TargetMode="External"/><Relationship Id="rId37" Type="http://schemas.openxmlformats.org/officeDocument/2006/relationships/hyperlink" Target="https://www.luxedentaldallas.com/doctors/dr-tracy-nguyen" TargetMode="External"/><Relationship Id="rId58" Type="http://schemas.openxmlformats.org/officeDocument/2006/relationships/hyperlink" Target="https://assets.dermcenterofdallas.com/Images/Sites/D/DermatologyCenterDallas/Practitioner/615772.jpg?w=1000&amp;h=1400&amp;mode=max&amp;deviceType=Desktop" TargetMode="External"/><Relationship Id="rId79" Type="http://schemas.openxmlformats.org/officeDocument/2006/relationships/hyperlink" Target="https://paddallas.com/wp-content/uploads/2025/10/15.png" TargetMode="External"/><Relationship Id="rId102" Type="http://schemas.openxmlformats.org/officeDocument/2006/relationships/hyperlink" Target="https://lakewoodprimarycarewellness.com/assets/upload/1597325301-yoga-image.jpeg" TargetMode="External"/><Relationship Id="rId123" Type="http://schemas.openxmlformats.org/officeDocument/2006/relationships/hyperlink" Target="https://oneortho.com/assets/dr-pradhan-torso.jpg" TargetMode="External"/><Relationship Id="rId144" Type="http://schemas.openxmlformats.org/officeDocument/2006/relationships/hyperlink" Target="https://farrismd.com/wp-content/uploads/2021/11/Farris-new-headshot-1536x1493.jpg.avif" TargetMode="External"/><Relationship Id="rId90" Type="http://schemas.openxmlformats.org/officeDocument/2006/relationships/hyperlink" Target="https://lbucommunityclinic.org/wp-content/uploads/2023/10/Leonor-Marquez-5-25-18-2.jpg" TargetMode="External"/><Relationship Id="rId165" Type="http://schemas.openxmlformats.org/officeDocument/2006/relationships/hyperlink" Target="https://static.wixstatic.com/media/bb964d_04b9856e67f04c41ab5b072be7c72424~mv2.png/v1/fill/w_676,h_963,al_c,q_90,usm_0.66_1.00_0.01,enc_avif,quality_auto/bb964d_04b9856e67f04c41ab5b072be7c72424~mv2.png" TargetMode="External"/><Relationship Id="rId186" Type="http://schemas.openxmlformats.org/officeDocument/2006/relationships/hyperlink" Target="https://da4e1j5r7gw87.cloudfront.net/wp-content/uploads/sites/5147/2026/04/murray_GSP_UID_a1a4b835-30e5-4acf-adc9-78b5d1a65c4d-2.png" TargetMode="External"/><Relationship Id="rId27" Type="http://schemas.openxmlformats.org/officeDocument/2006/relationships/hyperlink" Target="https://www.mariyabarnettdds.com/assets/images/meet-barnett-1.jpg" TargetMode="External"/><Relationship Id="rId48" Type="http://schemas.openxmlformats.org/officeDocument/2006/relationships/hyperlink" Target="https://static.wixstatic.com/media/e1e6d9_97f1ea0677a2409193fc0083fe5a8bdc~mv2.jpg/v1/fill/w_393,h_488,al_t,q_80,usm_0.66_1.00_0.01,enc_avif,quality_auto/e1e6d9_97f1ea0677a2409193fc0083fe5a8bdc~mv2.jpg" TargetMode="External"/><Relationship Id="rId69" Type="http://schemas.openxmlformats.org/officeDocument/2006/relationships/hyperlink" Target="https://cdn.prod.website-files.com/65848b1a1f6c10a369a702cd/65e201ecf56981dfd0bb44ae_Molly-avatar-p-500.jpg" TargetMode="External"/><Relationship Id="rId113" Type="http://schemas.openxmlformats.org/officeDocument/2006/relationships/hyperlink" Target="https://images.squarespace-cdn.com/content/v1/58e4388d9de4bbecc7722024/1491391548111-4B6LH0CJ99XJMII29QGN/Brett+Raynor?format=750w" TargetMode="External"/><Relationship Id="rId134" Type="http://schemas.openxmlformats.org/officeDocument/2006/relationships/hyperlink" Target="https://sa1s3optim.patientpop.com/assets/production/practices/486f66e7ca00cde4b25dc00e11a380ae9011980d/images/2715005.jpg" TargetMode="External"/><Relationship Id="rId80" Type="http://schemas.openxmlformats.org/officeDocument/2006/relationships/hyperlink" Target="https://sa1s3optim.patientpop.com/640x/filters:format(webp)/assets/production/practices/4a883ba845d302462884cfb283801193c521152e/images/2732151.jpg" TargetMode="External"/><Relationship Id="rId155" Type="http://schemas.openxmlformats.org/officeDocument/2006/relationships/hyperlink" Target="https://cdn.shopify.com/s/files/1/1223/4352/files/Dr._John_Burns-_America_s_Best_Plastic_Surgeons_2024.png?v=1728400844" TargetMode="External"/><Relationship Id="rId176" Type="http://schemas.openxmlformats.org/officeDocument/2006/relationships/hyperlink" Target="https://www.fyzical.com/walnut-hill-and-75-tx/client/1741/staff/img/13682/IMG_7259.jpeg" TargetMode="External"/><Relationship Id="rId17" Type="http://schemas.openxmlformats.org/officeDocument/2006/relationships/hyperlink" Target="https://cdn.prod.website-files.com/67c757eb67e951b278422220/67d9b09fcdc1f2df4a7a4344_Dr-Nakhleh.webp" TargetMode="External"/><Relationship Id="rId38" Type="http://schemas.openxmlformats.org/officeDocument/2006/relationships/hyperlink" Target="https://img1.wsimg.com/isteam/ip/f82c262c-8029-4c33-9676-7c992977947f/blob-96b466a.png/:/cr=t:0%25,l:0%25,w:100%25,h:100%25/rs=w:800,cg:true" TargetMode="External"/><Relationship Id="rId59" Type="http://schemas.openxmlformats.org/officeDocument/2006/relationships/hyperlink" Target="https://www.dermspecialistsdallas.com/wp-content/uploads/2025/05/Dr-Brigitte-Sallee-1536x1536.jpg.avif" TargetMode="External"/><Relationship Id="rId103" Type="http://schemas.openxmlformats.org/officeDocument/2006/relationships/hyperlink" Target="https://d38sso7f6qz01j.cloudfront.net/images/abdallahi-dallah-209792-400x400.width-200.jpg" TargetMode="External"/><Relationship Id="rId124" Type="http://schemas.openxmlformats.org/officeDocument/2006/relationships/hyperlink" Target="https://www.methodisthealthsystem.org/sites/default/files/styles/max_width_400/public/hg_features/hg_provider/6f355b44122fb83e89f46c85541f5782.jpg?itok=ZwJHog1C" TargetMode="External"/><Relationship Id="rId70" Type="http://schemas.openxmlformats.org/officeDocument/2006/relationships/hyperlink" Target="https://www.lakewooddermatology.com/img/dr-mcdonough.jpg" TargetMode="External"/><Relationship Id="rId91" Type="http://schemas.openxmlformats.org/officeDocument/2006/relationships/hyperlink" Target="https://www.clinicalpediatrics.com/images/Ernie-M.-Fernandez.jpg?" TargetMode="External"/><Relationship Id="rId145" Type="http://schemas.openxmlformats.org/officeDocument/2006/relationships/hyperlink" Target="https://www.lemmonavenueplasticsurgery.com/wp-content/uploads/2022/08/DAL-Cary-headshot-bsn-RN.png" TargetMode="External"/><Relationship Id="rId166" Type="http://schemas.openxmlformats.org/officeDocument/2006/relationships/hyperlink" Target="https://cdn.prod.website-files.com/69f4b02d64e4317a6a676cee/69f4f21dce158bafc57b4ab8_DSC03006%20(1)-p-800.avif" TargetMode="External"/><Relationship Id="rId187" Type="http://schemas.openxmlformats.org/officeDocument/2006/relationships/hyperlink" Target="https://encrypted-tbn0.gstatic.com/images?q=tbn:ANd9GcQ7BFIFeLUGL4kMdzq4KqsB2Ct7dLPJKBnIpeJfFsJzYA&amp;s" TargetMode="External"/><Relationship Id="rId1" Type="http://schemas.openxmlformats.org/officeDocument/2006/relationships/hyperlink" Target="https://bestdentistindallas.com/wp-content/uploads/2025/09/Family.png" TargetMode="External"/><Relationship Id="rId28" Type="http://schemas.openxmlformats.org/officeDocument/2006/relationships/hyperlink" Target="https://dallasdentalconcierge.com/wp-content/uploads/2025/03/Dr-Melisa-updated-img-1-1152x1536.webp" TargetMode="External"/><Relationship Id="rId49" Type="http://schemas.openxmlformats.org/officeDocument/2006/relationships/hyperlink" Target="https://clearsmiles.com/wp-content/uploads/2022/03/Dr.-Mabel-Abraham-Orthodontist.png" TargetMode="External"/><Relationship Id="rId114" Type="http://schemas.openxmlformats.org/officeDocument/2006/relationships/hyperlink" Target="https://www.carrellclinic.com/sites/carrellclinicv2.com/files/styles/profile_photo/public/profile-photos-clipped/COOPER_clip.png.webp?itok=wzBbSODI" TargetMode="External"/><Relationship Id="rId60" Type="http://schemas.openxmlformats.org/officeDocument/2006/relationships/hyperlink" Target="https://www.epiphanydermatology.com/wp-content/uploads/2026/04/Erin-Adams-Website.jpg" TargetMode="External"/><Relationship Id="rId81" Type="http://schemas.openxmlformats.org/officeDocument/2006/relationships/hyperlink" Target="https://b4485928.smushcdn.com/4485928/wp-content/uploads/2023/06/David-Mathison-BAF7F4.png?lossy=2&amp;strip=1&amp;webp=1&amp;size=190x0" TargetMode="External"/><Relationship Id="rId135" Type="http://schemas.openxmlformats.org/officeDocument/2006/relationships/hyperlink" Target="https://www.swissobgyn.com/_files/staff/payne2.jpg" TargetMode="External"/><Relationship Id="rId156" Type="http://schemas.openxmlformats.org/officeDocument/2006/relationships/hyperlink" Target="https://www.paulpinmd.com/sites/default/files/inline-images/dr-joseph-kelling-plastic-surgeon-dallas.jpeg" TargetMode="External"/><Relationship Id="rId177" Type="http://schemas.openxmlformats.org/officeDocument/2006/relationships/hyperlink" Target="https://www.optixeyecare.net/team/linda-hatton-od/?utm_source=G&amp;utm_medium=local&amp;utm_campaign=google-loca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copperfieldfamilyclinic.com/wp-content/uploads/2024/01/Dr.-Regina-Ottan-Obi-FNP-DNP.png" TargetMode="External"/><Relationship Id="rId21" Type="http://schemas.openxmlformats.org/officeDocument/2006/relationships/hyperlink" Target="https://www.wedesignyoursmile.com/wp-content/uploads/2025/06/drshimizu_400x540.jpg.avif" TargetMode="External"/><Relationship Id="rId42" Type="http://schemas.openxmlformats.org/officeDocument/2006/relationships/hyperlink" Target="https://www.smilesarecool.com/wp-content/themes/canvas/img/headshot-dr-watson.jpg" TargetMode="External"/><Relationship Id="rId63" Type="http://schemas.openxmlformats.org/officeDocument/2006/relationships/hyperlink" Target="https://complete-derm.com/wp-content/uploads/2021/05/Dr.-B.J.-Gill-e1625283606468.jpg" TargetMode="External"/><Relationship Id="rId84" Type="http://schemas.openxmlformats.org/officeDocument/2006/relationships/hyperlink" Target="https://static.wixstatic.com/media/861bca_7cdf319d1bd845de82f60882510c6e0f~mv2.jpg/v1/fill/w_394,h_564,al_c,lg_1,q_80,enc_avif,quality_auto/Dr-Hilda-Gonzalez-McDonnell-MD-17673-zoo.jpg" TargetMode="External"/><Relationship Id="rId138" Type="http://schemas.openxmlformats.org/officeDocument/2006/relationships/hyperlink" Target="https://www.cuttingedgejoints.com/wp-content/uploads/anay-r-patel-md-profile.webp" TargetMode="External"/><Relationship Id="rId159" Type="http://schemas.openxmlformats.org/officeDocument/2006/relationships/hyperlink" Target="https://d2tgiyvz192tbr.cloudfront.net/providers/servlet/servlet.FileDownload?file=00Pcw000006zPu5EAE" TargetMode="External"/><Relationship Id="rId170" Type="http://schemas.openxmlformats.org/officeDocument/2006/relationships/hyperlink" Target="https://encrypted-tbn0.gstatic.com/images?q=tbn:ANd9GcT8XDfLhcM34Vanxp-lvEKWPJDtMF70AlvAp0j4UN7ZPQ&amp;s" TargetMode="External"/><Relationship Id="rId191" Type="http://schemas.openxmlformats.org/officeDocument/2006/relationships/hyperlink" Target="https://properphysicaltherapy.com/wp-content/uploads/2025/05/dr-thao.jpg" TargetMode="External"/><Relationship Id="rId205" Type="http://schemas.openxmlformats.org/officeDocument/2006/relationships/hyperlink" Target="https://dyn.mktgcdn.com/p/RTlkZOwZT5CK1HX0jwSEN-4x5RPz3YgWQyuq188lp6A/width=1920,height=2560" TargetMode="External"/><Relationship Id="rId226" Type="http://schemas.openxmlformats.org/officeDocument/2006/relationships/hyperlink" Target="https://experts.deakin.edu.au/58208-manuel-solis/thumbnail" TargetMode="External"/><Relationship Id="rId107" Type="http://schemas.openxmlformats.org/officeDocument/2006/relationships/hyperlink" Target="https://static.wixstatic.com/media/b738ea_492304d8a62c48a68089edb1cc6cc3e6~mv2_d_3024_4032_s_4_2.jpg/v1/crop/x_0,y_211,w_3024,h_3031/fill/w_260,h_260,al_c,q_80,usm_0.66_1.00_0.01,enc_avif,quality_auto/b738ea_492304d8a62c48a68089edb1cc6cc3e6~mv2_d_3024_4032_s_4_2.jpg" TargetMode="External"/><Relationship Id="rId11" Type="http://schemas.openxmlformats.org/officeDocument/2006/relationships/hyperlink" Target="https://dentistsat650heights.com/wp-content/uploads/2025/01/FZ8A6536-scaled.jpg" TargetMode="External"/><Relationship Id="rId32" Type="http://schemas.openxmlformats.org/officeDocument/2006/relationships/hyperlink" Target="https://cdn.prod.website-files.com/685c7fc247bf28ba060ed894/689ccddf965c08f0a0748d3d_Headshot%20(1).png" TargetMode="External"/><Relationship Id="rId53" Type="http://schemas.openxmlformats.org/officeDocument/2006/relationships/hyperlink" Target="https://sdohouston.com/staff-member/dr-karim-allahdina/" TargetMode="External"/><Relationship Id="rId74" Type="http://schemas.openxmlformats.org/officeDocument/2006/relationships/hyperlink" Target="https://images.squarespace-cdn.com/content/v1/5d071563025a0d0001853ffa/1560978819181-RRLAWA11AVQ4ABJT6EWC/about.jpg?format=2500w" TargetMode="External"/><Relationship Id="rId128" Type="http://schemas.openxmlformats.org/officeDocument/2006/relationships/hyperlink" Target="https://encrypted-tbn0.gstatic.com/images?q=tbn:ANd9GcQHheMKCLcxay1AAPgL1XPOgRb_3xHPuDKZLIgEKnx28g&amp;s" TargetMode="External"/><Relationship Id="rId149" Type="http://schemas.openxmlformats.org/officeDocument/2006/relationships/hyperlink" Target="https://encrypted-tbn0.gstatic.com/images?q=tbn:ANd9GcSRaZxrxfVQ8tZ_kF1XR5WzCQr6Q7o-3UaIyJba99UXYw&amp;s" TargetMode="External"/><Relationship Id="rId5" Type="http://schemas.openxmlformats.org/officeDocument/2006/relationships/hyperlink" Target="https://www.houstonmedicalcenterdental.com/wp-content/uploads/2014/04/drswonke.jpg" TargetMode="External"/><Relationship Id="rId95" Type="http://schemas.openxmlformats.org/officeDocument/2006/relationships/hyperlink" Target="https://encrypted-tbn0.gstatic.com/images?q=tbn:ANd9GcSlqOqJjAwl7rHw2HFP0wmFHnMHLme6m7sWbr6xQm2xsQ&amp;s" TargetMode="External"/><Relationship Id="rId160" Type="http://schemas.openxmlformats.org/officeDocument/2006/relationships/hyperlink" Target="http://www.preferredwomenscare.com/images/zimmerman.jpg" TargetMode="External"/><Relationship Id="rId181" Type="http://schemas.openxmlformats.org/officeDocument/2006/relationships/hyperlink" Target="https://www.datocms-assets.com/132826/1756928986-meet-dr-basu1.jpg?auto=format,compress&amp;w=2100" TargetMode="External"/><Relationship Id="rId216" Type="http://schemas.openxmlformats.org/officeDocument/2006/relationships/hyperlink" Target="https://encrypted-tbn0.gstatic.com/images?q=tbn:ANd9GcQSuhxIEDErevyEDLbhQCxGINI0xiZOLMQk0NcxOP0q6A&amp;s" TargetMode="External"/><Relationship Id="rId22" Type="http://schemas.openxmlformats.org/officeDocument/2006/relationships/hyperlink" Target="https://houstondentalesthetics.com/meet-our-doctors/" TargetMode="External"/><Relationship Id="rId43" Type="http://schemas.openxmlformats.org/officeDocument/2006/relationships/hyperlink" Target="https://houston-orthodontics.com/assets/dr-osama-younis-C17g6RRJ.webp" TargetMode="External"/><Relationship Id="rId64" Type="http://schemas.openxmlformats.org/officeDocument/2006/relationships/hyperlink" Target="https://www.houstondermatologyspecialists.com/content/uploads/2024/07/dr-byrne.jpg" TargetMode="External"/><Relationship Id="rId118" Type="http://schemas.openxmlformats.org/officeDocument/2006/relationships/hyperlink" Target="https://cypresshoustonfp.com/wp-content/uploads/2018/10/DSC_2022rev-370x461.jpg" TargetMode="External"/><Relationship Id="rId139" Type="http://schemas.openxmlformats.org/officeDocument/2006/relationships/hyperlink" Target="https://assets.yourpractice.online/2649/vivek-p-kushwaha-md-profile-main.jpg" TargetMode="External"/><Relationship Id="rId85" Type="http://schemas.openxmlformats.org/officeDocument/2006/relationships/hyperlink" Target="https://www.parrapediatrics.com/wp-content/uploads/2024/09/1.jpeg" TargetMode="External"/><Relationship Id="rId150" Type="http://schemas.openxmlformats.org/officeDocument/2006/relationships/hyperlink" Target="https://www.nwwomens.com/wp-content/uploads/2024/12/CHRISTOPHER-M-MCGUIRKEdit.jpg.avif" TargetMode="External"/><Relationship Id="rId171" Type="http://schemas.openxmlformats.org/officeDocument/2006/relationships/hyperlink" Target="https://encrypted-tbn0.gstatic.com/images?q=tbn:ANd9GcSBNzfD5j8XgT_b0T-NA8k4ji5oIHdoup_p1n7IvZjMyg&amp;s" TargetMode="External"/><Relationship Id="rId192" Type="http://schemas.openxmlformats.org/officeDocument/2006/relationships/hyperlink" Target="https://sculptupt.com/wp-content/uploads/2026/05/Ryan.webp" TargetMode="External"/><Relationship Id="rId206" Type="http://schemas.openxmlformats.org/officeDocument/2006/relationships/hyperlink" Target="https://www.eyestudiotx.com/wp-content/uploads/2026/01/Img-meet-dr-jillian-ermi.webp" TargetMode="External"/><Relationship Id="rId227" Type="http://schemas.openxmlformats.org/officeDocument/2006/relationships/hyperlink" Target="https://encrypted-tbn0.gstatic.com/images?q=tbn:ANd9GcSHbQ0vHhx_W-LDrHlWxGqi5MGI7HD48v9T8QpdQFquMA&amp;s" TargetMode="External"/><Relationship Id="rId12" Type="http://schemas.openxmlformats.org/officeDocument/2006/relationships/hyperlink" Target="https://www.houstonwestchasedentists.com/wp-content/uploads/sites/5985/2014/11/Dr.McRay_-1-e1746480457646.jpg" TargetMode="External"/><Relationship Id="rId33" Type="http://schemas.openxmlformats.org/officeDocument/2006/relationships/hyperlink" Target="https://www.bellairemoderndental.com/_external/_s/9c/a4b675ad84c511ff7df7639f4daf84476337c3.jpg" TargetMode="External"/><Relationship Id="rId108" Type="http://schemas.openxmlformats.org/officeDocument/2006/relationships/hyperlink" Target="https://sa1s3optim.patientpop.com/640x/filters:format(webp)/assets/production/practices/c40e13f4c5673ef5153d5770ca6c2c67a49505f2/images/2823043.jpg" TargetMode="External"/><Relationship Id="rId129" Type="http://schemas.openxmlformats.org/officeDocument/2006/relationships/hyperlink" Target="https://encrypted-tbn0.gstatic.com/images?q=tbn:ANd9GcTumvENSZ7h1FkZkYcSezGh2aTKPrB-jPSMJy8Gd_EFPg&amp;s" TargetMode="External"/><Relationship Id="rId54" Type="http://schemas.openxmlformats.org/officeDocument/2006/relationships/hyperlink" Target="https://www.gullickorthodontics.com/hub_sites/gullick-carl2/www/assets/uploads/images/meet-dr-carl-gullick.jpg" TargetMode="External"/><Relationship Id="rId75" Type="http://schemas.openxmlformats.org/officeDocument/2006/relationships/hyperlink" Target="https://quinndermatology.com/wp-content/uploads/2023/02/andrew-m-quinn-md.jpeg" TargetMode="External"/><Relationship Id="rId96" Type="http://schemas.openxmlformats.org/officeDocument/2006/relationships/hyperlink" Target="https://purepediatrics.com/wp-content/uploads/2024/12/Alana_QUY_1272-683x1024.jpg" TargetMode="External"/><Relationship Id="rId140" Type="http://schemas.openxmlformats.org/officeDocument/2006/relationships/hyperlink" Target="https://sa1s3optim.patientpop.com/assets/docs/125239.jpg" TargetMode="External"/><Relationship Id="rId161" Type="http://schemas.openxmlformats.org/officeDocument/2006/relationships/hyperlink" Target="https://encrypted-tbn0.gstatic.com/images?q=tbn:ANd9GcQicYEcbkC5rTqbxoL6dUIDluytkRR2yEuNe9PoIws_YA&amp;s" TargetMode="External"/><Relationship Id="rId182" Type="http://schemas.openxmlformats.org/officeDocument/2006/relationships/hyperlink" Target="https://encrypted-tbn0.gstatic.com/images?q=tbn:ANd9GcRD7pHNQTSpdwZbBGmoi8s7hqN1Bih-1KBfdUxJO5_akQ&amp;s" TargetMode="External"/><Relationship Id="rId217" Type="http://schemas.openxmlformats.org/officeDocument/2006/relationships/hyperlink" Target="https://encrypted-tbn0.gstatic.com/images?q=tbn:ANd9GcQViiqkHvJN4vEAUWeZ9xsGZ6QHWw7oHF690ULsQIyaGA&amp;s" TargetMode="External"/><Relationship Id="rId6" Type="http://schemas.openxmlformats.org/officeDocument/2006/relationships/hyperlink" Target="https://www.downtownhoustondentist.com/assets/images/meet-johnson-2.jpg" TargetMode="External"/><Relationship Id="rId23" Type="http://schemas.openxmlformats.org/officeDocument/2006/relationships/hyperlink" Target="https://www.myluxadent.com/wp-content/uploads/2024/09/Dr-Perez.jpg" TargetMode="External"/><Relationship Id="rId119" Type="http://schemas.openxmlformats.org/officeDocument/2006/relationships/hyperlink" Target="https://encrypted-tbn0.gstatic.com/images?q=tbn:ANd9GcT8GKbIc39P4BWEUxRiSkDBT9P6N3S1r6OSyiPVQO6z0Q&amp;s" TargetMode="External"/><Relationship Id="rId44" Type="http://schemas.openxmlformats.org/officeDocument/2006/relationships/hyperlink" Target="http://advanceorthodonticshouston.com/wp-content/uploads/2024/09/doctor-karotkin-1.webp" TargetMode="External"/><Relationship Id="rId65" Type="http://schemas.openxmlformats.org/officeDocument/2006/relationships/hyperlink" Target="https://cleardermatology.com/wp-content/uploads/Dr.-Sonali-Hanson.jpg" TargetMode="External"/><Relationship Id="rId86" Type="http://schemas.openxmlformats.org/officeDocument/2006/relationships/hyperlink" Target="https://maevillepediatrics.com/wp-content/uploads/2022/04/maeville-crew-dr-sissa.png" TargetMode="External"/><Relationship Id="rId130" Type="http://schemas.openxmlformats.org/officeDocument/2006/relationships/hyperlink" Target="https://sa1s3optim.patientpop.com/assets/docs/243824.jpg" TargetMode="External"/><Relationship Id="rId151" Type="http://schemas.openxmlformats.org/officeDocument/2006/relationships/hyperlink" Target="https://images.squarespace-cdn.com/content/v1/547f73b8e4b0f8df179baf5e/5661e22d-9da1-4d69-bba8-26b3127553e5/Dr+K+headshot.png?format=1000w" TargetMode="External"/><Relationship Id="rId172" Type="http://schemas.openxmlformats.org/officeDocument/2006/relationships/hyperlink" Target="https://www.drsukkar.com/assets/img/feature/doctor-sukkar.jpg" TargetMode="External"/><Relationship Id="rId193" Type="http://schemas.openxmlformats.org/officeDocument/2006/relationships/hyperlink" Target="https://www.unifypt.com/wp-content/uploads/2024/09/WEBP_Shape-Dr.-Kimberly-Sam-Aing.webp" TargetMode="External"/><Relationship Id="rId207" Type="http://schemas.openxmlformats.org/officeDocument/2006/relationships/hyperlink" Target="https://encrypted-tbn0.gstatic.com/images?q=tbn:ANd9GcRyDFVRJAP2G1jxjsbbQ2o1GruBthgKWiFSIkWjqXUe2A&amp;s" TargetMode="External"/><Relationship Id="rId13" Type="http://schemas.openxmlformats.org/officeDocument/2006/relationships/hyperlink" Target="https://media.licdn.com/dms/image/v2/D5603AQEpYbneeXob5A/profile-displayphoto-scale_200_200/B56ZxDoiRXJMAc-/0/1770661229252?e=2147483647&amp;v=beta&amp;t=83pIDUFe9x1V5m7E0ag3QyGUbp8EhUvewFnSNqPg7go" TargetMode="External"/><Relationship Id="rId109" Type="http://schemas.openxmlformats.org/officeDocument/2006/relationships/hyperlink" Target="https://sa1s3optim.patientpop.com/assets/docs/102830.jpeg" TargetMode="External"/><Relationship Id="rId34" Type="http://schemas.openxmlformats.org/officeDocument/2006/relationships/hyperlink" Target="https://res.cloudinary.com/heartland-dental/w_800,c_fill,g_faces,f_auto,ar_1:1,d_doctorphotos:notfound11.jpg/doctorphotos/1073686424" TargetMode="External"/><Relationship Id="rId55" Type="http://schemas.openxmlformats.org/officeDocument/2006/relationships/hyperlink" Target="https://www.braceshouston.com/assets/images/meet-dr-hall.jpg" TargetMode="External"/><Relationship Id="rId76" Type="http://schemas.openxmlformats.org/officeDocument/2006/relationships/hyperlink" Target="https://www.refreshdermatology.com/wp-content/uploads/2023/12/Suneel-BI2A8067-Edit-Edit-1-1536x1536.jpg" TargetMode="External"/><Relationship Id="rId97" Type="http://schemas.openxmlformats.org/officeDocument/2006/relationships/hyperlink" Target="https://premierpediatricshouston.com/wp-content/uploads/2026/02/head-shot-1-2020.jpg" TargetMode="External"/><Relationship Id="rId120" Type="http://schemas.openxmlformats.org/officeDocument/2006/relationships/hyperlink" Target="https://img1.wsimg.com/isteam/ip/0fe02a34-71d1-4ae0-b9a8-666c0d9d0c5b/20250821_143109.jpg/:/cr=t:18.41%25,l:0%25,w:100%25,h:66.67%25/rs=w:2480,h:1240,cg:true" TargetMode="External"/><Relationship Id="rId141" Type="http://schemas.openxmlformats.org/officeDocument/2006/relationships/hyperlink" Target="https://swwobgyn.com/wp-content/uploads/2023/02/drbui-600x600.jpg" TargetMode="External"/><Relationship Id="rId7" Type="http://schemas.openxmlformats.org/officeDocument/2006/relationships/hyperlink" Target="https://www.texandental.com/wp-content/uploads/sites/7167/2025/04/Dr.-Tracy-Petry-DDS-267x400-1.jpg" TargetMode="External"/><Relationship Id="rId162" Type="http://schemas.openxmlformats.org/officeDocument/2006/relationships/hyperlink" Target="https://memorialplasticsurgery.com/wp-content/uploads/2024/11/Dr-Hsu-1.webp" TargetMode="External"/><Relationship Id="rId183" Type="http://schemas.openxmlformats.org/officeDocument/2006/relationships/hyperlink" Target="https://encrypted-tbn0.gstatic.com/images?q=tbn:ANd9GcSDPbz-kbjUINKYZTgd9PVwjmZhIYln7TYdqpdLCAdyiw&amp;s" TargetMode="External"/><Relationship Id="rId218" Type="http://schemas.openxmlformats.org/officeDocument/2006/relationships/hyperlink" Target="https://encrypted-tbn0.gstatic.com/images?q=tbn:ANd9GcQPm2qmaGgRGCr4nqEvEnC9KpaV_y8hdpfdEzeyvvXXXQ&amp;s" TargetMode="External"/><Relationship Id="rId24" Type="http://schemas.openxmlformats.org/officeDocument/2006/relationships/hyperlink" Target="https://www.texastoothlady.com/assets/images/index-banner-a.jpg" TargetMode="External"/><Relationship Id="rId45" Type="http://schemas.openxmlformats.org/officeDocument/2006/relationships/hyperlink" Target="https://drjenningsortho.com/wp-content/uploads/2025/12/DrJennings-854x1024.jpg" TargetMode="External"/><Relationship Id="rId66" Type="http://schemas.openxmlformats.org/officeDocument/2006/relationships/hyperlink" Target="https://www.avivaderm.com/wp-content/uploads/2025/05/dr-dtalling-732x1024.jpg" TargetMode="External"/><Relationship Id="rId87" Type="http://schemas.openxmlformats.org/officeDocument/2006/relationships/hyperlink" Target="https://www.bootinandsavrickpediatrics.com/wp-content/uploads/2024/07/doctor_bootin-1-1-1.png.webp" TargetMode="External"/><Relationship Id="rId110" Type="http://schemas.openxmlformats.org/officeDocument/2006/relationships/hyperlink" Target="https://sa1s3optim.patientpop.com/640x/filters:format(webp)/assets/production/practices/ccafeb41c452cc1f4f86a7eccdb4cb3d04ca0b66/images/2738062.jpg" TargetMode="External"/><Relationship Id="rId131" Type="http://schemas.openxmlformats.org/officeDocument/2006/relationships/hyperlink" Target="https://static.wixstatic.com/media/2fae4e_5cfe6893354c4bb190e94c614b6f9535~mv2.jpeg/v1/fill/w_430,h_430,fp_0.54_0.23,q_80,usm_0.66_1.00_0.01,enc_avif,quality_auto/IMG_5721.jpeg" TargetMode="External"/><Relationship Id="rId152" Type="http://schemas.openxmlformats.org/officeDocument/2006/relationships/hyperlink" Target="https://doctorla.com/wp-content/uploads/DrLa-2021-200.jpg" TargetMode="External"/><Relationship Id="rId173" Type="http://schemas.openxmlformats.org/officeDocument/2006/relationships/hyperlink" Target="https://encrypted-tbn0.gstatic.com/images?q=tbn:ANd9GcTYywFVrNsrbmZN3SE2IvHZULNyKRNiFNvFVfGUbe4nGg&amp;s" TargetMode="External"/><Relationship Id="rId194" Type="http://schemas.openxmlformats.org/officeDocument/2006/relationships/hyperlink" Target="https://campbellmedicalclinic.com/wp-content/uploads/2025/04/DR.suhyun.jpg" TargetMode="External"/><Relationship Id="rId208" Type="http://schemas.openxmlformats.org/officeDocument/2006/relationships/hyperlink" Target="https://cdcssl.ibsrv.net/ibimg/smb/522x522_80/webmgr/08/1/j/Ophthalmologists/untitled-1-0003-layer-1.jpg.webp?9f4423f3fdf988e8748b1cbcc6250ec9" TargetMode="External"/><Relationship Id="rId14" Type="http://schemas.openxmlformats.org/officeDocument/2006/relationships/hyperlink" Target="https://do36ep9nqjoys.cloudfront.net/about/about-doctor-03.webp" TargetMode="External"/><Relationship Id="rId35" Type="http://schemas.openxmlformats.org/officeDocument/2006/relationships/hyperlink" Target="https://yorktowndentalspa.com/wp-content/uploads/2023/10/dr-deborah-chung-dentist.png" TargetMode="External"/><Relationship Id="rId56" Type="http://schemas.openxmlformats.org/officeDocument/2006/relationships/hyperlink" Target="https://smilesbites.com/assets/dr-lina-orthodontist-houston-Bhi_WFMw.webp" TargetMode="External"/><Relationship Id="rId77" Type="http://schemas.openxmlformats.org/officeDocument/2006/relationships/hyperlink" Target="https://houstonskin.com/wp-content/uploads/2024/10/HoustonSkin_TM_Dr-Tyring.jpg" TargetMode="External"/><Relationship Id="rId100" Type="http://schemas.openxmlformats.org/officeDocument/2006/relationships/hyperlink" Target="https://sa1s3optim.patientpop.com/1024x/filters:format(webp)/assets/production/practices/2ad8414c37489fb97793519f432eb21697c8ab34/images/2788708.jpg" TargetMode="External"/><Relationship Id="rId8" Type="http://schemas.openxmlformats.org/officeDocument/2006/relationships/hyperlink" Target="https://cdn.prod.website-files.com/659512e5d072c6a92ed3a356/659772ea89406cca7bf9fa5a_drwang-houston-dentist.jpeg" TargetMode="External"/><Relationship Id="rId98" Type="http://schemas.openxmlformats.org/officeDocument/2006/relationships/hyperlink" Target="https://pediatricznow.com/wp-content/uploads/2024/11/photo2.jpg" TargetMode="External"/><Relationship Id="rId121" Type="http://schemas.openxmlformats.org/officeDocument/2006/relationships/hyperlink" Target="https://d2tgiyvz192tbr.cloudfront.net/providers/servlet/servlet.FileDownload?file=00P3n00001a8URYEA2" TargetMode="External"/><Relationship Id="rId142" Type="http://schemas.openxmlformats.org/officeDocument/2006/relationships/hyperlink" Target="https://plazaobg.com/wp-content/uploads/2022/01/Dr_Isam_Balat_MD.jpg" TargetMode="External"/><Relationship Id="rId163" Type="http://schemas.openxmlformats.org/officeDocument/2006/relationships/hyperlink" Target="https://www.theaestheticsociety.org/sites/default/files/styles/profile_l/public/profile-pictures/2025-06/CKP_white%20coat%20%281%29.jpg?itok=AHiZNqGb" TargetMode="External"/><Relationship Id="rId184" Type="http://schemas.openxmlformats.org/officeDocument/2006/relationships/hyperlink" Target="https://revolvephysicaltherapy.com/wp-content/uploads/2025/05/Facetune_30-04-2025-16-16-37.jpg" TargetMode="External"/><Relationship Id="rId219" Type="http://schemas.openxmlformats.org/officeDocument/2006/relationships/hyperlink" Target="https://encrypted-tbn0.gstatic.com/images?q=tbn:ANd9GcTbBNg4R1hIWqT_2BIUvk0kP0DBr1LIpvMUSvFutvFPXw&amp;s" TargetMode="External"/><Relationship Id="rId3" Type="http://schemas.openxmlformats.org/officeDocument/2006/relationships/hyperlink" Target="https://www.houstondentistsatpostoak.com/our-team" TargetMode="External"/><Relationship Id="rId214" Type="http://schemas.openxmlformats.org/officeDocument/2006/relationships/hyperlink" Target="https://encrypted-tbn0.gstatic.com/images?q=tbn:ANd9GcTTZ6_yajHNz76nJNynZ63QsPQ_FTDEjw5XMXZ5uvmBNg&amp;s" TargetMode="External"/><Relationship Id="rId25" Type="http://schemas.openxmlformats.org/officeDocument/2006/relationships/hyperlink" Target="https://encrypted-tbn0.gstatic.com/images?q=tbn:ANd9GcR9xHrKjWhyrvT918f4eYHxswCg2FKf6O_Vb_StaOWLWw&amp;s" TargetMode="External"/><Relationship Id="rId46" Type="http://schemas.openxmlformats.org/officeDocument/2006/relationships/hyperlink" Target="https://www.westuortho.com/assets/images/spotlight/meet.jpg" TargetMode="External"/><Relationship Id="rId67" Type="http://schemas.openxmlformats.org/officeDocument/2006/relationships/hyperlink" Target="https://static.wixstatic.com/media/fc877c_13c50bc40511406aad5d9166929b082c~mv2.jpg/v1/fill/w_676,h_860,fp_0.52_0.37,q_85,usm_0.66_1.00_0.01,enc_avif,quality_auto/fc877c_13c50bc40511406aad5d9166929b082c~mv2.jpg" TargetMode="External"/><Relationship Id="rId116" Type="http://schemas.openxmlformats.org/officeDocument/2006/relationships/hyperlink" Target="https://www.mdvip.com/sites/default/files/styles/themed_hero_component_xl/public/2024-02/JNguyenMD_4879_640.png.webp?itok=K7Gh__8p" TargetMode="External"/><Relationship Id="rId137" Type="http://schemas.openxmlformats.org/officeDocument/2006/relationships/hyperlink" Target="https://encrypted-tbn0.gstatic.com/images?q=tbn:ANd9GcRtu6AWCMnJXKmqtBOScNm-PsrGM08XLNnYYldzgxKqMw&amp;s" TargetMode="External"/><Relationship Id="rId158" Type="http://schemas.openxmlformats.org/officeDocument/2006/relationships/hyperlink" Target="https://www.myprivia.com/sites/default/files/styles/provider_landing_200x200_/public/2024-02/swhaomc_Dawn_Black.jpg?itok=mhrw_alS" TargetMode="External"/><Relationship Id="rId20" Type="http://schemas.openxmlformats.org/officeDocument/2006/relationships/hyperlink" Target="https://www.konigdds.com/wp-content/uploads/2026/01/Headshot-3-edited-scaled.jpg" TargetMode="External"/><Relationship Id="rId41" Type="http://schemas.openxmlformats.org/officeDocument/2006/relationships/hyperlink" Target="https://dhorthodontics.com/wp-content/uploads/2025/05/homepage-meet-dr-davoody.jpg.webp" TargetMode="External"/><Relationship Id="rId62" Type="http://schemas.openxmlformats.org/officeDocument/2006/relationships/hyperlink" Target="https://www.villagedermatologyhouston.com/dr-caroline-vaughn" TargetMode="External"/><Relationship Id="rId83" Type="http://schemas.openxmlformats.org/officeDocument/2006/relationships/hyperlink" Target="https://cdcssl.ibsrv.net/ibimg/smb/660x785_80/webmgr/10/2/7/liu.jpg.webp?9b72b4ab6dba5eadef1f00e082df1b3b" TargetMode="External"/><Relationship Id="rId88" Type="http://schemas.openxmlformats.org/officeDocument/2006/relationships/hyperlink" Target="https://cdcssl.ibsrv.net/ibimg/smb/950x1188_80/webmgr/1z/y/5/whole-care-doc-pic-new.png.webp?b1d0568f72897d194c262c9b5e9eac1f" TargetMode="External"/><Relationship Id="rId111" Type="http://schemas.openxmlformats.org/officeDocument/2006/relationships/hyperlink" Target="https://encrypted-tbn0.gstatic.com/images?q=tbn:ANd9GcS90NDYMMKdVQLA0BXBNylG85qasK0d-n4gRgPjFMDBnQ&amp;s" TargetMode="External"/><Relationship Id="rId132" Type="http://schemas.openxmlformats.org/officeDocument/2006/relationships/hyperlink" Target="https://media.licdn.com/dms/image/v2/C4E03AQEm4-aF2aX_MA/profile-displayphoto-shrink_200_200/profile-displayphoto-shrink_200_200/0/1559791483079?e=2147483647&amp;v=beta&amp;t=24VJrK5ka3NlLWoX8xksSfr5iFD4OsWKW90BG-oB0cU" TargetMode="External"/><Relationship Id="rId153" Type="http://schemas.openxmlformats.org/officeDocument/2006/relationships/hyperlink" Target="https://cdn.prod.website-files.com/64b47c70492cef83cc1b0efd/64d69e8087664e905c647186_drlisa.jpg" TargetMode="External"/><Relationship Id="rId174" Type="http://schemas.openxmlformats.org/officeDocument/2006/relationships/hyperlink" Target="https://sa1s3optim.patientpop.com/640x/filters:format(webp)/assets/production/practices/91a656dbaed06a839d929dd58fbbd646e53f5ef7/images/2761990.jpg" TargetMode="External"/><Relationship Id="rId179" Type="http://schemas.openxmlformats.org/officeDocument/2006/relationships/hyperlink" Target="https://encrypted-tbn0.gstatic.com/images?q=tbn:ANd9GcS4YVb9CYEHU-QJ88gTwI4kTDtxI-jrybxBJa4jhmShAw&amp;s" TargetMode="External"/><Relationship Id="rId195" Type="http://schemas.openxmlformats.org/officeDocument/2006/relationships/hyperlink" Target="https://casephysicaltherapy.com/wp-content/uploads/2025/10/IMG_2744.webp" TargetMode="External"/><Relationship Id="rId209" Type="http://schemas.openxmlformats.org/officeDocument/2006/relationships/hyperlink" Target="https://encrypted-tbn0.gstatic.com/images?q=tbn:ANd9GcSLKGidiczjMg9YrzQGIDp_yuJLmXhrNco8FVBhe8pZ6OJjXEl8npLxFUM&amp;s" TargetMode="External"/><Relationship Id="rId190" Type="http://schemas.openxmlformats.org/officeDocument/2006/relationships/hyperlink" Target="https://static.wixstatic.com/media/9ff837_882e8ead8e134bbdbd836870f65ee173~mv2.jpg/v1/fill/w_590,h_746,al_c,q_85,usm_0.66_1.00_0.01,enc_avif,quality_auto/9ff837_882e8ead8e134bbdbd836870f65ee173~mv2.jpg" TargetMode="External"/><Relationship Id="rId204" Type="http://schemas.openxmlformats.org/officeDocument/2006/relationships/hyperlink" Target="https://cdn.patientengage.cloud/external/storage.googleapis.com/ecp-samurai/38234/99f60b89-75c0-45f9-8759-44879c0c595c.jpeg" TargetMode="External"/><Relationship Id="rId220" Type="http://schemas.openxmlformats.org/officeDocument/2006/relationships/hyperlink" Target="https://dramandasterling.com/wp-content/uploads/2024/06/AmandaSterlingJune2024-2063-3.jpg" TargetMode="External"/><Relationship Id="rId225" Type="http://schemas.openxmlformats.org/officeDocument/2006/relationships/hyperlink" Target="https://www.midlandhealth.org/Uploads/public/images/Head%20shots/dr%20montero.png" TargetMode="External"/><Relationship Id="rId15" Type="http://schemas.openxmlformats.org/officeDocument/2006/relationships/hyperlink" Target="https://drfriedbergandassociates.com/wp-content/uploads/2025/07/pixelstudioproductions.com-1737.jpg" TargetMode="External"/><Relationship Id="rId36" Type="http://schemas.openxmlformats.org/officeDocument/2006/relationships/hyperlink" Target="https://heightssmileco.com/wp-content/uploads/2024/11/Monalisa-Headshot-scaled.jpg" TargetMode="External"/><Relationship Id="rId57" Type="http://schemas.openxmlformats.org/officeDocument/2006/relationships/hyperlink" Target="https://astra-orthodontics.com/wp-content/uploads/2025/07/photo_2024-09-13_18-12-07.jpg" TargetMode="External"/><Relationship Id="rId106" Type="http://schemas.openxmlformats.org/officeDocument/2006/relationships/hyperlink" Target="https://sa1s3optim.patientpop.com/assets/production/practices/3275af181ca233694e645a105b7cd2dd81fefea8/images/1825672.png" TargetMode="External"/><Relationship Id="rId127" Type="http://schemas.openxmlformats.org/officeDocument/2006/relationships/hyperlink" Target="https://www.movementorthopaedic.com/wp-content/uploads/2022/09/movement-meet-the-dr.jpg" TargetMode="External"/><Relationship Id="rId10" Type="http://schemas.openxmlformats.org/officeDocument/2006/relationships/hyperlink" Target="https://sa1s3optim.patientpop.com/assets/production/practices/c640bc4bcf839352a9f6117f970a8558ed99f798/images/2401127.jpg" TargetMode="External"/><Relationship Id="rId31" Type="http://schemas.openxmlformats.org/officeDocument/2006/relationships/hyperlink" Target="https://www.edgedentalhouston.com/wp-content/uploads/2022/08/Dr-Justin-Lai-DDS.jpg.webp" TargetMode="External"/><Relationship Id="rId52" Type="http://schemas.openxmlformats.org/officeDocument/2006/relationships/hyperlink" Target="https://gorthodontics.com/wp-content/uploads/2022/07/Dr.-Garcia-fun.jpg" TargetMode="External"/><Relationship Id="rId73" Type="http://schemas.openxmlformats.org/officeDocument/2006/relationships/hyperlink" Target="https://sa1s3optim.patientpop.com/1024x/filters:format(webp)/assets/production/practices/bc29894858e68f56df6357089850b2a1267e306a/images/2532138.jpg" TargetMode="External"/><Relationship Id="rId78" Type="http://schemas.openxmlformats.org/officeDocument/2006/relationships/hyperlink" Target="https://premierdermcenter.com/wp-content/uploads/doctor-profile.webp" TargetMode="External"/><Relationship Id="rId94" Type="http://schemas.openxmlformats.org/officeDocument/2006/relationships/hyperlink" Target="https://encrypted-tbn0.gstatic.com/images?q=tbn:ANd9GcSGtZpKr0VDDYeGNrrIobrGcUtx491RvIuOB3HMDYbweQ&amp;s" TargetMode="External"/><Relationship Id="rId99" Type="http://schemas.openxmlformats.org/officeDocument/2006/relationships/hyperlink" Target="https://www.texaschildrens.org/sites/tc/files/styles/person_pic_desktop_webp/public/2025-10/huang-chunsing-2cc3a19461ec.jpeg.webp?h=76175a2d&amp;itok=fMEMmq06" TargetMode="External"/><Relationship Id="rId101" Type="http://schemas.openxmlformats.org/officeDocument/2006/relationships/hyperlink" Target="https://sa1s3optim.patientpop.com/assets/production/practices/059f585fd7c17e823b8526e5745d4a3561d59bbd/images/1808543.png" TargetMode="External"/><Relationship Id="rId122" Type="http://schemas.openxmlformats.org/officeDocument/2006/relationships/hyperlink" Target="https://i0.wp.com/rocmd.net/wp-content/uploads/2024/09/M1V2.png?w=700&amp;ssl=1" TargetMode="External"/><Relationship Id="rId143" Type="http://schemas.openxmlformats.org/officeDocument/2006/relationships/hyperlink" Target="https://content.app-sources.com/s/95019823118919974/uploads/Images/LQ0A0967-2-3628902.jpg?format=webp" TargetMode="External"/><Relationship Id="rId148" Type="http://schemas.openxmlformats.org/officeDocument/2006/relationships/hyperlink" Target="https://greaterhoustonobgyn.com/wp-content/uploads/2023/03/y3zMyIpY-683x1024.png" TargetMode="External"/><Relationship Id="rId164" Type="http://schemas.openxmlformats.org/officeDocument/2006/relationships/hyperlink" Target="https://encrypted-tbn0.gstatic.com/images?q=tbn:ANd9GcRdSbLcIyXXUQyWEC1ylVXNzDx8c4k1T_ugwZbd71LDmg&amp;s" TargetMode="External"/><Relationship Id="rId169" Type="http://schemas.openxmlformats.org/officeDocument/2006/relationships/hyperlink" Target="https://encrypted-tbn0.gstatic.com/images?q=tbn:ANd9GcRo4uAOx4K_KtWTgCGWSHPvxAupPt_31w8aj9FXA4HRwA&amp;s" TargetMode="External"/><Relationship Id="rId185" Type="http://schemas.openxmlformats.org/officeDocument/2006/relationships/hyperlink" Target="https://www.villagemedical.com/hs-fs/hubfs/Emily%20Johanson%20NP%20VM%201.jpg?width=250&amp;name=Emily%20Johanson%20NP%20VM%201.jpg" TargetMode="External"/><Relationship Id="rId4" Type="http://schemas.openxmlformats.org/officeDocument/2006/relationships/hyperlink" Target="https://memorialparkdental.com/wp-content/uploads/2025/05/Joby_img.jpg" TargetMode="External"/><Relationship Id="rId9" Type="http://schemas.openxmlformats.org/officeDocument/2006/relationships/hyperlink" Target="https://www.flossdentalhouston.com/wp-content/uploads/2025/03/castillo-transp.png" TargetMode="External"/><Relationship Id="rId180" Type="http://schemas.openxmlformats.org/officeDocument/2006/relationships/hyperlink" Target="https://media.licdn.com/dms/image/v2/C5103AQGA4I79ubRH6w/profile-displayphoto-shrink_200_200/profile-displayphoto-shrink_200_200/0/1516946854089?e=2147483647&amp;v=beta&amp;t=zha8V7g_F8TKODhb2wzjcWQDGvsF69Ev3qFh9Q3ZnUY" TargetMode="External"/><Relationship Id="rId210" Type="http://schemas.openxmlformats.org/officeDocument/2006/relationships/hyperlink" Target="https://houstoneyedoctor.com/wp-content/uploads/sites/2257/2023/01/37231_132923773408590_3391985_n.jpg" TargetMode="External"/><Relationship Id="rId215" Type="http://schemas.openxmlformats.org/officeDocument/2006/relationships/hyperlink" Target="https://encrypted-tbn0.gstatic.com/images?q=tbn:ANd9GcRWt67f5FzADCqsyNKlzUWuyHLt0QXntBqYr7BIYqlWFA&amp;s" TargetMode="External"/><Relationship Id="rId26" Type="http://schemas.openxmlformats.org/officeDocument/2006/relationships/hyperlink" Target="https://cdn.prod.website-files.com/61098c293266c19cd4e4cb80/666cba6cec167a77b6940e92_updated%20Dr.%20Amin%20picture%20(2)-p-500.webp" TargetMode="External"/><Relationship Id="rId47" Type="http://schemas.openxmlformats.org/officeDocument/2006/relationships/hyperlink" Target="https://static.wixstatic.com/media/3ce1e6_bbf2b8197be640fb9019d7caf90f5d78~mv2.jpg/v1/fill/w_202,h_198,al_c,q_80,usm_0.66_1.00_0.01,enc_avif,quality_auto/Dr%20Domann.jpg" TargetMode="External"/><Relationship Id="rId68" Type="http://schemas.openxmlformats.org/officeDocument/2006/relationships/hyperlink" Target="https://sa1s3optim.patientpop.com/assets/images/provider/photos/1523730.jpeg" TargetMode="External"/><Relationship Id="rId89" Type="http://schemas.openxmlformats.org/officeDocument/2006/relationships/hyperlink" Target="https://encrypted-tbn0.gstatic.com/images?q=tbn:ANd9GcRfF0BZ9Y7_DxvA8NnDkCwoXItDVmsqjMYJF67mxsA7iA&amp;s" TargetMode="External"/><Relationship Id="rId112" Type="http://schemas.openxmlformats.org/officeDocument/2006/relationships/hyperlink" Target="https://townandcountryfamilyphysicians.com/wp-content/uploads/2023/04/Laurel-250.jpg" TargetMode="External"/><Relationship Id="rId133" Type="http://schemas.openxmlformats.org/officeDocument/2006/relationships/hyperlink" Target="https://www.nextgenerationhipandknee.com/wp-content/uploads/ugo-ihekweazu.webp" TargetMode="External"/><Relationship Id="rId154" Type="http://schemas.openxmlformats.org/officeDocument/2006/relationships/hyperlink" Target="https://whatexas.com/wp-content/uploads/2024/08/Dr.-George-T.-Kuhn-e1723831244224-480x590.jpg" TargetMode="External"/><Relationship Id="rId175" Type="http://schemas.openxmlformats.org/officeDocument/2006/relationships/hyperlink" Target="https://townandcountryplasticsurgeons.com/wp-content/uploads/sites/316/2026/01/Parikh-Hero-1536x1024.jpg.webp" TargetMode="External"/><Relationship Id="rId196" Type="http://schemas.openxmlformats.org/officeDocument/2006/relationships/hyperlink" Target="https://jenniferkleinphysicaltherapy.com/wp-content/uploads/2016/02/jk-bio-pic-2.jpg" TargetMode="External"/><Relationship Id="rId200" Type="http://schemas.openxmlformats.org/officeDocument/2006/relationships/hyperlink" Target="https://static.wixstatic.com/media/e4a250_2027f567b575473fa6679c2f7e35369d~mv2.jpg/v1/fill/w_516,h_516,al_c,q_80,usm_0.66_1.00_0.01,enc_avif,quality_auto/IMG_2698_edited.jpg" TargetMode="External"/><Relationship Id="rId16" Type="http://schemas.openxmlformats.org/officeDocument/2006/relationships/hyperlink" Target="https://static.wixstatic.com/media/eb3000_fc39e721f3404c05ab8ec2821c1dc576~mv2.jpg/v1/crop/x_0,y_73,w_1106,h_1106/fill/w_574,h_574,al_c,q_80,usm_0.66_1.00_0.01,enc_avif,quality_auto/IMG_5482.jpg" TargetMode="External"/><Relationship Id="rId221" Type="http://schemas.openxmlformats.org/officeDocument/2006/relationships/hyperlink" Target="https://acfn.org/wp-content/uploads/2021/01/keystone_49-2048x1365.jpg" TargetMode="External"/><Relationship Id="rId37" Type="http://schemas.openxmlformats.org/officeDocument/2006/relationships/hyperlink" Target="https://www.luxdentalstudio.com/client/images/Yarima%20C.%20Newlin,%20DDS.jpg" TargetMode="External"/><Relationship Id="rId58" Type="http://schemas.openxmlformats.org/officeDocument/2006/relationships/hyperlink" Target="https://media.gettyimages.com/id/2237975527/photo/the-queens-tour-chaka-khan-patti-labelle-gladys-knight-and-stephanie-mills-detroit-mi.jpg?s=1024x1024&amp;w=gi&amp;k=20&amp;c=2zdhMwOsa2E99KS64pq6oVKKU6oxZP3mxA0mglMHgLE=" TargetMode="External"/><Relationship Id="rId79" Type="http://schemas.openxmlformats.org/officeDocument/2006/relationships/hyperlink" Target="https://uptownderm.com/wp-content/uploads/2024/06/dr-farhad-niroomand-dallas-dermatologist.webp" TargetMode="External"/><Relationship Id="rId102" Type="http://schemas.openxmlformats.org/officeDocument/2006/relationships/hyperlink" Target="https://behindwoods-static.s3.ap-south-1.amazonaws.com/telugu-actress/chandini-chowdary/chandini-chowdary-stills-photos-pictures-13.jpg" TargetMode="External"/><Relationship Id="rId123" Type="http://schemas.openxmlformats.org/officeDocument/2006/relationships/hyperlink" Target="https://lonestarorthopedics.com/wp-content/uploads/2021/01/Dr-Kenneth-Berliner-MD-1536x1520.jpeg" TargetMode="External"/><Relationship Id="rId144" Type="http://schemas.openxmlformats.org/officeDocument/2006/relationships/hyperlink" Target="https://cdcssl.ibsrv.net/ibimg/smb/650x982_80/webmgr/1s/d/r/vonne-j.jpg.webp?2d31671d3f7e58b40b1ea852401d841c" TargetMode="External"/><Relationship Id="rId90" Type="http://schemas.openxmlformats.org/officeDocument/2006/relationships/hyperlink" Target="https://hgpediatrics.com/wp-content/uploads/2025/12/HG-Dr.-Homero-Garza-03.webp" TargetMode="External"/><Relationship Id="rId165" Type="http://schemas.openxmlformats.org/officeDocument/2006/relationships/hyperlink" Target="https://encrypted-tbn0.gstatic.com/images?q=tbn:ANd9GcSXmR7NjBZ0QY4QTdunDc5ZNLGdpnj6DgPgUWhmuEpYcw&amp;s" TargetMode="External"/><Relationship Id="rId186" Type="http://schemas.openxmlformats.org/officeDocument/2006/relationships/hyperlink" Target="https://images.leadconnectorhq.com/image/f_webp/q_80/r_1200/u_https:/assets.cdn.filesafe.space/DCiLzV624goVjURG3snN/media/695ef66335d75484a9e1b061.png" TargetMode="External"/><Relationship Id="rId211" Type="http://schemas.openxmlformats.org/officeDocument/2006/relationships/hyperlink" Target="https://cdn.shopify.com/s/files/1/0168/7761/7206/files/IMG_8344_3_cad0e7c7-e65b-4f95-8281-b7e1180ababc_480x480.jpg?v=1586930456" TargetMode="External"/><Relationship Id="rId27" Type="http://schemas.openxmlformats.org/officeDocument/2006/relationships/hyperlink" Target="https://lifeworksdental.com/wp-content/uploads/2025/01/7J1A3447-1.webp" TargetMode="External"/><Relationship Id="rId48" Type="http://schemas.openxmlformats.org/officeDocument/2006/relationships/hyperlink" Target="https://static.wixstatic.com/media/e0cabf_6c5e3a3be4a7471191ab098071fa9602~mv2.png/v1/fill/w_308,h_302,fp_0.49_0.34,q_85,usm_0.66_1.00_0.01,enc_avif,quality_auto/Gloria%20Giraldo.png" TargetMode="External"/><Relationship Id="rId69" Type="http://schemas.openxmlformats.org/officeDocument/2006/relationships/hyperlink" Target="https://www.bellairedermatology.com/wp-content/uploads/2021/01/howard-gerber-e1681430342819-768x768.jpg" TargetMode="External"/><Relationship Id="rId113" Type="http://schemas.openxmlformats.org/officeDocument/2006/relationships/hyperlink" Target="https://static.wixstatic.com/media/db4557_11b310b6dc85440d9c313b50c6dab17c~mv2_d_1996_1990_s_2.jpg/v1/fill/w_768,h_708,al_c,q_85,usm_0.66_1.00_0.01,enc_avif,quality_auto/A1Z_7408_edited.jpg" TargetMode="External"/><Relationship Id="rId134" Type="http://schemas.openxmlformats.org/officeDocument/2006/relationships/hyperlink" Target="https://drsubramanian.com/wp-content/uploads/2026/05/subramanian_b88231.jpg" TargetMode="External"/><Relationship Id="rId80" Type="http://schemas.openxmlformats.org/officeDocument/2006/relationships/hyperlink" Target="https://www.utphysicians.com/wp-content/uploads/2021/01/provider.jpg" TargetMode="External"/><Relationship Id="rId155" Type="http://schemas.openxmlformats.org/officeDocument/2006/relationships/hyperlink" Target="http://theobgyncenter.com/wp-content/uploads/2025/02/cook.jpg" TargetMode="External"/><Relationship Id="rId176" Type="http://schemas.openxmlformats.org/officeDocument/2006/relationships/hyperlink" Target="https://www.delacruzplasticsurgery.com/_static_/feature/5784ac-bb03262771a14acd9034da8631893eaa-mv2-d-3840-5760-s-4-2.jpg" TargetMode="External"/><Relationship Id="rId197" Type="http://schemas.openxmlformats.org/officeDocument/2006/relationships/hyperlink" Target="https://static.wixstatic.com/media/e97957_ae44355ed4954477b75426db58d2b409~mv2.jpg/v1/fill/w_546,h_707,al_c,q_85,usm_0.66_1.00_0.01,enc_avif,quality_auto/e97957_ae44355ed4954477b75426db58d2b409~mv2.jpg" TargetMode="External"/><Relationship Id="rId201" Type="http://schemas.openxmlformats.org/officeDocument/2006/relationships/hyperlink" Target="https://lirp.cdn-website.com/59bf0ec6/dms3rep/multi/opt/Facetune_26-10-2020-13-19-16-resized-744h.png" TargetMode="External"/><Relationship Id="rId222" Type="http://schemas.openxmlformats.org/officeDocument/2006/relationships/hyperlink" Target="https://media.licdn.com/dms/image/v2/D4D03AQH6usNCoOt9kQ/profile-displayphoto-shrink_200_200/profile-displayphoto-shrink_200_200/0/1710583670804?e=2147483647&amp;v=beta&amp;t=Z69_3V7gWkvlqgMhdMlAkvme1IAxFup0_d9cYt3WldA" TargetMode="External"/><Relationship Id="rId17" Type="http://schemas.openxmlformats.org/officeDocument/2006/relationships/hyperlink" Target="https://www.polishdentistry.com/wp-content/uploads/2022/10/Headshot-11.jpg" TargetMode="External"/><Relationship Id="rId38" Type="http://schemas.openxmlformats.org/officeDocument/2006/relationships/hyperlink" Target="https://greaterhoustonorthodontist.com/wp-content/uploads/2025/04/page-photo-meet-doctor-rana-mehr.jpg.webp" TargetMode="External"/><Relationship Id="rId59" Type="http://schemas.openxmlformats.org/officeDocument/2006/relationships/hyperlink" Target="https://www.lemkeortho.com/assets/uploads/images/meet-dr-katia-lemke.jpg" TargetMode="External"/><Relationship Id="rId103" Type="http://schemas.openxmlformats.org/officeDocument/2006/relationships/hyperlink" Target="https://encrypted-tbn0.gstatic.com/images?q=tbn:ANd9GcR7gvs5dHNPE97dn-yOCvDzZYds8SnMAEJY6aCazlFokw&amp;s" TargetMode="External"/><Relationship Id="rId124" Type="http://schemas.openxmlformats.org/officeDocument/2006/relationships/hyperlink" Target="https://images.squarespace-cdn.com/content/v1/5c81b37f0490797ff75f139f/1568321685539-F9FDH3CVMHHE247WYONX/Sohale_+Sadeghpour.png?format=2500w" TargetMode="External"/><Relationship Id="rId70" Type="http://schemas.openxmlformats.org/officeDocument/2006/relationships/hyperlink" Target="https://encrypted-tbn0.gstatic.com/images?q=tbn:ANd9GcRllpMQrhEh3S5jGSdfGPkdsKq7UA2P4OH2Zz2D-rNUTw&amp;s" TargetMode="External"/><Relationship Id="rId91" Type="http://schemas.openxmlformats.org/officeDocument/2006/relationships/hyperlink" Target="https://pediatricpod.com/wp-content/uploads/2025/04/doctor-aida-khanum.webp" TargetMode="External"/><Relationship Id="rId145" Type="http://schemas.openxmlformats.org/officeDocument/2006/relationships/hyperlink" Target="https://luna-obgyn.com/wp-content/uploads/2022/01/1-2-768x768.webp" TargetMode="External"/><Relationship Id="rId166" Type="http://schemas.openxmlformats.org/officeDocument/2006/relationships/hyperlink" Target="https://myhoustonsurgeons.com/wp-content/uploads/sites/318/2026/03/Cheryl-Celaya.jpg.webp" TargetMode="External"/><Relationship Id="rId187" Type="http://schemas.openxmlformats.org/officeDocument/2006/relationships/hyperlink" Target="https://encrypted-tbn0.gstatic.com/images?q=tbn:ANd9GcQTq3Y8aitKyIH5ESXAauEJowd2Yd0T7Qc3JqQUNi8O0Q&amp;s" TargetMode="External"/><Relationship Id="rId1" Type="http://schemas.openxmlformats.org/officeDocument/2006/relationships/hyperlink" Target="https://cdn.prod.website-files.com/67acfa50c71b725cbcce5078/68c0d9b944c2e56444a56146_Photo.jpg" TargetMode="External"/><Relationship Id="rId212" Type="http://schemas.openxmlformats.org/officeDocument/2006/relationships/hyperlink" Target="https://encrypted-tbn0.gstatic.com/images?q=tbn:ANd9GcRxTLbUToaqxiTTi97w2H068QJg8v4BPOFMwtu2P904SQ&amp;s" TargetMode="External"/><Relationship Id="rId28" Type="http://schemas.openxmlformats.org/officeDocument/2006/relationships/hyperlink" Target="https://dentalillusions.com/nitropack_static/KiGbkQfdDglQwQankdYiUjnAvKGxCHaw/assets/images/optimized/rev-498e1c9/dentalillusions.com/wp-content/uploads/2026/05/Mask-Group-1361.webp" TargetMode="External"/><Relationship Id="rId49" Type="http://schemas.openxmlformats.org/officeDocument/2006/relationships/hyperlink" Target="https://cdn.prod.website-files.com/6487517a0d4ffd20853dd9fb/6487517a0d4ffd20853ddb2e_Doctor%20Photos%20-%20Tanglewood%20Orthodontics-7%20(1).webp" TargetMode="External"/><Relationship Id="rId114" Type="http://schemas.openxmlformats.org/officeDocument/2006/relationships/hyperlink" Target="https://encrypted-tbn0.gstatic.com/images?q=tbn:ANd9GcSvCh19663dhRtQldwXuepZR5YciNSBl1vmWlRLrbCFeg&amp;s" TargetMode="External"/><Relationship Id="rId60" Type="http://schemas.openxmlformats.org/officeDocument/2006/relationships/hyperlink" Target="https://www.magnessorthodontics.net/wp-content/uploads/2015/09/bonham-and-marc-old-pic.jpg" TargetMode="External"/><Relationship Id="rId81" Type="http://schemas.openxmlformats.org/officeDocument/2006/relationships/hyperlink" Target="https://encrypted-tbn0.gstatic.com/images?q=tbn:ANd9GcSrz72TplCOVEkCbuxVndn7gC35l_pc_w44xHaM_QsihA&amp;s" TargetMode="External"/><Relationship Id="rId135" Type="http://schemas.openxmlformats.org/officeDocument/2006/relationships/hyperlink" Target="https://encrypted-tbn0.gstatic.com/images?q=tbn:ANd9GcSmkDX2-xbpcJFOgbrx1nXDWIQl04E6_Zbg3n178PFPvw&amp;s" TargetMode="External"/><Relationship Id="rId156" Type="http://schemas.openxmlformats.org/officeDocument/2006/relationships/hyperlink" Target="https://encrypted-tbn0.gstatic.com/images?q=tbn:ANd9GcT6NmQAdH1vpUx5GUsXDsC_jrwJO80IF6HMnT3DOxOPvg&amp;s" TargetMode="External"/><Relationship Id="rId177" Type="http://schemas.openxmlformats.org/officeDocument/2006/relationships/hyperlink" Target="https://encrypted-tbn0.gstatic.com/images?q=tbn:ANd9GcSvTt13MZeMkVNZxEe7GxrIa2L2_2zA_YyChPYrMfVOeA&amp;s" TargetMode="External"/><Relationship Id="rId198" Type="http://schemas.openxmlformats.org/officeDocument/2006/relationships/hyperlink" Target="https://images.squarespace-cdn.com/content/v1/615e289d5e515a0ce474baad/1633867914906-RG0Q8RXMCRQIY3KAY59U/Dr.+Miller+PT%2C+DPT+Houston+Texas+Feel+Free+PT" TargetMode="External"/><Relationship Id="rId202" Type="http://schemas.openxmlformats.org/officeDocument/2006/relationships/hyperlink" Target="https://sterlingtherapy.com/wp-content/uploads/2022/12/Chi-Nugyen-MBA-MHA-Billing-Man-ager-Administrator-450x600.jpg" TargetMode="External"/><Relationship Id="rId223" Type="http://schemas.openxmlformats.org/officeDocument/2006/relationships/hyperlink" Target="https://da4e1j5r7gw87.cloudfront.net/wp-content/uploads/sites/4385/2023/04/barbara_GSP_UID_99068339-59c8-46e1-a3b1-0161701a3f69.jpeg" TargetMode="External"/><Relationship Id="rId18" Type="http://schemas.openxmlformats.org/officeDocument/2006/relationships/hyperlink" Target="https://uptowncosmeticimplantdentistry.com/wp-content/uploads/2019/08/roberto-velasco-dds-uptown.jpg" TargetMode="External"/><Relationship Id="rId39" Type="http://schemas.openxmlformats.org/officeDocument/2006/relationships/hyperlink" Target="https://miaorthodontics.com/wp-content/uploads/2026/01/Dr.-Hourfar-alter.jpg" TargetMode="External"/><Relationship Id="rId50" Type="http://schemas.openxmlformats.org/officeDocument/2006/relationships/hyperlink" Target="https://www.wangsmiles.com/wp-content/uploads/2025/06/Add-a-heading-2025-06-10T150304.567.png" TargetMode="External"/><Relationship Id="rId104" Type="http://schemas.openxmlformats.org/officeDocument/2006/relationships/hyperlink" Target="https://www.firstprimarycare.com/wp-content/uploads/2024/02/mulkanoor-circle-headshot.png" TargetMode="External"/><Relationship Id="rId125" Type="http://schemas.openxmlformats.org/officeDocument/2006/relationships/hyperlink" Target="https://robingoytiamd.com/wp-content/uploads/dr-robin.webp" TargetMode="External"/><Relationship Id="rId146" Type="http://schemas.openxmlformats.org/officeDocument/2006/relationships/hyperlink" Target="https://encrypted-tbn0.gstatic.com/images?q=tbn:ANd9GcQ50yYunQ8D1rtIhK06DR6XcFYhLyvrDBPxYFtRXmVydw&amp;s" TargetMode="External"/><Relationship Id="rId167" Type="http://schemas.openxmlformats.org/officeDocument/2006/relationships/hyperlink" Target="https://www.drvitenas.com/wp-content/uploads/2023/03/dr-vitenas-banner.webp" TargetMode="External"/><Relationship Id="rId188" Type="http://schemas.openxmlformats.org/officeDocument/2006/relationships/hyperlink" Target="https://static.wixstatic.com/media/2c72d6_67df85a6b14c4dbd8e1f9b50d64cfb75~mv2.jpg/v1/crop/x_0,y_528,w_4000,h_3000/fill/w_874,h_658,al_c,q_85,usm_0.66_1.00_0.01,enc_avif,quality_auto/Toko%20bench%202_JPG.jpg" TargetMode="External"/><Relationship Id="rId71" Type="http://schemas.openxmlformats.org/officeDocument/2006/relationships/hyperlink" Target="https://cdn.prod.website-files.com/6154b8263234191538845ff2/69c03ece46f725e44090d607_Karan-Headshot.jpg" TargetMode="External"/><Relationship Id="rId92" Type="http://schemas.openxmlformats.org/officeDocument/2006/relationships/hyperlink" Target="https://www.nurturepediatric.com/wp-content/uploads/2019/05/Prof-Photo_-Janet-Pate-MD-768x960.jpg" TargetMode="External"/><Relationship Id="rId213" Type="http://schemas.openxmlformats.org/officeDocument/2006/relationships/hyperlink" Target="https://encrypted-tbn0.gstatic.com/images?q=tbn:ANd9GcRQyWeedK_nc2fkHpt3u7aISTHGFuS5eb8xP9IeZ1rO0w&amp;s" TargetMode="External"/><Relationship Id="rId2" Type="http://schemas.openxmlformats.org/officeDocument/2006/relationships/hyperlink" Target="https://www.nudentistry.com/static/92813d444de298391792ef55eba5e2f7/dr-ali-tameemi-nu-dentistry..jpg" TargetMode="External"/><Relationship Id="rId29" Type="http://schemas.openxmlformats.org/officeDocument/2006/relationships/hyperlink" Target="https://www.implantdentalcenter.com/wp-content/uploads/2022/04/Aaron-Before.jpg.webp" TargetMode="External"/><Relationship Id="rId40" Type="http://schemas.openxmlformats.org/officeDocument/2006/relationships/hyperlink" Target="https://meyerlandorthodontics.com/wp-content/uploads/2023/04/08f0dc26-a232-4a01-9099-6a344a51908b-e1681756234971.jpg" TargetMode="External"/><Relationship Id="rId115" Type="http://schemas.openxmlformats.org/officeDocument/2006/relationships/hyperlink" Target="https://encrypted-tbn0.gstatic.com/images?q=tbn:ANd9GcRh58Tz-UI40dKlnGvd2DhHgMfveLpdITdydJgKHsQTES5wqmzG0iHU0J0&amp;s" TargetMode="External"/><Relationship Id="rId136" Type="http://schemas.openxmlformats.org/officeDocument/2006/relationships/hyperlink" Target="https://encrypted-tbn0.gstatic.com/images?q=tbn:ANd9GcTqifEohp0TFecviRVFh5Og73QHZL8UqgMh9g8lk0TANA&amp;s" TargetMode="External"/><Relationship Id="rId157" Type="http://schemas.openxmlformats.org/officeDocument/2006/relationships/hyperlink" Target="https://d1k13df5m14swc.cloudfront.net/384d9eb2-a05e-4f94-8365-0ab96dda7f5acircle_large__v3__.png" TargetMode="External"/><Relationship Id="rId178" Type="http://schemas.openxmlformats.org/officeDocument/2006/relationships/hyperlink" Target="https://encrypted-tbn0.gstatic.com/images?q=tbn:ANd9GcQPXwiltWlhRrAYWbxbIhy924-EN6jDLEIzQElQMhYRpg&amp;s" TargetMode="External"/><Relationship Id="rId61" Type="http://schemas.openxmlformats.org/officeDocument/2006/relationships/hyperlink" Target="https://www.houstondermatologyassociates.com/wp-content/uploads/2022/11/Jenny-Duffy.jpg" TargetMode="External"/><Relationship Id="rId82" Type="http://schemas.openxmlformats.org/officeDocument/2006/relationships/hyperlink" Target="https://cdcssl.ibsrv.net/ibimg/smb/1400x2108_80/webmgr/1k/v/s/dr-thakkar.jpg.webp?3cb7bd0394b9491c42465cf317b07bae" TargetMode="External"/><Relationship Id="rId199" Type="http://schemas.openxmlformats.org/officeDocument/2006/relationships/hyperlink" Target="https://static.wixstatic.com/media/fe006e_a3f322f14549478b85244d2c02547724~mv2.jpg/v1/crop/x_38,y_0,w_931,h_931/fill/w_400,h_400,al_c,q_80,usm_0.66_1.00_0.01,enc_avif,quality_auto/IMG_20220126_171406_edited.jpg" TargetMode="External"/><Relationship Id="rId203" Type="http://schemas.openxmlformats.org/officeDocument/2006/relationships/hyperlink" Target="https://blogsdir.imgix.net/1029/files/staff/Chinyere.png?auto=compress,format&amp;cs=adobergb1998&amp;" TargetMode="External"/><Relationship Id="rId19" Type="http://schemas.openxmlformats.org/officeDocument/2006/relationships/hyperlink" Target="https://cdn.prod.website-files.com/626685d5776abbbce178d9d4/6a39a053e61dd4a9c26b7d7e_049A9736-p-2000.jpg" TargetMode="External"/><Relationship Id="rId224" Type="http://schemas.openxmlformats.org/officeDocument/2006/relationships/hyperlink" Target="https://doximity-res.cloudinary.com/images/f_auto,q_auto,t_public_profile_photo_320x320/bzefycmjhjzwkimkg4h7/mary-ma-md-san-diego-ca.jpg" TargetMode="External"/><Relationship Id="rId30" Type="http://schemas.openxmlformats.org/officeDocument/2006/relationships/hyperlink" Target="https://www.dentistryoftheoaks.com/images/home/dr-wendt.png" TargetMode="External"/><Relationship Id="rId105" Type="http://schemas.openxmlformats.org/officeDocument/2006/relationships/hyperlink" Target="https://static.wixstatic.com/media/c7f6c0_8746aef1ea33474e8b0cb40bd6e2a4f9~mv2.jpg/v1/fill/w_681,h_610,al_c,q_85,enc_avif,quality_auto/c7f6c0_8746aef1ea33474e8b0cb40bd6e2a4f9~mv2.jpg" TargetMode="External"/><Relationship Id="rId126" Type="http://schemas.openxmlformats.org/officeDocument/2006/relationships/hyperlink" Target="https://assets.yourpractice.online/3281/profile-img.png" TargetMode="External"/><Relationship Id="rId147" Type="http://schemas.openxmlformats.org/officeDocument/2006/relationships/hyperlink" Target="https://www.yourobgyn.net/wp-content/uploads/2022/11/aurora-gonzalez.jpg" TargetMode="External"/><Relationship Id="rId168" Type="http://schemas.openxmlformats.org/officeDocument/2006/relationships/hyperlink" Target="https://theoaksplasticsurgery.com/img/dani-transparent.png" TargetMode="External"/><Relationship Id="rId51" Type="http://schemas.openxmlformats.org/officeDocument/2006/relationships/hyperlink" Target="https://www.uchicagomedicine.org/_next/image?url=https%3A%2F%2Fedge.sitecorecloud.io%2Funichicagomc-81nbqnb3%2Fmedia%2Fimages%2Fucmc%2Fphysician-photos%2Fm-o%2Fnguyen-ann-bio-261x347.jpg&amp;w=539&amp;q=75" TargetMode="External"/><Relationship Id="rId72" Type="http://schemas.openxmlformats.org/officeDocument/2006/relationships/hyperlink" Target="https://encrypted-tbn0.gstatic.com/images?q=tbn:ANd9GcTRyswZT6GbEwkHdaFM8iyGCcugSvoQEyMlmET-_B7nVA&amp;s" TargetMode="External"/><Relationship Id="rId93" Type="http://schemas.openxmlformats.org/officeDocument/2006/relationships/hyperlink" Target="https://bluefishmd.com/wp-content/uploads/2026/04/DSC_0636-scaled-e1776885952172.jpeg" TargetMode="External"/><Relationship Id="rId189" Type="http://schemas.openxmlformats.org/officeDocument/2006/relationships/hyperlink" Target="https://cdn.resultspt.com/wp-content/uploads/2024/12/anthony-rpt-leadership-01.webp"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encrypted-tbn0.gstatic.com/images?q=tbn:ANd9GcTuQOYJtWVJn91xff_dvS8U7eu1gJqeCCFKXGi_w4QeZw&amp;s" TargetMode="External"/><Relationship Id="rId21" Type="http://schemas.openxmlformats.org/officeDocument/2006/relationships/hyperlink" Target="https://freebodypt.com/wp-content/uploads/2024/10/dr_marc.jpg.webp" TargetMode="External"/><Relationship Id="rId42" Type="http://schemas.openxmlformats.org/officeDocument/2006/relationships/hyperlink" Target="https://fourflowerswellness.com/wp-content/uploads/2026/02/hannah-raistrick-acupuncturist-herbalist-chicago.webp" TargetMode="External"/><Relationship Id="rId63" Type="http://schemas.openxmlformats.org/officeDocument/2006/relationships/hyperlink" Target="https://www.ibji.com/uploads/doctors/profile-photos/doctor/big/1695285552.jpg" TargetMode="External"/><Relationship Id="rId84" Type="http://schemas.openxmlformats.org/officeDocument/2006/relationships/hyperlink" Target="https://healthcare.ascension.org/-/media/project/ascension/healthcare/providerimages/1992849137" TargetMode="External"/><Relationship Id="rId138" Type="http://schemas.openxmlformats.org/officeDocument/2006/relationships/hyperlink" Target="https://www.chicagoorthodontics.com/wp-content/uploads/2019/08/ortho-paul-01-2.jpg" TargetMode="External"/><Relationship Id="rId159" Type="http://schemas.openxmlformats.org/officeDocument/2006/relationships/hyperlink" Target="https://cosmeticdentistchicago.com/wp-content/uploads/2018/02/dr-landers.jpg" TargetMode="External"/><Relationship Id="rId170" Type="http://schemas.openxmlformats.org/officeDocument/2006/relationships/hyperlink" Target="https://mgdentistry.com/wp-content/uploads/2025/05/IMG_7823-2048x1536.jpg" TargetMode="External"/><Relationship Id="rId191" Type="http://schemas.openxmlformats.org/officeDocument/2006/relationships/hyperlink" Target="https://archerdentistry.com/wp-content/uploads/2022/03/Dentist_Archer_Chicago_Dr_Prasanth_Dommaraju.jpg" TargetMode="External"/><Relationship Id="rId205" Type="http://schemas.openxmlformats.org/officeDocument/2006/relationships/hyperlink" Target="https://images.squarespace-cdn.com/content/v1/5d4dc799034e1f000197c7fa/1fe78ed2-c9a6-43e3-affb-66c41e4bd658/IMG_7743_Cleaned_Up.jpg?format=1000w" TargetMode="External"/><Relationship Id="rId107" Type="http://schemas.openxmlformats.org/officeDocument/2006/relationships/hyperlink" Target="https://cdcssl.ibsrv.net/ibimg/smb/404x538_80/webmgr/0r/j/k/CabotajeWhiteBkgrd.jpg.webp?616f6ab6833979fe4add16b119a3f150" TargetMode="External"/><Relationship Id="rId11" Type="http://schemas.openxmlformats.org/officeDocument/2006/relationships/hyperlink" Target="https://www.chicagodermatology.co/cdn/shop/files/CJ_2.jpg?v=1758728619&amp;width=1400" TargetMode="External"/><Relationship Id="rId32" Type="http://schemas.openxmlformats.org/officeDocument/2006/relationships/hyperlink" Target="https://preview.journeyphysicaltherapy.com/wp-content/uploads/2019/12/dr-praneeth-purimetla-pt-400.jpg" TargetMode="External"/><Relationship Id="rId53" Type="http://schemas.openxmlformats.org/officeDocument/2006/relationships/hyperlink" Target="https://sa1s3optim.patientpop.com/assets/production/practices/6a488611bf7cc2fda4cdde5266e3f20d66865eb9/images/2844825.jpeg" TargetMode="External"/><Relationship Id="rId74" Type="http://schemas.openxmlformats.org/officeDocument/2006/relationships/hyperlink" Target="https://cdn.prod.website-files.com/6601ff87686910c884bd94de/677060369489a32d798d9671_JoelHeadshot.webp" TargetMode="External"/><Relationship Id="rId128" Type="http://schemas.openxmlformats.org/officeDocument/2006/relationships/hyperlink" Target="https://university-dermatology.com/wp-content/uploads/2021/05/N27A6275-Edit-HiRes-Vassilios-Dimitropoulos.jpg" TargetMode="External"/><Relationship Id="rId149" Type="http://schemas.openxmlformats.org/officeDocument/2006/relationships/hyperlink" Target="https://www.smilegalleryortho.com/wp-content/uploads/2023/12/DrAlenaNew.jpg" TargetMode="External"/><Relationship Id="rId5" Type="http://schemas.openxmlformats.org/officeDocument/2006/relationships/hyperlink" Target="https://xsculpt.com/reviews/?utm_source=chatgpt.com" TargetMode="External"/><Relationship Id="rId95" Type="http://schemas.openxmlformats.org/officeDocument/2006/relationships/hyperlink" Target="https://alivio.imgix.net/headshot_corpuz.jpg?ixlib=php-3.3.1&amp;w=430" TargetMode="External"/><Relationship Id="rId160" Type="http://schemas.openxmlformats.org/officeDocument/2006/relationships/hyperlink" Target="https://lovesmile.com/wp-content/uploads/elementor/thumbs/DSC07896-e1682575360285-q5m87dhmv9puonads4mitloneq6bhl9zcampfp52bk.png" TargetMode="External"/><Relationship Id="rId181" Type="http://schemas.openxmlformats.org/officeDocument/2006/relationships/hyperlink" Target="https://www.wickerparkdentalgroup.com/wp-content/uploads/2025/11/img-meet-dr-brandon-siaj.webp" TargetMode="External"/><Relationship Id="rId22" Type="http://schemas.openxmlformats.org/officeDocument/2006/relationships/hyperlink" Target="https://encrypted-tbn0.gstatic.com/images?q=tbn:ANd9GcS8SNzw7yihV6C31URYedIgFi13lwr671ffgPAVvXCzhg&amp;s" TargetMode="External"/><Relationship Id="rId43" Type="http://schemas.openxmlformats.org/officeDocument/2006/relationships/hyperlink" Target="https://cdn-ilemigo.nitrocdn.com/JednSrvAeYyVrwRdnkMQwRIGcchmORhW/assets/images/optimized/rev-e5714c8/whgchicago.com/wp-content/uploads/2024/01/DSC8116-1536x1536.jpg" TargetMode="External"/><Relationship Id="rId64" Type="http://schemas.openxmlformats.org/officeDocument/2006/relationships/hyperlink" Target="https://drdenisnam.com/wp-content/uploads/2020/09/drnam_f-scaled.jpg" TargetMode="External"/><Relationship Id="rId118" Type="http://schemas.openxmlformats.org/officeDocument/2006/relationships/hyperlink" Target="https://airiadermatology.com/wp-content/uploads/2020/04/dr-kiracofe-white-coat.png" TargetMode="External"/><Relationship Id="rId139" Type="http://schemas.openxmlformats.org/officeDocument/2006/relationships/hyperlink" Target="https://www.chicagoorthodontics.com/wp-content/uploads/2019/08/ortho-barbara-01-2.jpg" TargetMode="External"/><Relationship Id="rId85" Type="http://schemas.openxmlformats.org/officeDocument/2006/relationships/hyperlink" Target="https://pcpofchicago.com/wp-content/uploads/2023/09/image1.jpeg" TargetMode="External"/><Relationship Id="rId150" Type="http://schemas.openxmlformats.org/officeDocument/2006/relationships/hyperlink" Target="https://obaisiorthodontics.com/wp-content/uploads/2026/04/Dr.-Noor-Obaisi.jpg.webp" TargetMode="External"/><Relationship Id="rId171" Type="http://schemas.openxmlformats.org/officeDocument/2006/relationships/hyperlink" Target="https://encrypted-tbn0.gstatic.com/images?q=tbn:ANd9GcTORtP4iPqZ3o7CcrQ5a--wSZjEo7uqcugj92FO8959Zg&amp;s" TargetMode="External"/><Relationship Id="rId192" Type="http://schemas.openxmlformats.org/officeDocument/2006/relationships/hyperlink" Target="https://villageeyecare.net/wp-content/uploads/2019/11/01-Satti-Sarai-OD_400px.jpg" TargetMode="External"/><Relationship Id="rId206" Type="http://schemas.openxmlformats.org/officeDocument/2006/relationships/hyperlink" Target="https://encrypted-tbn0.gstatic.com/images?q=tbn:ANd9GcRiJFYy8_VZ1ap6NBL5WignzFZB9L0hHe7OXYfTttIDWg&amp;s" TargetMode="External"/><Relationship Id="rId12" Type="http://schemas.openxmlformats.org/officeDocument/2006/relationships/hyperlink" Target="https://www.aestheticinstitutechicago.com/wp-content/uploads/2019/05/Braithwaite.jpg" TargetMode="External"/><Relationship Id="rId33" Type="http://schemas.openxmlformats.org/officeDocument/2006/relationships/hyperlink" Target="https://inmotionptchi.com/wp-content/uploads/2019/06/headshot.png" TargetMode="External"/><Relationship Id="rId108" Type="http://schemas.openxmlformats.org/officeDocument/2006/relationships/hyperlink" Target="https://cdcssl.ibsrv.net/ibimg/smb/950x1267_80/webmgr/1n/9/y/img1908-2.jpeg.webp?07333aa547ae713697c38734a4e60120" TargetMode="External"/><Relationship Id="rId129" Type="http://schemas.openxmlformats.org/officeDocument/2006/relationships/hyperlink" Target="https://nimaskininstitute.com/wp-content/uploads/2017/08/Nilam-2.jpg" TargetMode="External"/><Relationship Id="rId54" Type="http://schemas.openxmlformats.org/officeDocument/2006/relationships/hyperlink" Target="https://awhchicago.com/wp-content/uploads/2019/11/HeadshotDr.-Perry.jpg" TargetMode="External"/><Relationship Id="rId75" Type="http://schemas.openxmlformats.org/officeDocument/2006/relationships/hyperlink" Target="https://orthoexperts.com/wp-content/uploads/2016/04/dr-branovacki.jpg" TargetMode="External"/><Relationship Id="rId96" Type="http://schemas.openxmlformats.org/officeDocument/2006/relationships/hyperlink" Target="https://static.wixstatic.com/media/1e4936_771f7a86858d4a58a5787858d679dac9.jpg/v1/fill/w_464,h_671,al_c,q_80,usm_0.66_1.00_0.01,enc_avif,quality_auto/1e4936_771f7a86858d4a58a5787858d679dac9.jpg" TargetMode="External"/><Relationship Id="rId140" Type="http://schemas.openxmlformats.org/officeDocument/2006/relationships/hyperlink" Target="https://northavebraces.us/wp-content/uploads/2025/11/DrAmitoj.png" TargetMode="External"/><Relationship Id="rId161" Type="http://schemas.openxmlformats.org/officeDocument/2006/relationships/hyperlink" Target="https://encrypted-tbn0.gstatic.com/images?q=tbn:ANd9GcQlxYB9pTEGZ7MoS4BNzw1ibkGvOCioGPgeNqBnfs5AOg&amp;s" TargetMode="External"/><Relationship Id="rId182" Type="http://schemas.openxmlformats.org/officeDocument/2006/relationships/hyperlink" Target="https://chicagodental312.com/wp-content/uploads/2025/05/Dr.-Van-Fossen-600x600.jpg" TargetMode="External"/><Relationship Id="rId6" Type="http://schemas.openxmlformats.org/officeDocument/2006/relationships/hyperlink" Target="https://www.beauxartsplasticsurgery.com/wp-content/uploads/2023/01/dr-banks_color-1.webp" TargetMode="External"/><Relationship Id="rId23" Type="http://schemas.openxmlformats.org/officeDocument/2006/relationships/hyperlink" Target="https://chicagopainexperts.com/wp-content/uploads/2025/02/Dave.jpg" TargetMode="External"/><Relationship Id="rId119" Type="http://schemas.openxmlformats.org/officeDocument/2006/relationships/hyperlink" Target="https://static.wixstatic.com/media/25a27a_31f3e5b9ee5143ed84b73e5b7bd946bb~mv2.jpg/v1/crop/x_159,y_166,w_1137,h_1882/fill/w_788,h_1322,al_c,q_85,usm_0.66_1.00_0.01,enc_avif,quality_auto/DrAdisa.jpg" TargetMode="External"/><Relationship Id="rId44" Type="http://schemas.openxmlformats.org/officeDocument/2006/relationships/hyperlink" Target="https://twh.directus.app/assets/c1db149e-6e9a-41dc-bd5f-3231454ceb2f?key=imgasset" TargetMode="External"/><Relationship Id="rId65" Type="http://schemas.openxmlformats.org/officeDocument/2006/relationships/hyperlink" Target="https://www.jeffreyackermanmd.com/images/jeffrey-ackernan-profile-img.png" TargetMode="External"/><Relationship Id="rId86" Type="http://schemas.openxmlformats.org/officeDocument/2006/relationships/hyperlink" Target="https://hph.care/wp-content/uploads/2025/08/Jose_Shanchez.webp" TargetMode="External"/><Relationship Id="rId130" Type="http://schemas.openxmlformats.org/officeDocument/2006/relationships/hyperlink" Target="https://mdaestheticsderm.com/wp-content/uploads/2026/04/DSC03739-1365x2048.jpg" TargetMode="External"/><Relationship Id="rId151" Type="http://schemas.openxmlformats.org/officeDocument/2006/relationships/hyperlink" Target="https://www.orthoforallages.com/resourcefiles/other/2026-dr-jarosz-bio.jpg" TargetMode="External"/><Relationship Id="rId172" Type="http://schemas.openxmlformats.org/officeDocument/2006/relationships/hyperlink" Target="https://www.chicagosmiledesign.com/wp-content/uploads/2025/08/DrTomaselli-1.jpg" TargetMode="External"/><Relationship Id="rId193" Type="http://schemas.openxmlformats.org/officeDocument/2006/relationships/hyperlink" Target="https://dyn.mktgcdn.com/p/7KGAdvh76fLzHqSV6P-feXapSf7jHNQ4fsjFDTZdO70/width=1920,height=1920" TargetMode="External"/><Relationship Id="rId207" Type="http://schemas.openxmlformats.org/officeDocument/2006/relationships/hyperlink" Target="https://static.wixstatic.com/media/01feea_63cfc88a36944200bf0df697a58acbb5~mv2.jpeg/v1/fill/w_470,h_470,al_c,lg_1,q_80,enc_avif,quality_auto/Image-empty-state.jpeg" TargetMode="External"/><Relationship Id="rId13" Type="http://schemas.openxmlformats.org/officeDocument/2006/relationships/hyperlink" Target="https://encrypted-tbn0.gstatic.com/images?q=tbn:ANd9GcQOX5kIGv0Tpr7FlY1fhoC1Hzm7hIjDi_bYUCZSG1U0rQ&amp;s" TargetMode="External"/><Relationship Id="rId109" Type="http://schemas.openxmlformats.org/officeDocument/2006/relationships/hyperlink" Target="https://iwsfamilyhealth.org/wp-content/uploads/2024/09/MG_1478-e1725915953762-1536x1536.jpg" TargetMode="External"/><Relationship Id="rId34" Type="http://schemas.openxmlformats.org/officeDocument/2006/relationships/hyperlink" Target="https://www.symmetry-physicaltherapy.com/wp-content/uploads/2018/11/Anne-McJimsey-300x375.jpg" TargetMode="External"/><Relationship Id="rId55" Type="http://schemas.openxmlformats.org/officeDocument/2006/relationships/hyperlink" Target="https://twh.directus.app/assets/190a3f2d-55d1-4b1d-900d-8aeb738b6485?key=imgasset" TargetMode="External"/><Relationship Id="rId76" Type="http://schemas.openxmlformats.org/officeDocument/2006/relationships/hyperlink" Target="https://providers.advocatehealth.com/sparkle-assets/preview_thumbnails/physicians/27537/doctor_finder-d04b6d7afd42dce4afcbb516f1affa46.jpg" TargetMode="External"/><Relationship Id="rId97" Type="http://schemas.openxmlformats.org/officeDocument/2006/relationships/hyperlink" Target="https://www.turningwheelstherapy.com/wp-content/uploads/2026/02/Amy_Grant.png" TargetMode="External"/><Relationship Id="rId120" Type="http://schemas.openxmlformats.org/officeDocument/2006/relationships/hyperlink" Target="https://encrypted-tbn0.gstatic.com/images?q=tbn:ANd9GcRnPJb7DpiQVbpTRc1eKPsVFGPvALlQ2Udf2kU5DnFNJw&amp;s" TargetMode="External"/><Relationship Id="rId141" Type="http://schemas.openxmlformats.org/officeDocument/2006/relationships/hyperlink" Target="https://static.wixstatic.com/media/dbcbf8_e0bb11b701504ebdbac71a214b13757a~mv2.jpg/v1/fill/w_396,h_498,al_c,lg_1,q_80,enc_avif,quality_auto/dbcbf8_e0bb11b701504ebdbac71a214b13757a~mv2.jpg" TargetMode="External"/><Relationship Id="rId7" Type="http://schemas.openxmlformats.org/officeDocument/2006/relationships/hyperlink" Target="https://encrypted-tbn0.gstatic.com/images?q=tbn:ANd9GcQB_4K6JpEjeKM9JcPZcgREvYq1q4-H6nc2wEa-yEzVzQ&amp;s" TargetMode="External"/><Relationship Id="rId162" Type="http://schemas.openxmlformats.org/officeDocument/2006/relationships/hyperlink" Target="https://encrypted-tbn0.gstatic.com/images?q=tbn:ANd9GcQk1ygi9uamxQHHmvf1SpNkCso0dRzaGLlodxqbUiu9GA&amp;s" TargetMode="External"/><Relationship Id="rId183" Type="http://schemas.openxmlformats.org/officeDocument/2006/relationships/hyperlink" Target="https://www.familydentalofroscoe.com/wp-content/uploads/2023/06/Dr.-Nidal.jpg" TargetMode="External"/><Relationship Id="rId24" Type="http://schemas.openxmlformats.org/officeDocument/2006/relationships/hyperlink" Target="https://muscle-joint-physical-therapy-v1781795801.websitepro-cdn.com/wp-content/uploads/elementor/thumbs/matt-oug43c872h8stfs9g6iqpg7yb4o6l3t9xmkzsd8k74.jpg" TargetMode="External"/><Relationship Id="rId45" Type="http://schemas.openxmlformats.org/officeDocument/2006/relationships/hyperlink" Target="https://images.squarespace-cdn.com/content/v1/669732906fb50575b2340b03/1bad67d0-dac3-48b9-ac06-f90ecdd63913/kamel.jpg?format=1500w" TargetMode="External"/><Relationship Id="rId66" Type="http://schemas.openxmlformats.org/officeDocument/2006/relationships/hyperlink" Target="https://sa1s3optim.patientpop.com/assets/production/practices/5bed3e86b771fff43b5dd52a35d8632e016cb21d/images/2790501.png" TargetMode="External"/><Relationship Id="rId87" Type="http://schemas.openxmlformats.org/officeDocument/2006/relationships/hyperlink" Target="https://images.squarespace-cdn.com/content/v1/66dcd31cc7f5db660f57030a/3c98b4aa-51b4-4ba1-9eb1-ff72b46a6e48/%C2%A9JGP2023_AgelessMedSpa-Dr.Sypien-1.jpg?format=750w" TargetMode="External"/><Relationship Id="rId110" Type="http://schemas.openxmlformats.org/officeDocument/2006/relationships/hyperlink" Target="https://www.luriechildrens.org/globalassets/media/doctors/practitioner-photos/alfierinina_epi.jpg" TargetMode="External"/><Relationship Id="rId131" Type="http://schemas.openxmlformats.org/officeDocument/2006/relationships/hyperlink" Target="https://sa1s3optim.patientpop.com/assets/production/practices/bd0af2534a35702a9737333e5bb6154f1abca813/images/2742003.png" TargetMode="External"/><Relationship Id="rId61" Type="http://schemas.openxmlformats.org/officeDocument/2006/relationships/hyperlink" Target="https://www.rushortho.com/media/sotpoe34/ph-lee-nathan110673.jpg?rxy=0.49825783972125437%2c0&amp;width=430&amp;height=465&amp;v=1db321a7ebc4dd0&amp;format=webp" TargetMode="External"/><Relationship Id="rId82" Type="http://schemas.openxmlformats.org/officeDocument/2006/relationships/hyperlink" Target="https://encrypted-tbn0.gstatic.com/images?q=tbn:ANd9GcSyzxuObBlDyjROKa4QvwOhBjlGlTAwqTV19qxQrdUueg&amp;s" TargetMode="External"/><Relationship Id="rId152" Type="http://schemas.openxmlformats.org/officeDocument/2006/relationships/hyperlink" Target="https://preventionorthodontics.com/wp-content/uploads/2022/01/Dr-McCoy-2.jpg.webp" TargetMode="External"/><Relationship Id="rId173" Type="http://schemas.openxmlformats.org/officeDocument/2006/relationships/hyperlink" Target="https://encrypted-tbn0.gstatic.com/images?q=tbn:ANd9GcQg836PIwlWjro--LvZOElaN-YjZ-uOJag7rC3_qTyimA&amp;s" TargetMode="External"/><Relationship Id="rId194" Type="http://schemas.openxmlformats.org/officeDocument/2006/relationships/hyperlink" Target="https://eyesoc.com/wp-content/uploads/2022/08/tanvi-mago.jpg" TargetMode="External"/><Relationship Id="rId199" Type="http://schemas.openxmlformats.org/officeDocument/2006/relationships/hyperlink" Target="https://eyesonfulton.com/our-practice/" TargetMode="External"/><Relationship Id="rId203" Type="http://schemas.openxmlformats.org/officeDocument/2006/relationships/hyperlink" Target="https://images.squarespace-cdn.com/content/v1/5e7ced87a65f6b49989758ff/1730697587247-07HD0LKZJOMKBW2XXWEM/IMG-20230911-WA0064.jpg?format=750w" TargetMode="External"/><Relationship Id="rId208" Type="http://schemas.openxmlformats.org/officeDocument/2006/relationships/hyperlink" Target="https://optvisionstudio.com/wp-content/uploads/2026/04/dr-drewniak-opt-vision-studio-2.png" TargetMode="External"/><Relationship Id="rId19" Type="http://schemas.openxmlformats.org/officeDocument/2006/relationships/hyperlink" Target="https://drbuccalfat.com/wp-content/uploads/2020/08/About-Dr-Benjamin-Caughlin.png" TargetMode="External"/><Relationship Id="rId14" Type="http://schemas.openxmlformats.org/officeDocument/2006/relationships/hyperlink" Target="https://nikichristopoulosmd.com/wp-content/uploads/2025/01/Niki-Christopoulos.jpg.webp" TargetMode="External"/><Relationship Id="rId30" Type="http://schemas.openxmlformats.org/officeDocument/2006/relationships/hyperlink" Target="https://images.squarespace-cdn.com/content/v1/63bb8ccac40a9830a463fe0c/ff1f6ad0-2717-412a-8fa3-9bef666ab7c5/_V0A0190.jpg?format=500w" TargetMode="External"/><Relationship Id="rId35" Type="http://schemas.openxmlformats.org/officeDocument/2006/relationships/hyperlink" Target="https://www.physiochicago.com/team" TargetMode="External"/><Relationship Id="rId56" Type="http://schemas.openxmlformats.org/officeDocument/2006/relationships/hyperlink" Target="https://encrypted-tbn0.gstatic.com/images?q=tbn:ANd9GcQloTZcOriOTS_JXdJPVFLIECbq-iOhAuDeZ5klSplumg&amp;s" TargetMode="External"/><Relationship Id="rId77" Type="http://schemas.openxmlformats.org/officeDocument/2006/relationships/hyperlink" Target="https://ionorthopedics.com/wp-content/uploads/2023/04/Dr.-Marc-Strongin-Owner.jpg" TargetMode="External"/><Relationship Id="rId100" Type="http://schemas.openxmlformats.org/officeDocument/2006/relationships/hyperlink" Target="https://www.streetervillepediatrics.com/uploads/2/1/5/6/21562972/982151635.JPG" TargetMode="External"/><Relationship Id="rId105" Type="http://schemas.openxmlformats.org/officeDocument/2006/relationships/hyperlink" Target="https://images.squarespace-cdn.com/content/v1/5eda879e9f5a941c3f181edd/136dcd46-bb7b-4a99-bf57-befe6e0af10a/5680-js-DonohoePediatrics_Dr-ChrisDonohoe_9099_BW.jpg?format=500w" TargetMode="External"/><Relationship Id="rId126" Type="http://schemas.openxmlformats.org/officeDocument/2006/relationships/hyperlink" Target="https://lirp.cdn-website.com/234c9825/dms3rep/multi/opt/mitchell-j.-mandel-m.d.-f.a.a.d.-closeup-headshot-1920w.png" TargetMode="External"/><Relationship Id="rId147" Type="http://schemas.openxmlformats.org/officeDocument/2006/relationships/hyperlink" Target="https://encrypted-tbn0.gstatic.com/images?q=tbn:ANd9GcSQKOeKCnlkhPFszzUIxVgOnviVc2x5mcOoTjTGMOts2g&amp;s" TargetMode="External"/><Relationship Id="rId168" Type="http://schemas.openxmlformats.org/officeDocument/2006/relationships/hyperlink" Target="https://cdn.prod.website-files.com/63254fd101e34e46c61a10b8/6369963f04b5b01a41e61e61_11-DrScott-stiffle-p-500.jpg" TargetMode="External"/><Relationship Id="rId8" Type="http://schemas.openxmlformats.org/officeDocument/2006/relationships/hyperlink" Target="https://www.theartofplasticsurgery.com/wp-content/uploads/2022/02/RJP_7927.jpg" TargetMode="External"/><Relationship Id="rId51" Type="http://schemas.openxmlformats.org/officeDocument/2006/relationships/hyperlink" Target="https://i0.wp.com/lakeshoreobgyn-chicago.com/wp-content/uploads/2022/08/Liesl-Xue-Chi-MD-1.jpg?resize=375%2C471&amp;ssl=1" TargetMode="External"/><Relationship Id="rId72" Type="http://schemas.openxmlformats.org/officeDocument/2006/relationships/hyperlink" Target="https://www.chicagofootankle.com/images/jch-optimize/ng/images_dr-charles-allen.avif" TargetMode="External"/><Relationship Id="rId93" Type="http://schemas.openxmlformats.org/officeDocument/2006/relationships/hyperlink" Target="http://alt-clinic.com/images/140x126xAnna-Morgan.jpg" TargetMode="External"/><Relationship Id="rId98" Type="http://schemas.openxmlformats.org/officeDocument/2006/relationships/hyperlink" Target="https://lakeviewpediatrics.net/getattachment/d12b4a91-8f4d-40e8-b68a-3f176be344fd/Dr-Audrey-Chang.aspx" TargetMode="External"/><Relationship Id="rId121" Type="http://schemas.openxmlformats.org/officeDocument/2006/relationships/hyperlink" Target="https://derickdermatology.com/wp-content/uploads/2018/11/provider-stefanie-ali-md.jpg" TargetMode="External"/><Relationship Id="rId142" Type="http://schemas.openxmlformats.org/officeDocument/2006/relationships/hyperlink" Target="https://bronzevilleortho.com/wp-content/uploads/2024/10/AdobeStock_420752189_Preview.jpeg" TargetMode="External"/><Relationship Id="rId163" Type="http://schemas.openxmlformats.org/officeDocument/2006/relationships/hyperlink" Target="https://encrypted-tbn0.gstatic.com/images?q=tbn:ANd9GcTr3aqJ-xsuTYaB8YPQWDL0HMiSo56Gb-YShk7jai95EyWBZzN-_SKGaK0&amp;s" TargetMode="External"/><Relationship Id="rId184" Type="http://schemas.openxmlformats.org/officeDocument/2006/relationships/hyperlink" Target="https://urbansmileschicago.com/wp-content/uploads/2020/07/meet-the-dr.jpg" TargetMode="External"/><Relationship Id="rId189" Type="http://schemas.openxmlformats.org/officeDocument/2006/relationships/hyperlink" Target="https://www.lpsdental.com/wp-content/uploads/2023/05/DrJack.jpg" TargetMode="External"/><Relationship Id="rId3" Type="http://schemas.openxmlformats.org/officeDocument/2006/relationships/hyperlink" Target="https://www.reddit.com/r/tummytucksurgery/comments/1k0mtin/4_weeks_po/?utm_source=chatgpt.com" TargetMode="External"/><Relationship Id="rId25" Type="http://schemas.openxmlformats.org/officeDocument/2006/relationships/hyperlink" Target="https://dynamic-pt.com/wp-content/uploads/2024/07/Screenshot-2024-07-24-at-12.41.57-PM-768x724.png" TargetMode="External"/><Relationship Id="rId46" Type="http://schemas.openxmlformats.org/officeDocument/2006/relationships/hyperlink" Target="https://nogconsultants.com/wp-content/uploads/2025/06/dr_constants_adams.jpg" TargetMode="External"/><Relationship Id="rId67" Type="http://schemas.openxmlformats.org/officeDocument/2006/relationships/hyperlink" Target="https://cdcssl.ibsrv.net/ibimg/smb/400x400_80/webmgr/25/n/a/_team/Gabriel_S_Levi_MD_1495x2162_20251219_1921.jpg.webp?7bc4dbaf097d2e5438464c936b8c4ab0" TargetMode="External"/><Relationship Id="rId116" Type="http://schemas.openxmlformats.org/officeDocument/2006/relationships/hyperlink" Target="https://encrypted-tbn0.gstatic.com/images?q=tbn:ANd9GcSWKkE04UJxxYyYfcL1XHiGf56M7sj_gglGjFIJp2iTkg&amp;s" TargetMode="External"/><Relationship Id="rId137" Type="http://schemas.openxmlformats.org/officeDocument/2006/relationships/hyperlink" Target="https://glenorthodontics.com/wp-content/uploads/2023/12/Glen-About-Header.jpg" TargetMode="External"/><Relationship Id="rId158" Type="http://schemas.openxmlformats.org/officeDocument/2006/relationships/hyperlink" Target="https://mitchelltmjinstitute.com/wp-content/uploads/2024/05/tmj-dentist-dr-mitchell.webp" TargetMode="External"/><Relationship Id="rId20" Type="http://schemas.openxmlformats.org/officeDocument/2006/relationships/hyperlink" Target="https://encrypted-tbn0.gstatic.com/images?q=tbn:ANd9GcR3GuRKwOy8ULhQDaBgMpGyEUCNm8ypQk8pEliFdkodbg&amp;s" TargetMode="External"/><Relationship Id="rId41" Type="http://schemas.openxmlformats.org/officeDocument/2006/relationships/hyperlink" Target="https://www.athletico.com/app/uploads/2024/07/Athletico-CEO-Dan-Guill-3.jpg" TargetMode="External"/><Relationship Id="rId62" Type="http://schemas.openxmlformats.org/officeDocument/2006/relationships/hyperlink" Target="https://mrorthopedics.com/wp-content/uploads/2026/03/Web_Photo_Editor-2.jpg" TargetMode="External"/><Relationship Id="rId83" Type="http://schemas.openxmlformats.org/officeDocument/2006/relationships/hyperlink" Target="https://hospital.uillinois.edu/images/About/Leadership/scottjones.jpg" TargetMode="External"/><Relationship Id="rId88" Type="http://schemas.openxmlformats.org/officeDocument/2006/relationships/hyperlink" Target="https://lirp.cdn-website.com/03eca5ff/dms3rep/multi/opt/Duet+12-1920w.jpg" TargetMode="External"/><Relationship Id="rId111" Type="http://schemas.openxmlformats.org/officeDocument/2006/relationships/hyperlink" Target="https://ravenswoodpediatrics.com/wp-content/uploads/2013/08/todd-ochs-md.jpg" TargetMode="External"/><Relationship Id="rId132" Type="http://schemas.openxmlformats.org/officeDocument/2006/relationships/hyperlink" Target="https://www.hydeparkdermatology.com/images/collette_im2.png" TargetMode="External"/><Relationship Id="rId153" Type="http://schemas.openxmlformats.org/officeDocument/2006/relationships/hyperlink" Target="https://dentistry.uic.edu/wp-content/uploads/sites/741/2022/02/Rowan_Susan_035.jpg-Head-Shot-Navy-Jacket-2022-scaled-e1646062255350-157x180.jpg" TargetMode="External"/><Relationship Id="rId174" Type="http://schemas.openxmlformats.org/officeDocument/2006/relationships/hyperlink" Target="https://dentalgroupofchicago.com/wp-content/uploads/2026/06/akkash-headshot.jpg" TargetMode="External"/><Relationship Id="rId179" Type="http://schemas.openxmlformats.org/officeDocument/2006/relationships/hyperlink" Target="https://images.squarespace-cdn.com/content/v1/5a84f909914e6bc3864a9e89/1518759432116-RKBGNUIC9PJSDWHHJ19R/Eric-Portrait_0191.jpg?format=750w" TargetMode="External"/><Relationship Id="rId195" Type="http://schemas.openxmlformats.org/officeDocument/2006/relationships/hyperlink" Target="https://chicagoeyecarecenter.com/wp-content/uploads/2025/02/dr.png" TargetMode="External"/><Relationship Id="rId209" Type="http://schemas.openxmlformats.org/officeDocument/2006/relationships/hyperlink" Target="https://images.squarespace-cdn.com/content/v1/5afb3b3bf8370a38dd781499/1538751845455-V8XZD49Z781EN164JOCA/Engagement-0086.jpg?format=750w" TargetMode="External"/><Relationship Id="rId190" Type="http://schemas.openxmlformats.org/officeDocument/2006/relationships/hyperlink" Target="https://chicagostylesmiles.com/wp-content/uploads/2021/07/kevin_dow_chicago_dentist.jpeg" TargetMode="External"/><Relationship Id="rId204" Type="http://schemas.openxmlformats.org/officeDocument/2006/relationships/hyperlink" Target="https://acquisitions.myeyedr.com/hs-fs/hubfs/assets/photos/team/sue-downes.jpg?width=675&amp;name=sue-downes.jpg" TargetMode="External"/><Relationship Id="rId15" Type="http://schemas.openxmlformats.org/officeDocument/2006/relationships/hyperlink" Target="https://www.impressionschicago.com/hs-fs/hubfs/Steven_Layout_Two.png?width=734&amp;height=836&amp;name=Steven_Layout_Two.png" TargetMode="External"/><Relationship Id="rId36" Type="http://schemas.openxmlformats.org/officeDocument/2006/relationships/hyperlink" Target="https://static.wixstatic.com/media/032db6_3d8b0f07934e472bb6f613fe9ebd8730~mv2.jpg/v1/crop/x_0,y_631,w_4000,h_4378/fill/w_444,h_486,al_c,q_80,usm_0.66_1.00_0.01,enc_avif,quality_auto/0087.jpg" TargetMode="External"/><Relationship Id="rId57" Type="http://schemas.openxmlformats.org/officeDocument/2006/relationships/hyperlink" Target="https://sa1s3optim.patientpop.com/assets/production/practices/5f7a72ce10a063fbc3c90afffd9c32eaf4f56018/images/2372080.jpg" TargetMode="External"/><Relationship Id="rId106" Type="http://schemas.openxmlformats.org/officeDocument/2006/relationships/hyperlink" Target="https://www.chicagopedoortho.com/assets/images/dr-bindi-bio-a.jpg" TargetMode="External"/><Relationship Id="rId127" Type="http://schemas.openxmlformats.org/officeDocument/2006/relationships/hyperlink" Target="https://forefrontdermatology.com/wp-content/uploads/2016/11/Berkson_web-350x350.jpg" TargetMode="External"/><Relationship Id="rId10" Type="http://schemas.openxmlformats.org/officeDocument/2006/relationships/hyperlink" Target="https://www.lakeshoreplasticsurgery.com/assets/img/dr-horn.jpg" TargetMode="External"/><Relationship Id="rId31" Type="http://schemas.openxmlformats.org/officeDocument/2006/relationships/hyperlink" Target="https://static.wixstatic.com/media/9652e7_732ee2cc911948179c6d822af81a2e2c~mv2.jpeg/v1/crop/x_0,y_20,w_753,h_713/fill/w_743,h_713,al_c,q_85,enc_avif,quality_auto/%5D.jpeg" TargetMode="External"/><Relationship Id="rId52" Type="http://schemas.openxmlformats.org/officeDocument/2006/relationships/hyperlink" Target="https://pelvicrehabilitation.com/wp-content/uploads/2024/05/Gautam-Shrikhande-Website-Bio-Photo-Rounded-516x519-1.png" TargetMode="External"/><Relationship Id="rId73" Type="http://schemas.openxmlformats.org/officeDocument/2006/relationships/hyperlink" Target="https://medstarhealth-delivery.sitecorecontenthub.cloud/api/public/content/LEVINE_Brett_600?v=ff8ab3fa" TargetMode="External"/><Relationship Id="rId78" Type="http://schemas.openxmlformats.org/officeDocument/2006/relationships/hyperlink" Target="https://www.chicagofootspecialists.com/images/dr-nehal-sheth.jpg" TargetMode="External"/><Relationship Id="rId94" Type="http://schemas.openxmlformats.org/officeDocument/2006/relationships/hyperlink" Target="https://clearwellnessgroup.com/wp-content/uploads/2023/12/Dr-Trivedi.jpg" TargetMode="External"/><Relationship Id="rId99" Type="http://schemas.openxmlformats.org/officeDocument/2006/relationships/hyperlink" Target="https://images.squarespace-cdn.com/content/v1/644fd49f9b69925c4006806f/ab0c2ab3-4133-4216-8be4-85a7c92fab1b/Rebecca%400.5x.png?format=750w" TargetMode="External"/><Relationship Id="rId101" Type="http://schemas.openxmlformats.org/officeDocument/2006/relationships/hyperlink" Target="https://images.squarespace-cdn.com/content/v1/58dbb80c9de4bb7a2c72e867/1496768450632-RQVLXJBVXMD5F9B58XQ5/dan-weissbluth?format=750w" TargetMode="External"/><Relationship Id="rId122" Type="http://schemas.openxmlformats.org/officeDocument/2006/relationships/hyperlink" Target="https://static.wixstatic.com/media/649b5b_f1e0f2bc8af842eab093ba197b936e05~mv2.jpg/v1/fill/w_478,h_719,al_c,lg_1,q_80,enc_avif,quality_auto/649b5b_f1e0f2bc8af842eab093ba197b936e05~mv2.jpg" TargetMode="External"/><Relationship Id="rId143" Type="http://schemas.openxmlformats.org/officeDocument/2006/relationships/hyperlink" Target="https://bubonortho.com/wp-content/uploads/2025/03/Trust-The-Experts-2048x876.png" TargetMode="External"/><Relationship Id="rId148" Type="http://schemas.openxmlformats.org/officeDocument/2006/relationships/hyperlink" Target="https://encrypted-tbn0.gstatic.com/images?q=tbn:ANd9GcRC793tC1UEnyvegsrZq3aNBtfbDxXwMy-uj-UOEyzDiQ&amp;s" TargetMode="External"/><Relationship Id="rId164" Type="http://schemas.openxmlformats.org/officeDocument/2006/relationships/hyperlink" Target="https://westvillagedentalil.com/custom/images/drz.jpg" TargetMode="External"/><Relationship Id="rId169" Type="http://schemas.openxmlformats.org/officeDocument/2006/relationships/hyperlink" Target="https://encrypted-tbn0.gstatic.com/images?q=tbn:ANd9GcRvKfUNAANzaXzTmTD8HR6Lvx1fe96GJdHZXjTiFoUaRQ&amp;s" TargetMode="External"/><Relationship Id="rId185" Type="http://schemas.openxmlformats.org/officeDocument/2006/relationships/hyperlink" Target="https://nkfamilydental.com/wp-content/uploads/2026/06/dr-khan.webp" TargetMode="External"/><Relationship Id="rId4" Type="http://schemas.openxmlformats.org/officeDocument/2006/relationships/hyperlink" Target="https://encrypted-tbn0.gstatic.com/images?q=tbn:ANd9GcT-OZndHvf8RePoz889ajgPXZOo7Flbgwus-U9Wkq9dlQ&amp;s" TargetMode="External"/><Relationship Id="rId9" Type="http://schemas.openxmlformats.org/officeDocument/2006/relationships/hyperlink" Target="https://lakeviewplasticsurgery.com/wp-content/uploads/2024/03/Alison-Shore-Headshot.png" TargetMode="External"/><Relationship Id="rId180" Type="http://schemas.openxmlformats.org/officeDocument/2006/relationships/hyperlink" Target="https://www.northsidesmiles.com/wp-content/uploads/2023/11/678A5581.jpg" TargetMode="External"/><Relationship Id="rId26" Type="http://schemas.openxmlformats.org/officeDocument/2006/relationships/hyperlink" Target="https://westtownpt.com/wp-content/uploads/2020/09/erin.jpg" TargetMode="External"/><Relationship Id="rId47" Type="http://schemas.openxmlformats.org/officeDocument/2006/relationships/hyperlink" Target="https://wohcc.com/wp-content/uploads/2023/06/cropped-260eeef3-a68a-4975-8ca7-7af79cfd3eaczoom-2.jpg" TargetMode="External"/><Relationship Id="rId68" Type="http://schemas.openxmlformats.org/officeDocument/2006/relationships/hyperlink" Target="https://assets.yourpractice.online/3070/mark-cohen-img.png" TargetMode="External"/><Relationship Id="rId89" Type="http://schemas.openxmlformats.org/officeDocument/2006/relationships/hyperlink" Target="https://innovative-care.com/wp-content/uploads/2025/05/Screenshot-2025-05-29-at-11.12.05%E2%80%AFAM-e1748535704266.png" TargetMode="External"/><Relationship Id="rId112" Type="http://schemas.openxmlformats.org/officeDocument/2006/relationships/hyperlink" Target="https://www.chicagopediatrictherapyandwellness.com/wp-content/uploads/2023/01/Rose-McLean.png" TargetMode="External"/><Relationship Id="rId133" Type="http://schemas.openxmlformats.org/officeDocument/2006/relationships/hyperlink" Target="https://dermic.com/wp-content/uploads/2020/10/IMG_1198_2-768x526.jpg" TargetMode="External"/><Relationship Id="rId154" Type="http://schemas.openxmlformats.org/officeDocument/2006/relationships/hyperlink" Target="https://d11iwgb7g2683x.cloudfront.net/luxsmiles/wp-content/uploads/2024/11/dr.-joshua-prompton-dentist-chicago-il.webp" TargetMode="External"/><Relationship Id="rId175" Type="http://schemas.openxmlformats.org/officeDocument/2006/relationships/hyperlink" Target="https://www.yourfamilysmiles.com/wp-content/uploads/about-update.jpg" TargetMode="External"/><Relationship Id="rId196" Type="http://schemas.openxmlformats.org/officeDocument/2006/relationships/hyperlink" Target="https://dyn.mktgcdn.com/p/YXxYoxzud5pU5F1NUTXeFfyPQfoJCG89K1sifJlwGoE/width=1920,height=1920" TargetMode="External"/><Relationship Id="rId200" Type="http://schemas.openxmlformats.org/officeDocument/2006/relationships/hyperlink" Target="https://da4e1j5r7gw87.cloudfront.net/wp-content/uploads/sites/4607/2023/07/todd_GSP_UID_949fe1fb-3b93-46c5-b7d6-67c1f34e25de.jpg" TargetMode="External"/><Relationship Id="rId16" Type="http://schemas.openxmlformats.org/officeDocument/2006/relationships/hyperlink" Target="https://www.drgikas.com/files/2015/03/gikas-146x191.png" TargetMode="External"/><Relationship Id="rId37" Type="http://schemas.openxmlformats.org/officeDocument/2006/relationships/hyperlink" Target="https://team-rehab.com/wp-content/uploads/bb-plugin/cache/dan-mccoy-portrait-d21923d4457e2725eeeee034742b132f-vs80amx2o64f.jpg" TargetMode="External"/><Relationship Id="rId58" Type="http://schemas.openxmlformats.org/officeDocument/2006/relationships/hyperlink" Target="https://chicagoobgyn.com/wp-content/uploads/david-baum-md.jpg" TargetMode="External"/><Relationship Id="rId79" Type="http://schemas.openxmlformats.org/officeDocument/2006/relationships/hyperlink" Target="https://mrorthopedics.com/wp-content/uploads/2026/03/Web_Photo_Editor-2.jpg" TargetMode="External"/><Relationship Id="rId102" Type="http://schemas.openxmlformats.org/officeDocument/2006/relationships/hyperlink" Target="https://static.wixstatic.com/media/71be92_980c725a48ac478d813876394d500e4c~mv2.jpg/v1/fill/w_235,h_357,al_c,lg_1,q_80,enc_avif,quality_auto/Mikhail.jpg" TargetMode="External"/><Relationship Id="rId123" Type="http://schemas.openxmlformats.org/officeDocument/2006/relationships/hyperlink" Target="https://encrypted-tbn0.gstatic.com/images?q=tbn:ANd9GcRQjL-wHjGPs56rdURQI8EEDFnHhdCSAaQjBTTJJhs0rw&amp;s" TargetMode="External"/><Relationship Id="rId144" Type="http://schemas.openxmlformats.org/officeDocument/2006/relationships/hyperlink" Target="https://encrypted-tbn0.gstatic.com/images?q=tbn:ANd9GcReAXor_-RbMpoIS_fKijiZb3f8OYyY3VKgrgjPU2gFfg&amp;s" TargetMode="External"/><Relationship Id="rId90" Type="http://schemas.openxmlformats.org/officeDocument/2006/relationships/hyperlink" Target="https://laumedical.com/wp-content/uploads/2019/12/dr.lau_.jpg" TargetMode="External"/><Relationship Id="rId165" Type="http://schemas.openxmlformats.org/officeDocument/2006/relationships/hyperlink" Target="https://encrypted-tbn0.gstatic.com/images?q=tbn:ANd9GcRKBFrHzjZ-44-v656d5mSZjXXK4pSE1hjwApWkhLsSeQ&amp;s" TargetMode="External"/><Relationship Id="rId186" Type="http://schemas.openxmlformats.org/officeDocument/2006/relationships/hyperlink" Target="https://greentreedentalchicago.com/wp-content/uploads/2026/01/IMG_5722-scaled-e1768951641942-350x290.jpg" TargetMode="External"/><Relationship Id="rId27" Type="http://schemas.openxmlformats.org/officeDocument/2006/relationships/hyperlink" Target="https://www.lakeshore-pt.com/wp-content/uploads/2025/08/KMWebsite-circle.webp" TargetMode="External"/><Relationship Id="rId48" Type="http://schemas.openxmlformats.org/officeDocument/2006/relationships/hyperlink" Target="https://www.northwesternobgyn.com/images/dr-stanley-friedell-md.jpg" TargetMode="External"/><Relationship Id="rId69" Type="http://schemas.openxmlformats.org/officeDocument/2006/relationships/hyperlink" Target="https://www.rushortho.com/media/mcgpu0kb/ph-berger-richard-51265.jpg?rxy=0.4878048780487805%2c0&amp;width=430&amp;height=465&amp;v=1db31f670c2ebe0&amp;format=webp" TargetMode="External"/><Relationship Id="rId113" Type="http://schemas.openxmlformats.org/officeDocument/2006/relationships/hyperlink" Target="https://i0.wp.com/northparkpeds.com/wp-content/uploads/2025/03/morse-brian-1447312889-select-1.jpg?resize=700%2C700&amp;ssl=1" TargetMode="External"/><Relationship Id="rId134" Type="http://schemas.openxmlformats.org/officeDocument/2006/relationships/hyperlink" Target="https://wlortho.com/wp-content/uploads/2025/06/docimage4.jpg" TargetMode="External"/><Relationship Id="rId80" Type="http://schemas.openxmlformats.org/officeDocument/2006/relationships/hyperlink" Target="https://images.squarespace-cdn.com/content/v1/542d92d9e4b06d289a21d9f6/1413298355831-YAMIL02KC9PJXN0VOI9A/Leticia+Sandoval.JPG?format=750w" TargetMode="External"/><Relationship Id="rId155" Type="http://schemas.openxmlformats.org/officeDocument/2006/relationships/hyperlink" Target="https://dentistwickerparkchicago.com/wp-content/uploads/2023/03/KIM-Dr.-Paul-Anast.jpg" TargetMode="External"/><Relationship Id="rId176" Type="http://schemas.openxmlformats.org/officeDocument/2006/relationships/hyperlink" Target="https://cdn.dentalcarealliance.net/system/test/DOx8HJlnzKvjfvOJbGeb4Ekw29Vpe9M0yqD1AZex.jpg" TargetMode="External"/><Relationship Id="rId197" Type="http://schemas.openxmlformats.org/officeDocument/2006/relationships/hyperlink" Target="https://media.licdn.com/dms/image/v2/C4E03AQE7C8GXnV_ctg/profile-displayphoto-shrink_200_200/profile-displayphoto-shrink_200_200/0/1519786839614?e=2147483647&amp;v=beta&amp;t=8-cMAtP6dGLwsIRKIhFs-_wBzYe5SDVSAJZ_HafG544" TargetMode="External"/><Relationship Id="rId201" Type="http://schemas.openxmlformats.org/officeDocument/2006/relationships/hyperlink" Target="https://images.squarespace-cdn.com/content/v1/67ae72c1e3e11571787ca363/e97d0647-3089-4909-a05f-a3f007fa20f6/2697569.jpg?format=2500w" TargetMode="External"/><Relationship Id="rId17" Type="http://schemas.openxmlformats.org/officeDocument/2006/relationships/hyperlink" Target="https://drphelps.com/wp-content/uploads/sites/236/2026/04/meet-the-team-dr-phelp-2026.jpg.webp" TargetMode="External"/><Relationship Id="rId38" Type="http://schemas.openxmlformats.org/officeDocument/2006/relationships/hyperlink" Target="https://prepperformancecenter.com/wp-content/uploads/2022/02/1-1.webp" TargetMode="External"/><Relationship Id="rId59" Type="http://schemas.openxmlformats.org/officeDocument/2006/relationships/hyperlink" Target="https://www.primehealthcare.com/wp-content/uploads/2023/12/Prem-Reddy_NEW.jpg" TargetMode="External"/><Relationship Id="rId103" Type="http://schemas.openxmlformats.org/officeDocument/2006/relationships/hyperlink" Target="https://www.luriechildrens.org/globalassets/media/doctors/practitioner-photos/blanksarah18_epi.jpg" TargetMode="External"/><Relationship Id="rId124" Type="http://schemas.openxmlformats.org/officeDocument/2006/relationships/hyperlink" Target="https://encrypted-tbn0.gstatic.com/images?q=tbn:ANd9GcSQ2mhjt_uBkp3fGvYbNTKjSgg8UjzKqRK_6YPpQ4yUWg&amp;s" TargetMode="External"/><Relationship Id="rId70" Type="http://schemas.openxmlformats.org/officeDocument/2006/relationships/hyperlink" Target="https://www.danielparkmd.com/images/daniel-park-md-home-logo.png" TargetMode="External"/><Relationship Id="rId91" Type="http://schemas.openxmlformats.org/officeDocument/2006/relationships/hyperlink" Target="https://windycityhealthpartners.com/wp-content/uploads/2023/11/Michael-Kupkowski-circle.png" TargetMode="External"/><Relationship Id="rId145" Type="http://schemas.openxmlformats.org/officeDocument/2006/relationships/hyperlink" Target="https://encrypted-tbn0.gstatic.com/images?q=tbn:ANd9GcT5s6ygoWOpUGeC8bmQdGHCZaCw1J58q2su0kdXp5Bx1nDXeSqjRxMI25w&amp;s" TargetMode="External"/><Relationship Id="rId166" Type="http://schemas.openxmlformats.org/officeDocument/2006/relationships/hyperlink" Target="https://grasondmd1234.wpengine.com/wp-content/uploads/2016/01/margaux-grason-1.jpg" TargetMode="External"/><Relationship Id="rId187" Type="http://schemas.openxmlformats.org/officeDocument/2006/relationships/hyperlink" Target="https://www.freshdentalclinic.com/wp-content/uploads/2024/08/LeeLee-1.jpg" TargetMode="External"/><Relationship Id="rId1" Type="http://schemas.openxmlformats.org/officeDocument/2006/relationships/hyperlink" Target="https://scontent.fbhv2-1.fna.fbcdn.net/v/t39.30808-6/293023790_467950572000935_588132835707004179_n.jpg?stp=dst-jpg_tt6&amp;cstp=mx896x896&amp;ctp=s896x896&amp;_nc_cat=108&amp;ccb=1-7&amp;_nc_sid=6ee11a&amp;_nc_aid=0&amp;_nc_ohc=a6jIlxVCq2kQ7kNvwFSiHuZ&amp;_nc_oc=AdpsQJES4avsz9iP_UcMSQ-Vu-mX004TV669ipVJM__fQ6BvRrnLMtjGNq_U-3eEYRA&amp;_nc_zt=23&amp;_nc_ht=scontent.fbhv2-1.fna&amp;_nc_gid=PGKsr5fRym4_j_D-2CQgow&amp;_nc_ss=7b289&amp;oh=00_Af-D97jM5v_oe_1HhBHyqxJFp58fzivPMoJKU9OVQG4bsA&amp;oe=6A402736" TargetMode="External"/><Relationship Id="rId28" Type="http://schemas.openxmlformats.org/officeDocument/2006/relationships/hyperlink" Target="https://www.physiopartners.com/media/img/359470/pennisi_2022_003.jpg" TargetMode="External"/><Relationship Id="rId49" Type="http://schemas.openxmlformats.org/officeDocument/2006/relationships/hyperlink" Target="https://sa1s3optim.patientpop.com/200x200/assets/production/practices/dd92946524bfbc334f8cc091e35dea5069e16f25/images/1969062.png" TargetMode="External"/><Relationship Id="rId114" Type="http://schemas.openxmlformats.org/officeDocument/2006/relationships/hyperlink" Target="https://illinoisderm.com/wp-content/uploads/2023/09/Jaime-215x275.jpg" TargetMode="External"/><Relationship Id="rId60" Type="http://schemas.openxmlformats.org/officeDocument/2006/relationships/hyperlink" Target="https://i0.wp.com/genesisortho.com/wp-content/uploads/2020/05/mba03_2018Genesis-5-n.jpg?resize=1025%2C1536&amp;ssl=1" TargetMode="External"/><Relationship Id="rId81" Type="http://schemas.openxmlformats.org/officeDocument/2006/relationships/hyperlink" Target="https://chicagofamilyhealth.org/wp-content/uploads/2024/09/COsineme-32-scaled.jpg" TargetMode="External"/><Relationship Id="rId135" Type="http://schemas.openxmlformats.org/officeDocument/2006/relationships/hyperlink" Target="https://www.goldcoastorthodontics.com/assets/uploads/images/meet-dr-huang.jpg" TargetMode="External"/><Relationship Id="rId156" Type="http://schemas.openxmlformats.org/officeDocument/2006/relationships/hyperlink" Target="https://dta0yqvfnusiq.cloudfront.net/enameldentalchicago/2017/12/about-5a43c02f954c1.jpg" TargetMode="External"/><Relationship Id="rId177" Type="http://schemas.openxmlformats.org/officeDocument/2006/relationships/hyperlink" Target="https://sa1s3optim.patientpop.com/assets/images/provider/photos/1928403.jpg" TargetMode="External"/><Relationship Id="rId198" Type="http://schemas.openxmlformats.org/officeDocument/2006/relationships/hyperlink" Target="https://bigcityoptical.com/wp-content/uploads/2026/04/Untitled-1-1.jpg" TargetMode="External"/><Relationship Id="rId202" Type="http://schemas.openxmlformats.org/officeDocument/2006/relationships/hyperlink" Target="https://jwcmedia.com/wp-content/uploads/2025/01/92_SR2025_02_006_2X4A0569.jpg" TargetMode="External"/><Relationship Id="rId18" Type="http://schemas.openxmlformats.org/officeDocument/2006/relationships/hyperlink" Target="https://encrypted-tbn0.gstatic.com/images?q=tbn:ANd9GcQx2DUm0lEYhyjGYrpgLacnvghlHoXbR2ZqBOhqskdlRQ&amp;s" TargetMode="External"/><Relationship Id="rId39" Type="http://schemas.openxmlformats.org/officeDocument/2006/relationships/hyperlink" Target="https://www.atipt.com/wp-content/uploads/2025/10/25_Chris-Cox.jpg" TargetMode="External"/><Relationship Id="rId50" Type="http://schemas.openxmlformats.org/officeDocument/2006/relationships/hyperlink" Target="https://static.wixstatic.com/media/977bcc_1d5da21932964ca49d4ea50fd4a8550b~mv2.png/v1/fill/w_746,h_826,al_c,q_90,usm_0.66_1.00_0.01,enc_avif,quality_auto/d865d272-382a-4797-a385-5160b98abc51zoom.png" TargetMode="External"/><Relationship Id="rId104" Type="http://schemas.openxmlformats.org/officeDocument/2006/relationships/hyperlink" Target="https://zarminali.com/hs-fs/hubfs/zarminali-2025-theme-assets/team-heads/f49791408e6c97c6848d3044bc49e610.jpg?width=528&amp;height=528&amp;name=f49791408e6c97c6848d3044bc49e610.jpg" TargetMode="External"/><Relationship Id="rId125" Type="http://schemas.openxmlformats.org/officeDocument/2006/relationships/hyperlink" Target="https://static.wixstatic.com/media/217fb8_a6daed10b63b4659893e87769f9c708e~mv2.jpg/v1/fill/w_414,h_620,al_c,q_80,usm_0.66_1.00_0.01,enc_avif,quality_auto/1.jpg" TargetMode="External"/><Relationship Id="rId146" Type="http://schemas.openxmlformats.org/officeDocument/2006/relationships/hyperlink" Target="https://1stfamilydental.com/wp-content/uploads/2014/07/Dr-Ghassan-Abboud_220x220.jpg" TargetMode="External"/><Relationship Id="rId167" Type="http://schemas.openxmlformats.org/officeDocument/2006/relationships/hyperlink" Target="https://chicagoloopdentistry.com/wp-content/uploads/2025/08/IMG-20250725-WA0148-1000x1000.jpg" TargetMode="External"/><Relationship Id="rId188" Type="http://schemas.openxmlformats.org/officeDocument/2006/relationships/hyperlink" Target="https://postfamilydental.com/wp-content/uploads/2024/03/Dentist-Loop-Chicago-Dr-Post.jpg" TargetMode="External"/><Relationship Id="rId71" Type="http://schemas.openxmlformats.org/officeDocument/2006/relationships/hyperlink" Target="https://www.chicagosportsortho.com/wp-content/uploads/2026/05/dr-primus.jpg" TargetMode="External"/><Relationship Id="rId92" Type="http://schemas.openxmlformats.org/officeDocument/2006/relationships/hyperlink" Target="https://provider-images.prod.1life.com/UserImage-2392" TargetMode="External"/><Relationship Id="rId2" Type="http://schemas.openxmlformats.org/officeDocument/2006/relationships/hyperlink" Target="https://driteld.com/reviews?utm_source=chatgpt.com" TargetMode="External"/><Relationship Id="rId29" Type="http://schemas.openxmlformats.org/officeDocument/2006/relationships/hyperlink" Target="https://fyzicalchicago.com/wp-content/uploads/2026/06/vince-pt-dpt-ob.jpg" TargetMode="External"/><Relationship Id="rId40" Type="http://schemas.openxmlformats.org/officeDocument/2006/relationships/hyperlink" Target="https://static.wixstatic.com/media/a70cf7_59e9e7d893ef41bd9de04f96bf9246fb~mv2.jpg/v1/fill/w_577,h_1059,al_c,q_85,enc_avif,quality_auto/a70cf7_59e9e7d893ef41bd9de04f96bf9246fb~mv2.jpg" TargetMode="External"/><Relationship Id="rId115" Type="http://schemas.openxmlformats.org/officeDocument/2006/relationships/hyperlink" Target="https://chicagodermmd.com/wp-content/uploads/2024/07/CDAM_Doctor-Portrait-Kalimullah.jpg" TargetMode="External"/><Relationship Id="rId136" Type="http://schemas.openxmlformats.org/officeDocument/2006/relationships/hyperlink" Target="https://windycityortho.com/wp-content/uploads/2024/11/WindyCityOrthodontics-676-2048x1366.jpg" TargetMode="External"/><Relationship Id="rId157" Type="http://schemas.openxmlformats.org/officeDocument/2006/relationships/hyperlink" Target="https://thechicagodentalstudio.com/wp-content/uploads/2024/03/Dr.-Hoffman-Best-Cosmetic-Dentist-in-Chicago-2.jpg" TargetMode="External"/><Relationship Id="rId178" Type="http://schemas.openxmlformats.org/officeDocument/2006/relationships/hyperlink" Target="https://www.shorelinedentalchicago.com/wp-content/uploads/2022/10/084.8116_5815_Mollie_K_Rojas_2025-1.webp"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b3579251.smushcdn.com/3579251/wp-content/uploads/2024/01/Mikes-Headshot.png?lossy=0&amp;strip=1&amp;webp=1" TargetMode="External"/><Relationship Id="rId21" Type="http://schemas.openxmlformats.org/officeDocument/2006/relationships/hyperlink" Target="https://seattledentistry.com/wp-content/uploads/2026/03/Pelli-header-banner.jpg" TargetMode="External"/><Relationship Id="rId42" Type="http://schemas.openxmlformats.org/officeDocument/2006/relationships/hyperlink" Target="https://inspiredortho.com/img/content/dr-rebecca-bockow-vertical.jpg" TargetMode="External"/><Relationship Id="rId63" Type="http://schemas.openxmlformats.org/officeDocument/2006/relationships/hyperlink" Target="https://cdn.shopify.com/s/files/1/1566/0863/files/Founder.webp?v=1774658068&amp;width=1070" TargetMode="External"/><Relationship Id="rId84" Type="http://schemas.openxmlformats.org/officeDocument/2006/relationships/hyperlink" Target="https://images.squarespace-cdn.com/content/v1/65cad2198c445d6af1163c21/1707790882635-C3DHDP9M7G6Y9V1SX9U7/GM004.jpg?format=750w" TargetMode="External"/><Relationship Id="rId138" Type="http://schemas.openxmlformats.org/officeDocument/2006/relationships/hyperlink" Target="https://womens-healthcare-associates.s3.amazonaws.com/uploads/Andrews-Brooke_color-368x460.jpg.webp" TargetMode="External"/><Relationship Id="rId159" Type="http://schemas.openxmlformats.org/officeDocument/2006/relationships/hyperlink" Target="https://www.oregonclinic.com/wp-content/uploads/2023/12/Schmitt_Michael-2022-600x480-1.jpg" TargetMode="External"/><Relationship Id="rId170" Type="http://schemas.openxmlformats.org/officeDocument/2006/relationships/hyperlink" Target="https://cdn.prod.website-files.com/690e210c78909935baac3065/694470c7b180a13565f8fe4c_DR%20GAGAN.jpg" TargetMode="External"/><Relationship Id="rId107" Type="http://schemas.openxmlformats.org/officeDocument/2006/relationships/hyperlink" Target="https://prolianceortho.wpenginepowered.com/wp-content/uploads/2020/07/Arzeno400x500.jpg" TargetMode="External"/><Relationship Id="rId11" Type="http://schemas.openxmlformats.org/officeDocument/2006/relationships/hyperlink" Target="https://bridgetsinghdds.com/wp-content/uploads/2021/02/Bridget-Singh-DDS.jpg" TargetMode="External"/><Relationship Id="rId32" Type="http://schemas.openxmlformats.org/officeDocument/2006/relationships/hyperlink" Target="https://new32dental.com/wp-content/themes/n32-1/images/ima/ui/BethShawDDS.pic.11.jpg" TargetMode="External"/><Relationship Id="rId53" Type="http://schemas.openxmlformats.org/officeDocument/2006/relationships/hyperlink" Target="https://images.squarespace-cdn.com/content/v1/5ed9ae31e90be22a67c865a0/20104c44-0666-4e61-814c-da04b8d75730/IMG_9802.jpg?format=750w" TargetMode="External"/><Relationship Id="rId74" Type="http://schemas.openxmlformats.org/officeDocument/2006/relationships/hyperlink" Target="https://encrypted-tbn0.gstatic.com/images?q=tbn:ANd9GcRyFYZ9-x7-c6MNte87_WXOTG30YJcRErFPILNBVjq81A&amp;s" TargetMode="External"/><Relationship Id="rId128" Type="http://schemas.openxmlformats.org/officeDocument/2006/relationships/hyperlink" Target="https://www.pearlwomenscenter.com/wp-content/uploads/2018/08/Rich-scaled.jpg" TargetMode="External"/><Relationship Id="rId149" Type="http://schemas.openxmlformats.org/officeDocument/2006/relationships/hyperlink" Target="https://www.drhayescosmeticsurgery.com/uploads/6/9/2/9/69297503/editor/20160408-3360-as-smart-object-1_1.jpg?1610825928" TargetMode="External"/><Relationship Id="rId5" Type="http://schemas.openxmlformats.org/officeDocument/2006/relationships/hyperlink" Target="https://www.4thandsenecadental.com/wp-content/uploads/2019/09/dr-jonathan-vo-dmd.jpg" TargetMode="External"/><Relationship Id="rId95" Type="http://schemas.openxmlformats.org/officeDocument/2006/relationships/hyperlink" Target="https://prolianceortho.wpenginepowered.com/wp-content/uploads/2020/07/Arzeno400x500.jpg" TargetMode="External"/><Relationship Id="rId160" Type="http://schemas.openxmlformats.org/officeDocument/2006/relationships/hyperlink" Target="https://www.drbohley.com/wp-content/uploads/2026/05/Rectangle-1.png" TargetMode="External"/><Relationship Id="rId181" Type="http://schemas.openxmlformats.org/officeDocument/2006/relationships/hyperlink" Target="https://media.licdn.com/dms/image/v2/D5603AQHx0wf1iVeWtA/profile-displayphoto-shrink_200_200/profile-displayphoto-shrink_200_200/0/1664336011410?e=2147483647&amp;v=beta&amp;t=llCRmqW0CYnqPreW2s-_mROmve3vc9J8dN_K5cs6jmw" TargetMode="External"/><Relationship Id="rId22" Type="http://schemas.openxmlformats.org/officeDocument/2006/relationships/hyperlink" Target="https://www.4thandsenecadental.com/wp-content/uploads/2019/09/dr-jonathan-vo-dmd.jpg" TargetMode="External"/><Relationship Id="rId43" Type="http://schemas.openxmlformats.org/officeDocument/2006/relationships/hyperlink" Target="https://www.northseattleortho.com/files/dr-lyons.jpg" TargetMode="External"/><Relationship Id="rId64" Type="http://schemas.openxmlformats.org/officeDocument/2006/relationships/hyperlink" Target="https://cdcssl.ibsrv.net/ibimg/smb/950x1273_80/webmgr/23/r/1/_providers/_MG_0802_1366x1830.jpeg.webp?6f1991be9b09b0caefc4adc99043861a" TargetMode="External"/><Relationship Id="rId118" Type="http://schemas.openxmlformats.org/officeDocument/2006/relationships/hyperlink" Target="https://mtipt.com/wp-content/uploads/2026/03/Ari-Grunert-2026-400x450.png" TargetMode="External"/><Relationship Id="rId139" Type="http://schemas.openxmlformats.org/officeDocument/2006/relationships/hyperlink" Target="https://lirp.cdn-website.com/de2888b02318445cbefa6b321053473a/dms3rep/multi/opt/Marguerite-a1f780b6-1920w.jpg" TargetMode="External"/><Relationship Id="rId85" Type="http://schemas.openxmlformats.org/officeDocument/2006/relationships/hyperlink" Target="https://pugetsoundmedicalassociates.com/wp-content/uploads/2024/10/Amber-Farook.webp" TargetMode="External"/><Relationship Id="rId150" Type="http://schemas.openxmlformats.org/officeDocument/2006/relationships/hyperlink" Target="https://gorinplasticsurgery.com/wp-content/uploads/sites/221/2023/03/gorin-headshot-Nov-2017.png.webp" TargetMode="External"/><Relationship Id="rId171" Type="http://schemas.openxmlformats.org/officeDocument/2006/relationships/hyperlink" Target="https://static.royacdn.com/Site-4c037633-a7de-470d-bbc6-aad60566a486/Assets/Phil.jpg" TargetMode="External"/><Relationship Id="rId12" Type="http://schemas.openxmlformats.org/officeDocument/2006/relationships/hyperlink" Target="https://images.squarespace-cdn.com/content/v1/590a3943c534a54d6465b3df/1500143283380-ICMNPO8AQ8GF36373HW4/DrNickRadnadt_headshot_detail.jpg?format=1000w" TargetMode="External"/><Relationship Id="rId33" Type="http://schemas.openxmlformats.org/officeDocument/2006/relationships/hyperlink" Target="https://cdn-bklef.nitrocdn.com/ytglXNXfuDsByqVLcvfnBOfWNaCGzAqI/assets/images/optimized/rev-31d051f/www.shawnkellerdds.com/wp-content/uploads/2025/12/Dr-Shawn-Keller-is-joyfully-smiling.jpg" TargetMode="External"/><Relationship Id="rId108" Type="http://schemas.openxmlformats.org/officeDocument/2006/relationships/hyperlink" Target="https://www.opaortho.com/wp-content/uploads/2022/09/GUPTA_PHOTO-1.jpg" TargetMode="External"/><Relationship Id="rId129" Type="http://schemas.openxmlformats.org/officeDocument/2006/relationships/hyperlink" Target="https://www.oregonclinic.com/wp-content/uploads/2025/01/Barlow-Harris-Anna-2025-600x480-1.jpg" TargetMode="External"/><Relationship Id="rId54" Type="http://schemas.openxmlformats.org/officeDocument/2006/relationships/hyperlink" Target="https://www.arboretumdermatology.com/wp-content/uploads/2024/02/Carmen-Berger-opt-600x790.jpg" TargetMode="External"/><Relationship Id="rId75" Type="http://schemas.openxmlformats.org/officeDocument/2006/relationships/hyperlink" Target="https://images.squarespace-cdn.com/content/v1/5e0b887d8adabe16e10f3d1c/ccb1d583-aa70-4e58-a7e3-144d6c7402a0/Patricia+Headshot+2026.png?format=500w" TargetMode="External"/><Relationship Id="rId96" Type="http://schemas.openxmlformats.org/officeDocument/2006/relationships/hyperlink" Target="https://www.opaortho.com/wp-content/uploads/2024/09/b-nudelman.jpg" TargetMode="External"/><Relationship Id="rId140" Type="http://schemas.openxmlformats.org/officeDocument/2006/relationships/hyperlink" Target="https://cdn.providence.org/asset/mWvgdFeTRIE1BdLZbU1KVg1372173797/providermatch/phs/photos/500/kramer-jonathan-1962402941/jpg" TargetMode="External"/><Relationship Id="rId161" Type="http://schemas.openxmlformats.org/officeDocument/2006/relationships/hyperlink" Target="https://www.matthewlewisplasticsurgery.com/about/dr-matthew-lewis/" TargetMode="External"/><Relationship Id="rId182" Type="http://schemas.openxmlformats.org/officeDocument/2006/relationships/hyperlink" Target="https://media.licdn.com/dms/image/v2/C5603AQEiGbVMNxYSRA/profile-displayphoto-shrink_200_200/profile-displayphoto-shrink_200_200/0/1517453817891?e=2147483647&amp;v=beta&amp;t=K_aGd-6Cdxwwmm8i4m-LIdtC1X1-Y3cOscAGuKTNKmss" TargetMode="External"/><Relationship Id="rId6" Type="http://schemas.openxmlformats.org/officeDocument/2006/relationships/hyperlink" Target="https://www.firsthilldentalcenter.com/wp-content/uploads/2024/03/img-dr-park.jpg" TargetMode="External"/><Relationship Id="rId23" Type="http://schemas.openxmlformats.org/officeDocument/2006/relationships/hyperlink" Target="https://cdn.prod.website-files.com/68b561ad87f35d2c5cec4cc1/68d26a1d3170eb477c160c21_Meet%20our%20dentist%20Yeung%201%20(1).avif" TargetMode="External"/><Relationship Id="rId119" Type="http://schemas.openxmlformats.org/officeDocument/2006/relationships/hyperlink" Target="https://images.squarespace-cdn.com/content/v1/574ceb8b04426269f1dd7594/1471470331125-VXMHFAGRPTJEIUR4XAYE/image-asset.jpeg?format=1000w" TargetMode="External"/><Relationship Id="rId44" Type="http://schemas.openxmlformats.org/officeDocument/2006/relationships/hyperlink" Target="https://www.neseattleortho.com/assets/uploads/images/meet-dr-tori-matthys.jpg" TargetMode="External"/><Relationship Id="rId60" Type="http://schemas.openxmlformats.org/officeDocument/2006/relationships/hyperlink" Target="https://npdermatology.com/wp-content/uploads/2025/10/Margit-Juhasz-Headshot.jpg" TargetMode="External"/><Relationship Id="rId65" Type="http://schemas.openxmlformats.org/officeDocument/2006/relationships/hyperlink" Target="https://northseattlepediatrics.com/wp-content/uploads/2019/10/Linda-Grim.jpg" TargetMode="External"/><Relationship Id="rId81" Type="http://schemas.openxmlformats.org/officeDocument/2006/relationships/hyperlink" Target="https://encrypted-tbn0.gstatic.com/images?q=tbn:ANd9GcSbc5cYarjJReCu-36Wpsv5DBquag1Egt7bcuMoAXrPWw&amp;s" TargetMode="External"/><Relationship Id="rId86" Type="http://schemas.openxmlformats.org/officeDocument/2006/relationships/hyperlink" Target="https://provider-images.prod.1life.com/UserImage-2381" TargetMode="External"/><Relationship Id="rId130" Type="http://schemas.openxmlformats.org/officeDocument/2006/relationships/hyperlink" Target="https://www.oregonclinic.com/wp-content/uploads/2023/05/20-0615erikacopperman-1-small.jpg" TargetMode="External"/><Relationship Id="rId135" Type="http://schemas.openxmlformats.org/officeDocument/2006/relationships/hyperlink" Target="https://static.wixstatic.com/media/9111eb_96d0d91130c0467bbcf83eeb53e58b4f~mv2.jpg/v1/crop/x_0,y_22,w_400,h_404/fill/w_480,h_485,al_c,lg_1,q_80,enc_avif,quality_auto/9111eb_96d0d91130c0467bbcf83eeb53e58b4f~mv2.jpg" TargetMode="External"/><Relationship Id="rId151" Type="http://schemas.openxmlformats.org/officeDocument/2006/relationships/hyperlink" Target="https://lh3.googleusercontent.com/gps-cs-s/APNQkAEgRDQ5qdqcF2X02BEypqKqdtcyzr2md2T5tawn_4LdGTPXEK-dg-ZtfUNB_F9Z8ph44H3l34jzTLG9P0shSooCVc2EtfmtMWdBj3KuU8BTPh0JNB8D0x09eObRRBvfrCpYvd81Xg=w289-h312-n-k-no" TargetMode="External"/><Relationship Id="rId156" Type="http://schemas.openxmlformats.org/officeDocument/2006/relationships/hyperlink" Target="https://www.oregonclinic.com/wp-content/uploads/2023/12/McNally_Sean-2023-600x480-1.jpg" TargetMode="External"/><Relationship Id="rId177" Type="http://schemas.openxmlformats.org/officeDocument/2006/relationships/hyperlink" Target="https://storage.googleapis.com/ecp-samurai/38283/responsive-images/9b47db1d-55b2-405f-84a6-1d575ef8157a___responsive_600_600.webp" TargetMode="External"/><Relationship Id="rId172" Type="http://schemas.openxmlformats.org/officeDocument/2006/relationships/hyperlink" Target="https://cdcssl.ibsrv.net/ibimg/smb/692x681_80/webmgr/06/j/l/Cropped.png.webp?56d8556ed7fcc063c4ff8352bf26adc3" TargetMode="External"/><Relationship Id="rId13" Type="http://schemas.openxmlformats.org/officeDocument/2006/relationships/hyperlink" Target="https://encrypted-tbn1.gstatic.com/images?q=tbn:ANd9GcSDFyzZHJqZ59GQSQ1YkPBJlt7L-Y8oVuydfHc6WBA4ZiFGz_xm" TargetMode="External"/><Relationship Id="rId18" Type="http://schemas.openxmlformats.org/officeDocument/2006/relationships/hyperlink" Target="https://encrypted-tbn1.gstatic.com/images?q=tbn:ANd9GcTtvAajg1MZnOgZ0RHTrfr6UXEc5vgekFF466GFnHCn0-Po9fxU" TargetMode="External"/><Relationship Id="rId39" Type="http://schemas.openxmlformats.org/officeDocument/2006/relationships/hyperlink" Target="https://olympicviewdental.com/wp-content/uploads/2025/10/Dr.-Stephen-Xue.webp" TargetMode="External"/><Relationship Id="rId109" Type="http://schemas.openxmlformats.org/officeDocument/2006/relationships/hyperlink" Target="https://unionpt.com/wp-content/uploads/2025/12/IMG_6817.jpeg" TargetMode="External"/><Relationship Id="rId34" Type="http://schemas.openxmlformats.org/officeDocument/2006/relationships/hyperlink" Target="https://www.ballarddentistry.com/client/images/dr-kerry.jpg" TargetMode="External"/><Relationship Id="rId50" Type="http://schemas.openxmlformats.org/officeDocument/2006/relationships/hyperlink" Target="https://northcutorthodontics.com/wp-content/uploads/2016/01/Reid-Jacket.jpg" TargetMode="External"/><Relationship Id="rId55" Type="http://schemas.openxmlformats.org/officeDocument/2006/relationships/hyperlink" Target="https://www.wsderm.com/wp-content/uploads/2023/06/Ramsey-Markus-MD.jpg" TargetMode="External"/><Relationship Id="rId76" Type="http://schemas.openxmlformats.org/officeDocument/2006/relationships/hyperlink" Target="https://images.squarespace-cdn.com/content/v1/64e027c1158b5b560a510895/722c99a7-b165-4376-95ca-45f7e45dd87b/jess.jpg?format=750w" TargetMode="External"/><Relationship Id="rId97" Type="http://schemas.openxmlformats.org/officeDocument/2006/relationships/hyperlink" Target="https://orthopedicspecialistsofseattle.com/wp-content/uploads/2022/11/oss-downer-photo.jpg" TargetMode="External"/><Relationship Id="rId104" Type="http://schemas.openxmlformats.org/officeDocument/2006/relationships/hyperlink" Target="https://assets.yourpractice.online/2842/andre-shaddermd-profile.jpg" TargetMode="External"/><Relationship Id="rId120" Type="http://schemas.openxmlformats.org/officeDocument/2006/relationships/hyperlink" Target="https://images.squarespace-cdn.com/content/v1/67c894260392781988345d99/aa6621df-4600-4660-aae0-eb27c32b7b8a/TM_Headshot.jpg?format=750w" TargetMode="External"/><Relationship Id="rId125" Type="http://schemas.openxmlformats.org/officeDocument/2006/relationships/hyperlink" Target="https://www.greenwoodpt.com/wp-content/uploads/2017/02/bio-michael-osaki-2.jpg" TargetMode="External"/><Relationship Id="rId141" Type="http://schemas.openxmlformats.org/officeDocument/2006/relationships/hyperlink" Target="https://womens-healthcare-associates.s3.amazonaws.com/uploads/Austin-Allison_color-368x460.jpg.webp" TargetMode="External"/><Relationship Id="rId146" Type="http://schemas.openxmlformats.org/officeDocument/2006/relationships/hyperlink" Target="https://www.apresplasticsurgery.com/wp-content/uploads/2026/05/team-right-image.webp" TargetMode="External"/><Relationship Id="rId167" Type="http://schemas.openxmlformats.org/officeDocument/2006/relationships/hyperlink" Target="https://static.royacdn.com/Site-008352c0-08ea-407e-8cd0-475eb1af828c/Team/Dr._Johnson_v2.jpg" TargetMode="External"/><Relationship Id="rId7" Type="http://schemas.openxmlformats.org/officeDocument/2006/relationships/hyperlink" Target="https://www.ballarddentistry.com/client/images/dr-kerry.jpg" TargetMode="External"/><Relationship Id="rId71" Type="http://schemas.openxmlformats.org/officeDocument/2006/relationships/hyperlink" Target="https://lirp.cdn-website.com/83261731/dms3rep/multi/opt/Staci03-6d41e1d8-1920w.jpg" TargetMode="External"/><Relationship Id="rId92" Type="http://schemas.openxmlformats.org/officeDocument/2006/relationships/hyperlink" Target="https://assets.yourpractice.online/1271/grant-h-garcia-md-home.png" TargetMode="External"/><Relationship Id="rId162" Type="http://schemas.openxmlformats.org/officeDocument/2006/relationships/hyperlink" Target="https://www.portlandfacial.com/wp-content/uploads/2023/10/Dr-William-Portuese.jpg" TargetMode="External"/><Relationship Id="rId2" Type="http://schemas.openxmlformats.org/officeDocument/2006/relationships/hyperlink" Target="https://cdn.prod.website-files.com/68b561ad87f35d2c5cec4cc1/68d2693742549b6101edba14_meet%20our%20dentist%20Koo-p-2000.webp" TargetMode="External"/><Relationship Id="rId29" Type="http://schemas.openxmlformats.org/officeDocument/2006/relationships/hyperlink" Target="https://encrypted-tbn0.gstatic.com/images?q=tbn:ANd9GcTUaAKPFapWcPe2D-g06DUuH7mhd9qWfUHyPA&amp;s" TargetMode="External"/><Relationship Id="rId24" Type="http://schemas.openxmlformats.org/officeDocument/2006/relationships/hyperlink" Target="https://www.flossseattle.com/static/sitefiles/staff/drbyun.jpg" TargetMode="External"/><Relationship Id="rId40" Type="http://schemas.openxmlformats.org/officeDocument/2006/relationships/hyperlink" Target="https://ismileorthodontics.com/our-practice/meet-the-smilemakers/" TargetMode="External"/><Relationship Id="rId45" Type="http://schemas.openxmlformats.org/officeDocument/2006/relationships/hyperlink" Target="https://duanorthodontics.com/wp-content/uploads/2020/02/meet-dr-chunni-duan-300x282.jpg" TargetMode="External"/><Relationship Id="rId66" Type="http://schemas.openxmlformats.org/officeDocument/2006/relationships/hyperlink" Target="https://lirp.cdn-website.com/660a947d/dms3rep/multi/opt/Elizabeth-Mardesich--ARNP-6bbe7bf1-66db68e5-82ea6611-fb9717cd-1920w.png" TargetMode="External"/><Relationship Id="rId87" Type="http://schemas.openxmlformats.org/officeDocument/2006/relationships/hyperlink" Target="https://phinneypcw.com/wp-content/uploads/2022/10/clinic_shots2022Sep21_9193.jpg" TargetMode="External"/><Relationship Id="rId110" Type="http://schemas.openxmlformats.org/officeDocument/2006/relationships/hyperlink" Target="https://seattleselitept.com/wp-content/uploads/2026/04/Brittney-Johnson.jpg" TargetMode="External"/><Relationship Id="rId115" Type="http://schemas.openxmlformats.org/officeDocument/2006/relationships/hyperlink" Target="https://www.atipt.com/wp-content/uploads/2025/10/25_Sharon-Vitti.jpg" TargetMode="External"/><Relationship Id="rId131" Type="http://schemas.openxmlformats.org/officeDocument/2006/relationships/hyperlink" Target="https://womens-healthcare-associates.s3.amazonaws.com/uploads/Cook-Jonathan_color-368x460.jpg.webp" TargetMode="External"/><Relationship Id="rId136" Type="http://schemas.openxmlformats.org/officeDocument/2006/relationships/hyperlink" Target="https://nwwc.com/wp-content/uploads/2021/10/Robin-2-2-1384x2048.jpg" TargetMode="External"/><Relationship Id="rId157" Type="http://schemas.openxmlformats.org/officeDocument/2006/relationships/hyperlink" Target="https://www.md.com/images/photos/thumbs/dr-samuel-v-bartholomew-md-588f7e216f57f.jpg" TargetMode="External"/><Relationship Id="rId178" Type="http://schemas.openxmlformats.org/officeDocument/2006/relationships/hyperlink" Target="https://images.squarespace-cdn.com/content/v1/526366d4e4b0a3247c61b544/1607384712369-VPBO5H4RQR9HA63HKYL3/Dr%2BBird%2Bfish.jpg?format=1000w" TargetMode="External"/><Relationship Id="rId61" Type="http://schemas.openxmlformats.org/officeDocument/2006/relationships/hyperlink" Target="https://www.spectrumdermatologyseattle.com/wp-content/uploads/2024/12/Paula_D_Zook_MD.webp" TargetMode="External"/><Relationship Id="rId82" Type="http://schemas.openxmlformats.org/officeDocument/2006/relationships/hyperlink" Target="https://encrypted-tbn0.gstatic.com/images?q=tbn:ANd9GcTFkDgQ9dnKsuuSpKU4XimyMOcQmms4jQTYaw_SPNpzSA&amp;s" TargetMode="External"/><Relationship Id="rId152" Type="http://schemas.openxmlformats.org/officeDocument/2006/relationships/hyperlink" Target="https://nwplasticsurgery.com/wp-content/uploads/2023/03/john-s-lee-portlands-plastic-surgery-in-beaverton-home-profile-pic.webp" TargetMode="External"/><Relationship Id="rId173" Type="http://schemas.openxmlformats.org/officeDocument/2006/relationships/hyperlink" Target="https://seattleeye.net/wp-content/uploads/2021/02/DSC00592_300px.jpg" TargetMode="External"/><Relationship Id="rId19" Type="http://schemas.openxmlformats.org/officeDocument/2006/relationships/hyperlink" Target="https://www.dentistryonqueenanne.com/wp-content/uploads/sites/6818/2024/12/Queen-Anne-Dentistry-Jasmyn-Blancaflor-DMD.jpg?resize=683,1024" TargetMode="External"/><Relationship Id="rId14" Type="http://schemas.openxmlformats.org/officeDocument/2006/relationships/hyperlink" Target="https://www.amatodentalgroup.com/wp-content/uploads/2025/03/Dr.-Paul-Amato-mobile-version.jpg" TargetMode="External"/><Relationship Id="rId30" Type="http://schemas.openxmlformats.org/officeDocument/2006/relationships/hyperlink" Target="https://www.greenlakecosmeticdentistry.com/wp-content/uploads/2025/08/seattle-dentist-dr-cherryl-ellison-dds-at-green-lake.webp" TargetMode="External"/><Relationship Id="rId35" Type="http://schemas.openxmlformats.org/officeDocument/2006/relationships/hyperlink" Target="https://encrypted-tbn0.gstatic.com/images?q=tbn:ANd9GcStHf_p1aOfI7stEP8xeZ7iswVqecWhCto_6dTHH2TrHg&amp;s" TargetMode="External"/><Relationship Id="rId56" Type="http://schemas.openxmlformats.org/officeDocument/2006/relationships/hyperlink" Target="https://images.squarespace-cdn.com/content/v1/667c65484f7f5500004fb831/d09f9d40-3098-4f12-83a8-0082505d5a4e/Sarah-Sung-Portrait-main-2.png?format=1000w" TargetMode="External"/><Relationship Id="rId77" Type="http://schemas.openxmlformats.org/officeDocument/2006/relationships/hyperlink" Target="https://lirp.cdn-website.com/660a947d/dms3rep/multi/opt/KHD+2025-1920w.jpg" TargetMode="External"/><Relationship Id="rId100" Type="http://schemas.openxmlformats.org/officeDocument/2006/relationships/hyperlink" Target="https://orthopedicspecialistsofseattle.com/wp-content/uploads/2022/11/oss-ruhlman-photo.jpg" TargetMode="External"/><Relationship Id="rId105" Type="http://schemas.openxmlformats.org/officeDocument/2006/relationships/hyperlink" Target="https://www.opaortho.com/wp-content/uploads/2019/06/pang-web-1.jpg" TargetMode="External"/><Relationship Id="rId126" Type="http://schemas.openxmlformats.org/officeDocument/2006/relationships/hyperlink" Target="https://renew-physicaltherapy.com/wp-content/uploads/2026/05/HC-Erik-Norwood-CEO-Founder.jpg" TargetMode="External"/><Relationship Id="rId147" Type="http://schemas.openxmlformats.org/officeDocument/2006/relationships/hyperlink" Target="https://encrypted-tbn0.gstatic.com/images?q=tbn:ANd9GcRKa5LiMw325DgR5PzUWH8v6tiKjxy0AOP57Zjcp7uhag&amp;s" TargetMode="External"/><Relationship Id="rId168" Type="http://schemas.openxmlformats.org/officeDocument/2006/relationships/hyperlink" Target="https://seattleeyecaredoctor.com/wp-content/uploads/2024/12/dcp-drmarkdrmirandacannonlabeled.jpg-1.webp" TargetMode="External"/><Relationship Id="rId8" Type="http://schemas.openxmlformats.org/officeDocument/2006/relationships/hyperlink" Target="https://www.seattlesfamilydentistry.com/wp-content/uploads/2023/09/Dr-Mark-Anthony-Iringan.jpg" TargetMode="External"/><Relationship Id="rId51" Type="http://schemas.openxmlformats.org/officeDocument/2006/relationships/hyperlink" Target="https://themodernderm.com/img/grob-headshot.webp" TargetMode="External"/><Relationship Id="rId72" Type="http://schemas.openxmlformats.org/officeDocument/2006/relationships/hyperlink" Target="https://img1.wsimg.com/isteam/ip/e1ade2da-857e-43bf-98af-a05d8ca61965/5896bd96-b8f9-435e-8168-1be6c81dcee2.JPG/:/rs=w:1138,cg:true,m" TargetMode="External"/><Relationship Id="rId93" Type="http://schemas.openxmlformats.org/officeDocument/2006/relationships/hyperlink" Target="https://orthopedicspecialistsofseattle.com/wp-content/uploads/2013/09/Foot-and-ankle-surgery-%E2%80%93-Mark-Reed-MD-300x199.jpg" TargetMode="External"/><Relationship Id="rId98" Type="http://schemas.openxmlformats.org/officeDocument/2006/relationships/hyperlink" Target="https://encrypted-tbn0.gstatic.com/images?q=tbn:ANd9GcTOZ9CFlBB5bgTzw9PaiC9AIv59fk4QCvBxwdl217NPwg&amp;s" TargetMode="External"/><Relationship Id="rId121" Type="http://schemas.openxmlformats.org/officeDocument/2006/relationships/hyperlink" Target="https://images.squarespace-cdn.com/content/v1/59fa14ecdc2b4abb3850f142/1511406113168-IE062DZCF7M0FF4FTZYP/IMG_1013.jpg?format=750w" TargetMode="External"/><Relationship Id="rId142" Type="http://schemas.openxmlformats.org/officeDocument/2006/relationships/hyperlink" Target="https://www.oregonclinic.com/wp-content/uploads/2023/05/heller_kim_2017_web_600x460.jpg" TargetMode="External"/><Relationship Id="rId163" Type="http://schemas.openxmlformats.org/officeDocument/2006/relationships/hyperlink" Target="https://files.us.gositebuilder.com/3d/b6/3db6c994-1212-4feb-b6f7-9fa589be78de.png" TargetMode="External"/><Relationship Id="rId3" Type="http://schemas.openxmlformats.org/officeDocument/2006/relationships/hyperlink" Target="https://downtownseattledentists.com/wp-content/uploads/2021/08/Paul-Sauvage-BlackAndWhite.png" TargetMode="External"/><Relationship Id="rId25" Type="http://schemas.openxmlformats.org/officeDocument/2006/relationships/hyperlink" Target="https://www.aestheticdentalassoc.com/wp-content/uploads/2024/07/dr-johnson-headshot-246x300.jpg" TargetMode="External"/><Relationship Id="rId46" Type="http://schemas.openxmlformats.org/officeDocument/2006/relationships/hyperlink" Target="https://ismileorthodontics.com/wp-content/uploads/2025/06/DSC03162-1-1026x1536.jpg" TargetMode="External"/><Relationship Id="rId67" Type="http://schemas.openxmlformats.org/officeDocument/2006/relationships/hyperlink" Target="https://encrypted-tbn0.gstatic.com/images?q=tbn:ANd9GcQViYeBXXfQtK1ng6WQXD_DMWrNDuwiTGGviHxPqKgMcw&amp;s" TargetMode="External"/><Relationship Id="rId116" Type="http://schemas.openxmlformats.org/officeDocument/2006/relationships/hyperlink" Target="https://sageptseattle.com/wp-content/uploads/2025/02/Sarah-1255x1536.jpg" TargetMode="External"/><Relationship Id="rId137" Type="http://schemas.openxmlformats.org/officeDocument/2006/relationships/hyperlink" Target="https://www.oregonclinic.com/wp-content/uploads/2023/09/Williams_Lara-600x480-1.jpg" TargetMode="External"/><Relationship Id="rId158" Type="http://schemas.openxmlformats.org/officeDocument/2006/relationships/hyperlink" Target="https://www.sonobello.com/wp-content/uploads/2026/05/Bulan-Erwin.jpg" TargetMode="External"/><Relationship Id="rId20" Type="http://schemas.openxmlformats.org/officeDocument/2006/relationships/hyperlink" Target="https://seattledentalassociates.com/wp-content/uploads/2025/12/dr-baker-school-of-dentistry.jpg" TargetMode="External"/><Relationship Id="rId41" Type="http://schemas.openxmlformats.org/officeDocument/2006/relationships/hyperlink" Target="https://kohortho.com/wp-content/compressx-nextgen/uploads/2024/05/Homepage-Koh.png.avif" TargetMode="External"/><Relationship Id="rId62" Type="http://schemas.openxmlformats.org/officeDocument/2006/relationships/hyperlink" Target="https://www.frontierdermatology.com/wp-content/smush-webp/2024/12/1698761968.jpg.webp" TargetMode="External"/><Relationship Id="rId83" Type="http://schemas.openxmlformats.org/officeDocument/2006/relationships/hyperlink" Target="https://images.squarespace-cdn.com/content/v1/647e9f3ffda06d6e55bfe43c/7db908ae-1064-49ac-9d92-34e0555f9cef/Capture.JPG?format=1000w" TargetMode="External"/><Relationship Id="rId88" Type="http://schemas.openxmlformats.org/officeDocument/2006/relationships/hyperlink" Target="https://www.vmfh.org/about-vmfh/leadership/mike-cox" TargetMode="External"/><Relationship Id="rId111" Type="http://schemas.openxmlformats.org/officeDocument/2006/relationships/hyperlink" Target="https://encrypted-tbn0.gstatic.com/images?q=tbn:ANd9GcTJ1de1_qvb0ETusWrrroQU-UqUObkm-XbjtuWJR_pXiNt0wwBs30QrEbM&amp;s" TargetMode="External"/><Relationship Id="rId132" Type="http://schemas.openxmlformats.org/officeDocument/2006/relationships/hyperlink" Target="https://www.legacyhealth.org/-/media/images/providers/emily-edwards133019964000000000.jpg?la=en&amp;as=1&amp;h=327&amp;w=218&amp;hash=ECC81E0FC6029B489998EE3BD2F66B3D" TargetMode="External"/><Relationship Id="rId153" Type="http://schemas.openxmlformats.org/officeDocument/2006/relationships/hyperlink" Target="https://encrypted-tbn0.gstatic.com/images?q=tbn:ANd9GcSi-2m5xjEp10oHGevLdiNPAj2ZN46iOarhTQ&amp;s" TargetMode="External"/><Relationship Id="rId174" Type="http://schemas.openxmlformats.org/officeDocument/2006/relationships/hyperlink" Target="https://static.royacdn.com/Site-4c037633-a7de-470d-bbc6-aad60566a486/Assets/Dr_Eric_Bergstrom.jpg" TargetMode="External"/><Relationship Id="rId179" Type="http://schemas.openxmlformats.org/officeDocument/2006/relationships/hyperlink" Target="https://seattleeyecaredoctor.com/wp-content/uploads/2024/12/dcp-drmarkdrmirandacannonlabeled.jpg-1.webp" TargetMode="External"/><Relationship Id="rId15" Type="http://schemas.openxmlformats.org/officeDocument/2006/relationships/hyperlink" Target="https://seattledentistry.com/wp-content/uploads/2018/08/Dr_Pavinee_Bio.jpg" TargetMode="External"/><Relationship Id="rId36" Type="http://schemas.openxmlformats.org/officeDocument/2006/relationships/hyperlink" Target="https://cdn.prod.website-files.com/5c86944f1a12a58272ff8dfe/5e1e3b715f9342480bb5346f_5%20-%20dr%20song%20bio%202-optimized-p-800.jpeg" TargetMode="External"/><Relationship Id="rId57" Type="http://schemas.openxmlformats.org/officeDocument/2006/relationships/hyperlink" Target="https://www.advanceddermatologyseattle.com/wp-content/uploads/2017/10/Dr-Greene-495x600.jpg" TargetMode="External"/><Relationship Id="rId106" Type="http://schemas.openxmlformats.org/officeDocument/2006/relationships/hyperlink" Target="https://spinesurgeonsseattle.com/wp-content/uploads/2026/01/Edited-Falicov.jpg" TargetMode="External"/><Relationship Id="rId127" Type="http://schemas.openxmlformats.org/officeDocument/2006/relationships/hyperlink" Target="https://www.prnpt.com/Resources/abe6660c-072c-49c1-8a46-10a1b82f6612/Brett%20Windsor.jpg" TargetMode="External"/><Relationship Id="rId10" Type="http://schemas.openxmlformats.org/officeDocument/2006/relationships/hyperlink" Target="https://www.flossseattle.com/static/sitefiles/staff/Dr.-Pietsch-.jpg" TargetMode="External"/><Relationship Id="rId31" Type="http://schemas.openxmlformats.org/officeDocument/2006/relationships/hyperlink" Target="https://www.amatodentalgroup.com/wp-content/uploads/2025/03/Dr.-Paul-Amato-mobile-version.jpg" TargetMode="External"/><Relationship Id="rId52" Type="http://schemas.openxmlformats.org/officeDocument/2006/relationships/hyperlink" Target="https://youngdermed.com/wp-content/uploads/2025/06/Young-Dermatology-Dr-Alison-Young.png" TargetMode="External"/><Relationship Id="rId73" Type="http://schemas.openxmlformats.org/officeDocument/2006/relationships/hyperlink" Target="https://images.squarespace-cdn.com/content/v1/62b76e7b8c39ad7d5c331ac5/0286a8d0-83a4-4f00-95f4-9889e3c41569/drfradkin+1.jpg?format=2500w" TargetMode="External"/><Relationship Id="rId78" Type="http://schemas.openxmlformats.org/officeDocument/2006/relationships/hyperlink" Target="https://cdn.providence.org/asset/SFOTZEm4DW0dxYSJrLlcbA1372173797/providermatch/phs/photos/orig/karmali-zahra-1255479739/jpg" TargetMode="External"/><Relationship Id="rId94" Type="http://schemas.openxmlformats.org/officeDocument/2006/relationships/hyperlink" Target="https://www.opaortho.com/wp-content/uploads/2025/01/boyer-web-3.jpg" TargetMode="External"/><Relationship Id="rId99" Type="http://schemas.openxmlformats.org/officeDocument/2006/relationships/hyperlink" Target="https://assets.yourpractice.online/2417/hm-dr-pic.png" TargetMode="External"/><Relationship Id="rId101" Type="http://schemas.openxmlformats.org/officeDocument/2006/relationships/hyperlink" Target="https://www.opaortho.com/wp-content/uploads/2019/03/hormel-web.jpg" TargetMode="External"/><Relationship Id="rId122" Type="http://schemas.openxmlformats.org/officeDocument/2006/relationships/hyperlink" Target="https://mobilizept.com/wp-content/uploads/2025/09/dr-shana-stratford.jpg" TargetMode="External"/><Relationship Id="rId143" Type="http://schemas.openxmlformats.org/officeDocument/2006/relationships/hyperlink" Target="https://www.oregonclinic.com/wp-content/uploads/2023/05/franz_jennifer_web_600x480.jpg" TargetMode="External"/><Relationship Id="rId148" Type="http://schemas.openxmlformats.org/officeDocument/2006/relationships/hyperlink" Target="https://res.cloudinary.com/nuvolum/image/upload/c_limit,w_1668/f_auto/q_auto/v1/BART/DEV/about-dr-bartholomew?_a=BBGMR9GW0" TargetMode="External"/><Relationship Id="rId164" Type="http://schemas.openxmlformats.org/officeDocument/2006/relationships/hyperlink" Target="https://images.squarespace-cdn.com/content/v1/56e1dfee60b5e9ab84f07716/1470940277738-YMX87XROFZU9Q6MSJA9I/Eric+Vo%2C+O.D.?format=500w" TargetMode="External"/><Relationship Id="rId169" Type="http://schemas.openxmlformats.org/officeDocument/2006/relationships/hyperlink" Target="https://seattleeyecaredoctor.com/wp-content/uploads/2024/12/o.jpg" TargetMode="External"/><Relationship Id="rId4" Type="http://schemas.openxmlformats.org/officeDocument/2006/relationships/hyperlink" Target="https://seattlesounddental.com/wp-content/uploads/2019/03/Business-Photo-Nick-T-1-1.jpg" TargetMode="External"/><Relationship Id="rId9" Type="http://schemas.openxmlformats.org/officeDocument/2006/relationships/hyperlink" Target="https://www.pikeplacedental.com/wp-content/uploads/2015/10/kent-2.jpg" TargetMode="External"/><Relationship Id="rId180" Type="http://schemas.openxmlformats.org/officeDocument/2006/relationships/hyperlink" Target="https://seattleeyecaredoctor.com/wp-content/uploads/2024/12/o-1.jpg" TargetMode="External"/><Relationship Id="rId26" Type="http://schemas.openxmlformats.org/officeDocument/2006/relationships/hyperlink" Target="https://www.acidentistry.com/wp-content/uploads/2025/07/Daniel-McKay-DDS-1-214x300-1.webp" TargetMode="External"/><Relationship Id="rId47" Type="http://schemas.openxmlformats.org/officeDocument/2006/relationships/hyperlink" Target="https://www.queenanneorthodontics.com/assets/uploads/images/meet-dr-teja.jpg" TargetMode="External"/><Relationship Id="rId68" Type="http://schemas.openxmlformats.org/officeDocument/2006/relationships/hyperlink" Target="https://images.squarespace-cdn.com/content/v1/5abd3b51365f02f24f486dfb/1540843687232-4AKUVSAA6XJFTDGXZYRA/IMG_0276.jpg?format=1000w" TargetMode="External"/><Relationship Id="rId89" Type="http://schemas.openxmlformats.org/officeDocument/2006/relationships/hyperlink" Target="https://www.opaortho.com/wp-content/uploads/2025/10/chivukula-web-1.jpg" TargetMode="External"/><Relationship Id="rId112" Type="http://schemas.openxmlformats.org/officeDocument/2006/relationships/hyperlink" Target="https://forefrontpllc.com/wp-content/uploads/2024/05/img-5655.webp" TargetMode="External"/><Relationship Id="rId133" Type="http://schemas.openxmlformats.org/officeDocument/2006/relationships/hyperlink" Target="https://cdn.providence.org/asset/NHAwN0faBzkqPAjbQp0JpQ1372173797/providermatch/phs/photos/500/gross-daniel-1902476211/jpg" TargetMode="External"/><Relationship Id="rId154" Type="http://schemas.openxmlformats.org/officeDocument/2006/relationships/hyperlink" Target="https://burgessplasticsurgery.com/wp-content/uploads/2025/01/img-about-dr@2x.jpg" TargetMode="External"/><Relationship Id="rId175" Type="http://schemas.openxmlformats.org/officeDocument/2006/relationships/hyperlink" Target="https://eyesonfremont.com/wp-content/uploads/2023/06/headshot-dan-b-1.png" TargetMode="External"/><Relationship Id="rId16" Type="http://schemas.openxmlformats.org/officeDocument/2006/relationships/hyperlink" Target="https://www.seattlecrownhilldental.com/images/dr-dzon-nguyen.jpg" TargetMode="External"/><Relationship Id="rId37" Type="http://schemas.openxmlformats.org/officeDocument/2006/relationships/hyperlink" Target="https://seattlecrownhilldental.com/images/dr-alice-dellisanti.jpg" TargetMode="External"/><Relationship Id="rId58" Type="http://schemas.openxmlformats.org/officeDocument/2006/relationships/hyperlink" Target="https://www.dermatologyseattle.com/providers/elie-levy.webp" TargetMode="External"/><Relationship Id="rId79" Type="http://schemas.openxmlformats.org/officeDocument/2006/relationships/hyperlink" Target="https://cdn.providence.org/asset/Gy71LPo4+W9w71S4iwxYoQ11368669342/providermatch/phs/photos/orig/harrington-terrill-1205854395/jpg" TargetMode="External"/><Relationship Id="rId102" Type="http://schemas.openxmlformats.org/officeDocument/2006/relationships/hyperlink" Target="https://www.opaortho.com/wp-content/uploads/2024/09/wcrutcher-web.jpg" TargetMode="External"/><Relationship Id="rId123" Type="http://schemas.openxmlformats.org/officeDocument/2006/relationships/hyperlink" Target="https://therapydiaseattle.com/wp-content/themes/yootheme/cache/ba/Danika-1-baf3f3ad.webp" TargetMode="External"/><Relationship Id="rId144" Type="http://schemas.openxmlformats.org/officeDocument/2006/relationships/hyperlink" Target="https://encrypted-tbn0.gstatic.com/images?q=tbn:ANd9GcRY8v_0UJGAvnf4ud4Na7Rc-LwWpJigjEVOiw&amp;s" TargetMode="External"/><Relationship Id="rId90" Type="http://schemas.openxmlformats.org/officeDocument/2006/relationships/hyperlink" Target="https://cdn.providence.org/asset/+rNJ52nx1cy4GsU1VCuTtQ1372173797/providermatch/phs/photos/orig/shapiro-joel-1215997895/jpg" TargetMode="External"/><Relationship Id="rId165" Type="http://schemas.openxmlformats.org/officeDocument/2006/relationships/hyperlink" Target="https://static.royacdn.com/Site-c9d2a81c-cf20-44cf-a522-f20e48bed4f6/team_dr_hoang.png" TargetMode="External"/><Relationship Id="rId27" Type="http://schemas.openxmlformats.org/officeDocument/2006/relationships/hyperlink" Target="https://mitchmarderdds.com/wp-content/uploads/2025/04/KoCircleHeadshot.png" TargetMode="External"/><Relationship Id="rId48" Type="http://schemas.openxmlformats.org/officeDocument/2006/relationships/hyperlink" Target="https://images.squarespace-cdn.com/content/v1/67d82ccf2ed4857bc00a413a/a7f8c2bd-7455-42e3-bdc5-f7b8f8d3e124/deneil-new0817.jpg?format=500w" TargetMode="External"/><Relationship Id="rId69" Type="http://schemas.openxmlformats.org/officeDocument/2006/relationships/hyperlink" Target="https://www.uwmedicine.org/sites/stevie/files/styles/square_l/public/provider-images/UWMedicine-Tim-Dellitt.jpg?itok=vLoZ9kxA" TargetMode="External"/><Relationship Id="rId113" Type="http://schemas.openxmlformats.org/officeDocument/2006/relationships/hyperlink" Target="https://static.wixstatic.com/media/9db3bc_4ddd4618b899491ca023c4b8fac99eb8~mv2.avif/v1/fill/w_421,h_421,al_c,lg_1,q_80,enc_avif,quality_auto/Image-empty-state.avif" TargetMode="External"/><Relationship Id="rId134" Type="http://schemas.openxmlformats.org/officeDocument/2006/relationships/hyperlink" Target="https://i0.wp.com/synergypdx.com/wp-content/uploads/2026/02/Option-B-Michelle-Sang-Profile%402x.png?fit=800%2C785&amp;ssl=1" TargetMode="External"/><Relationship Id="rId80" Type="http://schemas.openxmlformats.org/officeDocument/2006/relationships/hyperlink" Target="https://seattleroots.org/wp-content/uploads/2020/08/CDCHC-Headshots-Abby-Gross-1.jpg" TargetMode="External"/><Relationship Id="rId155" Type="http://schemas.openxmlformats.org/officeDocument/2006/relationships/hyperlink" Target="https://www.gilsonplasticsurgery.com/wp-content/uploads/2026/06/Dr.-Aaron-Gilson.jpg" TargetMode="External"/><Relationship Id="rId176" Type="http://schemas.openxmlformats.org/officeDocument/2006/relationships/hyperlink" Target="https://storage.googleapis.com/wzukusers/user-32121909/images/5d46d94b376eaDHuZD52/DanS2_d400.jpg" TargetMode="External"/><Relationship Id="rId17" Type="http://schemas.openxmlformats.org/officeDocument/2006/relationships/hyperlink" Target="https://www.northseattledental.com/client/images/doctor-christopher.jpg" TargetMode="External"/><Relationship Id="rId38" Type="http://schemas.openxmlformats.org/officeDocument/2006/relationships/hyperlink" Target="https://www.evergreensmilestudio.com/wp-content/uploads/2026/03/meet-doctor-rebekah.jpg.webp" TargetMode="External"/><Relationship Id="rId59" Type="http://schemas.openxmlformats.org/officeDocument/2006/relationships/hyperlink" Target="https://www.frontierdermatology.com/wp-content/smush-webp/2024/12/1697927135-1.jpg.webp" TargetMode="External"/><Relationship Id="rId103" Type="http://schemas.openxmlformats.org/officeDocument/2006/relationships/hyperlink" Target="https://prolianceortho.wpenginepowered.com/wp-content/uploads/2020/07/Arzeno400x500.jpg" TargetMode="External"/><Relationship Id="rId124" Type="http://schemas.openxmlformats.org/officeDocument/2006/relationships/hyperlink" Target="https://therapydiaseattle.com/wp-content/uploads/2024/05/Jim-McGuire-1-1536x1152-1.png" TargetMode="External"/><Relationship Id="rId70" Type="http://schemas.openxmlformats.org/officeDocument/2006/relationships/hyperlink" Target="https://cdn.theorg.com/785f3597-e224-4e16-9cd3-d3a151498adc_thumb.jpg" TargetMode="External"/><Relationship Id="rId91" Type="http://schemas.openxmlformats.org/officeDocument/2006/relationships/hyperlink" Target="https://www.opaortho.com/wp-content/uploads/2025/01/lorimer-web-2.jpg" TargetMode="External"/><Relationship Id="rId145" Type="http://schemas.openxmlformats.org/officeDocument/2006/relationships/hyperlink" Target="https://www.datocms-assets.com/134382/1719936146-dr-shannon-o-brien-banner.jpg?auto=format,compress&amp;w=1352" TargetMode="External"/><Relationship Id="rId166" Type="http://schemas.openxmlformats.org/officeDocument/2006/relationships/hyperlink" Target="https://static.royacdn.com/Site-ad2fc0f7-67c2-4f98-a832-524e928a5768/EOY_Evie_headshot_for_website.png" TargetMode="External"/><Relationship Id="rId1" Type="http://schemas.openxmlformats.org/officeDocument/2006/relationships/hyperlink" Target="https://cdn.prod.website-files.com/5c86944f1a12a58272ff8dfe/5e1e3b713dba658d6489f264_7%20-%20dr%20guerrero%20bio%202-optimized-p-800.jpeg" TargetMode="External"/><Relationship Id="rId28" Type="http://schemas.openxmlformats.org/officeDocument/2006/relationships/hyperlink" Target="https://www.acidentistry.com/wp-content/uploads/2025/07/Daniel-McKay-DDS-1-214x300-1.webp" TargetMode="External"/><Relationship Id="rId49" Type="http://schemas.openxmlformats.org/officeDocument/2006/relationships/hyperlink" Target="https://advancedorthodontics.com/wp-content/uploads/2026/03/Dr-J-2000x1333.jpg" TargetMode="External"/><Relationship Id="rId114" Type="http://schemas.openxmlformats.org/officeDocument/2006/relationships/hyperlink" Target="https://kaizenseattle.com/wp-content/uploads/2020/02/Colin-Sisco-kaizen-physical-therapy-400x450.png.webp"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pdxfootandankle.com/images/natalie-mesnier-md-profile-page.jpg" TargetMode="External"/><Relationship Id="rId21" Type="http://schemas.openxmlformats.org/officeDocument/2006/relationships/hyperlink" Target="https://images.squarespace-cdn.com/content/v1/54b558b6e4b00f6700c5cf22/1761173886202-Z0UGA4NOLWMX9F1PBT0S/image-asset.jpeg" TargetMode="External"/><Relationship Id="rId42" Type="http://schemas.openxmlformats.org/officeDocument/2006/relationships/hyperlink" Target="https://smileforreal.com/wp-content/uploads/2020/09/a-29-1.jpg" TargetMode="External"/><Relationship Id="rId63" Type="http://schemas.openxmlformats.org/officeDocument/2006/relationships/hyperlink" Target="https://phoeberichmd.com/nitropack_static/yPbnxxZmHjXWMCIZrBJHMMpUXTtZnWqx/assets/images/optimized/rev-5e589ef/phoeberichmd.com/wp-content/uploads/2023/08/Dr.-Rich-Headshot-copy.webp" TargetMode="External"/><Relationship Id="rId84" Type="http://schemas.openxmlformats.org/officeDocument/2006/relationships/hyperlink" Target="https://static.wixstatic.com/media/d6fdd6_c02aeade34634eacb5c188b4cff1b04f~mv2.png/v1/fill/w_294,h_247,al_c,q_85,usm_0.66_1.00_0.01,enc_avif,quality_auto/IMG_0322%20(3)_edited_edited.png" TargetMode="External"/><Relationship Id="rId138" Type="http://schemas.openxmlformats.org/officeDocument/2006/relationships/hyperlink" Target="https://static.wixstatic.com/media/9111eb_96d0d91130c0467bbcf83eeb53e58b4f~mv2.jpg/v1/crop/x_0,y_22,w_400,h_404/fill/w_463,h_468,al_c,lg_1,q_80,enc_avif,quality_auto/9111eb_96d0d91130c0467bbcf83eeb53e58b4f~mv2.jpg" TargetMode="External"/><Relationship Id="rId159" Type="http://schemas.openxmlformats.org/officeDocument/2006/relationships/hyperlink" Target="https://www.datocms-assets.com/131965/1726241736-dr-allen-gabriel-banner.jpg?auto=format,compress&amp;w=1400" TargetMode="External"/><Relationship Id="rId170" Type="http://schemas.openxmlformats.org/officeDocument/2006/relationships/hyperlink" Target="https://rosecitypt.com/wp-content/uploads/2024/11/ashley-chan2.webp" TargetMode="External"/><Relationship Id="rId191" Type="http://schemas.openxmlformats.org/officeDocument/2006/relationships/hyperlink" Target="https://seeportlandbetter.com/wp-content/uploads/2025/08/Armstrong-Portraits-73-1-1-1.jpg" TargetMode="External"/><Relationship Id="rId107" Type="http://schemas.openxmlformats.org/officeDocument/2006/relationships/hyperlink" Target="https://sellwoodmd.com/wp-content/uploads/2025/12/Vaniza-Naveed-scaled-e1767007691470.jpg" TargetMode="External"/><Relationship Id="rId11" Type="http://schemas.openxmlformats.org/officeDocument/2006/relationships/hyperlink" Target="https://www.laurelwooddental.com/wp-content/uploads/2019/12/dr-hall-staff.jpg" TargetMode="External"/><Relationship Id="rId32" Type="http://schemas.openxmlformats.org/officeDocument/2006/relationships/hyperlink" Target="https://encrypted-tbn0.gstatic.com/images?q=tbn:ANd9GcQ3YslxhDyYQZ270_Aof9-VII2PCnF4IJTDGZ41OFg&amp;s" TargetMode="External"/><Relationship Id="rId53" Type="http://schemas.openxmlformats.org/officeDocument/2006/relationships/hyperlink" Target="https://www.mcbiermann.com/wp-content/uploads/2020/06/Dr-Biermann-Home-Photo.jpg" TargetMode="External"/><Relationship Id="rId74" Type="http://schemas.openxmlformats.org/officeDocument/2006/relationships/hyperlink" Target="https://www.oregonclinic.com/wp-content/uploads/2023/05/alexander_jonathan_web_600x444.jpg" TargetMode="External"/><Relationship Id="rId128" Type="http://schemas.openxmlformats.org/officeDocument/2006/relationships/hyperlink" Target="https://storage.googleapis.com/treatspace-prod-media/thumb/u-61090/thumb_1.png" TargetMode="External"/><Relationship Id="rId149" Type="http://schemas.openxmlformats.org/officeDocument/2006/relationships/hyperlink" Target="https://www.oregonclinic.com/wp-content/uploads/2023/05/franz_jennifer_web_600x480.jpg" TargetMode="External"/><Relationship Id="rId5" Type="http://schemas.openxmlformats.org/officeDocument/2006/relationships/hyperlink" Target="https://advanceddentistrypdx.com/wp-content/uploads/drh-682x1024.jpg" TargetMode="External"/><Relationship Id="rId95" Type="http://schemas.openxmlformats.org/officeDocument/2006/relationships/hyperlink" Target="https://i0.wp.com/orchidpediatrics.com/wp-content/uploads/2025/09/Copy-of-Screenshot-2022-09-20-213107.jpg?w=800&amp;ssl=1" TargetMode="External"/><Relationship Id="rId160" Type="http://schemas.openxmlformats.org/officeDocument/2006/relationships/hyperlink" Target="https://lakeoswegoreview.com/wp-content/uploads/sites/33/2025/08/07d300627180b6633d744f64731fcb32.jpg?w=410" TargetMode="External"/><Relationship Id="rId181" Type="http://schemas.openxmlformats.org/officeDocument/2006/relationships/hyperlink" Target="https://static.royacdn.com/Site-ea3b0dd6-be5c-4fd7-a80f-149cd5324fd5/img/DrKhong.jpg" TargetMode="External"/><Relationship Id="rId22" Type="http://schemas.openxmlformats.org/officeDocument/2006/relationships/hyperlink" Target="https://www.centerportdental.com/wp-content/uploads/2025/12/about-1.webp" TargetMode="External"/><Relationship Id="rId43" Type="http://schemas.openxmlformats.org/officeDocument/2006/relationships/hyperlink" Target="https://portlandbraces.com/wp-content/uploads/2022/01/Dr.-Gretchen-Schnepper-Headshot-300x214.jpg" TargetMode="External"/><Relationship Id="rId64" Type="http://schemas.openxmlformats.org/officeDocument/2006/relationships/hyperlink" Target="https://da-pdx.com/wp-content/uploads/2020/08/woody.jpg.webp" TargetMode="External"/><Relationship Id="rId118" Type="http://schemas.openxmlformats.org/officeDocument/2006/relationships/hyperlink" Target="https://f2ortho.com/wp-content/uploads/2025/11/photo-isaac.png" TargetMode="External"/><Relationship Id="rId139" Type="http://schemas.openxmlformats.org/officeDocument/2006/relationships/hyperlink" Target="https://nwwc.com/wp-content/uploads/2021/10/Robin-2-2-768x1136.jpg" TargetMode="External"/><Relationship Id="rId85" Type="http://schemas.openxmlformats.org/officeDocument/2006/relationships/hyperlink" Target="https://www.metropediatrics.com/wp-content/uploads/bfi_thumb/Ravali-Ambati-MD-rf24rdmld14rfl3adecb2dxud2oar0cnekrjsm1pv4.jpg" TargetMode="External"/><Relationship Id="rId150" Type="http://schemas.openxmlformats.org/officeDocument/2006/relationships/hyperlink" Target="https://encrypted-tbn0.gstatic.com/images?q=tbn:ANd9GcQXaYywbshv_Zy1e_nSxsmLrvaZDY4mBG3_FwlxV7AfoA&amp;s" TargetMode="External"/><Relationship Id="rId171" Type="http://schemas.openxmlformats.org/officeDocument/2006/relationships/hyperlink" Target="https://www.broadwaypt.net/uploads/5/0/5/7/50570065/editor/ellen-inside.jpg?1695058016" TargetMode="External"/><Relationship Id="rId192" Type="http://schemas.openxmlformats.org/officeDocument/2006/relationships/hyperlink" Target="https://www.ehnpc.com/wp-content/uploads/dr_christopher.png" TargetMode="External"/><Relationship Id="rId12" Type="http://schemas.openxmlformats.org/officeDocument/2006/relationships/hyperlink" Target="https://www.smilelabspdx.net/x/cdn/?https://storage.googleapis.com/production-sitebuilder-v1-0-8/758/1940758/nYCoEHU9/23449ae2b8e04dbcace3274019919e3b" TargetMode="External"/><Relationship Id="rId33" Type="http://schemas.openxmlformats.org/officeDocument/2006/relationships/hyperlink" Target="https://encrypted-tbn0.gstatic.com/images?q=tbn:ANd9GcTeupzcELGaS2Y1DiYre22V1dKZM1vhzeU9PWwR6Ffmlg&amp;s" TargetMode="External"/><Relationship Id="rId108" Type="http://schemas.openxmlformats.org/officeDocument/2006/relationships/hyperlink" Target="https://www.oregonclinic.com/wp-content/uploads/2023/05/Antezana_David-600x480-1.jpg" TargetMode="External"/><Relationship Id="rId129" Type="http://schemas.openxmlformats.org/officeDocument/2006/relationships/hyperlink" Target="https://www.reboundmd.com/sites/reboundmdv2.com/files/styles/profile_photo_400x300/public/physician-assistants/sabrowski-update.jpg.webp?itok=n_rP0His" TargetMode="External"/><Relationship Id="rId54" Type="http://schemas.openxmlformats.org/officeDocument/2006/relationships/hyperlink" Target="https://parksideortho.com/wp-content/uploads/bb-plugin/cache/Untitled-design-13-circle-269815aba9d4c62478bbae8b12f2ceaa-5f6bf03d4ec1e.png" TargetMode="External"/><Relationship Id="rId75" Type="http://schemas.openxmlformats.org/officeDocument/2006/relationships/hyperlink" Target="https://www.frontierdermatology.com/wp-content/smush-webp/2024/12/1697927135-1.jpg.webp" TargetMode="External"/><Relationship Id="rId96" Type="http://schemas.openxmlformats.org/officeDocument/2006/relationships/hyperlink" Target="https://images.squarespace-cdn.com/content/v1/5d6b203a8a813e0001f8612d/e32ebfbc-6cc8-4262-9189-aaac32638ef5/Dana+Schmidt+Picture.jpeg?format=750w" TargetMode="External"/><Relationship Id="rId140" Type="http://schemas.openxmlformats.org/officeDocument/2006/relationships/hyperlink" Target="https://i0.wp.com/synergypdx.com/wp-content/uploads/2026/02/Option-B-Michelle-Sang-Profile%402x.png?fit=800%2C785&amp;ssl=1" TargetMode="External"/><Relationship Id="rId161" Type="http://schemas.openxmlformats.org/officeDocument/2006/relationships/hyperlink" Target="https://www.salmoncreekps.com/wp-content/uploads/2025/02/Rick-Green-Headshot-640.webp" TargetMode="External"/><Relationship Id="rId182" Type="http://schemas.openxmlformats.org/officeDocument/2006/relationships/hyperlink" Target="https://da4e1j5r7gw87.cloudfront.net/wp-content/uploads/sites/5283/2024/07/katie_GSP_UID_9b8de1db-2c7b-4057-8fbe-57e687d1776d.jpeg" TargetMode="External"/><Relationship Id="rId6" Type="http://schemas.openxmlformats.org/officeDocument/2006/relationships/hyperlink" Target="https://www.timberdental.com/wp-content/uploads/2020/10/IMG_4747-1.jpg.webp" TargetMode="External"/><Relationship Id="rId23" Type="http://schemas.openxmlformats.org/officeDocument/2006/relationships/hyperlink" Target="https://laurelhurstdentistry.com/wp-content/uploads/2024/10/Hawkins.png" TargetMode="External"/><Relationship Id="rId119" Type="http://schemas.openxmlformats.org/officeDocument/2006/relationships/hyperlink" Target="https://www.reboundmd.com/sites/reboundmdv2.com/files/styles/profile_photo_500x600/public/physician/borus-update-1.jpg.webp?itok=70MG1lQq" TargetMode="External"/><Relationship Id="rId44" Type="http://schemas.openxmlformats.org/officeDocument/2006/relationships/hyperlink" Target="https://encrypted-tbn0.gstatic.com/images?q=tbn:ANd9GcT6aNdCO2b0iHHWnUyKNyXavfStSNlOp12EWJfI-XPJBA&amp;s" TargetMode="External"/><Relationship Id="rId65" Type="http://schemas.openxmlformats.org/officeDocument/2006/relationships/hyperlink" Target="https://static.wixstatic.com/media/1428ca_ea786e6e879a4b2b8535844feba326e1~mv2.jpg/v1/crop/x_0,y_130,w_764,h_699/fill/w_284,h_260,al_c,q_80,usm_0.66_1.00_0.01,enc_avif,quality_auto/Best%20acne%20doctor%20Portland_edited.jpg" TargetMode="External"/><Relationship Id="rId86" Type="http://schemas.openxmlformats.org/officeDocument/2006/relationships/hyperlink" Target="https://assets.mainehealth.io/s3fs-public/styles/provider_headshot/public/provider_images/1487953154_623.jpg?VersionId=KFJf.QDGYYnayekx.SDBmYjBN35jKPgE&amp;h=66b6f79f" TargetMode="External"/><Relationship Id="rId130" Type="http://schemas.openxmlformats.org/officeDocument/2006/relationships/hyperlink" Target="https://www.nespecialists.com/images/providers/Horvath.webp" TargetMode="External"/><Relationship Id="rId151" Type="http://schemas.openxmlformats.org/officeDocument/2006/relationships/hyperlink" Target="https://www.datocms-assets.com/134382/1721394741-home-tabs-shannon-obrien2.jpg?auto=format,compress&amp;w=1400&amp;sharp=5" TargetMode="External"/><Relationship Id="rId172" Type="http://schemas.openxmlformats.org/officeDocument/2006/relationships/hyperlink" Target="https://portlandphysicaltherapy.care/wp-content/uploads/2025/01/img_3654-1.png" TargetMode="External"/><Relationship Id="rId193" Type="http://schemas.openxmlformats.org/officeDocument/2006/relationships/hyperlink" Target="https://storage.googleapis.com/ecp-samurai/18564/9f722b4b-d502-431e-94a0-1c9a9bf724ea.jpeg" TargetMode="External"/><Relationship Id="rId13" Type="http://schemas.openxmlformats.org/officeDocument/2006/relationships/hyperlink" Target="https://mintdentalworks.com/wp-content/uploads/2017/07/mint-dr-mcmillan.jpg" TargetMode="External"/><Relationship Id="rId109" Type="http://schemas.openxmlformats.org/officeDocument/2006/relationships/hyperlink" Target="https://mdxvitals-res.cloudinary.com/private_images/h_150,w_150,c_fill,g_face,f_auto,dpr_auto/professionals/1964172/photo.jpg" TargetMode="External"/><Relationship Id="rId34" Type="http://schemas.openxmlformats.org/officeDocument/2006/relationships/hyperlink" Target="https://encrypted-tbn0.gstatic.com/images?q=tbn:ANd9GcSwisPNUKaizouWMv9rvqwcjCN3sDmu7hY6XcTy7RWOKQ&amp;s" TargetMode="External"/><Relationship Id="rId50" Type="http://schemas.openxmlformats.org/officeDocument/2006/relationships/hyperlink" Target="https://ik.imagekit.io/9ry3lupe5/garfinkleortho/about/about-bio.webp" TargetMode="External"/><Relationship Id="rId55" Type="http://schemas.openxmlformats.org/officeDocument/2006/relationships/hyperlink" Target="https://www.sproutpediatricdentistry.com/wp-content/uploads/2018/08/Dr-Dana-Fox-Candid-1-370x493.jpg" TargetMode="External"/><Relationship Id="rId76" Type="http://schemas.openxmlformats.org/officeDocument/2006/relationships/hyperlink" Target="https://www.epiphanydermatology.com/wp-content/uploads/2025/06/Patricia-Norris-MD-Website-Pic-1024x1024.png" TargetMode="External"/><Relationship Id="rId97" Type="http://schemas.openxmlformats.org/officeDocument/2006/relationships/hyperlink" Target="https://sa1s3optim.patientpop.com/640x/filters:format(webp)/assets/production/practices/1b2d4d8386d704fc9452c83bc292e8fd9638a90e/images/2808226.jpg" TargetMode="External"/><Relationship Id="rId104" Type="http://schemas.openxmlformats.org/officeDocument/2006/relationships/hyperlink" Target="https://www.southtabor.com/wp-content/uploads/2026/06/Dr-Lee-profile-picture-1-scaled-e1781095878734-400x458.jpg" TargetMode="External"/><Relationship Id="rId120" Type="http://schemas.openxmlformats.org/officeDocument/2006/relationships/hyperlink" Target="https://storage.googleapis.com/treatspace-prod-media/thumb/u-61088/thumb_1.png" TargetMode="External"/><Relationship Id="rId125" Type="http://schemas.openxmlformats.org/officeDocument/2006/relationships/hyperlink" Target="https://www.legacyhealth.org/-/media/images/providers/troy-dillard132834240000000000.jpg" TargetMode="External"/><Relationship Id="rId141" Type="http://schemas.openxmlformats.org/officeDocument/2006/relationships/hyperlink" Target="https://www.adventisthealth.org/images/providers/aaron-hicks.jpg" TargetMode="External"/><Relationship Id="rId146" Type="http://schemas.openxmlformats.org/officeDocument/2006/relationships/hyperlink" Target="https://www.oregonclinic.com/wp-content/uploads/2023/05/heller_kim_2017_web_600x460.jpg" TargetMode="External"/><Relationship Id="rId167" Type="http://schemas.openxmlformats.org/officeDocument/2006/relationships/hyperlink" Target="https://encrypted-tbn3.gstatic.com/images?q=tbn:ANd9GcRs_1Wd40JH5c-k1ovuf-kqeK2l2CnVJg5X_TxVKrBBZjtafe9n" TargetMode="External"/><Relationship Id="rId188" Type="http://schemas.openxmlformats.org/officeDocument/2006/relationships/hyperlink" Target="https://www.ehnpc.com/wp-content/uploads/dr-kai-lg.jpg" TargetMode="External"/><Relationship Id="rId7" Type="http://schemas.openxmlformats.org/officeDocument/2006/relationships/hyperlink" Target="https://www.muellerdmd.com/wp-content/uploads/2023/12/ryan_mueller_dmd_275x275.png" TargetMode="External"/><Relationship Id="rId71" Type="http://schemas.openxmlformats.org/officeDocument/2006/relationships/hyperlink" Target="https://da-pdx.com/wp-content/uploads/2020/08/eh.png.webp" TargetMode="External"/><Relationship Id="rId92" Type="http://schemas.openxmlformats.org/officeDocument/2006/relationships/hyperlink" Target="https://39848716.fs1.hubspotusercontent-na1.net/hubfs/39848716/Abreu_Andres_20250328.jpg" TargetMode="External"/><Relationship Id="rId162" Type="http://schemas.openxmlformats.org/officeDocument/2006/relationships/hyperlink" Target="https://www.sonobello.com/wp-content/uploads/2026/05/Bulan-Erwin-675x810.jpg" TargetMode="External"/><Relationship Id="rId183" Type="http://schemas.openxmlformats.org/officeDocument/2006/relationships/hyperlink" Target="https://portlandeyeclinic.com/wp-content/uploads/2024/10/DrTran.png" TargetMode="External"/><Relationship Id="rId2" Type="http://schemas.openxmlformats.org/officeDocument/2006/relationships/hyperlink" Target="https://www.centerportdental.com/wp-content/uploads/2025/12/about-2.webp" TargetMode="External"/><Relationship Id="rId29" Type="http://schemas.openxmlformats.org/officeDocument/2006/relationships/hyperlink" Target="https://encrypted-tbn0.gstatic.com/images?q=tbn:ANd9GcQPWEkGucC2R8nBmKgJJqZRoQOuBFTdLkBToVOUx5eI_w&amp;s" TargetMode="External"/><Relationship Id="rId24" Type="http://schemas.openxmlformats.org/officeDocument/2006/relationships/hyperlink" Target="https://www.portlanddentalpc.com/wp-content/uploads/2022/02/Kaveendra-T.webp" TargetMode="External"/><Relationship Id="rId40" Type="http://schemas.openxmlformats.org/officeDocument/2006/relationships/hyperlink" Target="https://encrypted-tbn0.gstatic.com/images?q=tbn:ANd9GcTC7plA-d0hB8egU4M-nEkEIGn8yD2NNBaZy8d0Xw43Mg&amp;s" TargetMode="External"/><Relationship Id="rId45" Type="http://schemas.openxmlformats.org/officeDocument/2006/relationships/hyperlink" Target="https://magic-smiles.com/wp-content/uploads/2025/05/drsarah-1.jpg" TargetMode="External"/><Relationship Id="rId66" Type="http://schemas.openxmlformats.org/officeDocument/2006/relationships/hyperlink" Target="https://www.epiphanydermatology.com/wp-content/uploads/2026/04/Erin-Adams-Website.jpg" TargetMode="External"/><Relationship Id="rId87" Type="http://schemas.openxmlformats.org/officeDocument/2006/relationships/hyperlink" Target="https://www.portlandpediatric.com/wp-content/uploads/2025/09/dr-robert-j-cordes-pediatrician-300x300.jpg" TargetMode="External"/><Relationship Id="rId110" Type="http://schemas.openxmlformats.org/officeDocument/2006/relationships/hyperlink" Target="https://encrypted-tbn3.gstatic.com/images?q=tbn:ANd9GcS5-DSlbv7_WL2DopUihasIY0J-icpV5qfAY6ZkFFcOvFRuSocp" TargetMode="External"/><Relationship Id="rId115" Type="http://schemas.openxmlformats.org/officeDocument/2006/relationships/hyperlink" Target="https://rocpdx.com/wp-content/uploads/2023/04/james-ballard-headshot.jpg" TargetMode="External"/><Relationship Id="rId131" Type="http://schemas.openxmlformats.org/officeDocument/2006/relationships/hyperlink" Target="https://orthosportsmed.com/wp-content/uploads/2019/03/Kathy-Brown.jpg" TargetMode="External"/><Relationship Id="rId136" Type="http://schemas.openxmlformats.org/officeDocument/2006/relationships/hyperlink" Target="https://womens-healthcare-associates.s3.amazonaws.com/uploads/Barske-Elisa-173x216.jpg.webp" TargetMode="External"/><Relationship Id="rId157" Type="http://schemas.openxmlformats.org/officeDocument/2006/relationships/hyperlink" Target="https://nwplasticsurgery.com/wp-content/uploads/2023/04/john-s-lee-portlands-plastic-surgery-in-beaverton-about-page-profile-pic-600x600.webp" TargetMode="External"/><Relationship Id="rId178" Type="http://schemas.openxmlformats.org/officeDocument/2006/relationships/hyperlink" Target="https://static.royacdn.com/Site-42e911aa-abc8-4b0b-8a94-30847991cabf/new_assets/dr_tsai.png" TargetMode="External"/><Relationship Id="rId61" Type="http://schemas.openxmlformats.org/officeDocument/2006/relationships/hyperlink" Target="https://pdxderm.com/wp-content/uploads/2019/12/KERI-1536x2048.jpg" TargetMode="External"/><Relationship Id="rId82" Type="http://schemas.openxmlformats.org/officeDocument/2006/relationships/hyperlink" Target="https://www.metropediatrics.com/wp-content/uploads/bfi_thumb/Nabavizadeh_720x720-3-qao1dgam8wl6m93cdudv1e5xmiijgfgcw989crrods.jpg" TargetMode="External"/><Relationship Id="rId152" Type="http://schemas.openxmlformats.org/officeDocument/2006/relationships/hyperlink" Target="https://encrypted-tbn0.gstatic.com/images?q=tbn:ANd9GcT5QpP_8K-vy7z43As-fWE62wKQTy0m5Uilr_tFF9Zxmg&amp;s" TargetMode="External"/><Relationship Id="rId173" Type="http://schemas.openxmlformats.org/officeDocument/2006/relationships/hyperlink" Target="https://images.squarespace-cdn.com/content/v1/531b7116e4b0b2e403885ec6/1453960376330-ZRNFPFVQAJNLOITPNE3R/Justine+Cosman%2C+Whole+Body+Health+Physical+Therapy%2C+Portland%2C+OR?format=2500w" TargetMode="External"/><Relationship Id="rId19" Type="http://schemas.openxmlformats.org/officeDocument/2006/relationships/hyperlink" Target="https://static.wixstatic.com/media/aa4c79_5d5cccf3cfc04030a43a9fe6b9faac95~mv2.jpg/v1/fill/w_265,h_342,fp_0.48_0.34,q_80,usm_0.66_1.00_0.01,enc_avif,quality_auto/DSC04660.jpg" TargetMode="External"/><Relationship Id="rId14" Type="http://schemas.openxmlformats.org/officeDocument/2006/relationships/hyperlink" Target="https://www.portlandcitydental.com/wp-content/uploads/2023/11/Dr.-Crofts.jpg" TargetMode="External"/><Relationship Id="rId30" Type="http://schemas.openxmlformats.org/officeDocument/2006/relationships/hyperlink" Target="https://encrypted-tbn0.gstatic.com/images?q=tbn:ANd9GcSQKLPAPsNnRGRpCig6uwVHLT1l2JNfQkPxaZ5dYb9QsQ&amp;s" TargetMode="External"/><Relationship Id="rId35" Type="http://schemas.openxmlformats.org/officeDocument/2006/relationships/hyperlink" Target="https://encrypted-tbn0.gstatic.com/images?q=tbn:ANd9GcRPwqQj9D6vOPP_LlsHVVF0XNzIXEVJm8Ql9W7V6JTaz3js7S8rbOgOyBw&amp;s" TargetMode="External"/><Relationship Id="rId56" Type="http://schemas.openxmlformats.org/officeDocument/2006/relationships/hyperlink" Target="https://media.licdn.com/dms/image/v2/C4D03AQEUEhl3aSPuRQ/profile-displayphoto-shrink_200_200/profile-displayphoto-shrink_200_200/0/1608204578308?e=2147483647&amp;v=beta&amp;t=GBnFHRUg5PFneeGfKvI6R_lQIWuwQaMv9OjxgkFDj-E" TargetMode="External"/><Relationship Id="rId77" Type="http://schemas.openxmlformats.org/officeDocument/2006/relationships/hyperlink" Target="https://encrypted-tbn0.gstatic.com/images?q=tbn:ANd9GcSggNmIYI3dZjHcfMbRWgJoLLbjp6f58MAw6pyKAneBwg&amp;s" TargetMode="External"/><Relationship Id="rId100" Type="http://schemas.openxmlformats.org/officeDocument/2006/relationships/hyperlink" Target="https://sellwoodfamilymedicine.chapmannd.com/files/cache/70210b2bc4cec1c2fbb9cd69cdfcd53c_f53.JPG" TargetMode="External"/><Relationship Id="rId105" Type="http://schemas.openxmlformats.org/officeDocument/2006/relationships/hyperlink" Target="https://encrypted-tbn0.gstatic.com/images?q=tbn:ANd9GcQjKKy3Taj9RclZ04jKcrfDeNXHuivJz6izihdt0kSpkw&amp;s" TargetMode="External"/><Relationship Id="rId126" Type="http://schemas.openxmlformats.org/officeDocument/2006/relationships/hyperlink" Target="https://orthosportsmed.com/wp-content/uploads/2019/03/Barry-Jacoshenk.jpg" TargetMode="External"/><Relationship Id="rId147" Type="http://schemas.openxmlformats.org/officeDocument/2006/relationships/hyperlink" Target="https://static.wixstatic.com/media/d58956_d6d74d13c735474da3b316f06434ba4b~mv2.jpg/v1/fill/w_160,h_225,al_c,q_80,usm_0.66_1.00_0.01,enc_avif,quality_auto/Approved%2BKelly_edited.jpg" TargetMode="External"/><Relationship Id="rId168" Type="http://schemas.openxmlformats.org/officeDocument/2006/relationships/hyperlink" Target="https://encrypted-tbn0.gstatic.com/images?q=tbn:ANd9GcTuq7vAKOx1x0Tyg8g6FKOl1gnM0DynAPyUYt_X3ZFEGQ&amp;s" TargetMode="External"/><Relationship Id="rId8" Type="http://schemas.openxmlformats.org/officeDocument/2006/relationships/hyperlink" Target="https://cdn.prod.website-files.com/5bdf482d16cdd6d4ac1c31c6/697537e9e6f7b5a73cb856e6_5e7cd7386dbf1e835bf0f03d6f145a3f_lovejoy-dental-meet-the-team-2-p-500.jpeg" TargetMode="External"/><Relationship Id="rId51" Type="http://schemas.openxmlformats.org/officeDocument/2006/relationships/hyperlink" Target="https://senestrarofamilyortho.com/wp-content/uploads/2023/09/sfortho2023_fullsize_8672-e1695851476168.jpg.webp" TargetMode="External"/><Relationship Id="rId72" Type="http://schemas.openxmlformats.org/officeDocument/2006/relationships/hyperlink" Target="https://8fc62dd3797119ad80a3.cdn6.editmysite.com/uploads/b/8fc62dd3797119ad80a3d8a966e790004d707c5a3c2d072c82575391cb433ba3/Derm%20Pros%20CPT%20in%20waiting%20room_1666206486.jpg?width=2400&amp;optimize=medium" TargetMode="External"/><Relationship Id="rId93" Type="http://schemas.openxmlformats.org/officeDocument/2006/relationships/hyperlink" Target="https://www.ppgkids.com/wp-content/uploads/2021/01/Dr.-Roderick-Davis_200x200_WEB.png" TargetMode="External"/><Relationship Id="rId98" Type="http://schemas.openxmlformats.org/officeDocument/2006/relationships/hyperlink" Target="https://cdn.prod.website-files.com/687aa56262f5e423f389d652/69138ec746d3b39988073e98_G.%20Gupta11.jpg" TargetMode="External"/><Relationship Id="rId121" Type="http://schemas.openxmlformats.org/officeDocument/2006/relationships/hyperlink" Target="https://www.reboundmd.com/sites/reboundmdv2.com/files/styles/profile_photo_500x600/public/physician/borus-update-1.jpg.webp?itok=70MG1lQq" TargetMode="External"/><Relationship Id="rId142" Type="http://schemas.openxmlformats.org/officeDocument/2006/relationships/hyperlink" Target="https://womens-healthcare-associates.s3.amazonaws.com/uploads/Bennett-Sylvana_color-173x216.jpg.webp" TargetMode="External"/><Relationship Id="rId163" Type="http://schemas.openxmlformats.org/officeDocument/2006/relationships/hyperlink" Target="https://www.gilsonplasticsurgery.com/nitropack_static/TuDsROLGMFVVkwKzDRVFmHuebmcxaoOX/assets/images/optimized/rev-d7301b0/www.gilsonplasticsurgery.com/wp-content/uploads/2026/06/Dr.-Aaron-Gilson.jpg" TargetMode="External"/><Relationship Id="rId184" Type="http://schemas.openxmlformats.org/officeDocument/2006/relationships/hyperlink" Target="https://www.ehnpc.com/wp-content/uploads/liz-verner-cole-e1751496586539.png" TargetMode="External"/><Relationship Id="rId189" Type="http://schemas.openxmlformats.org/officeDocument/2006/relationships/hyperlink" Target="https://visionsource-moreland.com/wp-content/uploads/sites/506/2024/08/Dr.-Derstine-2024.jpeg" TargetMode="External"/><Relationship Id="rId3" Type="http://schemas.openxmlformats.org/officeDocument/2006/relationships/hyperlink" Target="https://laurelhurstdentistry.com/wp-content/uploads/2020/02/Sheila-Bennett..jpg" TargetMode="External"/><Relationship Id="rId25" Type="http://schemas.openxmlformats.org/officeDocument/2006/relationships/hyperlink" Target="https://advanceddentistrypdx.com/wp-content/uploads/CCR-Web-Portrait.jpg" TargetMode="External"/><Relationship Id="rId46" Type="http://schemas.openxmlformats.org/officeDocument/2006/relationships/hyperlink" Target="https://smileforreal.com/wp-content/uploads/2023/01/5-1.jpg" TargetMode="External"/><Relationship Id="rId67" Type="http://schemas.openxmlformats.org/officeDocument/2006/relationships/hyperlink" Target="https://www.oregonclinic.com/wp-content/uploads/2023/05/adler_michael_web_600x400_0.jpg" TargetMode="External"/><Relationship Id="rId116" Type="http://schemas.openxmlformats.org/officeDocument/2006/relationships/hyperlink" Target="https://assets.yourpractice.online/3124/paul-ruesch-md-image.png" TargetMode="External"/><Relationship Id="rId137" Type="http://schemas.openxmlformats.org/officeDocument/2006/relationships/hyperlink" Target="https://encrypted-tbn0.gstatic.com/images?q=tbn:ANd9GcSx7aiMSXBF6or1mMoAf4lpYIjBBjqttyA3oJyIObPflQ&amp;s" TargetMode="External"/><Relationship Id="rId158" Type="http://schemas.openxmlformats.org/officeDocument/2006/relationships/hyperlink" Target="https://burgessplasticsurgery.com/wp-content/uploads/2025/01/img-about-dr@2x.jpg" TargetMode="External"/><Relationship Id="rId20" Type="http://schemas.openxmlformats.org/officeDocument/2006/relationships/hyperlink" Target="https://fivepinesdental.com/wp-content/uploads/2025/07/dentist_in_portland_or_chris_migrated.jpg" TargetMode="External"/><Relationship Id="rId41" Type="http://schemas.openxmlformats.org/officeDocument/2006/relationships/hyperlink" Target="https://cdn-ildbggf.nitrocdn.com/JJkZJKgyeRBtGAjOSffYSAeyjIVQTwzl/assets/images/optimized/rev-5c89a75/hillsdaleorthodontics.com/wp-content/uploads/2021/02/dr-Handick-web.jpg" TargetMode="External"/><Relationship Id="rId62" Type="http://schemas.openxmlformats.org/officeDocument/2006/relationships/hyperlink" Target="https://www.oregonclinic.com/wp-content/uploads/2023/09/Jamison_Richard-600x480-1.jpg" TargetMode="External"/><Relationship Id="rId83" Type="http://schemas.openxmlformats.org/officeDocument/2006/relationships/hyperlink" Target="https://eastportlandpeds.com/wp-content/uploads/e0b585_ece40bd2181c4971917d63a59397d58f_mv2_d_1365_2048_s_2.webp" TargetMode="External"/><Relationship Id="rId88" Type="http://schemas.openxmlformats.org/officeDocument/2006/relationships/hyperlink" Target="https://images.squarespace-cdn.com/content/v1/52fd1f0ae4b0383925f8c1c3/1403909930869-ZWQSVROF09DR86PYLU7C/image-asset.png?format=1500w" TargetMode="External"/><Relationship Id="rId111" Type="http://schemas.openxmlformats.org/officeDocument/2006/relationships/hyperlink" Target="https://encrypted-tbn0.gstatic.com/images?q=tbn:ANd9GcR_BRRyQWhQ88bt53GCI-C3cYceZCRPkftu5_HXUg5KYw&amp;s" TargetMode="External"/><Relationship Id="rId132" Type="http://schemas.openxmlformats.org/officeDocument/2006/relationships/hyperlink" Target="https://www.oregonclinic.com/wp-content/uploads/2023/09/Baggenstos_Martin-600x480-1-300x240.jpg" TargetMode="External"/><Relationship Id="rId153" Type="http://schemas.openxmlformats.org/officeDocument/2006/relationships/hyperlink" Target="https://res.cloudinary.com/nuvolum/image/upload/c_limit,w_1100/f_auto/q_auto/v1/BART/DEV/about-dr-bartholomew?_a=BBGMR9GW0" TargetMode="External"/><Relationship Id="rId174" Type="http://schemas.openxmlformats.org/officeDocument/2006/relationships/hyperlink" Target="https://images.squarespace-cdn.com/content/v1/65b73b80345b1577d22f5938/258e6ddf-bec2-434f-bd65-0cd111bf03a6/Kana.jpg?format=1000w" TargetMode="External"/><Relationship Id="rId179" Type="http://schemas.openxmlformats.org/officeDocument/2006/relationships/hyperlink" Target="https://www.ehnpc.com/wp-content/uploads/dr-Yoken-lg.png" TargetMode="External"/><Relationship Id="rId190" Type="http://schemas.openxmlformats.org/officeDocument/2006/relationships/hyperlink" Target="https://eyedepartment.com/wp-content/uploads/2015/06/Portland-Optometrist-Annie-Bacon-Eye-Department.jpg" TargetMode="External"/><Relationship Id="rId15" Type="http://schemas.openxmlformats.org/officeDocument/2006/relationships/hyperlink" Target="https://www.advanceddentalartsnw.com/wp-content/uploads/2025/09/thumbnail_Lee-Sup_V-731x1024.jpg" TargetMode="External"/><Relationship Id="rId36" Type="http://schemas.openxmlformats.org/officeDocument/2006/relationships/hyperlink" Target="https://encrypted-tbn0.gstatic.com/images?q=tbn:ANd9GcTpmHNLrfP7pmv0iXfrmpEWfuX5ghCo9Fcd0OcUykFBt-0Q7Y-snxfAlqw&amp;s" TargetMode="External"/><Relationship Id="rId57" Type="http://schemas.openxmlformats.org/officeDocument/2006/relationships/hyperlink" Target="https://encrypted-tbn0.gstatic.com/images?q=tbn:ANd9GcQp42BgMFxnCLxUuWNfpwRaV58DSDntqIDTMU89Ex6IHg&amp;s" TargetMode="External"/><Relationship Id="rId106" Type="http://schemas.openxmlformats.org/officeDocument/2006/relationships/hyperlink" Target="https://www.nwpc.com/wp-content/uploads/2024/01/BB.jpg" TargetMode="External"/><Relationship Id="rId127" Type="http://schemas.openxmlformats.org/officeDocument/2006/relationships/hyperlink" Target="https://orthosportsmed.com/wp-content/uploads/2024/03/Heather_Marsh_web.jpg" TargetMode="External"/><Relationship Id="rId10" Type="http://schemas.openxmlformats.org/officeDocument/2006/relationships/hyperlink" Target="https://portlanddentaldesign.com/wp-content/uploads/2025/11/Dr.png" TargetMode="External"/><Relationship Id="rId31" Type="http://schemas.openxmlformats.org/officeDocument/2006/relationships/hyperlink" Target="https://encrypted-tbn0.gstatic.com/images?q=tbn:ANd9GcRFAYzh1DMSsgC-FH92uoltLpwub5820VDHLRY082MoMw&amp;s" TargetMode="External"/><Relationship Id="rId52" Type="http://schemas.openxmlformats.org/officeDocument/2006/relationships/hyperlink" Target="https://www.lathroportho.com/hub_sites/lathrop-ortho/www/assets/uploads/images/Staff/Dr.%20Marie%20-%20Silly.jpg" TargetMode="External"/><Relationship Id="rId73" Type="http://schemas.openxmlformats.org/officeDocument/2006/relationships/hyperlink" Target="http://www.dermctr.com/wp-content/uploads/2012/07/DermatologyAssociates-2-140x125.jpg" TargetMode="External"/><Relationship Id="rId78" Type="http://schemas.openxmlformats.org/officeDocument/2006/relationships/hyperlink" Target="https://images.squarespace-cdn.com/content/v1/64d7d451b5bc094127393014/0593c9aa-d2d9-4937-8fc6-bcdf30796f57/Rupa%2BShah%2B-%2BPic.jpeg?format=500w" TargetMode="External"/><Relationship Id="rId94" Type="http://schemas.openxmlformats.org/officeDocument/2006/relationships/hyperlink" Target="https://www.childrens-clinic.com/wp-content/uploads/2019/10/devore.jpg" TargetMode="External"/><Relationship Id="rId99" Type="http://schemas.openxmlformats.org/officeDocument/2006/relationships/hyperlink" Target="https://encrypted-tbn0.gstatic.com/images?q=tbn:ANd9GcQ2JBa3OXs1qjz6aGNDAP9w_uRx_CvN_WdAeFPXl07s-g&amp;s" TargetMode="External"/><Relationship Id="rId101" Type="http://schemas.openxmlformats.org/officeDocument/2006/relationships/hyperlink" Target="https://doximity-res.cloudinary.com/images/f_auto,q_auto,t_public_profile_photo_320x320/wrxmwiexvgkpqpvcaysm/edgar-agvanyan-md-glendale-ca.jpg" TargetMode="External"/><Relationship Id="rId122" Type="http://schemas.openxmlformats.org/officeDocument/2006/relationships/hyperlink" Target="https://www.oregonclinic.com/wp-content/uploads/2024/10/Alberts_Amy_2020_600x480-1-300x240.jpg" TargetMode="External"/><Relationship Id="rId143" Type="http://schemas.openxmlformats.org/officeDocument/2006/relationships/hyperlink" Target="https://lirp.cdn-website.com/de2888b02318445cbefa6b321053473a/dms3rep/multi/opt/Marguerite-a1f780b6-1920w.jpg" TargetMode="External"/><Relationship Id="rId148" Type="http://schemas.openxmlformats.org/officeDocument/2006/relationships/hyperlink" Target="https://sa1s3optim.patientpop.com/640x/filters:format(webp)/assets/production/practices/17d2bf1442401c8759337dd6c78c7398c54d06fd/images/2609662.jpg" TargetMode="External"/><Relationship Id="rId164" Type="http://schemas.openxmlformats.org/officeDocument/2006/relationships/hyperlink" Target="https://www.oregonclinic.com/wp-content/uploads/2023/12/Schmitt_Michael-2022-600x480-1.jpg" TargetMode="External"/><Relationship Id="rId169" Type="http://schemas.openxmlformats.org/officeDocument/2006/relationships/hyperlink" Target="https://pt-360.com/wp-content/uploads/2023/04/ShellyCoffman-1.webp" TargetMode="External"/><Relationship Id="rId185" Type="http://schemas.openxmlformats.org/officeDocument/2006/relationships/hyperlink" Target="https://da4e1j5r7gw87.cloudfront.net/wp-content/uploads/sites/5283/2024/07/summy_GSP_UID_9b8de103-8aea-4e0f-af29-4753fad4d159.jpeg" TargetMode="External"/><Relationship Id="rId4" Type="http://schemas.openxmlformats.org/officeDocument/2006/relationships/hyperlink" Target="https://abovebeyonddentistry.com/cache/custom_images_kathy2.webp" TargetMode="External"/><Relationship Id="rId9" Type="http://schemas.openxmlformats.org/officeDocument/2006/relationships/hyperlink" Target="https://images.squarespace-cdn.com/content/v1/68da93e85614d85b442dc674/8d492151-0e45-4972-ac35-d5a2297937ba/DrBenLawlor_Profile?format=300w" TargetMode="External"/><Relationship Id="rId180" Type="http://schemas.openxmlformats.org/officeDocument/2006/relationships/hyperlink" Target="https://images.berqwp.com/?domain=spectaclepdx.com&amp;w=600&amp;mw=1920&amp;q=70&amp;url=https://spectaclepdx.com/wp-content/uploads/2024/11/dr-schmitt-photo_orig.jpeg" TargetMode="External"/><Relationship Id="rId26" Type="http://schemas.openxmlformats.org/officeDocument/2006/relationships/hyperlink" Target="https://www.timberdental.com/wp-content/uploads/2022/07/Headshot-150x150.jpg.webp" TargetMode="External"/><Relationship Id="rId47" Type="http://schemas.openxmlformats.org/officeDocument/2006/relationships/hyperlink" Target="https://www.ainslieortho.com/assets/uploads/images/meet-dr-douglas-ainslie.jpg" TargetMode="External"/><Relationship Id="rId68" Type="http://schemas.openxmlformats.org/officeDocument/2006/relationships/hyperlink" Target="https://knottstdermatology.com/wp-content/uploads/2020/11/DH-sq-1024x1016.jpg" TargetMode="External"/><Relationship Id="rId89" Type="http://schemas.openxmlformats.org/officeDocument/2006/relationships/hyperlink" Target="https://www.portlandpediatric.com/wp-content/uploads/2026/02/devin-fields-psyd-e1771291861227-300x300.jpg" TargetMode="External"/><Relationship Id="rId112" Type="http://schemas.openxmlformats.org/officeDocument/2006/relationships/hyperlink" Target="https://www.multnomahortho.com/images/gustav-fischer-img-updated.jpg" TargetMode="External"/><Relationship Id="rId133" Type="http://schemas.openxmlformats.org/officeDocument/2006/relationships/hyperlink" Target="https://www.pearlwomenscenter.com/wp-content/uploads/2025/06/Annalisa-Headshot.jpg" TargetMode="External"/><Relationship Id="rId154" Type="http://schemas.openxmlformats.org/officeDocument/2006/relationships/hyperlink" Target="https://www.drhayescosmeticsurgery.com/uploads/6/9/2/9/69297503/editor/20160408-3360-as-smart-object-1_1.jpg?1610825928" TargetMode="External"/><Relationship Id="rId175" Type="http://schemas.openxmlformats.org/officeDocument/2006/relationships/hyperlink" Target="https://www.bridgetownpt.com/client/790/staff/img/3266/DP2.jpeg" TargetMode="External"/><Relationship Id="rId16" Type="http://schemas.openxmlformats.org/officeDocument/2006/relationships/hyperlink" Target="https://encrypted-tbn0.gstatic.com/images?q=tbn:ANd9GcQ3WBQCjOEyYGl7Y9Zj7-Lw_xfej5mKHNPJgFgsSNKgSw&amp;s" TargetMode="External"/><Relationship Id="rId37" Type="http://schemas.openxmlformats.org/officeDocument/2006/relationships/hyperlink" Target="https://encrypted-tbn0.gstatic.com/images?q=tbn:ANd9GcQgbcQisGDwjKCugBgCImPFIUtqLOUGn0fUepMHrNR4AQ&amp;s" TargetMode="External"/><Relationship Id="rId58" Type="http://schemas.openxmlformats.org/officeDocument/2006/relationships/hyperlink" Target="https://static.wixstatic.com/media/462bd6_acdad3af487d4073b3376d10895fd2a1~mv2.jpg/v1/fill/w_288,h_433,al_c,q_80,usm_0.66_1.00_0.01,enc_avif,quality_auto/DSC05907-Edit_edited.jpg" TargetMode="External"/><Relationship Id="rId79" Type="http://schemas.openxmlformats.org/officeDocument/2006/relationships/hyperlink" Target="https://sunsetpediatrics.com/wp-content/uploads/2024/12/Jay-Gordon-PDX-Portraits-Large-Web-edited.jpg" TargetMode="External"/><Relationship Id="rId102" Type="http://schemas.openxmlformats.org/officeDocument/2006/relationships/hyperlink" Target="https://static.wixstatic.com/media/0e0a69_e3d268f6091c4df891b608e37bde13db~mv2_d_3750_4687_s_4_2.jpg/v1/crop/x_0,y_319,w_3750,h_3802/fill/w_318,h_322,al_c,q_80,usm_0.66_1.00_0.01,enc_avif,quality_auto/BFM%20-%20Portrait%20-%20Dr%20Tremaine%201.jpg" TargetMode="External"/><Relationship Id="rId123" Type="http://schemas.openxmlformats.org/officeDocument/2006/relationships/hyperlink" Target="https://rocpdx.com/wp-content/uploads/2023/04/david-huberty-headshot.jpg" TargetMode="External"/><Relationship Id="rId144" Type="http://schemas.openxmlformats.org/officeDocument/2006/relationships/hyperlink" Target="https://www.oregonclinic.com/wp-content/uploads/2023/09/Williams_Lara-600x480-1.jpg" TargetMode="External"/><Relationship Id="rId90" Type="http://schemas.openxmlformats.org/officeDocument/2006/relationships/hyperlink" Target="https://images.squarespace-cdn.com/content/v1/64d7d451b5bc094127393014/1527cec7-1829-436e-94fd-42a6cdf05154/Heather%2BLong%2B-%2BPic+%281%29.png?format=500w" TargetMode="External"/><Relationship Id="rId165" Type="http://schemas.openxmlformats.org/officeDocument/2006/relationships/hyperlink" Target="https://encrypted-tbn1.gstatic.com/images?q=tbn:ANd9GcQKa_xHV5U7PutlVeKn6PZfdxROX1cfP097GxsWLENMrf5lzgxn" TargetMode="External"/><Relationship Id="rId186" Type="http://schemas.openxmlformats.org/officeDocument/2006/relationships/hyperlink" Target="https://peakvisionclinic.com/wp-content/uploads/2025/05/peak-vision-doctors-01.png" TargetMode="External"/><Relationship Id="rId27" Type="http://schemas.openxmlformats.org/officeDocument/2006/relationships/hyperlink" Target="https://i0.wp.com/www.muellerdmd.com/wp-content/uploads/2023/12/dani_275x275.png?ssl=1" TargetMode="External"/><Relationship Id="rId48" Type="http://schemas.openxmlformats.org/officeDocument/2006/relationships/hyperlink" Target="https://www.bullmtnortho.com/wp-content/uploads/2026/05/dr-wilcox-headshot-square.jpg" TargetMode="External"/><Relationship Id="rId69" Type="http://schemas.openxmlformats.org/officeDocument/2006/relationships/hyperlink" Target="https://www.animaldermatology.com/hubfs/craig%20griffin.jpeg" TargetMode="External"/><Relationship Id="rId113" Type="http://schemas.openxmlformats.org/officeDocument/2006/relationships/hyperlink" Target="https://storage.googleapis.com/treatspace-prod-media/thumb/u-61075/thumb_1.png" TargetMode="External"/><Relationship Id="rId134" Type="http://schemas.openxmlformats.org/officeDocument/2006/relationships/hyperlink" Target="https://www.oregonclinic.com/wp-content/uploads/2026/03/Bahling_Alexandra-2026-600x480-1-300x240.jpg" TargetMode="External"/><Relationship Id="rId80" Type="http://schemas.openxmlformats.org/officeDocument/2006/relationships/hyperlink" Target="https://sellwoodmd.com/wp-content/uploads/2026/01/Tara-e1768927805579.jpeg" TargetMode="External"/><Relationship Id="rId155" Type="http://schemas.openxmlformats.org/officeDocument/2006/relationships/hyperlink" Target="https://www.datocms-assets.com/151378/1740606079-dr-peter-vila-banner.jpg" TargetMode="External"/><Relationship Id="rId176" Type="http://schemas.openxmlformats.org/officeDocument/2006/relationships/hyperlink" Target="https://images.squarespace-cdn.com/content/v1/531b7116e4b0b2e403885ec6/d91c388e-c3f6-46bf-9945-d5cebf2e6249/PXL_20240423_203140700.PORTRAIT~3+%282%29.jpg?format=2500w" TargetMode="External"/><Relationship Id="rId17" Type="http://schemas.openxmlformats.org/officeDocument/2006/relationships/hyperlink" Target="https://www.smilesonsandy.com/content/team/victoria-hygienist.webp" TargetMode="External"/><Relationship Id="rId38" Type="http://schemas.openxmlformats.org/officeDocument/2006/relationships/hyperlink" Target="https://encrypted-tbn0.gstatic.com/images?q=tbn:ANd9GcRgauuUMsBJTcZGAIkU9HdzQEhuiq4fR7W2g2PgCPaEqoO1C-sKvyldvQU&amp;s" TargetMode="External"/><Relationship Id="rId59" Type="http://schemas.openxmlformats.org/officeDocument/2006/relationships/hyperlink" Target="https://sbi-public.s3.amazonaws.com/web-site/brands/profile/provider_1467519868_1754435375405.jpg" TargetMode="External"/><Relationship Id="rId103" Type="http://schemas.openxmlformats.org/officeDocument/2006/relationships/hyperlink" Target="https://sellwoodmd.com/wp-content/uploads/2025/08/2797500.png" TargetMode="External"/><Relationship Id="rId124" Type="http://schemas.openxmlformats.org/officeDocument/2006/relationships/hyperlink" Target="https://encrypted-tbn1.gstatic.com/images?q=tbn:ANd9GcSg3JckxUfa6WP5_zbmXyXV6WTu172mWEicatWyFKc0AbR62b7f" TargetMode="External"/><Relationship Id="rId70" Type="http://schemas.openxmlformats.org/officeDocument/2006/relationships/hyperlink" Target="https://definingdermatology.com/cdn/shop/files/Omar_hs1-updated-f.jpg?v=1773866939&amp;width=750" TargetMode="External"/><Relationship Id="rId91" Type="http://schemas.openxmlformats.org/officeDocument/2006/relationships/hyperlink" Target="https://www.westsidepediatrics.com/alt-images/doctors/johnsonbio.jpg" TargetMode="External"/><Relationship Id="rId145" Type="http://schemas.openxmlformats.org/officeDocument/2006/relationships/hyperlink" Target="https://womens-healthcare-associates.s3.amazonaws.com/uploads/Bishop-Jennifer-173x216.jpg.webp" TargetMode="External"/><Relationship Id="rId166" Type="http://schemas.openxmlformats.org/officeDocument/2006/relationships/hyperlink" Target="https://encrypted-tbn0.gstatic.com/images?q=tbn:ANd9GcT9hNf_bGtyXhOL0DLHypvtyycFv6aaC8Rl1sqeMQPAhAx8jVPZ" TargetMode="External"/><Relationship Id="rId187" Type="http://schemas.openxmlformats.org/officeDocument/2006/relationships/hyperlink" Target="https://www.ehnpc.com/wp-content/uploads/Dr.-Adam-Hanif-e1751493952542.png" TargetMode="External"/><Relationship Id="rId1" Type="http://schemas.openxmlformats.org/officeDocument/2006/relationships/hyperlink" Target="https://images.squarespace-cdn.com/content/v1/54b558b6e4b00f6700c5cf22/1761173964411-T8R6N9CY4QPWLHB8K77Q/brandi-williams1.jpg" TargetMode="External"/><Relationship Id="rId28" Type="http://schemas.openxmlformats.org/officeDocument/2006/relationships/hyperlink" Target="https://cdn.prod.website-files.com/5bdf482d16cdd6d4ac1c31c6/673a4bf880570e7cba73536a_dryoung_family_2024-p-500.jpg" TargetMode="External"/><Relationship Id="rId49" Type="http://schemas.openxmlformats.org/officeDocument/2006/relationships/hyperlink" Target="https://portlandpedoortho.com/wp-content/uploads/2025/08/Dr-Nelson.jpg.webp" TargetMode="External"/><Relationship Id="rId114" Type="http://schemas.openxmlformats.org/officeDocument/2006/relationships/hyperlink" Target="https://www.fischerjoints.com/images/cole-ballinger.jpg" TargetMode="External"/><Relationship Id="rId60" Type="http://schemas.openxmlformats.org/officeDocument/2006/relationships/hyperlink" Target="https://orthodocmaine.com/wp-content/uploads/bb-plugin/cache/adult-pediatric-dr-yu-9293-scaled-square-4a2ff5d862901640b3c612766f84404b-61424ee472ebd.jpg" TargetMode="External"/><Relationship Id="rId81" Type="http://schemas.openxmlformats.org/officeDocument/2006/relationships/hyperlink" Target="https://www.portlandpediatric.com/wp-content/uploads/2021/05/vivian-aranda-michel.jpg" TargetMode="External"/><Relationship Id="rId135" Type="http://schemas.openxmlformats.org/officeDocument/2006/relationships/hyperlink" Target="https://encrypted-tbn0.gstatic.com/images?q=tbn:ANd9GcTSrFmXeXmDWicWaJRRfDhwv9QccjEgbhve7V9nijFLlw&amp;s" TargetMode="External"/><Relationship Id="rId156" Type="http://schemas.openxmlformats.org/officeDocument/2006/relationships/hyperlink" Target="https://gorinplasticsurgery.com/wp-content/uploads/sites/221/2023/03/gorin-headshot-Nov-2017.png.webp" TargetMode="External"/><Relationship Id="rId177" Type="http://schemas.openxmlformats.org/officeDocument/2006/relationships/hyperlink" Target="https://portlandeyecare.net/about-us" TargetMode="External"/><Relationship Id="rId18" Type="http://schemas.openxmlformats.org/officeDocument/2006/relationships/hyperlink" Target="https://encrypted-tbn0.gstatic.com/images?q=tbn:ANd9GcRgauuUMsBJTcZGAIkU9HdzQEhuiq4fR7W2g2PgCPaEqoO1C-sKvyldvQU&amp;s" TargetMode="External"/><Relationship Id="rId39" Type="http://schemas.openxmlformats.org/officeDocument/2006/relationships/hyperlink" Target="https://encrypted-tbn0.gstatic.com/images?q=tbn:ANd9GcRP3ZaTjlYV9d0Q7PIybRbldhj9KQHSy0U3xhEYuxsp59pDqKaqmPKUlJ4&amp;s"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foundation.smc.edu/about/board-bios/images/shamban-ava.png" TargetMode="External"/><Relationship Id="rId21" Type="http://schemas.openxmlformats.org/officeDocument/2006/relationships/hyperlink" Target="https://www.scripps.org/sparkle-assets/preview_thumbnails/physicians/8705/doctor_finder-43fdf16fd25967f76834b0343c963ade.jpg" TargetMode="External"/><Relationship Id="rId42" Type="http://schemas.openxmlformats.org/officeDocument/2006/relationships/hyperlink" Target="https://dramylaw.co.uk/wp-content/uploads/2023/10/beginner-guide-cover.png" TargetMode="External"/><Relationship Id="rId63" Type="http://schemas.openxmlformats.org/officeDocument/2006/relationships/hyperlink" Target="https://www.wakemed.org/sites/default/files/2023-10/mardam-bey.jpg" TargetMode="External"/><Relationship Id="rId84" Type="http://schemas.openxmlformats.org/officeDocument/2006/relationships/hyperlink" Target="https://static.wixstatic.com/media/efc19e_f80387f74d184a0ca3aa7e3f2443d317~mv2.jpg/v1/fill/w_638,h_960,al_c,q_85,enc_avif,quality_auto/efc19e_f80387f74d184a0ca3aa7e3f2443d317~mv2.jpg" TargetMode="External"/><Relationship Id="rId138" Type="http://schemas.openxmlformats.org/officeDocument/2006/relationships/hyperlink" Target="https://kajabi-storefronts-production.kajabi-cdn.com/kajabi-storefronts-production/file-uploads/themes/2150741087/settings_images/db63715-3f-d1a2-be63-0cc7c7ccd1eb_Dr_S_news.jpg" TargetMode="External"/><Relationship Id="rId159" Type="http://schemas.openxmlformats.org/officeDocument/2006/relationships/hyperlink" Target="https://encrypted-tbn0.gstatic.com/images?q=tbn:ANd9GcSaQ43fSYew289Er9NyIUigWrBq3WapeuHIS1nuFOVTnw&amp;s" TargetMode="External"/><Relationship Id="rId170" Type="http://schemas.openxmlformats.org/officeDocument/2006/relationships/hyperlink" Target="https://encrypted-tbn0.gstatic.com/images?q=tbn:ANd9GcRa7CT3KwNC_evDBe27ERwt9sIndKZ-NYlgapqEulOLyQ&amp;s" TargetMode="External"/><Relationship Id="rId191" Type="http://schemas.openxmlformats.org/officeDocument/2006/relationships/hyperlink" Target="https://encrypted-tbn0.gstatic.com/images?q=tbn:ANd9GcRJD10fiPQepmWLu4cGVGfKV_0aQbsmDQt8tePs-qRjlA&amp;s" TargetMode="External"/><Relationship Id="rId205" Type="http://schemas.openxmlformats.org/officeDocument/2006/relationships/hyperlink" Target="https://encrypted-tbn0.gstatic.com/images?q=tbn:ANd9GcTW47ivgkW9yy8akX-JZJjPMnWKgDtD62tjZprSLV2pL-FYcDgWFurpN5E&amp;s" TargetMode="External"/><Relationship Id="rId107" Type="http://schemas.openxmlformats.org/officeDocument/2006/relationships/hyperlink" Target="https://www.psjhmedgroups.org/images/thumbnail.aspx?I=https://cdn-images.kyruus.com/providermatch/phs/photos/orig/cheng-howard-1366435299.jpg&amp;W=240&amp;H=260&amp;C=TopCenter&amp;F=Expand" TargetMode="External"/><Relationship Id="rId11" Type="http://schemas.openxmlformats.org/officeDocument/2006/relationships/hyperlink" Target="https://static.wixstatic.com/media/94d6fb_8af60fd143534964b32a54a79acec78f~mv2.jpeg/v1/fill/w_340,h_340,al_c,q_80,usm_0.66_1.00_0.01,enc_avif,quality_auto/Katie2.jpeg" TargetMode="External"/><Relationship Id="rId32" Type="http://schemas.openxmlformats.org/officeDocument/2006/relationships/hyperlink" Target="https://www.cedars-sinai.org/content/dam/cedars-sinai/doctor-bios/doctors/images/k/layne-kumetz-9751.jpg/jcr:content/renditions/cqdam.web.2400.webp" TargetMode="External"/><Relationship Id="rId53" Type="http://schemas.openxmlformats.org/officeDocument/2006/relationships/hyperlink" Target="https://www.cedars-sinai.org/content/dam/cedars-sinai/doctor-bios/doctors/images/s/justin-saliman-10690.jpg" TargetMode="External"/><Relationship Id="rId74" Type="http://schemas.openxmlformats.org/officeDocument/2006/relationships/hyperlink" Target="https://encrypted-tbn0.gstatic.com/images?q=tbn:ANd9GcT7j90fq3CA3YUQbqj553G4hK_uxV0mfGVfPLGt75lb1A&amp;s" TargetMode="External"/><Relationship Id="rId128" Type="http://schemas.openxmlformats.org/officeDocument/2006/relationships/hyperlink" Target="https://cdn.prod.website-files.com/65454cf4b44b3feaf0b0cd18/654d2c1719527f44532f4858_IMG_2040%201_1.avif" TargetMode="External"/><Relationship Id="rId149" Type="http://schemas.openxmlformats.org/officeDocument/2006/relationships/hyperlink" Target="https://encrypted-tbn0.gstatic.com/images?q=tbn:ANd9GcTRBNOOJhOMTgn6jmBHhCcXhH7P0jpy7eVoFP8lRA8mYnVhizyM3MC_F_8&amp;s" TargetMode="External"/><Relationship Id="rId5" Type="http://schemas.openxmlformats.org/officeDocument/2006/relationships/hyperlink" Target="https://www.healthshare.com.au/storage/3eed53fa76cd303cf88b69d6b482845e.jpg.200x200_q85_box-0,0,400,400_crop.jpg" TargetMode="External"/><Relationship Id="rId95" Type="http://schemas.openxmlformats.org/officeDocument/2006/relationships/hyperlink" Target="https://fadapi.northwell.io/images/providers/dr-peter-laurence-richel-md-1073696597.jpg" TargetMode="External"/><Relationship Id="rId160" Type="http://schemas.openxmlformats.org/officeDocument/2006/relationships/hyperlink" Target="https://encrypted-tbn0.gstatic.com/images?q=tbn:ANd9GcTv6d8NCXb-hqRE7AwQGsJso2Sz74tyFvFIXMYnnG8kKA&amp;s" TargetMode="External"/><Relationship Id="rId181" Type="http://schemas.openxmlformats.org/officeDocument/2006/relationships/hyperlink" Target="https://encrypted-tbn0.gstatic.com/images?q=tbn:ANd9GcQK33q5FyDsJpo5PjFC8q6z10wyoahMPhsv78OqE1aUng&amp;s" TargetMode="External"/><Relationship Id="rId216" Type="http://schemas.openxmlformats.org/officeDocument/2006/relationships/hyperlink" Target="https://encrypted-tbn0.gstatic.com/images?q=tbn:ANd9GcQh4ZTLt6Xiw9qm604rbW1TsPR_PyqmCFFmkBpZP1QtIg&amp;s" TargetMode="External"/><Relationship Id="rId22" Type="http://schemas.openxmlformats.org/officeDocument/2006/relationships/hyperlink" Target="https://www.nm.org/image/doctor/NPI/1649208323.jpg" TargetMode="External"/><Relationship Id="rId43" Type="http://schemas.openxmlformats.org/officeDocument/2006/relationships/hyperlink" Target="https://www.cedars-sinai.org/content/dam/cedars-sinai/programs-and-services/obgyn/cedars-sinai-obstetrics-gynecology-program.jpg" TargetMode="External"/><Relationship Id="rId64" Type="http://schemas.openxmlformats.org/officeDocument/2006/relationships/hyperlink" Target="https://sa1s3optim.patientpop.com/assets/docs/277651.jpg" TargetMode="External"/><Relationship Id="rId118" Type="http://schemas.openxmlformats.org/officeDocument/2006/relationships/hyperlink" Target="https://www.rebeccafitzgeraldmd.com/wp-content/uploads/2023/12/Dr-Fitzgerald-1.webp" TargetMode="External"/><Relationship Id="rId139" Type="http://schemas.openxmlformats.org/officeDocument/2006/relationships/hyperlink" Target="https://encrypted-tbn0.gstatic.com/images?q=tbn:ANd9GcSOU-ZB1od-js3PIpK71KfVbJnCrBa-Ds_6TlfLotQLTg&amp;s" TargetMode="External"/><Relationship Id="rId85" Type="http://schemas.openxmlformats.org/officeDocument/2006/relationships/hyperlink" Target="https://encrypted-tbn0.gstatic.com/images?q=tbn:ANd9GcTD9E6E_ezfp-Ddt5a4qArl6rUCvgE3QbNzG39UPZdTu9TXYmVRiYofbf8&amp;s" TargetMode="External"/><Relationship Id="rId150" Type="http://schemas.openxmlformats.org/officeDocument/2006/relationships/hyperlink" Target="https://encrypted-tbn0.gstatic.com/images?q=tbn:ANd9GcSuY2M_FXi7q3gOQO66g10e7B27NW6H8FlXdZGX0B5elw&amp;s" TargetMode="External"/><Relationship Id="rId171" Type="http://schemas.openxmlformats.org/officeDocument/2006/relationships/hyperlink" Target="https://encrypted-tbn0.gstatic.com/images?q=tbn:ANd9GcQM51Zd0uu746ib31umFd-My7Lvg5HraItpYzpB1LktwA&amp;s" TargetMode="External"/><Relationship Id="rId192" Type="http://schemas.openxmlformats.org/officeDocument/2006/relationships/hyperlink" Target="https://encrypted-tbn0.gstatic.com/images?q=tbn:ANd9GcTEerVMR_k_zuHIlMA46eCw2G2id3OvexenWhHvCrdX6w&amp;s" TargetMode="External"/><Relationship Id="rId206" Type="http://schemas.openxmlformats.org/officeDocument/2006/relationships/hyperlink" Target="https://encrypted-tbn0.gstatic.com/images?q=tbn:ANd9GcQBWfR0kRRqgeLc1ArKswnLV4THOAMGS1nTvyMpmanWZBHpuOFfGqMTY1s&amp;s" TargetMode="External"/><Relationship Id="rId12" Type="http://schemas.openxmlformats.org/officeDocument/2006/relationships/hyperlink" Target="https://pt.usc.edu/wp-content/uploads/Chris-Powers-cr-Glenn-Marzano-2025-1-scaled.jpg" TargetMode="External"/><Relationship Id="rId33" Type="http://schemas.openxmlformats.org/officeDocument/2006/relationships/hyperlink" Target="https://doximity-res.cloudinary.com/images/f_auto,q_auto,t_public_profile_photo_320x320/790bc034-5ef9-461e-83a6-fce1d1c8b90d/christy-evans-md-los-angeles-ca.jpg" TargetMode="External"/><Relationship Id="rId108" Type="http://schemas.openxmlformats.org/officeDocument/2006/relationships/hyperlink" Target="https://goldfadenmd.com/cdn/shop/files/skincare_routine-1.jpg?v=1701117150&amp;width=1500" TargetMode="External"/><Relationship Id="rId129" Type="http://schemas.openxmlformats.org/officeDocument/2006/relationships/hyperlink" Target="https://larchmontortho.com/wp-content/uploads/2022/01/about-dr.png" TargetMode="External"/><Relationship Id="rId54" Type="http://schemas.openxmlformats.org/officeDocument/2006/relationships/hyperlink" Target="https://skymedtech.com/wp-content/uploads/2023/11/Untitled-design.png" TargetMode="External"/><Relationship Id="rId75" Type="http://schemas.openxmlformats.org/officeDocument/2006/relationships/hyperlink" Target="https://content.presspage.com/uploads/2110/7aa1f2c2-f02c-4611-bbde-b20dfee83d13/1920_cedars-sinai-michael-ben-aderet-covid.jpg?10000" TargetMode="External"/><Relationship Id="rId96" Type="http://schemas.openxmlformats.org/officeDocument/2006/relationships/hyperlink" Target="https://encrypted-tbn0.gstatic.com/images?q=tbn:ANd9GcTxuhwyJoJFBH_tmkG-4gwAmR4iE4us48t4Frf5XYncsQ&amp;s" TargetMode="External"/><Relationship Id="rId140" Type="http://schemas.openxmlformats.org/officeDocument/2006/relationships/hyperlink" Target="https://encrypted-tbn0.gstatic.com/images?q=tbn:ANd9GcTv6e3BtRQOPG4pWKDCDQhB78ncepO_xcuybScOiiu6xA&amp;s" TargetMode="External"/><Relationship Id="rId161" Type="http://schemas.openxmlformats.org/officeDocument/2006/relationships/hyperlink" Target="https://encrypted-tbn0.gstatic.com/images?q=tbn:ANd9GcTMfK5fVzrjL7aDWoJUiubL7dToOEdsK9JE-8WJGhi45Q&amp;s" TargetMode="External"/><Relationship Id="rId182" Type="http://schemas.openxmlformats.org/officeDocument/2006/relationships/hyperlink" Target="https://encrypted-tbn0.gstatic.com/images?q=tbn:ANd9GcQqVcU9xCg9S9MiNTib1JIvEYs8sebwlgVQHoxUn-Iehg&amp;s" TargetMode="External"/><Relationship Id="rId217" Type="http://schemas.openxmlformats.org/officeDocument/2006/relationships/hyperlink" Target="https://encrypted-tbn0.gstatic.com/images?q=tbn:ANd9GcSj6iGi-JfLlklOVBG2hj_IVhKyQpI9H8hRdU0ScdDGzg&amp;s" TargetMode="External"/><Relationship Id="rId6" Type="http://schemas.openxmlformats.org/officeDocument/2006/relationships/hyperlink" Target="https://www.lockridgegp.com/wp-content/uploads/2023/02/Dr-Daniel-Nguyen.jpg" TargetMode="External"/><Relationship Id="rId23" Type="http://schemas.openxmlformats.org/officeDocument/2006/relationships/hyperlink" Target="https://nationalityforall.org/wp-content/uploads/2025/10/Nicole-Fong-768x1021.jpg" TargetMode="External"/><Relationship Id="rId119" Type="http://schemas.openxmlformats.org/officeDocument/2006/relationships/hyperlink" Target="https://drbiesman.com/wp-content/uploads/2022/08/drbiesmanOpt.jpg" TargetMode="External"/><Relationship Id="rId44" Type="http://schemas.openxmlformats.org/officeDocument/2006/relationships/hyperlink" Target="https://sa1s3optim.patientpop.com/200x200/filters:format(webp)/assets/images/provider/photos/1357249.jpg" TargetMode="External"/><Relationship Id="rId65" Type="http://schemas.openxmlformats.org/officeDocument/2006/relationships/hyperlink" Target="https://www.uclahealth.org/sites/default/files/styles/portrait_3x4_010000_300x400/public/images/jones-kristofer-1205093895.jpg?h=7a0bcba0&amp;f=1c70f4cb&amp;itok=d_yp1Xrx" TargetMode="External"/><Relationship Id="rId86" Type="http://schemas.openxmlformats.org/officeDocument/2006/relationships/hyperlink" Target="https://www.mountsinai.org/files/images/fad-images/0000072500032253127831.jpg" TargetMode="External"/><Relationship Id="rId130" Type="http://schemas.openxmlformats.org/officeDocument/2006/relationships/hyperlink" Target="https://elitedentalandorthodontics.com/wp-content/uploads/dr-danesh.png" TargetMode="External"/><Relationship Id="rId151" Type="http://schemas.openxmlformats.org/officeDocument/2006/relationships/hyperlink" Target="https://mamatafertility.com/wp-content/uploads/2025/09/Dr.Mamata.jpg" TargetMode="External"/><Relationship Id="rId172" Type="http://schemas.openxmlformats.org/officeDocument/2006/relationships/hyperlink" Target="https://encrypted-tbn0.gstatic.com/images?q=tbn:ANd9GcT_Y7OOlmoh0pszlRjsydvHxNOBSk-hgns1gYQrdQrQtg&amp;s" TargetMode="External"/><Relationship Id="rId193" Type="http://schemas.openxmlformats.org/officeDocument/2006/relationships/hyperlink" Target="https://encrypted-tbn0.gstatic.com/images?q=tbn:ANd9GcR8mTzP-e2oUSJe009jmPkugEP7bHQKCG7A2ickYj1-kw&amp;s" TargetMode="External"/><Relationship Id="rId207" Type="http://schemas.openxmlformats.org/officeDocument/2006/relationships/hyperlink" Target="https://encrypted-tbn0.gstatic.com/images?q=tbn:ANd9GcRGzGK7G4T92fvkDchpcpJv9G02pDrWPdFzTAhMxieJ9z8r26ZslEtlnWc&amp;s" TargetMode="External"/><Relationship Id="rId13" Type="http://schemas.openxmlformats.org/officeDocument/2006/relationships/hyperlink" Target="https://encrypted-tbn0.gstatic.com/images?q=tbn:ANd9GcSUR0wqZgzTgPB5MYHbc-JtIqKTkbtKRdIqkWhtrS576A&amp;s" TargetMode="External"/><Relationship Id="rId109" Type="http://schemas.openxmlformats.org/officeDocument/2006/relationships/hyperlink" Target="https://www.rodeoderm.com/wp-content/uploads/Ron-Moy-MD-Web-p-500.jpg" TargetMode="External"/><Relationship Id="rId34" Type="http://schemas.openxmlformats.org/officeDocument/2006/relationships/hyperlink" Target="https://drmarykerr.com/x/cdn/?https://storage.googleapis.com/production-homestead-v1-0-4/784/1729784/Z45CXUdR/c4af4a7f552f4df7b3cf0c3a338f7bb6" TargetMode="External"/><Relationship Id="rId55" Type="http://schemas.openxmlformats.org/officeDocument/2006/relationships/hyperlink" Target="https://www.ibji.com/uploads/doctors/profile-photos/doctor/big/1755655707.jpg" TargetMode="External"/><Relationship Id="rId76" Type="http://schemas.openxmlformats.org/officeDocument/2006/relationships/hyperlink" Target="https://scontent.flhe2-4.fna.fbcdn.net/v/t39.30808-6/468192646_10235504191647344_9016261570852591498_n.jpg?stp=dst-jpg_tt6&amp;cstp=mx348x348&amp;ctp=s348x348&amp;_nc_cat=110&amp;ccb=1-7&amp;_nc_sid=6ee11a&amp;_nc_ohc=8zeiXkYvg8wQ7kNvwFBc5Z1&amp;_nc_oc=AdpVjzQqtZyQAYdjQu9JD8qC9YHv-PnWc2cw2W1lMHTEKJnhcPgND5RP4IlIZHYmofY&amp;_nc_zt=23&amp;_nc_ht=scontent.flhe2-4.fna&amp;_nc_gid=ux5_pcZ0VqEG7VVm8NO_2g&amp;_nc_ss=7b289&amp;oh=00_Af93ySo5-Qep_idX6bcMCenw2qKXr9-u8V-q6YcZ6_3fpQ&amp;oe=6A409357" TargetMode="External"/><Relationship Id="rId97" Type="http://schemas.openxmlformats.org/officeDocument/2006/relationships/hyperlink" Target="https://www.sjpp.org/wp-content/uploads/2021/04/Shahrouz-Ganjian-scaled-270x330.jpg" TargetMode="External"/><Relationship Id="rId120" Type="http://schemas.openxmlformats.org/officeDocument/2006/relationships/hyperlink" Target="https://static01.nyt.com/images/2015/10/24/us/24Klein-Obit/24Klein-Obit-jumbo.jpg?quality=75&amp;auto=webp" TargetMode="External"/><Relationship Id="rId141" Type="http://schemas.openxmlformats.org/officeDocument/2006/relationships/hyperlink" Target="https://encrypted-tbn0.gstatic.com/images?q=tbn:ANd9GcS0mWIUre58DnzQWMM8VRPl-Y3_vL71iKL7D0x1kl6pfA&amp;s" TargetMode="External"/><Relationship Id="rId7" Type="http://schemas.openxmlformats.org/officeDocument/2006/relationships/hyperlink" Target="https://www.mcneese.edu/wp-content/uploads/2019/12/Blood-Patent-e1576515321194.jpg.webp" TargetMode="External"/><Relationship Id="rId162" Type="http://schemas.openxmlformats.org/officeDocument/2006/relationships/hyperlink" Target="http://encrypted-tbn0.gstatic.com/images?q=tbn:ANd9GcTXNBMGvLQC276AVq0U5bcwts1EExHJYT7vXS1R63Hi_g&amp;s" TargetMode="External"/><Relationship Id="rId183" Type="http://schemas.openxmlformats.org/officeDocument/2006/relationships/hyperlink" Target="https://encrypted-tbn0.gstatic.com/images?q=tbn:ANd9GcRJD10fiPQepmWLu4cGVGfKV_0aQbsmDQt8tePs-qRjlA&amp;s" TargetMode="External"/><Relationship Id="rId218" Type="http://schemas.openxmlformats.org/officeDocument/2006/relationships/hyperlink" Target="https://encrypted-tbn0.gstatic.com/images?q=tbn:ANd9GcQ-ZVdkBD1dzfVa9peCyCe5Ea0qaLURihW7h2rjrI_Hxu0n8DaUcDcDlDI&amp;s" TargetMode="External"/><Relationship Id="rId24" Type="http://schemas.openxmlformats.org/officeDocument/2006/relationships/hyperlink" Target="https://doximity-res.cloudinary.com/images/f_auto,q_auto,t_public_profile_photo_320x320/zzolxuryssu0a5mygwto/marc-debell-md-black-mountain-nc.jpg" TargetMode="External"/><Relationship Id="rId45" Type="http://schemas.openxmlformats.org/officeDocument/2006/relationships/hyperlink" Target="https://doximity-res.cloudinary.com/images/f_auto,q_auto,t_public_profile_photo_320x320/suqx8dzqg0kna7ohyrjz/susan-cohen-morrison-md-los-angeles-ca.jpg" TargetMode="External"/><Relationship Id="rId66" Type="http://schemas.openxmlformats.org/officeDocument/2006/relationships/hyperlink" Target="https://www.psjhmedgroups.org/images/thumbnail.aspx?I=https://cdn-images.kyruus.com/providermatch/phs/photos/orig/bhatt-jay-1174880496.jpg&amp;W=240&amp;H=260&amp;C=TopCenter&amp;F=Expand" TargetMode="External"/><Relationship Id="rId87" Type="http://schemas.openxmlformats.org/officeDocument/2006/relationships/hyperlink" Target="https://www.dailynews.com/wp-content/uploads/2020/09/Rebecca-Grossman-min-1.jpg?w=1745" TargetMode="External"/><Relationship Id="rId110" Type="http://schemas.openxmlformats.org/officeDocument/2006/relationships/hyperlink" Target="https://encrypted-tbn0.gstatic.com/images?q=tbn:ANd9GcSFqUq5gM0ydL2yLF1a8G7f_4yy5Y5Ju2A9seVMRkth1g&amp;s" TargetMode="External"/><Relationship Id="rId131" Type="http://schemas.openxmlformats.org/officeDocument/2006/relationships/hyperlink" Target="https://www.la-ortho.com/wp-content/uploads/2024/09/dr-khan-768x639.webp" TargetMode="External"/><Relationship Id="rId152" Type="http://schemas.openxmlformats.org/officeDocument/2006/relationships/hyperlink" Target="https://mgmhealthcare.in/wp-content/uploads/2022/05/13-08-MGM-Doctors-Dr-Madan-Mohan.png" TargetMode="External"/><Relationship Id="rId173" Type="http://schemas.openxmlformats.org/officeDocument/2006/relationships/hyperlink" Target="https://www.hooverdentalcenter.com/" TargetMode="External"/><Relationship Id="rId194" Type="http://schemas.openxmlformats.org/officeDocument/2006/relationships/hyperlink" Target="https://encrypted-tbn0.gstatic.com/images?q=tbn:ANd9GcSqQRRJnh4FgSswX8WVv65sOkLOqfni4evIxjXp7iP1nw&amp;s" TargetMode="External"/><Relationship Id="rId208" Type="http://schemas.openxmlformats.org/officeDocument/2006/relationships/hyperlink" Target="https://encrypted-tbn0.gstatic.com/images?q=tbn:ANd9GcSXKB1YBxvUftLp1f_BLlgcjSiNZA9GbhFtnZnkWqMRCQ&amp;s" TargetMode="External"/><Relationship Id="rId14" Type="http://schemas.openxmlformats.org/officeDocument/2006/relationships/hyperlink" Target="https://encrypted-tbn0.gstatic.com/images?q=tbn:ANd9GcQi5SyyTaAoXrhF4-pTA9Hz1xUWbi2EPzji7ClWxy3gXA&amp;s" TargetMode="External"/><Relationship Id="rId30" Type="http://schemas.openxmlformats.org/officeDocument/2006/relationships/hyperlink" Target="https://www.draliabadi.com/wp-content/uploads/2024/04/Aliabadii-crossed-arms3.jpg" TargetMode="External"/><Relationship Id="rId35" Type="http://schemas.openxmlformats.org/officeDocument/2006/relationships/hyperlink" Target="https://sa1s3optim.patientpop.com/1024x/filters:format(webp)/assets/production/practices/80c8c20198ec8ed084ad9b7ef548cee87630e072/images/2516116.jpg" TargetMode="External"/><Relationship Id="rId56" Type="http://schemas.openxmlformats.org/officeDocument/2006/relationships/hyperlink" Target="https://www.premierortho.org/wp-content/uploads/3-1.jpg" TargetMode="External"/><Relationship Id="rId77" Type="http://schemas.openxmlformats.org/officeDocument/2006/relationships/hyperlink" Target="https://scontent.flhe2-3.fna.fbcdn.net/v/t39.30808-6/301235257_760928525293020_5464912021799948109_n.jpg?stp=dst-jpg_tt6&amp;cstp=mx300x450&amp;ctp=s300x450&amp;_nc_cat=107&amp;ccb=1-7&amp;_nc_sid=6ee11a&amp;_nc_ohc=5wPcaKauzTQQ7kNvwESgXAS&amp;_nc_oc=Adoincct-Nr-kCLZ-59Y-BHnSCogooh5TFM7Q2xf9oUZiliZgD3DJvBbEjSgFYipXKA&amp;_nc_zt=23&amp;_nc_ht=scontent.flhe2-3.fna&amp;_nc_gid=WWhXkejQspu8-6qCSW2A4Q&amp;_nc_ss=7b289&amp;oh=00_Af8RYZQe5W02sMD_pqNPW8dhC4By_680MBsC8z985TNtFQ&amp;oe=6A4094F0" TargetMode="External"/><Relationship Id="rId100" Type="http://schemas.openxmlformats.org/officeDocument/2006/relationships/hyperlink" Target="https://assets.montefioreeinstein.org/profiles/images/physphoto/Fisher_Michael_MD_3765.jpg" TargetMode="External"/><Relationship Id="rId105" Type="http://schemas.openxmlformats.org/officeDocument/2006/relationships/hyperlink" Target="https://tupa-q-001.sitecorecontenthub.cloud/api/public/content/98aab4c44a09497dbee91b89404e299b?fit=scale-down&amp;height=1152&amp;width=1536&amp;transform=true&amp;t=3x4&amp;mw=1152" TargetMode="External"/><Relationship Id="rId126" Type="http://schemas.openxmlformats.org/officeDocument/2006/relationships/hyperlink" Target="https://kyruus-app-static.kyruus.com/providermatch/unitypoint/photos/200/hamilton-jadam-1982720231.jpg?1689601792686" TargetMode="External"/><Relationship Id="rId147" Type="http://schemas.openxmlformats.org/officeDocument/2006/relationships/hyperlink" Target="https://encrypted-tbn0.gstatic.com/images?q=tbn:ANd9GcRTb0KCfq9mDCkauZS2hYIwYlbZfsEoongZKtKwGB5WwA&amp;s" TargetMode="External"/><Relationship Id="rId168" Type="http://schemas.openxmlformats.org/officeDocument/2006/relationships/hyperlink" Target="https://encrypted-tbn3.gstatic.com/images?q=tbn:ANd9GcTqYCSywfAaJKKxJLZU5jXPaUHcscbH-ORyUFTmKL_5e_sdaRwr" TargetMode="External"/><Relationship Id="rId8" Type="http://schemas.openxmlformats.org/officeDocument/2006/relationships/hyperlink" Target="https://lvb.com/files/2021/06/Gombar_Michael.jpg" TargetMode="External"/><Relationship Id="rId51" Type="http://schemas.openxmlformats.org/officeDocument/2006/relationships/hyperlink" Target="https://www.docshealth.com/wp-content/uploads/2020/09/Kabaei-.jpg" TargetMode="External"/><Relationship Id="rId72" Type="http://schemas.openxmlformats.org/officeDocument/2006/relationships/hyperlink" Target="https://www.utphysicians.com/wp-content/uploads/2022/03/Fletcher-Stephen-labcoat-web.jpg.webp" TargetMode="External"/><Relationship Id="rId93" Type="http://schemas.openxmlformats.org/officeDocument/2006/relationships/hyperlink" Target="https://westtowerpediatrics.com/wp-content/uploads/2022/10/jennifer-ouchi-1-1-768x1016.jpg" TargetMode="External"/><Relationship Id="rId98" Type="http://schemas.openxmlformats.org/officeDocument/2006/relationships/hyperlink" Target="https://encrypted-tbn0.gstatic.com/images?q=tbn:ANd9GcQVAm4ezaOBI4oHyQBdXd8QlMeCLITbeCJDhOs8UPYk6A&amp;s" TargetMode="External"/><Relationship Id="rId121" Type="http://schemas.openxmlformats.org/officeDocument/2006/relationships/hyperlink" Target="https://doximity-res.cloudinary.com/images/f_auto,q_auto,t_public_profile_photo_320x320/cmrsngksemrwxcrjlwr1/edward-shi-md-buffalo-ny.jpg" TargetMode="External"/><Relationship Id="rId142" Type="http://schemas.openxmlformats.org/officeDocument/2006/relationships/hyperlink" Target="https://encrypted-tbn0.gstatic.com/images?q=tbn:ANd9GcTwthrxYcf7BiiQWKE_hnbRj7xOIg-T6fjeNTbseeE&amp;s" TargetMode="External"/><Relationship Id="rId163" Type="http://schemas.openxmlformats.org/officeDocument/2006/relationships/hyperlink" Target="https://encrypted-tbn0.gstatic.com/images?q=tbn:ANd9GcTo9kijDFaD740tIa7kIAUGE1RssbcaNisjbSxurdCBKA&amp;s" TargetMode="External"/><Relationship Id="rId184" Type="http://schemas.openxmlformats.org/officeDocument/2006/relationships/hyperlink" Target="https://encrypted-tbn0.gstatic.com/images?q=tbn:ANd9GcTNgboNFNZujA9XtUeFBczuf9hvqd5YiAqvcWahLRZm8A&amp;s" TargetMode="External"/><Relationship Id="rId189" Type="http://schemas.openxmlformats.org/officeDocument/2006/relationships/hyperlink" Target="https://encrypted-tbn0.gstatic.com/images?q=tbn:ANd9GcTdTVwbOSJdgEN3xIoKmg1auXhcyA8lu-ieFPFT4Z0I3A&amp;s" TargetMode="External"/><Relationship Id="rId219" Type="http://schemas.openxmlformats.org/officeDocument/2006/relationships/hyperlink" Target="https://encrypted-tbn0.gstatic.com/images?q=tbn:ANd9GcRhKmxyWDjsABqi0Nv9iR1ou_EmgOqx60BaiJn1CW3ucA&amp;s" TargetMode="External"/><Relationship Id="rId3" Type="http://schemas.openxmlformats.org/officeDocument/2006/relationships/hyperlink" Target="https://fadapi.northwell.io/images/providers/dr-scott-l-gross-md-1467561282.jpg" TargetMode="External"/><Relationship Id="rId214" Type="http://schemas.openxmlformats.org/officeDocument/2006/relationships/hyperlink" Target="https://encrypted-tbn0.gstatic.com/images?q=tbn:ANd9GcQF2swUyU_RHmhTDOxBqQUAtLOGhPicMPVeZxJ4-Ai1AWyRMnBOpLV9xi0&amp;s" TargetMode="External"/><Relationship Id="rId25" Type="http://schemas.openxmlformats.org/officeDocument/2006/relationships/hyperlink" Target="https://futureoflife.org/wp-content/uploads/2023/06/parkphoto.jpg" TargetMode="External"/><Relationship Id="rId46" Type="http://schemas.openxmlformats.org/officeDocument/2006/relationships/hyperlink" Target="https://doximity-res.cloudinary.com/images/f_auto,q_auto,t_public_profile_photo_320x320/u5q2hxngoxmcxhgcomp6/gail-jackson-md-los-angeles-ca.jpg" TargetMode="External"/><Relationship Id="rId67" Type="http://schemas.openxmlformats.org/officeDocument/2006/relationships/hyperlink" Target="https://www.orthohealing.com/wp-content/uploads/2025/03/Dr.-Sampson3-600x600.png" TargetMode="External"/><Relationship Id="rId116" Type="http://schemas.openxmlformats.org/officeDocument/2006/relationships/hyperlink" Target="https://www.a4m.com/assets/images/a4m-2017/staff/Jason_Emer.jpg" TargetMode="External"/><Relationship Id="rId137" Type="http://schemas.openxmlformats.org/officeDocument/2006/relationships/hyperlink" Target="https://www.quintessence-publishing.com/people/profilepictures/3343991/image-thumb__3343991__compress/tai@2x.6fb2ef68.jpg" TargetMode="External"/><Relationship Id="rId158" Type="http://schemas.openxmlformats.org/officeDocument/2006/relationships/hyperlink" Target="https://encrypted-tbn0.gstatic.com/images?q=tbn:ANd9GcTuLeaS1WRIAAEbqaIQ2MZY-ZRv2XOk1v5y8PEq1b1vS6ZB7QBN95nkxOg&amp;s" TargetMode="External"/><Relationship Id="rId20" Type="http://schemas.openxmlformats.org/officeDocument/2006/relationships/hyperlink" Target="https://cache.legacy.net/legacy/images/cobrands/legacyadn/photos/833fde31-8971-42df-9e5c-40bff2c01c86.jpegx?w=500&amp;h=262&amp;option=3" TargetMode="External"/><Relationship Id="rId41" Type="http://schemas.openxmlformats.org/officeDocument/2006/relationships/hyperlink" Target="https://antiochcollege.edu/wp-content/uploads/2019/01/Gurbbs-J-240x240.jpg" TargetMode="External"/><Relationship Id="rId62" Type="http://schemas.openxmlformats.org/officeDocument/2006/relationships/hyperlink" Target="https://encrypted-tbn0.gstatic.com/images?q=tbn:ANd9GcSyXAgq74QijlkEBBZp8HnRx7tS8SMXvp9BO2rQX4aRO-evJe3l52r_CxM&amp;s" TargetMode="External"/><Relationship Id="rId83" Type="http://schemas.openxmlformats.org/officeDocument/2006/relationships/hyperlink" Target="https://drmichaelchoi.com/wp-content/uploads/2025/01/Dr.-Michael-Choi.png" TargetMode="External"/><Relationship Id="rId88" Type="http://schemas.openxmlformats.org/officeDocument/2006/relationships/hyperlink" Target="https://maghenpediatrics.com/dm-child.JPG" TargetMode="External"/><Relationship Id="rId111" Type="http://schemas.openxmlformats.org/officeDocument/2006/relationships/hyperlink" Target="https://www.jasonemermd.com/wp-content/uploads/2024/07/Dr.-Emer.webp" TargetMode="External"/><Relationship Id="rId132" Type="http://schemas.openxmlformats.org/officeDocument/2006/relationships/hyperlink" Target="https://mylabraces.com/wp-content/uploads/2023/12/doctor-768x900-1.jpg" TargetMode="External"/><Relationship Id="rId153" Type="http://schemas.openxmlformats.org/officeDocument/2006/relationships/hyperlink" Target="https://s3.amazonaws.com/uchealth-wp-uploads/wp-content/uploads/sites/5/2017/08/15093440/dr-robert-rifkin.jpg" TargetMode="External"/><Relationship Id="rId174" Type="http://schemas.openxmlformats.org/officeDocument/2006/relationships/hyperlink" Target="https://encrypted-tbn0.gstatic.com/images?q=tbn:ANd9GcSE6cztBbLtzwVIeCn6Fe3QvkH4tBi9uVqPOTfHS1aFYw&amp;s" TargetMode="External"/><Relationship Id="rId179" Type="http://schemas.openxmlformats.org/officeDocument/2006/relationships/hyperlink" Target="https://encrypted-tbn0.gstatic.com/images?q=tbn:ANd9GcSt587wNFCYVDIOgRRgj0gAucj81TKwsR_VHA-Sa_7TuQ&amp;s" TargetMode="External"/><Relationship Id="rId195" Type="http://schemas.openxmlformats.org/officeDocument/2006/relationships/hyperlink" Target="https://encrypted-tbn0.gstatic.com/images?q=tbn:ANd9GcTgRpelXqzJItcT7lQlz8_brZJ0wjI72Zo8g3K_SSn2kQ&amp;s" TargetMode="External"/><Relationship Id="rId209" Type="http://schemas.openxmlformats.org/officeDocument/2006/relationships/hyperlink" Target="https://encrypted-tbn0.gstatic.com/images?q=tbn:ANd9GcTgHHbswq4QYANyyKrhf9T33CNXb-pyXHnqaBm0Z45Egw&amp;s" TargetMode="External"/><Relationship Id="rId190" Type="http://schemas.openxmlformats.org/officeDocument/2006/relationships/hyperlink" Target="https://encrypted-tbn0.gstatic.com/images?q=tbn:ANd9GcTVx6FULqeBD5iDtji9cj8Ja8yclMLtHmgb8d9qc_8K8g&amp;s" TargetMode="External"/><Relationship Id="rId204" Type="http://schemas.openxmlformats.org/officeDocument/2006/relationships/hyperlink" Target="https://encrypted-tbn0.gstatic.com/images?q=tbn:ANd9GcQF2dUs1DA4cAi-_7JqqTCCDfHGERl0sDDyh-dJ6GdaKA&amp;s" TargetMode="External"/><Relationship Id="rId220" Type="http://schemas.openxmlformats.org/officeDocument/2006/relationships/hyperlink" Target="https://encrypted-tbn0.gstatic.com/images?q=tbn:ANd9GcSksptJTjcWZKERKxZ9Oa5uJellJmeuIDwPg1UgIzzhdg&amp;s" TargetMode="External"/><Relationship Id="rId15" Type="http://schemas.openxmlformats.org/officeDocument/2006/relationships/hyperlink" Target="https://memorialhermann.org/doctors/internists/dr-jeff-wang-md-1558357988" TargetMode="External"/><Relationship Id="rId36" Type="http://schemas.openxmlformats.org/officeDocument/2006/relationships/hyperlink" Target="https://sa1s3optim.patientpop.com/640x/filters:format(webp)/assets/production/practices/f633044bd13ad150406c5138c77923fdc641c3a1/images/2824040.jpg" TargetMode="External"/><Relationship Id="rId57" Type="http://schemas.openxmlformats.org/officeDocument/2006/relationships/hyperlink" Target="https://www.kernmedical.com/images/system/physicians/sized/Brian-Lee.jpg" TargetMode="External"/><Relationship Id="rId106" Type="http://schemas.openxmlformats.org/officeDocument/2006/relationships/hyperlink" Target="https://encrypted-tbn0.gstatic.com/images?q=tbn:ANd9GcS3AhwtVqAQX9fuXsgWnpOQB2CLP36r_etiXJ3jO7S6qA&amp;s" TargetMode="External"/><Relationship Id="rId127" Type="http://schemas.openxmlformats.org/officeDocument/2006/relationships/hyperlink" Target="https://westwoodlaorthodontics.com/wp-content/uploads/2025/11/Dr.-Lisa-Gao.jpg.webp" TargetMode="External"/><Relationship Id="rId10" Type="http://schemas.openxmlformats.org/officeDocument/2006/relationships/hyperlink" Target="https://images.squarespace-cdn.com/content/v1/5ed7b4ceb18eac7e43761598/43dfb7f6-5bc7-4811-a5eb-1f03025d8779/joven.jpg?format=750w" TargetMode="External"/><Relationship Id="rId31" Type="http://schemas.openxmlformats.org/officeDocument/2006/relationships/hyperlink" Target="https://www.drtahery.com/wp-content/uploads/2020/08/Dr-Michael-Tahery-MD-e1557854450299_3c28eb864dab34459ba1109f27e0aeaf.jpg" TargetMode="External"/><Relationship Id="rId52" Type="http://schemas.openxmlformats.org/officeDocument/2006/relationships/hyperlink" Target="https://doximity-res.cloudinary.com/images/f_auto,q_auto,t_public_profile_photo_320x320/ihbppzcsl2zlm5tz2dsv/fred-goodman-jr-md-windermere-fl.jpg" TargetMode="External"/><Relationship Id="rId73" Type="http://schemas.openxmlformats.org/officeDocument/2006/relationships/hyperlink" Target="https://encrypted-tbn0.gstatic.com/images?q=tbn:ANd9GcRmQSqFOUkXMAtvyL24mhMEOhf84wc9oB8jJ4UFsiXxUg&amp;s" TargetMode="External"/><Relationship Id="rId78" Type="http://schemas.openxmlformats.org/officeDocument/2006/relationships/hyperlink" Target="https://www.nm.org/image/doctor/NPI/1942293451.jpg" TargetMode="External"/><Relationship Id="rId94" Type="http://schemas.openxmlformats.org/officeDocument/2006/relationships/hyperlink" Target="https://about.sharecare.com/wp-content/uploads/2019/04/dr-tanya-altmann.jpg" TargetMode="External"/><Relationship Id="rId99" Type="http://schemas.openxmlformats.org/officeDocument/2006/relationships/hyperlink" Target="https://mdxvitals-res.cloudinary.com/private_images/h_150,w_150,c_fill,g_face,f_auto,dpr_auto/professionals/1488829/photo.jpg" TargetMode="External"/><Relationship Id="rId101" Type="http://schemas.openxmlformats.org/officeDocument/2006/relationships/hyperlink" Target="https://memorialcardiology.com/wp-content/uploads/jeffrey-berman-md-profile.jpg" TargetMode="External"/><Relationship Id="rId122" Type="http://schemas.openxmlformats.org/officeDocument/2006/relationships/hyperlink" Target="https://encrypted-tbn0.gstatic.com/images?q=tbn:ANd9GcShOdNmZiRbBh-VXn9YjDvFj3gH41fNja2Ir9WGVVhXQg&amp;s" TargetMode="External"/><Relationship Id="rId143" Type="http://schemas.openxmlformats.org/officeDocument/2006/relationships/hyperlink" Target="https://encrypted-tbn0.gstatic.com/images?q=tbn:ANd9GcTo9kijDFaD740tIa7kIAUGE1RssbcaNisjbSxurdCBKA&amp;s" TargetMode="External"/><Relationship Id="rId148" Type="http://schemas.openxmlformats.org/officeDocument/2006/relationships/hyperlink" Target="https://encrypted-tbn0.gstatic.com/images?q=tbn:ANd9GcS-XzRtTfEeN7qqpEYqmjulehIR8sEPXViVeBBXi9piSQ&amp;s" TargetMode="External"/><Relationship Id="rId164" Type="http://schemas.openxmlformats.org/officeDocument/2006/relationships/hyperlink" Target="https://encrypted-tbn0.gstatic.com/images?q=tbn:ANd9GcT5OpB2LjQoIAWA-vlnVWmkyQU-OMaPwnCGh3G_mNglHg&amp;s" TargetMode="External"/><Relationship Id="rId169" Type="http://schemas.openxmlformats.org/officeDocument/2006/relationships/hyperlink" Target="https://encrypted-tbn0.gstatic.com/images?q=tbn:ANd9GcTthZ14ekedy9Lx0XUkokpTA6spp4N6SaSlXEYgrYSDa8XNVmAWXyDjfIk&amp;s" TargetMode="External"/><Relationship Id="rId185" Type="http://schemas.openxmlformats.org/officeDocument/2006/relationships/hyperlink" Target="https://encrypted-tbn0.gstatic.com/images?q=tbn:ANd9GcQcyaR9IeGMEEx-72ZgoUnHTEfYl7JDm--KBcfuNg1hpw&amp;s" TargetMode="External"/><Relationship Id="rId4" Type="http://schemas.openxmlformats.org/officeDocument/2006/relationships/hyperlink" Target="https://cdn.prod.website-files.com/5e83c94c5b5cc52b68f585a8/69ed42424104ad1d7844d1f8_kimia-kardan-formal-lg.webp" TargetMode="External"/><Relationship Id="rId9" Type="http://schemas.openxmlformats.org/officeDocument/2006/relationships/hyperlink" Target="https://images.squarespace-cdn.com/content/v1/5519e082e4b0b640db3d680d/6f92910c-d50a-4116-be2b-baa0e67f8585/4.png?format=750w" TargetMode="External"/><Relationship Id="rId180" Type="http://schemas.openxmlformats.org/officeDocument/2006/relationships/hyperlink" Target="https://encrypted-tbn0.gstatic.com/images?q=tbn:ANd9GcTX0jLT6767xjrEg4Kj2GTU-wQP17SlooSp8Vf2TCJe3g&amp;s" TargetMode="External"/><Relationship Id="rId210" Type="http://schemas.openxmlformats.org/officeDocument/2006/relationships/hyperlink" Target="https://encrypted-tbn0.gstatic.com/images?q=tbn:ANd9GcT1HGQHZ4NVlzMjW6J2AAGj6tM9Rk5G5quLe0r9PKSC7w&amp;s" TargetMode="External"/><Relationship Id="rId215" Type="http://schemas.openxmlformats.org/officeDocument/2006/relationships/hyperlink" Target="https://encrypted-tbn0.gstatic.com/images?q=tbn:ANd9GcTRIYrnf5JeI2hJMxOP3qtXEv3SSe4sXBP8zh8nAk64gA&amp;s" TargetMode="External"/><Relationship Id="rId26" Type="http://schemas.openxmlformats.org/officeDocument/2006/relationships/hyperlink" Target="https://sa1s3optim.patientpop.com/1024x/filters:format(webp)/assets/production/practices/0b1db9c148328936c5b8de9dd4c42489ad57cf4c/images/2679666.jpg" TargetMode="External"/><Relationship Id="rId47" Type="http://schemas.openxmlformats.org/officeDocument/2006/relationships/hyperlink" Target="https://sa1s3optim.patientpop.com/filters:format(webp)/assets/production/practices/cc5d82e2516f963fbc861b2e54bd5284607a70ef/images/2766558.jpg" TargetMode="External"/><Relationship Id="rId68" Type="http://schemas.openxmlformats.org/officeDocument/2006/relationships/hyperlink" Target="https://encrypted-tbn0.gstatic.com/images?q=tbn:ANd9GcSksH9sSl2yOMJumjNIeXTRaT4xcXkPrnIgBGSktuE8uA&amp;s" TargetMode="External"/><Relationship Id="rId89" Type="http://schemas.openxmlformats.org/officeDocument/2006/relationships/hyperlink" Target="https://images.agoramedia.com/wte3.0/gcms/Dr-Lauren-Crosby-bio.jpg" TargetMode="External"/><Relationship Id="rId112" Type="http://schemas.openxmlformats.org/officeDocument/2006/relationships/hyperlink" Target="https://jameswangmd.com/wp-content/uploads/2023/03/DSC_6496-Edit_1-min.webp" TargetMode="External"/><Relationship Id="rId133" Type="http://schemas.openxmlformats.org/officeDocument/2006/relationships/hyperlink" Target="https://www.firouzorthodontics.com/wp-content/uploads/2020/01/937A0117-768x512.jpg" TargetMode="External"/><Relationship Id="rId154" Type="http://schemas.openxmlformats.org/officeDocument/2006/relationships/hyperlink" Target="https://www.businessandleadership.com/wp-content/uploads/2019/05/sam-muslin-dds.jpg.webp" TargetMode="External"/><Relationship Id="rId175" Type="http://schemas.openxmlformats.org/officeDocument/2006/relationships/hyperlink" Target="https://encrypted-tbn0.gstatic.com/images?q=tbn:ANd9GcRH3FZHLt6gG4Wu8qJzwZzTyM6DKceAkALYoafYhfd4-Q&amp;s" TargetMode="External"/><Relationship Id="rId196" Type="http://schemas.openxmlformats.org/officeDocument/2006/relationships/hyperlink" Target="https://encrypted-tbn0.gstatic.com/images?q=tbn:ANd9GcQf9M28dmRgqS17IGgQmKaADRea2XoFtImZ864uCJpOKA&amp;s" TargetMode="External"/><Relationship Id="rId200" Type="http://schemas.openxmlformats.org/officeDocument/2006/relationships/hyperlink" Target="https://encrypted-tbn0.gstatic.com/images?q=tbn:ANd9GcRUL_Tvhk1OnEZcrHSB-bc2_2WHwpqgvw1Fvp4i00VILg&amp;s" TargetMode="External"/><Relationship Id="rId16" Type="http://schemas.openxmlformats.org/officeDocument/2006/relationships/hyperlink" Target="https://csph.brighamandwomens.org/theplus_team_member/tsai-thomas/" TargetMode="External"/><Relationship Id="rId37" Type="http://schemas.openxmlformats.org/officeDocument/2006/relationships/hyperlink" Target="https://www.pihhealth.org/app/files/public/Silver_Roy%20400.jpg" TargetMode="External"/><Relationship Id="rId58" Type="http://schemas.openxmlformats.org/officeDocument/2006/relationships/hyperlink" Target="https://doximity-res.cloudinary.com/images/f_auto,q_auto,t_public_profile_photo_320x320/mxm5l6kuwfcap4t04hsp/james-han-md-las-vegas-nv.jpg" TargetMode="External"/><Relationship Id="rId79" Type="http://schemas.openxmlformats.org/officeDocument/2006/relationships/hyperlink" Target="https://encrypted-tbn0.gstatic.com/images?q=tbn:ANd9GcQUtVKT4EIQkNMOm8pRv9GwQaREIxzPGO894UlLXq6tLg&amp;s" TargetMode="External"/><Relationship Id="rId102" Type="http://schemas.openxmlformats.org/officeDocument/2006/relationships/hyperlink" Target="https://hudsondermlaser.com/wp-content/uploads/2023/10/Dr-Bhanushali-scaled.jpg" TargetMode="External"/><Relationship Id="rId123" Type="http://schemas.openxmlformats.org/officeDocument/2006/relationships/hyperlink" Target="https://www.playaorthodontics.com/wp-content/uploads/2022/11/mbpier22-9-scaled-e1668558067289.jpg" TargetMode="External"/><Relationship Id="rId144" Type="http://schemas.openxmlformats.org/officeDocument/2006/relationships/hyperlink" Target="https://encrypted-tbn0.gstatic.com/images?q=tbn:ANd9GcRapyYaWuIkKa7j4v6IIvnjhchdV5ifJl9oSJoOjMK6yg&amp;s" TargetMode="External"/><Relationship Id="rId90" Type="http://schemas.openxmlformats.org/officeDocument/2006/relationships/hyperlink" Target="https://www.coastalkids.com/assets/media/3661/conversions/671-alexander-geiseler-portrait-desktop_1920.jpg" TargetMode="External"/><Relationship Id="rId165" Type="http://schemas.openxmlformats.org/officeDocument/2006/relationships/hyperlink" Target="https://encrypted-tbn0.gstatic.com/images?q=tbn:ANd9GcSWjmYA0b0DMLcWNzM_iaiyjT_IiAJF7waKphLVRkhwCOPO2BxV8Io7ue0&amp;s" TargetMode="External"/><Relationship Id="rId186" Type="http://schemas.openxmlformats.org/officeDocument/2006/relationships/hyperlink" Target="https://encrypted-tbn0.gstatic.com/images?q=tbn:ANd9GcTi86Y9GkacPqGwRsqa-9a_2y8DOtciZMOFim4ULBEQZA&amp;s" TargetMode="External"/><Relationship Id="rId211" Type="http://schemas.openxmlformats.org/officeDocument/2006/relationships/hyperlink" Target="https://encrypted-tbn0.gstatic.com/images?q=tbn:ANd9GcS4p739rIHr7dL3gaJ8BV9aDVX3UckeXD_1ETtdrhgikGDG9-pt-59YQZ0&amp;s" TargetMode="External"/><Relationship Id="rId27" Type="http://schemas.openxmlformats.org/officeDocument/2006/relationships/hyperlink" Target="https://media.licdn.com/dms/image/v2/D4E03AQGmAbjOpI_HNA/profile-displayphoto-shrink_200_200/profile-displayphoto-shrink_200_200/0/1705088097918?e=2147483647&amp;v=beta&amp;t=783hpel0Amx-nr93kejJue5-XODmgILf0wXC7CNgBZA" TargetMode="External"/><Relationship Id="rId48" Type="http://schemas.openxmlformats.org/officeDocument/2006/relationships/hyperlink" Target="https://encrypted-tbn0.gstatic.com/images?q=tbn:ANd9GcTdP1jLuGL8MKnEtToosW9JuAjj_lxG37hTVTmfnThkuA&amp;s" TargetMode="External"/><Relationship Id="rId69" Type="http://schemas.openxmlformats.org/officeDocument/2006/relationships/hyperlink" Target="https://www.cedars-sinai.org/content/dam/cedars-sinai/doctor-bios/doctors/images/b/arash-bereliani-7930.jpg" TargetMode="External"/><Relationship Id="rId113" Type="http://schemas.openxmlformats.org/officeDocument/2006/relationships/hyperlink" Target="https://encrypted-tbn0.gstatic.com/images?q=tbn:ANd9GcQtDW1Lb6cXEYd7hrZ43Zi1Ls0n1bZwcs7kf34YtCDS_F2VO0C3TH0DKIw&amp;s" TargetMode="External"/><Relationship Id="rId134" Type="http://schemas.openxmlformats.org/officeDocument/2006/relationships/hyperlink" Target="https://images.squarespace-cdn.com/content/v1/620578ca5ee73149c22e6803/f0542eb9-c2de-431a-a3b3-07248f40881d/Dr.+Stephanie+Rimka.jpg?format=750w" TargetMode="External"/><Relationship Id="rId80" Type="http://schemas.openxmlformats.org/officeDocument/2006/relationships/hyperlink" Target="https://jameswangmd.com/wp-content/uploads/2023/03/DSC_6496-Edit_1-min.webp" TargetMode="External"/><Relationship Id="rId155" Type="http://schemas.openxmlformats.org/officeDocument/2006/relationships/hyperlink" Target="https://encrypted-tbn0.gstatic.com/images?q=tbn:ANd9GcQOmOuGLcSaZ27Wh2LSUMuyDpPVllqLPv5mrJFsyFXR8g&amp;s" TargetMode="External"/><Relationship Id="rId176" Type="http://schemas.openxmlformats.org/officeDocument/2006/relationships/hyperlink" Target="https://encrypted-tbn0.gstatic.com/images?q=tbn:ANd9GcQ_hOqLVjDNNr_-t8UdCxsNPBOK4FgfPbPlEl4rKMfezg&amp;s" TargetMode="External"/><Relationship Id="rId197" Type="http://schemas.openxmlformats.org/officeDocument/2006/relationships/hyperlink" Target="https://encrypted-tbn0.gstatic.com/images?q=tbn:ANd9GcS1xhyVGT_BTC9Xa9oLhgy2JNQVDQ8cguttg8VQqgjWaA&amp;s" TargetMode="External"/><Relationship Id="rId201" Type="http://schemas.openxmlformats.org/officeDocument/2006/relationships/hyperlink" Target="https://encrypted-tbn0.gstatic.com/images?q=tbn:ANd9GcQfQCJnm4T2BpJJNcEJBbZgyk23JdG0seE4CMnpGVUHYg&amp;s" TargetMode="External"/><Relationship Id="rId17" Type="http://schemas.openxmlformats.org/officeDocument/2006/relationships/hyperlink" Target="https://fitclubny.com/wp-content/uploads/2026/02/Kellen-Scantlebury-1229x1536.jpg" TargetMode="External"/><Relationship Id="rId38" Type="http://schemas.openxmlformats.org/officeDocument/2006/relationships/hyperlink" Target="https://doximity-res.cloudinary.com/images/f_auto,q_auto,t_public_profile_photo_320x320/mmarbvm1ehg2hgtwwnj5/kyong-kim-do-lakewood-wa.jpg" TargetMode="External"/><Relationship Id="rId59" Type="http://schemas.openxmlformats.org/officeDocument/2006/relationships/hyperlink" Target="https://www.betterlivingdentistry.com/wp-content/uploads/2025/02/dr-kong-scaled.webp" TargetMode="External"/><Relationship Id="rId103" Type="http://schemas.openxmlformats.org/officeDocument/2006/relationships/hyperlink" Target="https://doximity-res.cloudinary.com/images/f_auto,q_auto,t_public_profile_photo_320x320/evu3nywjmnj6nlhsrceb/hooman-khorasani-md-new-york-ny.jpg" TargetMode="External"/><Relationship Id="rId124" Type="http://schemas.openxmlformats.org/officeDocument/2006/relationships/hyperlink" Target="https://lapeerdentistryandorthodontics.com/wp-content/uploads/2021/08/unnamed.webp" TargetMode="External"/><Relationship Id="rId70" Type="http://schemas.openxmlformats.org/officeDocument/2006/relationships/hyperlink" Target="https://www.thomashorowitz.com/assets/images/Tom.51164710_std.jpg" TargetMode="External"/><Relationship Id="rId91" Type="http://schemas.openxmlformats.org/officeDocument/2006/relationships/hyperlink" Target="https://lirp.cdn-website.com/9d6bdbb9/dms3rep/multi/opt/JacobGindiMD-1920w.jpg" TargetMode="External"/><Relationship Id="rId145" Type="http://schemas.openxmlformats.org/officeDocument/2006/relationships/hyperlink" Target="https://encrypted-tbn0.gstatic.com/images?q=tbn:ANd9GcROqe2m38OPn_LmqJ0JKPEMJw-Fy4gWx33fA-YmItoEWA&amp;s" TargetMode="External"/><Relationship Id="rId166" Type="http://schemas.openxmlformats.org/officeDocument/2006/relationships/hyperlink" Target="https://encrypted-tbn0.gstatic.com/images?q=tbn:ANd9GcQPGR_QMLlTKsqlqUDNXURO2hLhjnQEkd8Z7v-fsQNH-g&amp;s" TargetMode="External"/><Relationship Id="rId187" Type="http://schemas.openxmlformats.org/officeDocument/2006/relationships/hyperlink" Target="https://encrypted-tbn0.gstatic.com/images?q=tbn:ANd9GcStoZ5wjHCu3WGaxFRWAyPUZQ3UCKr956T94jenIKvT6DjF7HnYRhI1dao&amp;s" TargetMode="External"/><Relationship Id="rId1" Type="http://schemas.openxmlformats.org/officeDocument/2006/relationships/hyperlink" Target="https://images.squarespace-cdn.com/content/v1/55d574f4e4b035574f6c40ef/1730750415229-ZY7C199EQ119ZIQSB4FZ/john-pennella-profile.png?format=750w" TargetMode="External"/><Relationship Id="rId212" Type="http://schemas.openxmlformats.org/officeDocument/2006/relationships/hyperlink" Target="https://encrypted-tbn0.gstatic.com/images?q=tbn:ANd9GcSKIs9nFbM8hDfdrGvxsnSG8ppXQwqazqOYuJ0KHYj2Rg&amp;s" TargetMode="External"/><Relationship Id="rId28" Type="http://schemas.openxmlformats.org/officeDocument/2006/relationships/hyperlink" Target="https://encrypted-tbn0.gstatic.com/images?q=tbn:ANd9GcTqLxDAg_4Y6SeOi8Qw55FauOMyTVt82M9TTds9pr2Y00csZIgdMRD3P-U&amp;s" TargetMode="External"/><Relationship Id="rId49" Type="http://schemas.openxmlformats.org/officeDocument/2006/relationships/hyperlink" Target="https://images.squarespace-cdn.com/content/v1/6698359d525bdf06d0b2a3f3/c8994649-d9be-4f14-b92a-f9c11a4da60e/Babak+Larian.jpg?format=500w" TargetMode="External"/><Relationship Id="rId114" Type="http://schemas.openxmlformats.org/officeDocument/2006/relationships/hyperlink" Target="https://jddonline.com/wp-content/uploads/2025/10/Screenshot-2025-10-06-at-10.29.21-AM.png" TargetMode="External"/><Relationship Id="rId60" Type="http://schemas.openxmlformats.org/officeDocument/2006/relationships/hyperlink" Target="https://npr.brightspotcdn.com/dims4/default/a3fddbf/2147483647/strip/true/crop/359x453+0+0/resize/1760x2220!/format/webp/quality/90/?url=http%3A%2F%2Fnpr-brightspot.s3.amazonaws.com%2Flegacy%2Fsites%2Fupr%2Ffiles%2F202012%2FIMG_3009_0.jpg" TargetMode="External"/><Relationship Id="rId81" Type="http://schemas.openxmlformats.org/officeDocument/2006/relationships/hyperlink" Target="https://lasentinel.net/wp-content/uploads/sites/5/2017/03/headshot.dr-lang.jpg" TargetMode="External"/><Relationship Id="rId135" Type="http://schemas.openxmlformats.org/officeDocument/2006/relationships/hyperlink" Target="https://www.vumc.org/radiology/sites/default/files/styles/barista_posts_full_image/public/posts/Kaye_Jeremy_Emeritus.jpg?itok=rnO4e-Wa" TargetMode="External"/><Relationship Id="rId156" Type="http://schemas.openxmlformats.org/officeDocument/2006/relationships/hyperlink" Target="https://encrypted-tbn0.gstatic.com/images?q=tbn:ANd9GcTkCbDMphuc85HFjXfOZjg9SedhKQMnF2YYbZZRQMMmqg&amp;s" TargetMode="External"/><Relationship Id="rId177" Type="http://schemas.openxmlformats.org/officeDocument/2006/relationships/hyperlink" Target="https://encrypted-tbn0.gstatic.com/images?q=tbn:ANd9GcQeXOC-8nTcXLp_dcBabkgtIaa3kmbimXsSpdVHdMc9DcJuWDi89Xp6Fw0&amp;s" TargetMode="External"/><Relationship Id="rId198" Type="http://schemas.openxmlformats.org/officeDocument/2006/relationships/hyperlink" Target="https://encrypted-tbn0.gstatic.com/images?q=tbn:ANd9GcRZkaJZE-Z0-m_mIM8w5ysu2BUJ4mwDy80WqtNUuQYtEg&amp;s" TargetMode="External"/><Relationship Id="rId202" Type="http://schemas.openxmlformats.org/officeDocument/2006/relationships/hyperlink" Target="https://encrypted-tbn0.gstatic.com/images?q=tbn:ANd9GcTtvDZd8YYPbv6PHXOP_hsM4J1HD4zZBJDf_9Kl_n3EMw&amp;s" TargetMode="External"/><Relationship Id="rId18" Type="http://schemas.openxmlformats.org/officeDocument/2006/relationships/hyperlink" Target="https://mcwhc.com/wp-content/uploads/2024/04/dr-jennifer-kim-obgyn-evanston-il.jpg" TargetMode="External"/><Relationship Id="rId39" Type="http://schemas.openxmlformats.org/officeDocument/2006/relationships/hyperlink" Target="https://drmojangabbay.com/meet-dr-gabbay/" TargetMode="External"/><Relationship Id="rId50" Type="http://schemas.openxmlformats.org/officeDocument/2006/relationships/hyperlink" Target="https://vitruvianhealth.com/wp-content/uploads/2025/07/David-Fishman-MD-800-600x450.jpg" TargetMode="External"/><Relationship Id="rId104" Type="http://schemas.openxmlformats.org/officeDocument/2006/relationships/hyperlink" Target="https://avamd.com/wp-content/uploads/2018/02/dr-ava-shamban.jpg" TargetMode="External"/><Relationship Id="rId125" Type="http://schemas.openxmlformats.org/officeDocument/2006/relationships/hyperlink" Target="https://www.elevateorthopodcast.com/wp-content/uploads/2017/11/Dr.-Collins-600x700.jpeg" TargetMode="External"/><Relationship Id="rId146" Type="http://schemas.openxmlformats.org/officeDocument/2006/relationships/hyperlink" Target="https://encrypted-tbn0.gstatic.com/images?q=tbn:ANd9GcRL3o2uJqy818JZhCvwttsqSf6u3X3iZCuOHrqDov-6Vw&amp;s" TargetMode="External"/><Relationship Id="rId167" Type="http://schemas.openxmlformats.org/officeDocument/2006/relationships/hyperlink" Target="https://encrypted-tbn0.gstatic.com/images?q=tbn:ANd9GcRJXu_PV9-6nnqhRxGWfvnRNBJ1qk3BgTREoSa1xqWX5w&amp;s" TargetMode="External"/><Relationship Id="rId188" Type="http://schemas.openxmlformats.org/officeDocument/2006/relationships/hyperlink" Target="https://encrypted-tbn0.gstatic.com/images?q=tbn:ANd9GcTseIBzukk-gob37MRYoH6YFEIzsB8DX6-NU0xVkMwPfQ&amp;s" TargetMode="External"/><Relationship Id="rId71" Type="http://schemas.openxmlformats.org/officeDocument/2006/relationships/hyperlink" Target="https://encrypted-tbn0.gstatic.com/images?q=tbn:ANd9GcSFLVHnjURIR5qDubC8r1M37tMSMX4-jSza2dd4hzvr9A&amp;s" TargetMode="External"/><Relationship Id="rId92" Type="http://schemas.openxmlformats.org/officeDocument/2006/relationships/hyperlink" Target="https://westtowerpediatrics.com/wp-content/uploads/2022/10/richard-miller-5-768x1007.jpg" TargetMode="External"/><Relationship Id="rId213" Type="http://schemas.openxmlformats.org/officeDocument/2006/relationships/hyperlink" Target="https://encrypted-tbn0.gstatic.com/images?q=tbn:ANd9GcSNsRHjrAkytomzDcdYoXEEv_CcxNAmfMfllT4YBOJpkg&amp;s" TargetMode="External"/><Relationship Id="rId2" Type="http://schemas.openxmlformats.org/officeDocument/2006/relationships/hyperlink" Target="https://storage.googleapis.com/blockit-storage-profile-images-prod/b4912609-a1c1-4a5d-8132-9d3f8702a1cd.jpeg" TargetMode="External"/><Relationship Id="rId29" Type="http://schemas.openxmlformats.org/officeDocument/2006/relationships/hyperlink" Target="https://drsteverad.com/wp-content/uploads/2024/03/Dr-Rad-Portrait.webp" TargetMode="External"/><Relationship Id="rId40" Type="http://schemas.openxmlformats.org/officeDocument/2006/relationships/hyperlink" Target="https://www.drjoslyngumbs.com/" TargetMode="External"/><Relationship Id="rId115" Type="http://schemas.openxmlformats.org/officeDocument/2006/relationships/hyperlink" Target="https://documentapi-fargate-documentbucket-15qi4tpdvnhlz.s3.amazonaws.com/207/b96b52f0-9a93-11ea-82e4-5b11130d030e.jpg" TargetMode="External"/><Relationship Id="rId136" Type="http://schemas.openxmlformats.org/officeDocument/2006/relationships/hyperlink" Target="https://www.preroorthodontics.com/assets/images/meet-dr-prero.jpg" TargetMode="External"/><Relationship Id="rId157" Type="http://schemas.openxmlformats.org/officeDocument/2006/relationships/hyperlink" Target="https://spotlightgroup.agency/wp-content/uploads/2016/07/Dorfman-wide-2.jpg" TargetMode="External"/><Relationship Id="rId178" Type="http://schemas.openxmlformats.org/officeDocument/2006/relationships/hyperlink" Target="https://www.ladentaltown.com/" TargetMode="External"/><Relationship Id="rId61" Type="http://schemas.openxmlformats.org/officeDocument/2006/relationships/hyperlink" Target="https://www.cedars-sinai.org/content/dam/cedars-sinai/doctor-bios/doctors/images/a/sonu-ahluwalia-8766.jpg/jcr:content/renditions/cqdam.web.2400.webp" TargetMode="External"/><Relationship Id="rId82" Type="http://schemas.openxmlformats.org/officeDocument/2006/relationships/hyperlink" Target="https://www.urmc.rochester.edu/ecv_binary/faculty/generated/profile_web/2912.jpg" TargetMode="External"/><Relationship Id="rId199" Type="http://schemas.openxmlformats.org/officeDocument/2006/relationships/hyperlink" Target="https://encrypted-tbn0.gstatic.com/images?q=tbn:ANd9GcTCaU_-DcRSgclzweOGgpnJQy9K92Gsq0x4Dx47N_1JVCDSr6GphhVBqxc&amp;s" TargetMode="External"/><Relationship Id="rId203" Type="http://schemas.openxmlformats.org/officeDocument/2006/relationships/hyperlink" Target="https://encrypted-tbn0.gstatic.com/images?q=tbn:ANd9GcS4iQmVWeaccd77tzW-kHRFFEvT8VWidzRnx-24w9f6OqCv4UtP5KBnmYY&amp;s" TargetMode="External"/><Relationship Id="rId19" Type="http://schemas.openxmlformats.org/officeDocument/2006/relationships/hyperlink" Target="https://doximity-res.cloudinary.com/images/f_auto,q_auto,t_public_profile_photo_320x320/ydhzrqwtyasoxhtlmhx1/gregory-kim-md-hampton-va.jpg"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occ-ortho.com/wp-content/uploads/2023/12/FrankWydra.jpg" TargetMode="External"/><Relationship Id="rId21" Type="http://schemas.openxmlformats.org/officeDocument/2006/relationships/hyperlink" Target="https://lirp.cdn-website.com/3c03d87f/dms3rep/multi/opt/Kittellheadshotbrown-39e3ee32-1920w.png" TargetMode="External"/><Relationship Id="rId42" Type="http://schemas.openxmlformats.org/officeDocument/2006/relationships/hyperlink" Target="https://trinityorthodontics.com/wp-content/uploads/2024/08/Meet-Dr-Nelson.jpg" TargetMode="External"/><Relationship Id="rId63" Type="http://schemas.openxmlformats.org/officeDocument/2006/relationships/hyperlink" Target="https://storage.googleapis.com/treatspace-prod-media/thumb/u-61884/thumb_0.png" TargetMode="External"/><Relationship Id="rId84" Type="http://schemas.openxmlformats.org/officeDocument/2006/relationships/hyperlink" Target="https://img1.wsimg.com/isteam/ip/5e76bf3c-6f29-4751-860e-fb10b491d35e/Ashley%20Photo.jpg/:/cr=t:16.68%25,l:0%25,w:100%25,h:66.64%25/rs=w:1200,h:1200,cg:true" TargetMode="External"/><Relationship Id="rId138" Type="http://schemas.openxmlformats.org/officeDocument/2006/relationships/hyperlink" Target="https://d2tgiyvz192tbr.cloudfront.net/providers/servlet/servlet.FileDownload?file=00P6O00006BilVKUAZ" TargetMode="External"/><Relationship Id="rId159" Type="http://schemas.openxmlformats.org/officeDocument/2006/relationships/hyperlink" Target="https://beautybybuford.com/_static_/feature/dr-buford_about.jpg" TargetMode="External"/><Relationship Id="rId170" Type="http://schemas.openxmlformats.org/officeDocument/2006/relationships/hyperlink" Target="https://n2physicaltherapy.com/wp-content/uploads/2023/05/Hollie.jpg" TargetMode="External"/><Relationship Id="rId191" Type="http://schemas.openxmlformats.org/officeDocument/2006/relationships/hyperlink" Target="https://static.royacdn.com/Site-fc10bf5e-48f7-42c4-a2d2-53f6942c3405/Featured_Staff/dr_le_new.jpg" TargetMode="External"/><Relationship Id="rId107" Type="http://schemas.openxmlformats.org/officeDocument/2006/relationships/hyperlink" Target="https://sa1s3optim.patientpop.com/assets/docs/159837.jpg" TargetMode="External"/><Relationship Id="rId11" Type="http://schemas.openxmlformats.org/officeDocument/2006/relationships/hyperlink" Target="https://www.metropolitandentalcarenyc.com/wp-content/uploads/Dr.-Mermet.jpg" TargetMode="External"/><Relationship Id="rId32" Type="http://schemas.openxmlformats.org/officeDocument/2006/relationships/hyperlink" Target="https://www.almeidabelldental.com/wp-content/uploads/2026/03/drPaulBell.jpg" TargetMode="External"/><Relationship Id="rId53" Type="http://schemas.openxmlformats.org/officeDocument/2006/relationships/hyperlink" Target="https://denverskindoctors.com/wp-content/uploads/2019/06/zeina-portraitweb-02.jpg" TargetMode="External"/><Relationship Id="rId74" Type="http://schemas.openxmlformats.org/officeDocument/2006/relationships/hyperlink" Target="https://cdcssl.ibsrv.net/ibimg/smb/400x533_80/webmgr/1l/z/u/jody20mathie.jpg.webp?db3d352e24641df69ab181535fb51653" TargetMode="External"/><Relationship Id="rId128" Type="http://schemas.openxmlformats.org/officeDocument/2006/relationships/hyperlink" Target="https://d2tgiyvz192tbr.cloudfront.net/providers/servlet/servlet.FileDownload?file=00P3n00001bD4iwEAC" TargetMode="External"/><Relationship Id="rId149" Type="http://schemas.openxmlformats.org/officeDocument/2006/relationships/hyperlink" Target="https://millardplasticsurgery.com/wp-content/uploads/sites/37/2023/02/Dr_Boschini_Headshot_3_1-1.jpg" TargetMode="External"/><Relationship Id="rId5" Type="http://schemas.openxmlformats.org/officeDocument/2006/relationships/hyperlink" Target="https://cdn.prod.website-files.com/5e8797820b4db13b69a6d577/60807d7f3c84ea846bbeff06_denver%20co%20dentist%20.png" TargetMode="External"/><Relationship Id="rId95" Type="http://schemas.openxmlformats.org/officeDocument/2006/relationships/hyperlink" Target="https://www.optum.com/content/dam/optum-dam/images/consumers/care/locations/colorado/plu/provider/1679035968.jpg" TargetMode="External"/><Relationship Id="rId160" Type="http://schemas.openxmlformats.org/officeDocument/2006/relationships/hyperlink" Target="https://www.drfante.com/wp-content/uploads/2022/03/Dr.-Fante.jpg.avif" TargetMode="External"/><Relationship Id="rId181" Type="http://schemas.openxmlformats.org/officeDocument/2006/relationships/hyperlink" Target="https://static.royacdn.com/Site-4ecf12c2-c6ac-4cf2-bcb1-471839e60c16/David_1.jpg" TargetMode="External"/><Relationship Id="rId22" Type="http://schemas.openxmlformats.org/officeDocument/2006/relationships/hyperlink" Target="https://downtowndenverdentist.com/wp-content/uploads/2021/05/Dr.-Gary-Radz-resized-dentistry.jpg" TargetMode="External"/><Relationship Id="rId43" Type="http://schemas.openxmlformats.org/officeDocument/2006/relationships/hyperlink" Target="https://mysierradental.com/wp-content/uploads/2024/04/img-Dr-Derek-Owens-1.jpg" TargetMode="External"/><Relationship Id="rId64" Type="http://schemas.openxmlformats.org/officeDocument/2006/relationships/hyperlink" Target="https://sa1s3optim.patientpop.com/1024x/filters:format(webp)/assets/production/practices/6e30c5505e29fe3e514424ec4eeee2a27288c846/images/2690539.jpeg" TargetMode="External"/><Relationship Id="rId118" Type="http://schemas.openxmlformats.org/officeDocument/2006/relationships/hyperlink" Target="https://d2tgiyvz192tbr.cloudfront.net/providers/servlet/servlet.FileDownload?file=00P3n00001rtLytEAE" TargetMode="External"/><Relationship Id="rId139" Type="http://schemas.openxmlformats.org/officeDocument/2006/relationships/hyperlink" Target="https://www.rmwcobgyn.com/uploads/3/1/9/2/31926369/editor/6cb4c081-26b5-47c9-b043-aae2dbbe30a6.jpeg?1638550753" TargetMode="External"/><Relationship Id="rId85" Type="http://schemas.openxmlformats.org/officeDocument/2006/relationships/hyperlink" Target="https://partnersinpediatrics.com/our-providers/emily-granath-md/" TargetMode="External"/><Relationship Id="rId150" Type="http://schemas.openxmlformats.org/officeDocument/2006/relationships/hyperlink" Target="https://www.peakplasticsurgerydenver.com/wp-content/uploads/2026/02/1770244894_1668186073-dr-garret-locketz.jpg-1.webp" TargetMode="External"/><Relationship Id="rId171" Type="http://schemas.openxmlformats.org/officeDocument/2006/relationships/hyperlink" Target="https://rockymountain.urpt.com/wp-content/uploads/sites/38/2026/05/anthony-ceo-headshot-01-360x430.jpg" TargetMode="External"/><Relationship Id="rId192" Type="http://schemas.openxmlformats.org/officeDocument/2006/relationships/hyperlink" Target="https://icarevisioncenters.net/wp-content/uploads/2025/02/DrOleans.jpg" TargetMode="External"/><Relationship Id="rId12" Type="http://schemas.openxmlformats.org/officeDocument/2006/relationships/hyperlink" Target="https://www.midtowndentalcareassociates.com/wp-content/uploads/Dr-John-G-Stanescu-Dentist.jpeg" TargetMode="External"/><Relationship Id="rId33" Type="http://schemas.openxmlformats.org/officeDocument/2006/relationships/hyperlink" Target="https://www.i-ortho.com/files/dr-isaac-chung.jpg" TargetMode="External"/><Relationship Id="rId108" Type="http://schemas.openxmlformats.org/officeDocument/2006/relationships/hyperlink" Target="https://occ-ortho.com/wp-content/uploads/2024/03/ChanceHenderson.jpg" TargetMode="External"/><Relationship Id="rId129" Type="http://schemas.openxmlformats.org/officeDocument/2006/relationships/hyperlink" Target="https://d2tgiyvz192tbr.cloudfront.net/providers/servlet/servlet.FileDownload?file=00P6O00006FA60RUAT" TargetMode="External"/><Relationship Id="rId54" Type="http://schemas.openxmlformats.org/officeDocument/2006/relationships/hyperlink" Target="https://mycorederm.com/wp-content/uploads/Dr-Stephanie-Frankel-Dermatologist-Headshot.png" TargetMode="External"/><Relationship Id="rId75" Type="http://schemas.openxmlformats.org/officeDocument/2006/relationships/hyperlink" Target="https://img1.wsimg.com/isteam/ip/0d07b2f9-f18c-49d3-86e9-f4ef2bf89c2d/Sarah%20H.jpg/:/cr=t:6.46%25,l:0%25,w:100%25,h:66.76%25/rs=w:730,h:730,cg:true" TargetMode="External"/><Relationship Id="rId96" Type="http://schemas.openxmlformats.org/officeDocument/2006/relationships/hyperlink" Target="https://www.coloradophysicianpartners.com/media/fw3ah10a/duffey_kristin_4web.jpg" TargetMode="External"/><Relationship Id="rId140" Type="http://schemas.openxmlformats.org/officeDocument/2006/relationships/hyperlink" Target="https://medschool.cuanschutz.edu/images/librariesprovider63/ob-gyn-faculty-headshots/dambrosia-yuko-md.jpg?sfvrsn=2c2214b9_4" TargetMode="External"/><Relationship Id="rId161" Type="http://schemas.openxmlformats.org/officeDocument/2006/relationships/hyperlink" Target="https://drmanishshah.com/wp-content/webp-express/webp-images/uploads/2024/05/dr-manish-shah.jpeg.webp" TargetMode="External"/><Relationship Id="rId182" Type="http://schemas.openxmlformats.org/officeDocument/2006/relationships/hyperlink" Target="https://optiqueofdenver.com/wp-content/uploads/2026/03/Marie-Schaefer.png" TargetMode="External"/><Relationship Id="rId6" Type="http://schemas.openxmlformats.org/officeDocument/2006/relationships/hyperlink" Target="https://verodentalco.com/wp-content/uploads/2023/11/About_Giuseffi.jpg" TargetMode="External"/><Relationship Id="rId23" Type="http://schemas.openxmlformats.org/officeDocument/2006/relationships/hyperlink" Target="https://encrypted-tbn0.gstatic.com/images?q=tbn:ANd9GcQCIfZhqn1Cfe1_b4wW4r9wqfuUHal8nu9JfA&amp;s" TargetMode="External"/><Relationship Id="rId119" Type="http://schemas.openxmlformats.org/officeDocument/2006/relationships/hyperlink" Target="https://occ-ortho.com/wp-content/uploads/2023/12/EricLindberg.jpg" TargetMode="External"/><Relationship Id="rId44" Type="http://schemas.openxmlformats.org/officeDocument/2006/relationships/hyperlink" Target="https://ik.imagekit.io/9ry3lupe5/chapmanorthodontics/dr-farhi/dr-farhi-headshot-2.jpg?tr=w-768,h-1162,f-webp,+avif,+jpg,q-75" TargetMode="External"/><Relationship Id="rId65" Type="http://schemas.openxmlformats.org/officeDocument/2006/relationships/hyperlink" Target="https://www.aboutskinderm.com/wp-content/uploads/2024/03/cohen-hs-25-f.png" TargetMode="External"/><Relationship Id="rId86" Type="http://schemas.openxmlformats.org/officeDocument/2006/relationships/hyperlink" Target="https://coloradokidspeds.com/getattachment/7d848c4f-7947-4da9-a274-90beae5f9be7/Brandon-Davison-Tracy,-MD.aspx" TargetMode="External"/><Relationship Id="rId130" Type="http://schemas.openxmlformats.org/officeDocument/2006/relationships/hyperlink" Target="https://d2tgiyvz192tbr.cloudfront.net/providers/servlet/servlet.FileDownload?file=00P3n00001WoUfhEAF" TargetMode="External"/><Relationship Id="rId151" Type="http://schemas.openxmlformats.org/officeDocument/2006/relationships/hyperlink" Target="https://www.datocms-assets.com/144202/1734103294-meet-dr-slenkovich-banner.jpg?auto=format,compress&amp;w=2100&amp;q=90&amp;sharp=5" TargetMode="External"/><Relationship Id="rId172" Type="http://schemas.openxmlformats.org/officeDocument/2006/relationships/hyperlink" Target="https://denversportsrecovery.com/images/staff/marsha-prada.jpg" TargetMode="External"/><Relationship Id="rId193" Type="http://schemas.openxmlformats.org/officeDocument/2006/relationships/hyperlink" Target="https://assets.yourpractice.online/2625/dr-kruger-team.jpg" TargetMode="External"/><Relationship Id="rId13" Type="http://schemas.openxmlformats.org/officeDocument/2006/relationships/hyperlink" Target="https://cdn.prod.website-files.com/677f0c7ae11a156b6b2c3f15/69651f930a4105aca0fdf524_Dr.Sarah%20Head%20Shot-p-1600.jpg" TargetMode="External"/><Relationship Id="rId109" Type="http://schemas.openxmlformats.org/officeDocument/2006/relationships/hyperlink" Target="https://encrypted-tbn0.gstatic.com/images?q=tbn:ANd9GcQFUATtrmTEt8-qIw0-0gEYdPRSksmzgSR2VFYG6YbIz7kN2CCECl7UKRsWBcVQyWFPPf1fU2i4Zv00bBgrKrRCfYJWdDV6zfzb9n3S_p1Ddg&amp;s=10" TargetMode="External"/><Relationship Id="rId34" Type="http://schemas.openxmlformats.org/officeDocument/2006/relationships/hyperlink" Target="https://www.cherrycreeksmiles.com/wp-content/uploads/2025/12/1766076528_headshot-2-Birg-1.jpg" TargetMode="External"/><Relationship Id="rId55" Type="http://schemas.openxmlformats.org/officeDocument/2006/relationships/hyperlink" Target="https://images.squarespace-cdn.com/content/v1/5c1e77abb40b9dfb5665b3db/741544ef-8367-45f0-8d33-8771935065e9/AN9A9407-final.jpg?format=2500w" TargetMode="External"/><Relationship Id="rId76" Type="http://schemas.openxmlformats.org/officeDocument/2006/relationships/hyperlink" Target="https://www.denverhealth.org/sites/default/files/styles/provide_profile_image/public/provider_images/224436.jpg?itok=g6ilAfLb" TargetMode="External"/><Relationship Id="rId97" Type="http://schemas.openxmlformats.org/officeDocument/2006/relationships/hyperlink" Target="https://image-service-api.prd2.healthsparq.com/api/image?url=https%3A%2F%2Fkyruus-app-static.kyruus.com%2Fprovidermatch%2Fsclhealth%2Fphotos%2F200%2Fhafen-brant-1316407828.jpg&amp;w=200&amp;h=250&amp;s=1.5&amp;f=webp&amp;fp=auto&amp;limit-resize=false" TargetMode="External"/><Relationship Id="rId120" Type="http://schemas.openxmlformats.org/officeDocument/2006/relationships/hyperlink" Target="https://assets.yourpractice.online/3024/catherine-a-logan-md-p.jpg" TargetMode="External"/><Relationship Id="rId141" Type="http://schemas.openxmlformats.org/officeDocument/2006/relationships/hyperlink" Target="https://southdenverobgyn.com/wp-content/uploads/2026/03/Kelly-M-Lennon-MD-400x560.jpg" TargetMode="External"/><Relationship Id="rId7" Type="http://schemas.openxmlformats.org/officeDocument/2006/relationships/hyperlink" Target="https://static.wixstatic.com/media/e297f9_506c8db1e45d46469c396ed0aa04cfd7~mv2.jpg/v1/crop/x_0,y_47,w_1012,h_1015/fill/w_800,h_802,al_c,q_85,usm_0.66_1.00_0.01,enc_avif,quality_auto/Jackie_edited_edited_edited.jpg" TargetMode="External"/><Relationship Id="rId71" Type="http://schemas.openxmlformats.org/officeDocument/2006/relationships/hyperlink" Target="https://coloradokidspeds.com/getattachment/bfaa2a82-0f0f-44f1-9957-b51b3da86bfa/Noah-Makovsky,-MD.aspx" TargetMode="External"/><Relationship Id="rId92" Type="http://schemas.openxmlformats.org/officeDocument/2006/relationships/hyperlink" Target="https://www.denverhealth.org/sites/default/files/styles/provide_profile_image/public/2026-05/251561.png?itok=qhTltez8" TargetMode="External"/><Relationship Id="rId162" Type="http://schemas.openxmlformats.org/officeDocument/2006/relationships/hyperlink" Target="https://www.facesfirst.com/wp-content/uploads/2024/08/Picerno_Nicolette_medfile_bkgrnd_slightcrop_6357_FacesFirst_16July2024.jpg" TargetMode="External"/><Relationship Id="rId183" Type="http://schemas.openxmlformats.org/officeDocument/2006/relationships/hyperlink" Target="https://da4e1j5r7gw87.cloudfront.net/wp-content/uploads/sites/4784/2024/11/chet_GSP_UID_9d8b2fab-31b1-45ce-9d73-6de2284d306f.jpeg" TargetMode="External"/><Relationship Id="rId2" Type="http://schemas.openxmlformats.org/officeDocument/2006/relationships/hyperlink" Target="https://downtowndenverdentist.com/wp-content/uploads/2021/05/Dr.-Gary-Radz-resized-dentistry.jpg" TargetMode="External"/><Relationship Id="rId29" Type="http://schemas.openxmlformats.org/officeDocument/2006/relationships/hyperlink" Target="https://www.almeidabelldental.com/wp-content/uploads/2026/03/Adam-sitting-color-Adam-Almeida.jpg" TargetMode="External"/><Relationship Id="rId24" Type="http://schemas.openxmlformats.org/officeDocument/2006/relationships/hyperlink" Target="https://pearldentalny.com/wp-content/uploads/2023/08/YG.jpg" TargetMode="External"/><Relationship Id="rId40" Type="http://schemas.openxmlformats.org/officeDocument/2006/relationships/hyperlink" Target="https://centralparkorthodonticsdenver.com/wp-content/uploads/2021/08/Schneider-Spencer-Lee-2.jpg" TargetMode="External"/><Relationship Id="rId45" Type="http://schemas.openxmlformats.org/officeDocument/2006/relationships/hyperlink" Target="https://drweddle.com/wp-content/uploads/2018/10/Orthodontist-Dr-Larry-Weddle-Thornton-Westminster.jpg.webp" TargetMode="External"/><Relationship Id="rId66" Type="http://schemas.openxmlformats.org/officeDocument/2006/relationships/hyperlink" Target="https://www.usdermatologypartners.com/wp-content/uploads/2022/09/Harleen-Arora-MD.jpg" TargetMode="External"/><Relationship Id="rId87" Type="http://schemas.openxmlformats.org/officeDocument/2006/relationships/hyperlink" Target="https://cdn.prod.website-files.com/62d835c4675af2a682b08b31/633a134f60d84740973dbfbd_Steph%20Headshot.jpeg" TargetMode="External"/><Relationship Id="rId110" Type="http://schemas.openxmlformats.org/officeDocument/2006/relationships/hyperlink" Target="https://occ-ortho.com/wp-content/uploads/2023/12/AndrewParker.jpg" TargetMode="External"/><Relationship Id="rId115" Type="http://schemas.openxmlformats.org/officeDocument/2006/relationships/hyperlink" Target="https://www.healthonephysiciangroup.com/_next/image?url=https%3A%2F%2Fd2tgiyvz192tbr.cloudfront.net%2Fproviders%2Fservlet%2Fservlet.FileDownload%3Ffile%3D00P3n00001qDEp1EAG&amp;w=1920&amp;q=75" TargetMode="External"/><Relationship Id="rId131" Type="http://schemas.openxmlformats.org/officeDocument/2006/relationships/hyperlink" Target="https://d2tgiyvz192tbr.cloudfront.net/providers/servlet/servlet.FileDownload?file=00P6O00006Bj0mHUAR" TargetMode="External"/><Relationship Id="rId136" Type="http://schemas.openxmlformats.org/officeDocument/2006/relationships/hyperlink" Target="https://www.adventhealth.com/sites/default/files/styles/fc_800x800/public/physicians/Mandi%2520Beman%2520-%2520%25201137857537%2520%25281%2529.jpg.webp?h=54145fed&amp;itok=Zd0DO0Rz" TargetMode="External"/><Relationship Id="rId157" Type="http://schemas.openxmlformats.org/officeDocument/2006/relationships/hyperlink" Target="https://cdn.prod.website-files.com/69821abdde0d48add3bf24ec/69b85a9def7799dcee6c23ad_PhilippeCapraro5.avif" TargetMode="External"/><Relationship Id="rId178" Type="http://schemas.openxmlformats.org/officeDocument/2006/relationships/hyperlink" Target="https://dnavibe.com/cdn/shop/files/Dr_Ashlea_Lytle.png?v=1767418551&amp;width=1000" TargetMode="External"/><Relationship Id="rId61" Type="http://schemas.openxmlformats.org/officeDocument/2006/relationships/hyperlink" Target="https://www.advancedderm.com/getmedia/0e999b89-74da-4e86-b5d6-15e33c4b2185/Dr-Leavitt.jpg?width=400&amp;height=400&amp;ext=.jpgassets/images/person-provider.jpg" TargetMode="External"/><Relationship Id="rId82" Type="http://schemas.openxmlformats.org/officeDocument/2006/relationships/hyperlink" Target="https://img1.wsimg.com/isteam/ip/fa559cdb-69a9-40b2-98a7-78fab67279db/Staerz.jpg/:/rs=w:365,h:365,cg:true,m/cr=w:365,h:365/qt=q:71" TargetMode="External"/><Relationship Id="rId152" Type="http://schemas.openxmlformats.org/officeDocument/2006/relationships/hyperlink" Target="https://modernsurgicalarts.com/wp-content/uploads/2025/12/VLtvd8EA.jpeg" TargetMode="External"/><Relationship Id="rId173" Type="http://schemas.openxmlformats.org/officeDocument/2006/relationships/hyperlink" Target="https://www.milehighphysicaltherapy.com/wp-content/uploads/2021/02/MHPT-1081-WEB-e1470974009689-optimized.jpg" TargetMode="External"/><Relationship Id="rId194" Type="http://schemas.openxmlformats.org/officeDocument/2006/relationships/hyperlink" Target="https://a.mktgcdn.com/p/9xqGlfMY3nf7WtgFn39x7-_N2asGgLqAk1trV8ChPKA/800x800.jpg" TargetMode="External"/><Relationship Id="rId19" Type="http://schemas.openxmlformats.org/officeDocument/2006/relationships/hyperlink" Target="https://www.ecfamilydentist.com/thedentalsitecontent/1001547/dentists/medium_12b.jpg" TargetMode="External"/><Relationship Id="rId14" Type="http://schemas.openxmlformats.org/officeDocument/2006/relationships/hyperlink" Target="https://downtowndenverdental.com/wp-content/uploads/2026/02/natalia.jpg" TargetMode="External"/><Relationship Id="rId30" Type="http://schemas.openxmlformats.org/officeDocument/2006/relationships/hyperlink" Target="https://www.espiredental.com/team-members/brett-r-levin-dmd" TargetMode="External"/><Relationship Id="rId35" Type="http://schemas.openxmlformats.org/officeDocument/2006/relationships/hyperlink" Target="https://speaksorthodontics.com/wp-content/uploads/2021/08/dr-speaks-alley.jpg.webp" TargetMode="External"/><Relationship Id="rId56" Type="http://schemas.openxmlformats.org/officeDocument/2006/relationships/hyperlink" Target="https://images.squarespace-cdn.com/content/v1/66356004fb7eeb30dc27ab6c/bb8f7a65-14d6-4d92-a998-493383f636e0/GhiselliDerm2024-036.jpg?format=300w" TargetMode="External"/><Relationship Id="rId77" Type="http://schemas.openxmlformats.org/officeDocument/2006/relationships/hyperlink" Target="https://iphcdenver.com/wp-content/uploads/2022/06/dr_mary_enzman_hines.jpg" TargetMode="External"/><Relationship Id="rId100" Type="http://schemas.openxmlformats.org/officeDocument/2006/relationships/hyperlink" Target="https://d2tgiyvz192tbr.cloudfront.net/providers/servlet/servlet.FileDownload?file=00P3n00001osnMvEAI" TargetMode="External"/><Relationship Id="rId105" Type="http://schemas.openxmlformats.org/officeDocument/2006/relationships/hyperlink" Target="https://www.adventhealth.com/sites/default/files/styles/fc_800x800/public/physicians/David%2520Korneluk.jpg.webp?h=7961b138&amp;itok=T-mre0Z_" TargetMode="External"/><Relationship Id="rId126" Type="http://schemas.openxmlformats.org/officeDocument/2006/relationships/hyperlink" Target="https://www.denverhealth.org/sites/default/files/styles/provide_profile_image/public/provider_images/229278.jpg?itok=wYL63R6p" TargetMode="External"/><Relationship Id="rId147" Type="http://schemas.openxmlformats.org/officeDocument/2006/relationships/hyperlink" Target="https://www.thecenterforcosmeticsurgery.net/content/uploads/2025/11/Dr.-Andrew-Wolfe.jpg" TargetMode="External"/><Relationship Id="rId168" Type="http://schemas.openxmlformats.org/officeDocument/2006/relationships/hyperlink" Target="https://atlasptco.com/wp-content/uploads/2025/11/johncarlosaul-e1766508889509-300x300.webp" TargetMode="External"/><Relationship Id="rId8" Type="http://schemas.openxmlformats.org/officeDocument/2006/relationships/hyperlink" Target="https://encrypted-tbn0.gstatic.com/images?q=tbn:ANd9GcS6XxzETKuUZOvIlP7PfQyQbQp6F9Wx33pQADH3Oj7P_cjrJSc1lVtC4W0&amp;s" TargetMode="External"/><Relationship Id="rId51" Type="http://schemas.openxmlformats.org/officeDocument/2006/relationships/hyperlink" Target="https://img.lb.wbmdstatic.com/lhd/provider/514186_c05600dd-eaca-4214-be46-e38af5ce0e89.jpg" TargetMode="External"/><Relationship Id="rId72" Type="http://schemas.openxmlformats.org/officeDocument/2006/relationships/hyperlink" Target="https://partnersinpediatrics.com/our-providers/mike-simones-do/" TargetMode="External"/><Relationship Id="rId93" Type="http://schemas.openxmlformats.org/officeDocument/2006/relationships/hyperlink" Target="https://www.adventhealth.com/sites/default/files/styles/fc_800x800/public/physicians/Kendell%2520Bennion.jpg.webp?h=54145fed&amp;itok=FDN_lgeU" TargetMode="External"/><Relationship Id="rId98" Type="http://schemas.openxmlformats.org/officeDocument/2006/relationships/hyperlink" Target="https://images.squarespace-cdn.com/content/v1/612d12942dc5f97520f56ec3/84c3fcb1-d783-42f9-bd67-0659e6535b3d/Lisa+Pic.png?format=750w" TargetMode="External"/><Relationship Id="rId121" Type="http://schemas.openxmlformats.org/officeDocument/2006/relationships/hyperlink" Target="https://assets.yourpractice.online/184/john-s-xenos-md-profile-new.jpg" TargetMode="External"/><Relationship Id="rId142" Type="http://schemas.openxmlformats.org/officeDocument/2006/relationships/hyperlink" Target="https://d2tgiyvz192tbr.cloudfront.net/providers/servlet/servlet.FileDownload?file=00P6O00006BjmBgUAJ" TargetMode="External"/><Relationship Id="rId163" Type="http://schemas.openxmlformats.org/officeDocument/2006/relationships/hyperlink" Target="https://blueskypt.com/wp-content/uploads/2019/01/IMG_0434-1-min-400x450.jpeg" TargetMode="External"/><Relationship Id="rId184" Type="http://schemas.openxmlformats.org/officeDocument/2006/relationships/hyperlink" Target="https://dyn.mktgcdn.com/p/_v4BwPGuNMHtZKmZjOz7n4gWcyarNUei0JmbPx3NBb4/width=1280,height=1280" TargetMode="External"/><Relationship Id="rId189" Type="http://schemas.openxmlformats.org/officeDocument/2006/relationships/hyperlink" Target="https://iconeyecare.com/wp-content/uploads/sites/2/2019/05/David-Litoff-MD-5280-2025.png" TargetMode="External"/><Relationship Id="rId3" Type="http://schemas.openxmlformats.org/officeDocument/2006/relationships/hyperlink" Target="https://le-cdn.hibuwebsites.com/d547502b29a74082aa2674a049aff938/dms3rep/multi/opt/downing-street-dental-james-mclain-1920w.jpg" TargetMode="External"/><Relationship Id="rId25" Type="http://schemas.openxmlformats.org/officeDocument/2006/relationships/hyperlink" Target="https://www.metropolitandentalcarenyc.com/wp-content/uploads/Dr.-Mermet.jpg" TargetMode="External"/><Relationship Id="rId46" Type="http://schemas.openxmlformats.org/officeDocument/2006/relationships/hyperlink" Target="https://stollsmiles.com/wp-content/uploads/2023/09/dr-stoll-transparent-background.png" TargetMode="External"/><Relationship Id="rId67" Type="http://schemas.openxmlformats.org/officeDocument/2006/relationships/hyperlink" Target="https://mycorederm.com/wp-content/uploads/2025/11/Dr_Stephanie_Frankel_MD_Dermatologist_Denver.png" TargetMode="External"/><Relationship Id="rId116" Type="http://schemas.openxmlformats.org/officeDocument/2006/relationships/hyperlink" Target="https://sa1s3optim.patientpop.com/assets/docs/159838.jpg" TargetMode="External"/><Relationship Id="rId137" Type="http://schemas.openxmlformats.org/officeDocument/2006/relationships/hyperlink" Target="https://d2tgiyvz192tbr.cloudfront.net/providers/servlet/servlet.FileDownload?file=00P6O00006BilW8UAJ" TargetMode="External"/><Relationship Id="rId158" Type="http://schemas.openxmlformats.org/officeDocument/2006/relationships/hyperlink" Target="https://www.thecenterforcosmeticsurgery.net/content/uploads/2025/11/Dr.-Teresa-Cunningham.jpg" TargetMode="External"/><Relationship Id="rId20" Type="http://schemas.openxmlformats.org/officeDocument/2006/relationships/hyperlink" Target="https://encrypted-tbn0.gstatic.com/images?q=tbn:ANd9GcS-UvydK86Bhi901jxm-HzgfZf1bZsF9VHf9A&amp;s" TargetMode="External"/><Relationship Id="rId41" Type="http://schemas.openxmlformats.org/officeDocument/2006/relationships/hyperlink" Target="https://cdn.prod.website-files.com/6968483805d8fcbd74cc0f4f/6968489734b092478f369a11_owens-family-3-p-1600.jpg" TargetMode="External"/><Relationship Id="rId62" Type="http://schemas.openxmlformats.org/officeDocument/2006/relationships/hyperlink" Target="https://coloradodermatology.com/wp-content/uploads/2016/07/matt-mahlberg-headshot.jpg" TargetMode="External"/><Relationship Id="rId83" Type="http://schemas.openxmlformats.org/officeDocument/2006/relationships/hyperlink" Target="https://everychildpediatrics.org/wp-content/uploads/2023/03/Alfie-Meister-800x800-1-768x768.jpg" TargetMode="External"/><Relationship Id="rId88" Type="http://schemas.openxmlformats.org/officeDocument/2006/relationships/hyperlink" Target="https://lynkpediatrics.com/wp-content/uploads/2021/03/image6.png" TargetMode="External"/><Relationship Id="rId111" Type="http://schemas.openxmlformats.org/officeDocument/2006/relationships/hyperlink" Target="https://occ-ortho.com/wp-content/uploads/2023/12/BrianLarkin.jpg" TargetMode="External"/><Relationship Id="rId132" Type="http://schemas.openxmlformats.org/officeDocument/2006/relationships/hyperlink" Target="https://d2tgiyvz192tbr.cloudfront.net/providers/servlet/servlet.FileDownload?file=00P3n00001v8GADEA2" TargetMode="External"/><Relationship Id="rId153" Type="http://schemas.openxmlformats.org/officeDocument/2006/relationships/hyperlink" Target="https://www.ravalmd.com/content/uploads/2026/05/dr__raval_4-1.jpg" TargetMode="External"/><Relationship Id="rId174" Type="http://schemas.openxmlformats.org/officeDocument/2006/relationships/hyperlink" Target="https://backtomotion.net/wp-content/uploads/2010/01/MichaelHouse.jpg" TargetMode="External"/><Relationship Id="rId179" Type="http://schemas.openxmlformats.org/officeDocument/2006/relationships/hyperlink" Target="https://blogsdir.imgix.net/2375/files/photos/staff/Phil-new.jpg?auto=compress,format&amp;cs=adobergb1998&amp;fit=crop&amp;crop=focalpoint" TargetMode="External"/><Relationship Id="rId195" Type="http://schemas.openxmlformats.org/officeDocument/2006/relationships/hyperlink" Target="https://cdcssl.ibsrv.net/ibimg/smb/650x882_80/webmgr/0n/m/p/staff/044.jpg.webp?f608241168e9caedfa9b7e7a05a61541" TargetMode="External"/><Relationship Id="rId190" Type="http://schemas.openxmlformats.org/officeDocument/2006/relationships/hyperlink" Target="https://a.mktgcdn.com/p/nKTvGfmkuxf0cpFHyDdwvL686_UxGbAZLHNRt2lRE70/2400x2400.jpg" TargetMode="External"/><Relationship Id="rId15" Type="http://schemas.openxmlformats.org/officeDocument/2006/relationships/hyperlink" Target="https://www.smilestudiodenver.com/wp-content/uploads/2025/05/img-dr-rana-sweis.webp" TargetMode="External"/><Relationship Id="rId36" Type="http://schemas.openxmlformats.org/officeDocument/2006/relationships/hyperlink" Target="https://d12kxvifw0eqt3.cloudfront.net/meet-doctor-1.jpg" TargetMode="External"/><Relationship Id="rId57" Type="http://schemas.openxmlformats.org/officeDocument/2006/relationships/hyperlink" Target="https://www.epiphanydermatology.com/wp-content/uploads/2026/04/Erin-Adams-Website.jpg" TargetMode="External"/><Relationship Id="rId106" Type="http://schemas.openxmlformats.org/officeDocument/2006/relationships/hyperlink" Target="https://occ-ortho.com/wp-content/uploads/2024/03/DerekPurcell.jpg" TargetMode="External"/><Relationship Id="rId127" Type="http://schemas.openxmlformats.org/officeDocument/2006/relationships/hyperlink" Target="https://cherryhillsmidwiferyandobgyn.com/wp-content/uploads/2024/02/1442212.jpg" TargetMode="External"/><Relationship Id="rId10" Type="http://schemas.openxmlformats.org/officeDocument/2006/relationships/hyperlink" Target="https://www.cherry-creekdentist.com/wp-content/uploads/2019/08/Rossow8119-4x6.jpg.avif" TargetMode="External"/><Relationship Id="rId31" Type="http://schemas.openxmlformats.org/officeDocument/2006/relationships/hyperlink" Target="https://insureyourcompany.com/wp-content/uploads/2018/03/SerenityDentalCare-8.png" TargetMode="External"/><Relationship Id="rId52" Type="http://schemas.openxmlformats.org/officeDocument/2006/relationships/hyperlink" Target="https://www.denverdermatologycenter.com/wp-content/uploads/2021/01/doctor-margaret-e-muldrow-dermatologist-600x600.jpg" TargetMode="External"/><Relationship Id="rId73" Type="http://schemas.openxmlformats.org/officeDocument/2006/relationships/hyperlink" Target="https://lirp.cdn-website.com/1e4889af/dms3rep/multi/opt/DanielMigaMD-1920w.jpg" TargetMode="External"/><Relationship Id="rId78" Type="http://schemas.openxmlformats.org/officeDocument/2006/relationships/hyperlink" Target="https://cmcpediatrics.com/wp-content/uploads/2025/06/dr_abby_headshot_temp-e1761170458800-900x462.jpg" TargetMode="External"/><Relationship Id="rId94" Type="http://schemas.openxmlformats.org/officeDocument/2006/relationships/hyperlink" Target="https://img1.wsimg.com/isteam/ip/012584f3-239a-4da0-8c58-9d43e1bc8ab7/f8da3f27-0b49-4d88-87db-9b5867c33248.jpg/:/rs=w:800,cg:true,m" TargetMode="External"/><Relationship Id="rId99" Type="http://schemas.openxmlformats.org/officeDocument/2006/relationships/hyperlink" Target="https://d2tgiyvz192tbr.cloudfront.net/providers/servlet/servlet.FileDownload?file=00P3n00001or5oMEAQ" TargetMode="External"/><Relationship Id="rId101" Type="http://schemas.openxmlformats.org/officeDocument/2006/relationships/hyperlink" Target="https://providers.atriumhealth.org/sparkle-assets/preview_thumbnails/physicians/32171/doctor_finder-c8512643fa150602f7d1da379b1cc26f.jpg" TargetMode="External"/><Relationship Id="rId122" Type="http://schemas.openxmlformats.org/officeDocument/2006/relationships/hyperlink" Target="https://occ-ortho.com/wp-content/uploads/2023/12/RyanCaufield.jpg" TargetMode="External"/><Relationship Id="rId143" Type="http://schemas.openxmlformats.org/officeDocument/2006/relationships/hyperlink" Target="https://d2tgiyvz192tbr.cloudfront.net/providers/servlet/servlet.FileDownload?file=00P3900001TEcWOEA1" TargetMode="External"/><Relationship Id="rId148" Type="http://schemas.openxmlformats.org/officeDocument/2006/relationships/hyperlink" Target="https://www.denverplasticsurgery.com/wp-content/uploads/2022/04/Rodgers_bio_photo.jpg" TargetMode="External"/><Relationship Id="rId164" Type="http://schemas.openxmlformats.org/officeDocument/2006/relationships/hyperlink" Target="https://atlasptco.com/wp-content/uploads/2025/12/andrea-guevara-e1766515101620-300x300.webp" TargetMode="External"/><Relationship Id="rId169" Type="http://schemas.openxmlformats.org/officeDocument/2006/relationships/hyperlink" Target="https://kinetikchaindenver.com/wp-content/uploads/2024/06/jamie-1.webp" TargetMode="External"/><Relationship Id="rId185" Type="http://schemas.openxmlformats.org/officeDocument/2006/relationships/hyperlink" Target="https://static.royacdn.com/Site-cec56ae6-78a8-4307-af10-dca5bb6b8f6c/GRW_1344_2.png" TargetMode="External"/><Relationship Id="rId4" Type="http://schemas.openxmlformats.org/officeDocument/2006/relationships/hyperlink" Target="https://www.corsondentistry.com/denver-co/wp-content/uploads/sites/2/2024/08/dr-corson-1.jpg.webp" TargetMode="External"/><Relationship Id="rId9" Type="http://schemas.openxmlformats.org/officeDocument/2006/relationships/hyperlink" Target="https://cdn.prod.website-files.com/68d56001ecdfc66c420fdc14/695bf8cf9326ad806f8b132f_Dr.%20Burson%20Headshot.webp" TargetMode="External"/><Relationship Id="rId180" Type="http://schemas.openxmlformats.org/officeDocument/2006/relationships/hyperlink" Target="https://da4e1j5r7gw87.cloudfront.net/wp-content/uploads/sites/2312/2024/08/benjamin_GSP_UID_9cb874fc-662d-4e7e-a8ec-e7c5dcfaf75a.jpeg" TargetMode="External"/><Relationship Id="rId26" Type="http://schemas.openxmlformats.org/officeDocument/2006/relationships/hyperlink" Target="https://www.thedentistryplacedenver.com/wp-content/uploads/sites/6905/2025/01/Robert-Greene-DMD-Dentist-Home-page.jpg" TargetMode="External"/><Relationship Id="rId47" Type="http://schemas.openxmlformats.org/officeDocument/2006/relationships/hyperlink" Target="https://www.bensonortho.com/wp-content/uploads/2025/11/Orthodontist-Denver-CO-Gary-Benson-Sitting-in-Garden.webp" TargetMode="External"/><Relationship Id="rId68" Type="http://schemas.openxmlformats.org/officeDocument/2006/relationships/hyperlink" Target="https://forefrontdermatology.com/wp-content/uploads/2022/07/Katherine-Wehlage-800x800-WEB-1-350x350.jpg" TargetMode="External"/><Relationship Id="rId89" Type="http://schemas.openxmlformats.org/officeDocument/2006/relationships/hyperlink" Target="https://www.coloradophysicianpartners.com/media/g0phsiwr/alger-bradley-md-4web.jpg" TargetMode="External"/><Relationship Id="rId112" Type="http://schemas.openxmlformats.org/officeDocument/2006/relationships/hyperlink" Target="https://sa1s3optim.patientpop.com/assets/docs/272541.png" TargetMode="External"/><Relationship Id="rId133" Type="http://schemas.openxmlformats.org/officeDocument/2006/relationships/hyperlink" Target="https://southdenverobgyn.com/wp-content/uploads/2026/03/Kelly-M-Lennon-MD-400x560.jpg" TargetMode="External"/><Relationship Id="rId154" Type="http://schemas.openxmlformats.org/officeDocument/2006/relationships/hyperlink" Target="https://images.squarespace-cdn.com/content/v1/55a57b03e4b0bb9c3a2c1fd2/1591646744447-CE4OGJ0XPRZKDO6YS6LW/Dr-Jack-Zamora?format=2500w" TargetMode="External"/><Relationship Id="rId175" Type="http://schemas.openxmlformats.org/officeDocument/2006/relationships/hyperlink" Target="https://images.squarespace-cdn.com/content/v1/5c736d0a523958e0eb38af04/8a9c9aca-bc1c-4951-ad14-bd1a6de5bde8/Denver+Physical+Therapist?format=750w" TargetMode="External"/><Relationship Id="rId196" Type="http://schemas.openxmlformats.org/officeDocument/2006/relationships/hyperlink" Target="https://static.royacdn.com/Site-cca01a99-7901-4da0-9613-ded5f6e8aa06/image/Dr._Christina_Green_OD.jpg" TargetMode="External"/><Relationship Id="rId16" Type="http://schemas.openxmlformats.org/officeDocument/2006/relationships/hyperlink" Target="https://cherrycreekdentalspa.com/wp-content/uploads/2025/02/Dr_Melissa_Goodpaster_headshot.png" TargetMode="External"/><Relationship Id="rId37" Type="http://schemas.openxmlformats.org/officeDocument/2006/relationships/hyperlink" Target="https://total-orthodontics.com/wp-content/uploads/2017/06/dr-brooks-barefoot-family.jpg.webp" TargetMode="External"/><Relationship Id="rId58" Type="http://schemas.openxmlformats.org/officeDocument/2006/relationships/hyperlink" Target="https://www.usdermatologypartners.com/wp-content/uploads/2019/05/Michaela-McDonnell-MD-Head-Shot-Blue.jpg" TargetMode="External"/><Relationship Id="rId79" Type="http://schemas.openxmlformats.org/officeDocument/2006/relationships/hyperlink" Target="https://cdcssl.ibsrv.net/ibimg/smb/776x582_80/webmgr/1l/y/b/Alexis%20bio%20pic.jpeg.webp?de9ca9f0e1ac39e5778cac866b9266f4" TargetMode="External"/><Relationship Id="rId102" Type="http://schemas.openxmlformats.org/officeDocument/2006/relationships/hyperlink" Target="https://d2tgiyvz192tbr.cloudfront.net/providers/servlet/servlet.FileDownload?file=00P6O00006FYB9GUAX" TargetMode="External"/><Relationship Id="rId123" Type="http://schemas.openxmlformats.org/officeDocument/2006/relationships/hyperlink" Target="https://d2tgiyvz192tbr.cloudfront.net/providers/servlet/servlet.FileDownload?file=00P3n00001g3T3CEAU" TargetMode="External"/><Relationship Id="rId144" Type="http://schemas.openxmlformats.org/officeDocument/2006/relationships/hyperlink" Target="https://d2tgiyvz192tbr.cloudfront.net/providers/servlet/servlet.FileDownload?file=00P6O00006FA60RUAT" TargetMode="External"/><Relationship Id="rId90" Type="http://schemas.openxmlformats.org/officeDocument/2006/relationships/hyperlink" Target="https://www.coloradophysicianpartners.com/media/k5mnf1c1/reece-miriam_4web.jpg" TargetMode="External"/><Relationship Id="rId165" Type="http://schemas.openxmlformats.org/officeDocument/2006/relationships/hyperlink" Target="https://blogsdir.imgix.net/2144/files/staff/Geoffrey-Rodriguez-Jasinski.jpeg?auto=compress,format&amp;cs=adobergb1998&amp;auto=compress,format&amp;cs=adobergb1998&amp;h=300&amp;w=300&amp;fp-z=1.35&amp;fp-x=0.52&amp;fp-y=0.38&amp;crop=focalpoint&amp;fit=crop" TargetMode="External"/><Relationship Id="rId186" Type="http://schemas.openxmlformats.org/officeDocument/2006/relationships/hyperlink" Target="https://infinityeyecareofdenver.com/userfiles/2504/images/_DSC9682.jpg?t=20231020011032" TargetMode="External"/><Relationship Id="rId27" Type="http://schemas.openxmlformats.org/officeDocument/2006/relationships/hyperlink" Target="https://cdn.prod.website-files.com/677f0c7ae11a156b6b2c3f15/69651f930a4105aca0fdf524_Dr.Sarah%20Head%20Shot-p-1600.jpg" TargetMode="External"/><Relationship Id="rId48" Type="http://schemas.openxmlformats.org/officeDocument/2006/relationships/hyperlink" Target="https://www.1stimpressionsortho.com/wp-content/uploads/2025/12/dr-gibson.webp" TargetMode="External"/><Relationship Id="rId69" Type="http://schemas.openxmlformats.org/officeDocument/2006/relationships/hyperlink" Target="https://www.advancedderm.com/getmedia/6edca50c-74c6-4457-a37e-1f0bb23d457a/Dr-Kaufmann-Office-cropped.jpg?width=300&amp;height=350&amp;ext=.jpgassets/images/person-provider.jpg" TargetMode="External"/><Relationship Id="rId113" Type="http://schemas.openxmlformats.org/officeDocument/2006/relationships/hyperlink" Target="https://d2tgiyvz192tbr.cloudfront.net/providers/servlet/servlet.FileDownload?file=00P3n00001g3T3CEAU" TargetMode="External"/><Relationship Id="rId134" Type="http://schemas.openxmlformats.org/officeDocument/2006/relationships/hyperlink" Target="https://d2tgiyvz192tbr.cloudfront.net/providers/servlet/servlet.FileDownload?file=00P3900001TEcWOEA1" TargetMode="External"/><Relationship Id="rId80" Type="http://schemas.openxmlformats.org/officeDocument/2006/relationships/hyperlink" Target="https://www.inspirepediatrics.com/images/about-laura.jpg" TargetMode="External"/><Relationship Id="rId155" Type="http://schemas.openxmlformats.org/officeDocument/2006/relationships/hyperlink" Target="https://www.datocms-assets.com/102837/1688422963-tabs1.jpg?auto=format,compress&amp;w=2100&amp;q=95" TargetMode="External"/><Relationship Id="rId176" Type="http://schemas.openxmlformats.org/officeDocument/2006/relationships/hyperlink" Target="https://denverptis.com/wp-content/uploads/beverly-parrott-physical-therapist-englewood-co_PTIS_DENVER-360x360.png" TargetMode="External"/><Relationship Id="rId197" Type="http://schemas.openxmlformats.org/officeDocument/2006/relationships/hyperlink" Target="https://storage.googleapis.com/ecp-samurai/33463/a0f699d7-0774-4443-b475-eeede1504994.jpeg" TargetMode="External"/><Relationship Id="rId17" Type="http://schemas.openxmlformats.org/officeDocument/2006/relationships/hyperlink" Target="https://cdn-ilemhgp.nitrocdn.com/DGJxofDpWQZXcLSJUeopVEqeiwRXlETA/assets/images/optimized/rev-5474370/pafamilydentist.com/wp-content/uploads/2026/02/Group-4213.webp" TargetMode="External"/><Relationship Id="rId38" Type="http://schemas.openxmlformats.org/officeDocument/2006/relationships/hyperlink" Target="https://www.belmarorthodontics.com/wp-content/uploads/2025/09/dr-hardy.jpg" TargetMode="External"/><Relationship Id="rId59" Type="http://schemas.openxmlformats.org/officeDocument/2006/relationships/hyperlink" Target="https://www.advancedderm.com/getmedia/ea088a4d-68eb-431c-8d35-673c8f86c40e/Screen-Shot-2021-02-23-at-11-32-31-AM.png?width=330&amp;height=459&amp;ext=.png" TargetMode="External"/><Relationship Id="rId103" Type="http://schemas.openxmlformats.org/officeDocument/2006/relationships/hyperlink" Target="https://www.adventhealth.com/sites/default/files/styles/fc_800x800/public/physicians/Chase%2520Blackford.jpg.webp?h=54145fed&amp;itok=I7blzb7r" TargetMode="External"/><Relationship Id="rId124" Type="http://schemas.openxmlformats.org/officeDocument/2006/relationships/hyperlink" Target="https://sa1s3optim.patientpop.com/assets/docs/159843.jpg" TargetMode="External"/><Relationship Id="rId70" Type="http://schemas.openxmlformats.org/officeDocument/2006/relationships/hyperlink" Target="https://images.squarespace-cdn.com/content/v1/66356004fb7eeb30dc27ab6c/137315c6-29ea-4836-a427-87a6dbf1b0a1/GhiselliDerm2024-036.jpg?format=750w" TargetMode="External"/><Relationship Id="rId91" Type="http://schemas.openxmlformats.org/officeDocument/2006/relationships/hyperlink" Target="https://www.adventhealth.com/sites/default/files/styles/fc_800x800/public/physicians/Elise%2520Yerelian%2520-%25201325506375.jpg.webp?h=54145fed&amp;itok=X5wuPFGY" TargetMode="External"/><Relationship Id="rId145" Type="http://schemas.openxmlformats.org/officeDocument/2006/relationships/hyperlink" Target="https://d2tgiyvz192tbr.cloudfront.net/providers/servlet/servlet.FileDownload?file=00P3n00001bD4g3EAC" TargetMode="External"/><Relationship Id="rId166" Type="http://schemas.openxmlformats.org/officeDocument/2006/relationships/hyperlink" Target="https://blogsdir.imgix.net/2144/files/staff/kevin.jpg?auto=compress,format&amp;cs=adobergb1998&amp;h=300&amp;w=300&amp;fp-z=1&amp;fp-y=0.48&amp;crop=focalpoint&amp;fit=crop" TargetMode="External"/><Relationship Id="rId187" Type="http://schemas.openxmlformats.org/officeDocument/2006/relationships/hyperlink" Target="https://trueeyecareco.com/wp-content/uploads/2025/02/Dr-Nathan-Lohmeyer-headshot-1.jpg" TargetMode="External"/><Relationship Id="rId1" Type="http://schemas.openxmlformats.org/officeDocument/2006/relationships/hyperlink" Target="https://www.thedentistryplacedenver.com/wp-content/uploads/sites/6905/2025/01/Robert-Greene-DMD-Dentist-Home-page.jpg" TargetMode="External"/><Relationship Id="rId28" Type="http://schemas.openxmlformats.org/officeDocument/2006/relationships/hyperlink" Target="https://cdn.prod.website-files.com/5e8797820b4db13b69a6d577/60807d7f3c84ea846bbeff06_denver%20co%20dentist%20.png" TargetMode="External"/><Relationship Id="rId49" Type="http://schemas.openxmlformats.org/officeDocument/2006/relationships/hyperlink" Target="https://www.orthointhehighlands.com/wp-content/uploads/2020/06/Dr-Baros-BioPhoto.jpg" TargetMode="External"/><Relationship Id="rId114" Type="http://schemas.openxmlformats.org/officeDocument/2006/relationships/hyperlink" Target="https://occ-ortho.com/wp-content/uploads/2024/03/PhilipStull.jpg" TargetMode="External"/><Relationship Id="rId60" Type="http://schemas.openxmlformats.org/officeDocument/2006/relationships/hyperlink" Target="https://www.coloskin.com/wp-content/uploads/2019/05/1-5cd3406e96489.png" TargetMode="External"/><Relationship Id="rId81" Type="http://schemas.openxmlformats.org/officeDocument/2006/relationships/hyperlink" Target="https://www.prairiepeds.com/sites/default/files/styles/content_image/public/media/image/alison%20-%20pic%20for%20web.JPG?itok=RAnSyCR1" TargetMode="External"/><Relationship Id="rId135" Type="http://schemas.openxmlformats.org/officeDocument/2006/relationships/hyperlink" Target="https://images.squarespace-cdn.com/content/v1/5c05673f85ede1e54f761db0/1545072910098-7LVZYMNCK1U7JIJ7QQ9S/mpj2.jpg?format=500w" TargetMode="External"/><Relationship Id="rId156" Type="http://schemas.openxmlformats.org/officeDocument/2006/relationships/hyperlink" Target="https://cofps.com/wp-content/uploads/sites/240/2023/10/image.png.webp" TargetMode="External"/><Relationship Id="rId177" Type="http://schemas.openxmlformats.org/officeDocument/2006/relationships/hyperlink" Target="https://static.wixstatic.com/media/5aead8_9bba81badd1d4afc8d135dc1dfdb82c9~mv2.jpg/v1/fill/w_451,h_1054,al_c,q_85,usm_0.66_1.00_0.01,enc_avif,quality_auto/5aead8_9bba81badd1d4afc8d135dc1dfdb82c9~mv2.jpg" TargetMode="External"/><Relationship Id="rId18" Type="http://schemas.openxmlformats.org/officeDocument/2006/relationships/hyperlink" Target="https://www.smilestudiodenver.com/wp-content/uploads/2025/05/adam-main-page.webp" TargetMode="External"/><Relationship Id="rId39" Type="http://schemas.openxmlformats.org/officeDocument/2006/relationships/hyperlink" Target="https://alignedonpearl.com/wp-content/uploads/2024/06/Aligned_DrV_Say-Hello.jpg" TargetMode="External"/><Relationship Id="rId50" Type="http://schemas.openxmlformats.org/officeDocument/2006/relationships/hyperlink" Target="https://total-orthodontics.com/wp-content/uploads/2017/06/dr-brooks-barefoot-family.jpg.webp" TargetMode="External"/><Relationship Id="rId104" Type="http://schemas.openxmlformats.org/officeDocument/2006/relationships/hyperlink" Target="https://coloradofamilymedicine.com/uploads/1/2/9/7/129719891/dr-tsam-pic_orig.png" TargetMode="External"/><Relationship Id="rId125" Type="http://schemas.openxmlformats.org/officeDocument/2006/relationships/hyperlink" Target="https://som.cuanschutz.edu/FIMS/Content/faculty/40492/CU-Doctors-40492.jpg" TargetMode="External"/><Relationship Id="rId146" Type="http://schemas.openxmlformats.org/officeDocument/2006/relationships/hyperlink" Target="https://www.campanileplasticsurgery.com/wp-content/uploads/2023/10/Campanile-desktop-header-3-4.webp" TargetMode="External"/><Relationship Id="rId167" Type="http://schemas.openxmlformats.org/officeDocument/2006/relationships/hyperlink" Target="https://www.evolutionphysicaltherapy.com/wp-content/uploads/2025/02/Kumi-Bankson-wpv_690x.png" TargetMode="External"/><Relationship Id="rId188" Type="http://schemas.openxmlformats.org/officeDocument/2006/relationships/hyperlink" Target="https://optiqueofdenver.com/wp-content/uploads/2026/03/Tyler-Persson.png"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img.lb.wbmdstatic.com/lhd/provider/4033412_campaignproviderprofileimage_1f5db862-99c2-4ab0-9b5f-20144fd08d2f.jpg" TargetMode="External"/><Relationship Id="rId21" Type="http://schemas.openxmlformats.org/officeDocument/2006/relationships/hyperlink" Target="https://smilepartnersusa.com/wp-content/uploads/2026/01/Dr.-Alvin-J.-Rattle-DDS.jpg" TargetMode="External"/><Relationship Id="rId42" Type="http://schemas.openxmlformats.org/officeDocument/2006/relationships/hyperlink" Target="https://encrypted-tbn0.gstatic.com/images?q=tbn:ANd9GcRLNaSOGB-dStqgorZJq0zdkCB0RM5HeBR2xA&amp;s" TargetMode="External"/><Relationship Id="rId63" Type="http://schemas.openxmlformats.org/officeDocument/2006/relationships/hyperlink" Target="https://encrypted-tbn0.gstatic.com/images?q=tbn:ANd9GcRUOSUnASny0OJDaOrO3-jS5IUiwBAdeHGGo-J2Y3yAPg&amp;s=10" TargetMode="External"/><Relationship Id="rId84" Type="http://schemas.openxmlformats.org/officeDocument/2006/relationships/hyperlink" Target="https://encrypted-tbn0.gstatic.com/images?q=tbn:ANd9GcS4OQiqiDVdAScRFfvtzgjtvu2scpBJc0nceuuP8mEPWA&amp;s" TargetMode="External"/><Relationship Id="rId138" Type="http://schemas.openxmlformats.org/officeDocument/2006/relationships/hyperlink" Target="https://encrypted-tbn0.gstatic.com/images?q=tbn:ANd9GcR61wa7hnp4RTdo0S0uvFX4b7xAYbYcFTEMMg&amp;s" TargetMode="External"/><Relationship Id="rId159" Type="http://schemas.openxmlformats.org/officeDocument/2006/relationships/hyperlink" Target="https://encrypted-tbn0.gstatic.com/images?q=tbn:ANd9GcTL6lkdmhOhbKl_i9uHlHSmsTD0_prbNO9bXHNhDVDdiw&amp;s=10" TargetMode="External"/><Relationship Id="rId170" Type="http://schemas.openxmlformats.org/officeDocument/2006/relationships/hyperlink" Target="https://www.google.com/imgres?q=Dr.%20Adeline%20Goh%2C%20O.D.&amp;imgurl=https%3A%2F%2Fimages.squarespace-cdn.com%2Fcontent%2Fv1%2F6693b71b13cba069144adddb%2Fd6e2d0d8-97ff-4faa-8305-93f17ef5a1cb%2FIMG_5993.JPG&amp;imgrefurl=https%3A%2F%2Fwww.buckheadeyecare.com%2Fteam&amp;docid=iOIQovLbDT5mpM&amp;tbnid=dVpbtZDaC7S0gM&amp;vet=12ahUKEwjx__OG6Z2VAxUNZfUHHfbZGzIQnPAOegQIPhAA..i&amp;w=2500&amp;h=3750&amp;hcb=2&amp;ved=2ahUKEwjx__OG6Z2VAxUNZfUHHfbZGzIQnPAOegQIPhAA" TargetMode="External"/><Relationship Id="rId191" Type="http://schemas.openxmlformats.org/officeDocument/2006/relationships/hyperlink" Target="https://www.atlantasportandspine.com/wp-content/uploads/bb-plugin/cache/Stephanie-Applegate-square-cbb79ba063aafeb7a6963737c9f511e1-.jpg" TargetMode="External"/><Relationship Id="rId205" Type="http://schemas.openxmlformats.org/officeDocument/2006/relationships/hyperlink" Target="https://encrypted-tbn0.gstatic.com/images?q=tbn:ANd9GcTcbnDoLgRNaoZzOO3jF6CBtl4PeySPtitB-A&amp;s" TargetMode="External"/><Relationship Id="rId107" Type="http://schemas.openxmlformats.org/officeDocument/2006/relationships/hyperlink" Target="https://encrypted-tbn0.gstatic.com/images?q=tbn:ANd9GcTXYV57jrQRyrgTbAmvBC_Jl9CMbppApkZ3zQ&amp;s" TargetMode="External"/><Relationship Id="rId11" Type="http://schemas.openxmlformats.org/officeDocument/2006/relationships/hyperlink" Target="https://www.perlsmile.co/wp-content/uploads/2025/12/2b6a8142-photoroom.png" TargetMode="External"/><Relationship Id="rId32" Type="http://schemas.openxmlformats.org/officeDocument/2006/relationships/hyperlink" Target="https://www.smileatl.com/wp-content/uploads/2025/07/dr-timothy-p-resuta.jpg" TargetMode="External"/><Relationship Id="rId53" Type="http://schemas.openxmlformats.org/officeDocument/2006/relationships/hyperlink" Target="https://media.licdn.com/dms/image/v2/D4E03AQFB5KB75jlMZg/profile-displayphoto-shrink_200_200/B4EZW.KOp3GwAg-/0/1742652107672?e=2147483647&amp;v=beta&amp;t=ZdS_uQlLe_Li2fnj8hUrQdK_m2UTgQNAn33iwrCeTIU" TargetMode="External"/><Relationship Id="rId74" Type="http://schemas.openxmlformats.org/officeDocument/2006/relationships/hyperlink" Target="https://encrypted-tbn0.gstatic.com/images?q=tbn:ANd9GcS3MTGhgEAbXuUNkoXzOHEGD-BAxqp1K9Oh5Ru9yVHrCg&amp;s=10" TargetMode="External"/><Relationship Id="rId128" Type="http://schemas.openxmlformats.org/officeDocument/2006/relationships/hyperlink" Target="https://www.drpandya.com/images/raj-pandya.png" TargetMode="External"/><Relationship Id="rId149" Type="http://schemas.openxmlformats.org/officeDocument/2006/relationships/hyperlink" Target="https://encrypted-tbn0.gstatic.com/images?q=tbn:ANd9GcTMMSy6nPUSLpp4IpuNaZOzH9sUKb95I1nCJCxZHpLb5Q&amp;s=10" TargetMode="External"/><Relationship Id="rId5" Type="http://schemas.openxmlformats.org/officeDocument/2006/relationships/hyperlink" Target="https://static.royacdn.com/Site-a55ba6b1-e817-4139-93e2-4102de01dfba/insidepage/DSCF3987.jpg" TargetMode="External"/><Relationship Id="rId95" Type="http://schemas.openxmlformats.org/officeDocument/2006/relationships/hyperlink" Target="https://encrypted-tbn0.gstatic.com/images?q=tbn:ANd9GcR-Z-JbggqhrkWlYyZj827HdlKHGZudoYvPsBGMAFergg&amp;s=10" TargetMode="External"/><Relationship Id="rId160" Type="http://schemas.openxmlformats.org/officeDocument/2006/relationships/hyperlink" Target="https://encrypted-tbn0.gstatic.com/images?q=tbn:ANd9GcSl5RJY0BE0ZjozgC0uWsIfGljmgGkUT_D1IQphrH-i-A&amp;s=10" TargetMode="External"/><Relationship Id="rId181" Type="http://schemas.openxmlformats.org/officeDocument/2006/relationships/hyperlink" Target="https://encrypted-tbn0.gstatic.com/images?q=tbn:ANd9GcRHLZYC2ZTtNvHydJFm8VwfhfeFln_xplX4jA&amp;s" TargetMode="External"/><Relationship Id="rId22" Type="http://schemas.openxmlformats.org/officeDocument/2006/relationships/hyperlink" Target="https://encrypted-tbn1.gstatic.com/images?q=tbn:ANd9GcRZhvBnLm5S5ff_lfS26jtchD8HuzdjNQwtEUWm12dAWNPzyQNi" TargetMode="External"/><Relationship Id="rId43" Type="http://schemas.openxmlformats.org/officeDocument/2006/relationships/hyperlink" Target="https://www.reveorthodontics.com/wp-content/uploads/2026/04/Orthodontist-Atlanta-GA-Meet-Our-Doctors.png" TargetMode="External"/><Relationship Id="rId64" Type="http://schemas.openxmlformats.org/officeDocument/2006/relationships/hyperlink" Target="https://encrypted-tbn0.gstatic.com/images?q=tbn:ANd9GcRNiE18mYy-tJhhLnbNRHAvpoCNchfTFSUH1BTmSa-_BQ&amp;s=10" TargetMode="External"/><Relationship Id="rId118" Type="http://schemas.openxmlformats.org/officeDocument/2006/relationships/hyperlink" Target="https://s3-media0.fl.yelpcdn.com/bphoto/5FLzbJURXGFjmcnSBdvL9Q/348s.jpg" TargetMode="External"/><Relationship Id="rId139" Type="http://schemas.openxmlformats.org/officeDocument/2006/relationships/hyperlink" Target="https://peachtreeorthopedics.com/wp-content/uploads/2022/03/ezequiel-cassinelli.jpg" TargetMode="External"/><Relationship Id="rId85" Type="http://schemas.openxmlformats.org/officeDocument/2006/relationships/hyperlink" Target="https://encrypted-tbn0.gstatic.com/images?q=tbn:ANd9GcT4Q-J6aIw29qH48n2Ej3pfWxwJMFG7Ca1VmfLQdiQmMg&amp;s=10" TargetMode="External"/><Relationship Id="rId150" Type="http://schemas.openxmlformats.org/officeDocument/2006/relationships/hyperlink" Target="https://encrypted-tbn0.gstatic.com/images?q=tbn:ANd9GcRb8rzqrhEt5KLS5qZU2HYWN1nw9ZpLZQ9xeiJ8Hr38Vg&amp;s=10" TargetMode="External"/><Relationship Id="rId171" Type="http://schemas.openxmlformats.org/officeDocument/2006/relationships/hyperlink" Target="https://www.google.com/imgres?q=Dr.%20Alan%20Larsen&amp;imgurl=https%3A%2F%2Fbuckheadplasticsurgery.com%2Fwp-content%2Fuploads%2F2021%2F03%2FAlan-N-Larsen-MD-Buckhead-Plastic-Surgery-Atlanta-GA-0205.jpg&amp;imgrefurl=https%3A%2F%2Fbuckheadplasticsurgery.com%2F&amp;docid=TdDuHXw5Irv8TM&amp;tbnid=WBGRXbBlrA7UJM&amp;vet=12ahUKEwiL4ZHc6J2VAxWKlK8BHT-IBoAQnPAOegQIORAA..i&amp;w=1080&amp;h=1352&amp;hcb=2&amp;ved=2ahUKEwiL4ZHc6J2VAxWKlK8BHT-IBoAQnPAOegQIORAA" TargetMode="External"/><Relationship Id="rId192" Type="http://schemas.openxmlformats.org/officeDocument/2006/relationships/hyperlink" Target="http://www.georgiasportsphysicaltherapy.com/upload/image_library/lamar.jpg" TargetMode="External"/><Relationship Id="rId206" Type="http://schemas.openxmlformats.org/officeDocument/2006/relationships/hyperlink" Target="https://atlantapt.com/wp-content/uploads/2015/07/One-Therapist-for-Your-Recovery.jpg" TargetMode="External"/><Relationship Id="rId12" Type="http://schemas.openxmlformats.org/officeDocument/2006/relationships/hyperlink" Target="https://cdcssl.ibsrv.net/ibimg/smb/1400x2100_80/webmgr/1k/a/s/0002bw.jpg.webp?f018a177b226a4c65a4110c0e6949957" TargetMode="External"/><Relationship Id="rId33" Type="http://schemas.openxmlformats.org/officeDocument/2006/relationships/hyperlink" Target="https://buckheaddentalpartners.com/wp-content/uploads/2023/03/65-277x300-1.jpg" TargetMode="External"/><Relationship Id="rId108" Type="http://schemas.openxmlformats.org/officeDocument/2006/relationships/hyperlink" Target="https://encrypted-tbn0.gstatic.com/images?q=tbn:ANd9GcSgSBCyuG60jz9kpIsjLbL8inOA1viipKutFQ&amp;s" TargetMode="External"/><Relationship Id="rId129" Type="http://schemas.openxmlformats.org/officeDocument/2006/relationships/hyperlink" Target="https://cdn.prod.website-files.com/603d3bba2e4eb382613d7de7/658c3832f83b00b9fecf77a6_Karsch%20with%20website%20background%20v.2%20karsch%20bigger%20size%201200%20x%201200.png" TargetMode="External"/><Relationship Id="rId54" Type="http://schemas.openxmlformats.org/officeDocument/2006/relationships/hyperlink" Target="https://palmcoastsmiles.com/wp-content/uploads/2025/05/Ellipse-88-1024x1018-1.png.webp" TargetMode="External"/><Relationship Id="rId75" Type="http://schemas.openxmlformats.org/officeDocument/2006/relationships/hyperlink" Target="https://encrypted-tbn0.gstatic.com/images?q=tbn:ANd9GcRaYkjIV75kQtL8BEXHo0JBdd42O2JNYOQVNO33qVOx-A&amp;s=10" TargetMode="External"/><Relationship Id="rId96" Type="http://schemas.openxmlformats.org/officeDocument/2006/relationships/hyperlink" Target="https://encrypted-tbn0.gstatic.com/images?q=tbn:ANd9GcQ8MBhdoXFqaAzO_HBKSxPsU8IQbMNEJyjCJw&amp;s" TargetMode="External"/><Relationship Id="rId140" Type="http://schemas.openxmlformats.org/officeDocument/2006/relationships/hyperlink" Target="https://doximity-res.cloudinary.com/image/upload/v1548795479/w7b1ouvizmfz3hgvtmtx.jpg" TargetMode="External"/><Relationship Id="rId161" Type="http://schemas.openxmlformats.org/officeDocument/2006/relationships/hyperlink" Target="https://encrypted-tbn0.gstatic.com/images?q=tbn:ANd9GcTdo-crsrWSN_O79z_CJdjuyfaA-7Z6u1Cjt-GuIR_SGQ&amp;s=10" TargetMode="External"/><Relationship Id="rId182" Type="http://schemas.openxmlformats.org/officeDocument/2006/relationships/hyperlink" Target="https://ihpme.utoronto.ca/wp-content/uploads/2025/07/Kevin-Smith-scaled.jpg" TargetMode="External"/><Relationship Id="rId6" Type="http://schemas.openxmlformats.org/officeDocument/2006/relationships/hyperlink" Target="https://eastatlfamilydental.com/wp-content/uploads/2023/01/img-dr-shervin.jpg" TargetMode="External"/><Relationship Id="rId23" Type="http://schemas.openxmlformats.org/officeDocument/2006/relationships/hyperlink" Target="https://cdn.prod.website-files.com/63e0b17b11b8737435c124b6/66569fb9b471ab7d75d0a823_Dr%20Hamilton%20Full%20Body%20Cutout%20-%20Small%202.png" TargetMode="External"/><Relationship Id="rId119" Type="http://schemas.openxmlformats.org/officeDocument/2006/relationships/hyperlink" Target="https://img-vitals.lb.wbmdstatic.com/lhd/provider/917139_fd664cf7-68df-475f-9dd5-938715b86137.jpg?resize=150px:*" TargetMode="External"/><Relationship Id="rId44" Type="http://schemas.openxmlformats.org/officeDocument/2006/relationships/hyperlink" Target="https://www.buckheadorthodontics.com/assets/images/meet-dr-michael-everson-landing.jpg" TargetMode="External"/><Relationship Id="rId65" Type="http://schemas.openxmlformats.org/officeDocument/2006/relationships/hyperlink" Target="https://encrypted-tbn0.gstatic.com/images?q=tbn:ANd9GcRz8i4KdQ0FNzOAJyD9iYkywgiCWpJT006GuK0wcfszcQ&amp;s=10" TargetMode="External"/><Relationship Id="rId86" Type="http://schemas.openxmlformats.org/officeDocument/2006/relationships/hyperlink" Target="https://encrypted-tbn0.gstatic.com/images?q=tbn:ANd9GcQaTXQEMALSUvnCkXw2u9Pccu6qT7SOZTmo2sWtYFyjEg&amp;s=10" TargetMode="External"/><Relationship Id="rId130" Type="http://schemas.openxmlformats.org/officeDocument/2006/relationships/hyperlink" Target="https://encrypted-tbn0.gstatic.com/images?q=tbn:ANd9GcQqXMRhopWnJkTzyfIOoFIc4BARSg6fl8DxSA&amp;s" TargetMode="External"/><Relationship Id="rId151" Type="http://schemas.openxmlformats.org/officeDocument/2006/relationships/hyperlink" Target="https://encrypted-tbn0.gstatic.com/images?q=tbn:ANd9GcThi_LdqCug-N8FL1A109igcMnY6pEaI1GKD8IJ_eB0GA&amp;s=10" TargetMode="External"/><Relationship Id="rId172" Type="http://schemas.openxmlformats.org/officeDocument/2006/relationships/hyperlink" Target="https://www.google.com/imgres?q=Dr.%20Diane%20Alexander&amp;imgurl=https%3A%2F%2Fwww.nhciintranet.com%2Fassets%2Fimages%2Fprofile%2F2987.png&amp;imgrefurl=https%3A%2F%2Fwww.nhciintranet.com%2FpublicPhysicianProfile%2Fdiane-alexander%2F44EFE3F8AA4C429DC998F203C582E34A&amp;docid=LG0KamsfR74LpM&amp;tbnid=dB5lmRNSUPZTIM&amp;vet=12ahUKEwj7tPe26J2VAxX9APsDHfZcCukQnPAOegQISBAA..i&amp;w=211&amp;h=250&amp;hcb=2&amp;ved=2ahUKEwj7tPe26J2VAxX9APsDHfZcCukQnPAOegQISBAA" TargetMode="External"/><Relationship Id="rId193" Type="http://schemas.openxmlformats.org/officeDocument/2006/relationships/hyperlink" Target="https://d1k13df5m14swc.cloudfront.net/photos/Dr-Gerald-Kilpatrick-DC-773892-circle_medium__v1__.png" TargetMode="External"/><Relationship Id="rId207" Type="http://schemas.openxmlformats.org/officeDocument/2006/relationships/hyperlink" Target="https://encrypted-tbn0.gstatic.com/images?q=tbn:ANd9GcTI5kwZuz6Vr_tEyvvNtxSfC5lxrPaWmEy2YG9LrW4U2g&amp;s" TargetMode="External"/><Relationship Id="rId13" Type="http://schemas.openxmlformats.org/officeDocument/2006/relationships/hyperlink" Target="https://mysagedental.com/wp-content/uploads/2025/10/Ala-Yassin.png-768x886.webp" TargetMode="External"/><Relationship Id="rId109" Type="http://schemas.openxmlformats.org/officeDocument/2006/relationships/hyperlink" Target="https://encrypted-tbn0.gstatic.com/images?q=tbn:ANd9GcTNG2gd0DMWcoRBkwqXSzMkZuxpUtuUtdIeZg&amp;s" TargetMode="External"/><Relationship Id="rId34" Type="http://schemas.openxmlformats.org/officeDocument/2006/relationships/hyperlink" Target="https://static.wixstatic.com/media/e7db76_6f303c40e2e6409084a2ba10c9b107e7~mv2.png/v1/fill/w_498,h_498,al_c,lg_1,q_85,enc_avif,quality_auto/e7db76_6f303c40e2e6409084a2ba10c9b107e7~mv2.png" TargetMode="External"/><Relationship Id="rId55" Type="http://schemas.openxmlformats.org/officeDocument/2006/relationships/hyperlink" Target="https://encrypted-tbn0.gstatic.com/images?q=tbn:ANd9GcQF7HUQCZJr2lvKvx7-0nU7hoDFN5n2Dp7Vjw&amp;s" TargetMode="External"/><Relationship Id="rId76" Type="http://schemas.openxmlformats.org/officeDocument/2006/relationships/hyperlink" Target="https://encrypted-tbn0.gstatic.com/images?q=tbn:ANd9GcSG0oIDQ0p5ntha0Y9we_urIZOvoZuznKFv1tqdP3qyCQ&amp;s=10" TargetMode="External"/><Relationship Id="rId97" Type="http://schemas.openxmlformats.org/officeDocument/2006/relationships/hyperlink" Target="https://doximity-res.cloudinary.com/images/f_auto,q_auto,t_public_profile_photo_320x320/hcglfw6b4f13rrf7zyl8/adebayo-akinsola-md-chamblee-ga.jpg" TargetMode="External"/><Relationship Id="rId120" Type="http://schemas.openxmlformats.org/officeDocument/2006/relationships/hyperlink" Target="https://encrypted-tbn0.gstatic.com/images?q=tbn:ANd9GcRgOEhVgjzMZfkXFsjr61ySOh976BY-Znay5Q&amp;s" TargetMode="External"/><Relationship Id="rId141" Type="http://schemas.openxmlformats.org/officeDocument/2006/relationships/hyperlink" Target="https://reviveorthopedics.com/wp-content/uploads/2023/07/0cb4218d3a8cc2f891af52b6115c892a-large-1-1.jpg" TargetMode="External"/><Relationship Id="rId7" Type="http://schemas.openxmlformats.org/officeDocument/2006/relationships/hyperlink" Target="https://19thstreetdental.com/wp-content/uploads/2024/01/trushar-patel.jpg" TargetMode="External"/><Relationship Id="rId162" Type="http://schemas.openxmlformats.org/officeDocument/2006/relationships/hyperlink" Target="https://encrypted-tbn0.gstatic.com/images?q=tbn:ANd9GcQkCaDhYgHMWUyV9A72Bdb47U2ijqsuxadI3zxgEbEg8A&amp;s=10" TargetMode="External"/><Relationship Id="rId183" Type="http://schemas.openxmlformats.org/officeDocument/2006/relationships/hyperlink" Target="https://encrypted-tbn0.gstatic.com/images?q=tbn:ANd9GcQTUp2KcGW87QdAoQStysMQcAjAzy21bjiAC7b4HJluYWDf9wG9qhKY1W4&amp;s" TargetMode="External"/><Relationship Id="rId24" Type="http://schemas.openxmlformats.org/officeDocument/2006/relationships/hyperlink" Target="https://hiossen.com/wp-content/uploads/2025/01/Peter-Vanstrom-DDS-768x719.png" TargetMode="External"/><Relationship Id="rId45" Type="http://schemas.openxmlformats.org/officeDocument/2006/relationships/hyperlink" Target="https://www.westpacesferryortho.com/hub_sites/yurfest-paul3/www/assets/uploads/images/meet-dr-kristin-huber.jpg" TargetMode="External"/><Relationship Id="rId66" Type="http://schemas.openxmlformats.org/officeDocument/2006/relationships/hyperlink" Target="https://encrypted-tbn0.gstatic.com/images?q=tbn:ANd9GcRj17AlEyjzAswg9_mKYuBwniZHLuwAF8ZUe46LS4A1dA&amp;s=10" TargetMode="External"/><Relationship Id="rId87" Type="http://schemas.openxmlformats.org/officeDocument/2006/relationships/hyperlink" Target="https://encrypted-tbn0.gstatic.com/images?q=tbn:ANd9GcS1xzv1pt8ONnZarlhzz0r3g35nI7JIVxGd_KNmNXxmLA&amp;s=10" TargetMode="External"/><Relationship Id="rId110" Type="http://schemas.openxmlformats.org/officeDocument/2006/relationships/hyperlink" Target="https://pbs.twimg.com/profile_images/1152914580835840000/w0N85KzQ_400x400.jpg" TargetMode="External"/><Relationship Id="rId131" Type="http://schemas.openxmlformats.org/officeDocument/2006/relationships/hyperlink" Target="https://encrypted-tbn0.gstatic.com/images?q=tbn:ANd9GcTwPyGapWdmAxqOT3aP5uFCKTcnl-jUIq3R6Q&amp;s" TargetMode="External"/><Relationship Id="rId61" Type="http://schemas.openxmlformats.org/officeDocument/2006/relationships/hyperlink" Target="https://encrypted-tbn0.gstatic.com/images?q=tbn:ANd9GcSmu_3v6tAy6Jc19rf5b9nhGPC-4880SVmWROwcb4IfIw&amp;s=10" TargetMode="External"/><Relationship Id="rId82" Type="http://schemas.openxmlformats.org/officeDocument/2006/relationships/hyperlink" Target="https://encrypted-tbn0.gstatic.com/images?q=tbn:ANd9GcTVZ-lCU-AkItpzr2DO_PQbe249MBkr4AwbwDVtcNUpZg&amp;s=10" TargetMode="External"/><Relationship Id="rId152" Type="http://schemas.openxmlformats.org/officeDocument/2006/relationships/hyperlink" Target="https://encrypted-tbn0.gstatic.com/images?q=tbn:ANd9GcTwDfBTyLC6W5YC5Gb1p5z4iR7PM_V_KgcRLhXEJ9WWRg&amp;s=10" TargetMode="External"/><Relationship Id="rId173" Type="http://schemas.openxmlformats.org/officeDocument/2006/relationships/hyperlink" Target="https://www.google.com/imgres?q=(Dr.%20Losken&amp;imgurl=https%3A%2F%2Fwww.transhealthcare.org%2Fwp-content%2Fuploads%2Fdr-albert-losken_320x400-300x300.jpg&amp;imgrefurl=https%3A%2F%2Fwww.transhealthcare.org%2Falbert-losken%2F&amp;docid=Bjq6wDzNCBaJIM&amp;tbnid=Wt15D6-A1PNZoM&amp;vet=12ahUKEwj5pP7J6J2VAxXXVKQEHVJTLz8QnPAOegQIQRAA..i&amp;w=300&amp;h=300&amp;hcb=2&amp;ved=2ahUKEwj5pP7J6J2VAxXXVKQEHVJTLz8QnPAOegQIQRAA" TargetMode="External"/><Relationship Id="rId194" Type="http://schemas.openxmlformats.org/officeDocument/2006/relationships/hyperlink" Target="https://encrypted-tbn0.gstatic.com/images?q=tbn:ANd9GcSijyQ1-0JU6l7D9g25NbD2uBQNEHQjzwvk7QEvqYkX0g&amp;s=10" TargetMode="External"/><Relationship Id="rId199" Type="http://schemas.openxmlformats.org/officeDocument/2006/relationships/hyperlink" Target="https://encrypted-tbn0.gstatic.com/images?q=tbn:ANd9GcSQvHgWhlHS3hT--rwIERA_w7BmKy6bKb7vm8C8iLJjng&amp;s" TargetMode="External"/><Relationship Id="rId203" Type="http://schemas.openxmlformats.org/officeDocument/2006/relationships/hyperlink" Target="https://encrypted-tbn0.gstatic.com/images?q=tbn:ANd9GcQRr-AHLwxCgOIYsc4N7b7p7LNfloTSvbP9_lxBEodjFg&amp;s" TargetMode="External"/><Relationship Id="rId208" Type="http://schemas.openxmlformats.org/officeDocument/2006/relationships/hyperlink" Target="https://encrypted-tbn0.gstatic.com/images?q=tbn:ANd9GcTrDG66Ns5cE6B8nANLqb1HasgsBc90nv-ybUK-P8AsBw&amp;s=10" TargetMode="External"/><Relationship Id="rId19" Type="http://schemas.openxmlformats.org/officeDocument/2006/relationships/hyperlink" Target="https://peachtreesmiles.com/wp-content/uploads/dr-greg-walsh-300x400.webp" TargetMode="External"/><Relationship Id="rId14" Type="http://schemas.openxmlformats.org/officeDocument/2006/relationships/hyperlink" Target="https://www.statesvilledentist.com/wp-content/uploads/sites/6111/2023/07/Dr-Robert-Schmidt.jpg" TargetMode="External"/><Relationship Id="rId30" Type="http://schemas.openxmlformats.org/officeDocument/2006/relationships/hyperlink" Target="https://gentledentalcarewickliffe.com/wp-content/uploads/2024/12/Dr.-Goldstein-Headshot-imgs-207x300.webp" TargetMode="External"/><Relationship Id="rId35" Type="http://schemas.openxmlformats.org/officeDocument/2006/relationships/hyperlink" Target="https://media.licdn.com/dms/image/v2/C4D03AQG1qQHF6RMgwQ/profile-displayphoto-shrink_200_200/profile-displayphoto-shrink_200_200/0/1516875302995?e=2147483647&amp;v=beta&amp;t=M0muSUtdhF4DM8-wljFGJssxOxIcIn29v8TKp3mrX2I" TargetMode="External"/><Relationship Id="rId56" Type="http://schemas.openxmlformats.org/officeDocument/2006/relationships/hyperlink" Target="https://encrypted-tbn0.gstatic.com/images?q=tbn:ANd9GcQFDs2eMtwGfoOZIwokjA-LHwmPNDmw_Mp1UC_egrQH_g&amp;s" TargetMode="External"/><Relationship Id="rId77" Type="http://schemas.openxmlformats.org/officeDocument/2006/relationships/hyperlink" Target="https://encrypted-tbn0.gstatic.com/images?q=tbn:ANd9GcRohJdmno3DbJgXX0s3J1kejxY4xaLcP2llVPcay6VXEg&amp;s=10" TargetMode="External"/><Relationship Id="rId100" Type="http://schemas.openxmlformats.org/officeDocument/2006/relationships/hyperlink" Target="https://encrypted-tbn0.gstatic.com/images?q=tbn:ANd9GcSERp2Tngz7btEjk6GhdrJbWPE7WQj4f6LHig&amp;s" TargetMode="External"/><Relationship Id="rId105" Type="http://schemas.openxmlformats.org/officeDocument/2006/relationships/hyperlink" Target="https://encrypted-tbn0.gstatic.com/images?q=tbn:ANd9GcSYv_quLGkcpjI2b3FM7eFTBFAtNJSCfnmS_A&amp;s" TargetMode="External"/><Relationship Id="rId126" Type="http://schemas.openxmlformats.org/officeDocument/2006/relationships/hyperlink" Target="https://encrypted-tbn0.gstatic.com/images?q=tbn:ANd9GcQkhRp181AmAE8gzXILLcBbVdkv6KRj-nGV_Q&amp;s" TargetMode="External"/><Relationship Id="rId147" Type="http://schemas.openxmlformats.org/officeDocument/2006/relationships/hyperlink" Target="https://encrypted-tbn0.gstatic.com/images?q=tbn:ANd9GcTysjp-fX7XFU8iRXyB2U8jHUFQfJ9xLzLf6bAj_rbmZg&amp;s=10" TargetMode="External"/><Relationship Id="rId168" Type="http://schemas.openxmlformats.org/officeDocument/2006/relationships/hyperlink" Target="https://www.google.com/imgres?q=Dr.%20Dhara%20Patel%2C%20O.D&amp;imgurl=https%3A%2F%2Fcalieye.com%2Fwp-content%2Fuploads%2F2025%2F12%2FDr_Dhara_Patel.jpg&amp;imgrefurl=https%3A%2F%2Fcalieye.com%2Fdr-dhara-patel%2F&amp;docid=he0qxrEPnQiCLM&amp;tbnid=d2nnKnDum7p6FM&amp;vet=12ahUKEwj1ruLi6Z2VAxV5fPUHHUEaEN4QnPAOegQIOBAA..i&amp;w=1170&amp;h=1745&amp;hcb=2&amp;ved=2ahUKEwj1ruLi6Z2VAxV5fPUHHUEaEN4QnPAOegQIOBAA" TargetMode="External"/><Relationship Id="rId8" Type="http://schemas.openxmlformats.org/officeDocument/2006/relationships/hyperlink" Target="https://www.wohlersdentistry.com/wp-content/uploads/2022/12/Jen-1568x2357.png" TargetMode="External"/><Relationship Id="rId51" Type="http://schemas.openxmlformats.org/officeDocument/2006/relationships/hyperlink" Target="https://chamblee-orthodontics.com/wp-content/uploads/bfi_thumb/Dr-Ceneviz-24-7fhln0uqhygzq7mfjuts3ecxn96b0bivojhascwqd33.jpg" TargetMode="External"/><Relationship Id="rId72" Type="http://schemas.openxmlformats.org/officeDocument/2006/relationships/hyperlink" Target="https://encrypted-tbn0.gstatic.com/images?q=tbn:ANd9GcSefkeVoeYt5B3B6cdI9zeJo-7E_tmFtuQ5hgvmlmfjKw&amp;s=10" TargetMode="External"/><Relationship Id="rId93" Type="http://schemas.openxmlformats.org/officeDocument/2006/relationships/hyperlink" Target="https://encrypted-tbn0.gstatic.com/images?q=tbn:ANd9GcRvkJvfZBGyYfU2FTOBeAEu7ABrGqBm1i7uP5bnwUwyIg&amp;s=10" TargetMode="External"/><Relationship Id="rId98" Type="http://schemas.openxmlformats.org/officeDocument/2006/relationships/hyperlink" Target="https://piedmontpediatrics.org/wp-content/uploads/2022/10/Steven-Elliott.jpg" TargetMode="External"/><Relationship Id="rId121" Type="http://schemas.openxmlformats.org/officeDocument/2006/relationships/hyperlink" Target="https://pfpubfiles.s3.amazonaws.com/files/cb9a6e8c-6675-4245-b4cf-a7753039874f/profilephoto.jpeg" TargetMode="External"/><Relationship Id="rId142" Type="http://schemas.openxmlformats.org/officeDocument/2006/relationships/hyperlink" Target="https://encrypted-tbn0.gstatic.com/images?q=tbn:ANd9GcTejIsOSqtIU0tBkm4liUlyP1ycY1EFt_3st-eL1dodVg&amp;s=10" TargetMode="External"/><Relationship Id="rId163" Type="http://schemas.openxmlformats.org/officeDocument/2006/relationships/hyperlink" Target="https://encrypted-tbn0.gstatic.com/images?q=tbn:ANd9GcQSnoRlCEbdPWuDzlujs82PZ0gP5WWiLGw3YjA0WCIruw&amp;s=10" TargetMode="External"/><Relationship Id="rId184" Type="http://schemas.openxmlformats.org/officeDocument/2006/relationships/hyperlink" Target="https://encrypted-tbn0.gstatic.com/images?q=tbn:ANd9GcT2JUwCFl3dZPHbfyO06PZx7YE-GGJpwwsDOA&amp;s" TargetMode="External"/><Relationship Id="rId189" Type="http://schemas.openxmlformats.org/officeDocument/2006/relationships/hyperlink" Target="https://encrypted-tbn0.gstatic.com/images?q=tbn:ANd9GcQag6aBSq6essLHySgdDOibsZA6GZmmUH0gsQ&amp;s" TargetMode="External"/><Relationship Id="rId3" Type="http://schemas.openxmlformats.org/officeDocument/2006/relationships/hyperlink" Target="https://www.cosmeticdentistryofatlanta.com/wp-content/uploads/2025/12/dr-gaylor-website-photo-1-license-confirmed-1-817x1024.jpg" TargetMode="External"/><Relationship Id="rId25" Type="http://schemas.openxmlformats.org/officeDocument/2006/relationships/hyperlink" Target="https://www.executiveparkdentistry.com/wp-content/uploads/2021/12/dr.damji_.jpg" TargetMode="External"/><Relationship Id="rId46" Type="http://schemas.openxmlformats.org/officeDocument/2006/relationships/hyperlink" Target="https://atlantaortho.com/wp-content/smush-webp/2025/07/moore-1.jpg.webp" TargetMode="External"/><Relationship Id="rId67" Type="http://schemas.openxmlformats.org/officeDocument/2006/relationships/hyperlink" Target="https://encrypted-tbn0.gstatic.com/images?q=tbn:ANd9GcQc2Kd2LfR2Z_bagqhQlTkF_t9-FR-X7Sm6sjYXqlji5w&amp;s=10" TargetMode="External"/><Relationship Id="rId116" Type="http://schemas.openxmlformats.org/officeDocument/2006/relationships/hyperlink" Target="https://img-vitals.lb.wbmdstatic.com/lhd/provider/4300511_ec2ee9ea-2e7c-4d18-a1b3-7a928ac706d5.jpg" TargetMode="External"/><Relationship Id="rId137" Type="http://schemas.openxmlformats.org/officeDocument/2006/relationships/hyperlink" Target="https://encrypted-tbn0.gstatic.com/images?q=tbn:ANd9GcQe8Wd5sbnWxwmy1wQh9uicjqJmhr_9trVNKA&amp;s" TargetMode="External"/><Relationship Id="rId158" Type="http://schemas.openxmlformats.org/officeDocument/2006/relationships/hyperlink" Target="https://encrypted-tbn0.gstatic.com/images?q=tbn:ANd9GcR-63VJmXnnM_U2azTMbapueVMzJNRzkDsFOQgDGRYLQg&amp;s=10" TargetMode="External"/><Relationship Id="rId20" Type="http://schemas.openxmlformats.org/officeDocument/2006/relationships/hyperlink" Target="https://smiles4grantpark.com/wp-content/uploads/2015/08/Lee59691.jpg" TargetMode="External"/><Relationship Id="rId41" Type="http://schemas.openxmlformats.org/officeDocument/2006/relationships/hyperlink" Target="https://summerhillorthodontist.com/wp-content/uploads/2021/07/Summerhill-Orthodontist-e1625771191117-1024x699.png" TargetMode="External"/><Relationship Id="rId62" Type="http://schemas.openxmlformats.org/officeDocument/2006/relationships/hyperlink" Target="https://encrypted-tbn0.gstatic.com/images?q=tbn:ANd9GcRyG5IOraQxdrZ98_UfJbCyWMUPdG2rjOj918qKYMAApA&amp;s=10" TargetMode="External"/><Relationship Id="rId83" Type="http://schemas.openxmlformats.org/officeDocument/2006/relationships/hyperlink" Target="https://encrypted-tbn0.gstatic.com/images?q=tbn:ANd9GcSBRj_vbcq8gyaOfLXx4hoAJJEb1Y5QN0wq2M-XofGsvg&amp;s=10" TargetMode="External"/><Relationship Id="rId88" Type="http://schemas.openxmlformats.org/officeDocument/2006/relationships/hyperlink" Target="https://encrypted-tbn0.gstatic.com/images?q=tbn:ANd9GcSZUxzMEXl24cJ4PfANWsb6hnw_ELbTxR2I4GkAUp3SjQ&amp;s=10" TargetMode="External"/><Relationship Id="rId111" Type="http://schemas.openxmlformats.org/officeDocument/2006/relationships/hyperlink" Target="https://encrypted-tbn0.gstatic.com/images?q=tbn:ANd9GcSx4FhoTHASGuR-f-w7DLlm1RKzufh8wla6MA&amp;s" TargetMode="External"/><Relationship Id="rId132" Type="http://schemas.openxmlformats.org/officeDocument/2006/relationships/hyperlink" Target="https://cdn-images.kyruus.com/providermatch/northside/photos/500/powers-joseph-1851534085.jpeg" TargetMode="External"/><Relationship Id="rId153" Type="http://schemas.openxmlformats.org/officeDocument/2006/relationships/hyperlink" Target="https://encrypted-tbn0.gstatic.com/images?q=tbn:ANd9GcSJHI2QewNc0id6MqABb3r04dPCdW3mMYHwvaKwJPrCVA&amp;s=10" TargetMode="External"/><Relationship Id="rId174" Type="http://schemas.openxmlformats.org/officeDocument/2006/relationships/hyperlink" Target="https://encrypted-tbn0.gstatic.com/images?q=tbn:ANd9GcR5xMlyOIfvQIrM8EdTBenKSSi5K5-VojG3YQ&amp;s" TargetMode="External"/><Relationship Id="rId179" Type="http://schemas.openxmlformats.org/officeDocument/2006/relationships/hyperlink" Target="https://encrypted-tbn0.gstatic.com/images?q=tbn:ANd9GcS9BRMJmzIjl9Q8y8jMzePYngyBGmo6BfVE0g&amp;s" TargetMode="External"/><Relationship Id="rId195" Type="http://schemas.openxmlformats.org/officeDocument/2006/relationships/hyperlink" Target="https://ptsolutions.com/wp-content/uploads/2025/02/Exec-Dale-Yake-Headshot-600x800px-2.jpg" TargetMode="External"/><Relationship Id="rId209" Type="http://schemas.openxmlformats.org/officeDocument/2006/relationships/hyperlink" Target="https://encrypted-tbn0.gstatic.com/images?q=tbn:ANd9GcRcyBMFzvFTgUvoc67ElEXLAnbALLvdKhKrIzXb0yhy7w&amp;s" TargetMode="External"/><Relationship Id="rId190" Type="http://schemas.openxmlformats.org/officeDocument/2006/relationships/hyperlink" Target="https://www.physiopt.com/contact/find-a-location/ga/atlanta/atlanta-midtown/?ty=xt" TargetMode="External"/><Relationship Id="rId204" Type="http://schemas.openxmlformats.org/officeDocument/2006/relationships/hyperlink" Target="https://encrypted-tbn0.gstatic.com/images?q=tbn:ANd9GcTDxvc39v2TMdpytXOTngZ81aXHxbCOA2fQRDFme1kKKg&amp;s" TargetMode="External"/><Relationship Id="rId15" Type="http://schemas.openxmlformats.org/officeDocument/2006/relationships/hyperlink" Target="https://mdxvitals-res.cloudinary.com/private_images/h_150,w_150,c_fill,g_face,f_auto,dpr_auto/professionals/1503503/photo.jpg" TargetMode="External"/><Relationship Id="rId36" Type="http://schemas.openxmlformats.org/officeDocument/2006/relationships/hyperlink" Target="https://mdxvitals-res.cloudinary.com/private_images/h_150,w_150,c_fill,g_face,f_auto,dpr_auto/professionals/1628468/photo.jpg" TargetMode="External"/><Relationship Id="rId57" Type="http://schemas.openxmlformats.org/officeDocument/2006/relationships/hyperlink" Target="https://encrypted-tbn0.gstatic.com/images?q=tbn:ANd9GcTtXdK7gUc4ssFk1HYxAoEM_-XgR5V8ltAIXQ&amp;s" TargetMode="External"/><Relationship Id="rId106" Type="http://schemas.openxmlformats.org/officeDocument/2006/relationships/hyperlink" Target="https://encrypted-tbn0.gstatic.com/images?q=tbn:ANd9GcShX-lFem3aItpdrLdrTChb_IDtzEEiDlI2TQ&amp;s" TargetMode="External"/><Relationship Id="rId127" Type="http://schemas.openxmlformats.org/officeDocument/2006/relationships/hyperlink" Target="https://img.lb.wbmdstatic.com/lhd/provider/781408_f0660abd-b140-4f24-9bae-4c33233bcde0.jpg" TargetMode="External"/><Relationship Id="rId10" Type="http://schemas.openxmlformats.org/officeDocument/2006/relationships/hyperlink" Target="https://static.wixstatic.com/media/3bdb76_85b31857e32f49ac8ba0b7ebed132077~mv2.png/v1/crop/x_0,y_0,w_300,h_300/fill/w_264,h_260,al_c,q_85,usm_0.66_1.00_0.01,enc_avif,quality_auto/Michelle%20Greissinger.png" TargetMode="External"/><Relationship Id="rId31" Type="http://schemas.openxmlformats.org/officeDocument/2006/relationships/hyperlink" Target="https://kaufmandentistry.com/wp-content/themes/kaufman/img/father-son.jpg" TargetMode="External"/><Relationship Id="rId52" Type="http://schemas.openxmlformats.org/officeDocument/2006/relationships/hyperlink" Target="https://family-braces.com/wp-content/uploads/dr-meridith-long.jpg" TargetMode="External"/><Relationship Id="rId73" Type="http://schemas.openxmlformats.org/officeDocument/2006/relationships/hyperlink" Target="https://encrypted-tbn0.gstatic.com/images?q=tbn:ANd9GcRGacDOMmZndbt8vRv67BdMdfCvrxeCe4kAVVBduPbleQ&amp;s=10" TargetMode="External"/><Relationship Id="rId78" Type="http://schemas.openxmlformats.org/officeDocument/2006/relationships/hyperlink" Target="https://encrypted-tbn0.gstatic.com/images?q=tbn:ANd9GcRFUQPQfVEh4b2bCDSP-nWIJUEoDETDmuuJAxJs5elRMw&amp;s=10" TargetMode="External"/><Relationship Id="rId94" Type="http://schemas.openxmlformats.org/officeDocument/2006/relationships/hyperlink" Target="https://encrypted-tbn0.gstatic.com/images?q=tbn:ANd9GcQaTXQEMALSUvnCkXw2u9Pccu6qT7SOZTmo2sWtYFyjEg&amp;s=10" TargetMode="External"/><Relationship Id="rId99" Type="http://schemas.openxmlformats.org/officeDocument/2006/relationships/hyperlink" Target="https://encrypted-tbn0.gstatic.com/images?q=tbn:ANd9GcThb3Ma8lHiaRHbGML_4Pygde5MWAHV3ysLnw&amp;s" TargetMode="External"/><Relationship Id="rId101" Type="http://schemas.openxmlformats.org/officeDocument/2006/relationships/hyperlink" Target="https://encrypted-tbn0.gstatic.com/images?q=tbn:ANd9GcRovNXsR9JUlxUvFNPnoh0bqbmLvgdIDxtEaw&amp;s" TargetMode="External"/><Relationship Id="rId122" Type="http://schemas.openxmlformats.org/officeDocument/2006/relationships/hyperlink" Target="https://img.lb.wbmdstatic.com/lhd/provider/4287186_7c25954d-4c31-4ad5-ab5f-c79e0cb80131.jpg" TargetMode="External"/><Relationship Id="rId143" Type="http://schemas.openxmlformats.org/officeDocument/2006/relationships/hyperlink" Target="https://encrypted-tbn0.gstatic.com/images?q=tbn:ANd9GcQDWaAxVj0IpUL6AHFzcDjYv--tar2x809BaUOu8kftmQ&amp;s=10" TargetMode="External"/><Relationship Id="rId148" Type="http://schemas.openxmlformats.org/officeDocument/2006/relationships/hyperlink" Target="https://encrypted-tbn0.gstatic.com/images?q=tbn:ANd9GcTN8fDJxKpIs58uG4EPo_3uSxvXn0jgS3CpdO0Yll5ZWw&amp;s=10" TargetMode="External"/><Relationship Id="rId164" Type="http://schemas.openxmlformats.org/officeDocument/2006/relationships/hyperlink" Target="https://encrypted-tbn0.gstatic.com/images?q=tbn:ANd9GcRHDyWGbDKlLxLbdGTSQdT0HmCDMFozEt7wm884you0Ew&amp;s=10" TargetMode="External"/><Relationship Id="rId169" Type="http://schemas.openxmlformats.org/officeDocument/2006/relationships/hyperlink" Target="https://www.google.com/imgres?q=Dr.%20Adeline%20Goh%2C%20O.D.&amp;imgurl=https%3A%2F%2Fimages.squarespace-cdn.com%2Fcontent%2Fv1%2F6693b71b13cba069144adddb%2Fd6e2d0d8-97ff-4faa-8305-93f17ef5a1cb%2FIMG_5993.JPG&amp;imgrefurl=https%3A%2F%2Fwww.buckheadeyecare.com%2Fteam&amp;docid=iOIQovLbDT5mpM&amp;tbnid=dVpbtZDaC7S0gM&amp;vet=12ahUKEwjx__OG6Z2VAxUNZfUHHfbZGzIQnPAOegQIPhAA..i&amp;w=2500&amp;h=3750&amp;hcb=2&amp;ved=2ahUKEwjx__OG6Z2VAxUNZfUHHfbZGzIQnPAOegQIPhAA" TargetMode="External"/><Relationship Id="rId185" Type="http://schemas.openxmlformats.org/officeDocument/2006/relationships/hyperlink" Target="https://doximity-res.cloudinary.com/images/f_auto,q_auto,t_public_profile_photo_320x320/7bdc65db-c862-43d4-9781-e75ee0ed6021/lindsey-wong-webb-md-atlanta-ga.jpg" TargetMode="External"/><Relationship Id="rId4" Type="http://schemas.openxmlformats.org/officeDocument/2006/relationships/hyperlink" Target="https://downtownatlantadentistry.com/wp-content/uploads/Richard-DDS.png-351x400.webp" TargetMode="External"/><Relationship Id="rId9" Type="http://schemas.openxmlformats.org/officeDocument/2006/relationships/hyperlink" Target="https://s3-media0.fl.yelpcdn.com/bphoto/h0wHEkylWPa-XbFylaWOqA/l.jpg" TargetMode="External"/><Relationship Id="rId180" Type="http://schemas.openxmlformats.org/officeDocument/2006/relationships/hyperlink" Target="https://encrypted-tbn0.gstatic.com/images?q=tbn:ANd9GcTh1xlbYdHjiwvhMnk4QKi0qj_Q24YwOheTWQ&amp;s" TargetMode="External"/><Relationship Id="rId26" Type="http://schemas.openxmlformats.org/officeDocument/2006/relationships/hyperlink" Target="https://a.doctor.com/img?p=providers/145843-Paul_Freeman.jpg&amp;w=92" TargetMode="External"/><Relationship Id="rId47" Type="http://schemas.openxmlformats.org/officeDocument/2006/relationships/hyperlink" Target="https://encrypted-tbn0.gstatic.com/images?q=tbn:ANd9GcRxVHk1aKGG3lJyVh_-IZEfbHTCv_dJVXCPuw&amp;s" TargetMode="External"/><Relationship Id="rId68" Type="http://schemas.openxmlformats.org/officeDocument/2006/relationships/hyperlink" Target="https://encrypted-tbn0.gstatic.com/images?q=tbn:ANd9GcRdVRfBUYFofSJjWAJj1OW4_9SDt7AmfeWw5lGHzK8bPQ&amp;s=10" TargetMode="External"/><Relationship Id="rId89" Type="http://schemas.openxmlformats.org/officeDocument/2006/relationships/hyperlink" Target="https://encrypted-tbn0.gstatic.com/images?q=tbn:ANd9GcTkbw1TSc1x7mW_vidJd_tDthNW3g5V0BxAVG8JgLvfGg&amp;s=10" TargetMode="External"/><Relationship Id="rId112" Type="http://schemas.openxmlformats.org/officeDocument/2006/relationships/hyperlink" Target="https://www.medassocga.com/client_files/image/dr-irfan-syed.jpg" TargetMode="External"/><Relationship Id="rId133" Type="http://schemas.openxmlformats.org/officeDocument/2006/relationships/hyperlink" Target="https://aica.com/wp-content/uploads/2025/06/Website_AICA_Yalif_Asaf_MD_Suit-1.jpg" TargetMode="External"/><Relationship Id="rId154" Type="http://schemas.openxmlformats.org/officeDocument/2006/relationships/hyperlink" Target="https://encrypted-tbn0.gstatic.com/images?q=tbn:ANd9GcT9lWiQaOFNFH0NfTYrxdfAEYHOVKDICBEWuwFZqKHFgg&amp;s=10" TargetMode="External"/><Relationship Id="rId175" Type="http://schemas.openxmlformats.org/officeDocument/2006/relationships/hyperlink" Target="https://encrypted-tbn0.gstatic.com/images?q=tbn:ANd9GcS_1HrjAbZWY_SHsZZpZV9ax7bfenHndnwKvQ&amp;s" TargetMode="External"/><Relationship Id="rId196" Type="http://schemas.openxmlformats.org/officeDocument/2006/relationships/hyperlink" Target="https://encrypted-tbn0.gstatic.com/images?q=tbn:ANd9GcRTJKaPemeMgHWvhRVuqB0mM5Kdzol3gqRYCT5aJc0ieQ&amp;s=10" TargetMode="External"/><Relationship Id="rId200" Type="http://schemas.openxmlformats.org/officeDocument/2006/relationships/hyperlink" Target="https://encrypted-tbn0.gstatic.com/images?q=tbn:ANd9GcR6Ky3xxtxb-zmZHTQkRtT90uiE0DfQFUo6A_RepPtFVQ&amp;s=10" TargetMode="External"/><Relationship Id="rId16" Type="http://schemas.openxmlformats.org/officeDocument/2006/relationships/hyperlink" Target="https://media.licdn.com/dms/image/v2/C4E03AQFUtlNR0p2yXQ/profile-displayphoto-shrink_200_200/profile-displayphoto-shrink_200_200/0/1517687156874?e=2147483647&amp;v=beta&amp;t=BHK7qWBLsDkf1aSBeyVkr0Nz-CdNHLITM8WfamVnUwM" TargetMode="External"/><Relationship Id="rId37" Type="http://schemas.openxmlformats.org/officeDocument/2006/relationships/hyperlink" Target="https://www.rosedentalatl.com/wp-content/uploads/2025/04/zina-arron-dds.jpg" TargetMode="External"/><Relationship Id="rId58" Type="http://schemas.openxmlformats.org/officeDocument/2006/relationships/hyperlink" Target="https://encrypted-tbn0.gstatic.com/images?q=tbn:ANd9GcR13hhfCmA93g0gGyz9b7lXM0aw-yMUryU7sw&amp;s" TargetMode="External"/><Relationship Id="rId79" Type="http://schemas.openxmlformats.org/officeDocument/2006/relationships/hyperlink" Target="https://encrypted-tbn0.gstatic.com/images?q=tbn:ANd9GcSrsCfY16YP_a8vW4CY2zVeksYN9mW6DUjA-XeKiYDXGA&amp;s=10" TargetMode="External"/><Relationship Id="rId102" Type="http://schemas.openxmlformats.org/officeDocument/2006/relationships/hyperlink" Target="https://encrypted-tbn0.gstatic.com/images?q=tbn:ANd9GcRunt4N83hzFlkQy2IRtoAIXJEMJsPLP-73vA&amp;s" TargetMode="External"/><Relationship Id="rId123" Type="http://schemas.openxmlformats.org/officeDocument/2006/relationships/hyperlink" Target="https://encrypted-tbn0.gstatic.com/images?q=tbn:ANd9GcTb1nfAo64vj044hc763bTR5Pmx7CDcsKI4Zw&amp;s" TargetMode="External"/><Relationship Id="rId144" Type="http://schemas.openxmlformats.org/officeDocument/2006/relationships/hyperlink" Target="https://encrypted-tbn0.gstatic.com/images?q=tbn:ANd9GcSG-zZGYI5YaaD2znLEfanz_3I8r_COMUYh0UxDgfRMrg&amp;s=10" TargetMode="External"/><Relationship Id="rId90" Type="http://schemas.openxmlformats.org/officeDocument/2006/relationships/hyperlink" Target="https://encrypted-tbn0.gstatic.com/images?q=tbn:ANd9GcRCrwaSAWFYTxWRwTc1lhdTD7D38-CA8Ok9VdRORCSUHA&amp;s" TargetMode="External"/><Relationship Id="rId165" Type="http://schemas.openxmlformats.org/officeDocument/2006/relationships/hyperlink" Target="https://encrypted-tbn0.gstatic.com/images?q=tbn:ANd9GcT_ulN9LZZY-IypUXPL-yME0GXrhS2F5bxRMTRS3XNF0A&amp;s=10" TargetMode="External"/><Relationship Id="rId186" Type="http://schemas.openxmlformats.org/officeDocument/2006/relationships/hyperlink" Target="https://encrypted-tbn0.gstatic.com/images?q=tbn:ANd9GcTA2_2t-F-d_tIVdBmKlxgQyqYW2oohMP-1_A&amp;s" TargetMode="External"/><Relationship Id="rId27" Type="http://schemas.openxmlformats.org/officeDocument/2006/relationships/hyperlink" Target="https://puredentalhealth.com/wp-content/uploads/2025/04/Dr.-Scott-license-confirmed.jpg" TargetMode="External"/><Relationship Id="rId48" Type="http://schemas.openxmlformats.org/officeDocument/2006/relationships/hyperlink" Target="https://encrypted-tbn0.gstatic.com/images?q=tbn:ANd9GcSUN857F4pz0M5j4V_wfr4yTgUp94K7tCmrog&amp;s" TargetMode="External"/><Relationship Id="rId69" Type="http://schemas.openxmlformats.org/officeDocument/2006/relationships/hyperlink" Target="https://encrypted-tbn0.gstatic.com/images?q=tbn:ANd9GcS0ZgXfLveundOfBCpyTUZ0FS0HHZnAQYgmLikLpCEuQg&amp;s=10" TargetMode="External"/><Relationship Id="rId113" Type="http://schemas.openxmlformats.org/officeDocument/2006/relationships/hyperlink" Target="https://doximity-res.cloudinary.com/images/f_auto,q_auto,t_public_profile_photo_320x320/pbbnxxrww8z7jorbedgn/elizabeth-walton-md-atlanta-ga.jpg" TargetMode="External"/><Relationship Id="rId134" Type="http://schemas.openxmlformats.org/officeDocument/2006/relationships/hyperlink" Target="https://encrypted-tbn0.gstatic.com/images?q=tbn:ANd9GcSzY2y3E1Asa5HZXYb7188T5ChRc5cdOZ2fGw&amp;s" TargetMode="External"/><Relationship Id="rId80" Type="http://schemas.openxmlformats.org/officeDocument/2006/relationships/hyperlink" Target="https://encrypted-tbn0.gstatic.com/images?q=tbn:ANd9GcQTK4j5TFE4VfgZEza--881o60wiSKqbvhHOfI8rG08dA&amp;s=10" TargetMode="External"/><Relationship Id="rId155" Type="http://schemas.openxmlformats.org/officeDocument/2006/relationships/hyperlink" Target="https://encrypted-tbn0.gstatic.com/images?q=tbn:ANd9GcTXZerPqyCm5PNjcrWyrtGZFfkmGDzpRh09KrSKcbOt-g&amp;s=10" TargetMode="External"/><Relationship Id="rId176" Type="http://schemas.openxmlformats.org/officeDocument/2006/relationships/hyperlink" Target="https://www.plasticsurgery.org/images/publications/PSN-Extra/Codner.jpg" TargetMode="External"/><Relationship Id="rId197" Type="http://schemas.openxmlformats.org/officeDocument/2006/relationships/hyperlink" Target="https://encrypted-tbn0.gstatic.com/images?q=tbn:ANd9GcRb1UUDtm8RwlU1H9YXv1LONrmDoHiBy4j5JDFhS3VRVg&amp;s=10" TargetMode="External"/><Relationship Id="rId201" Type="http://schemas.openxmlformats.org/officeDocument/2006/relationships/hyperlink" Target="https://encrypted-tbn0.gstatic.com/images?q=tbn:ANd9GcSrKM3q1i6FnG_7h0t7zQGtziU08b56i99PmQmPR9u7cg&amp;s=10" TargetMode="External"/><Relationship Id="rId17" Type="http://schemas.openxmlformats.org/officeDocument/2006/relationships/hyperlink" Target="https://dentalassociatesofbuckhead.com/wp-content/uploads/Dr-Carey-373x400.webp" TargetMode="External"/><Relationship Id="rId38" Type="http://schemas.openxmlformats.org/officeDocument/2006/relationships/hyperlink" Target="https://cdn.prod.website-files.com/65cbc53d365c7b39fb2febb1/65ef3d168eeef9e7a3217af2_DSC_7274-p-500.webp" TargetMode="External"/><Relationship Id="rId59" Type="http://schemas.openxmlformats.org/officeDocument/2006/relationships/hyperlink" Target="https://images.opencare.com/doctor-primary_0ebab4b1-3ec0-4ee2-aaac-5d65e40aabb9-200x200.jpeg?noindex=true" TargetMode="External"/><Relationship Id="rId103" Type="http://schemas.openxmlformats.org/officeDocument/2006/relationships/hyperlink" Target="https://s3-media0.fl.yelpcdn.com/bphoto/U53UVO2ccIe83I5sN6suhQ/348s.jpg" TargetMode="External"/><Relationship Id="rId124" Type="http://schemas.openxmlformats.org/officeDocument/2006/relationships/hyperlink" Target="https://img.lb.wbmdstatic.com/lhd/provider/1085610_9987caaf-0852-4764-ab69-60988e3e07a0.jpg" TargetMode="External"/><Relationship Id="rId70" Type="http://schemas.openxmlformats.org/officeDocument/2006/relationships/hyperlink" Target="https://encrypted-tbn0.gstatic.com/images?q=tbn:ANd9GcSvDrc9BoFh80uIoDuPm2JbCXC0FSx6qMH5SMuwvCEfXA&amp;s=10" TargetMode="External"/><Relationship Id="rId91" Type="http://schemas.openxmlformats.org/officeDocument/2006/relationships/hyperlink" Target="https://encrypted-tbn0.gstatic.com/images?q=tbn:ANd9GcQtjdVUuYgNwnaW7PTcr6UBvQxGCT1SlLWzQo7JruT0ZQ&amp;s=10" TargetMode="External"/><Relationship Id="rId145" Type="http://schemas.openxmlformats.org/officeDocument/2006/relationships/hyperlink" Target="https://encrypted-tbn0.gstatic.com/images?q=tbn:ANd9GcRfyCZXMGKq6Y_pl9dF6LVCQilzVgT-1i4Is1jjhlZlGQ&amp;s=10" TargetMode="External"/><Relationship Id="rId166" Type="http://schemas.openxmlformats.org/officeDocument/2006/relationships/hyperlink" Target="https://encrypted-tbn0.gstatic.com/images?q=tbn:ANd9GcTSi4sdlpdCgKGcsQDD1DwazWUten0c_6r-vDNdlDw&amp;s=10" TargetMode="External"/><Relationship Id="rId187" Type="http://schemas.openxmlformats.org/officeDocument/2006/relationships/hyperlink" Target="https://encrypted-tbn0.gstatic.com/images?q=tbn:ANd9GcRPiO1S7jW4cMYXHN6QWViogXKKixc4o5F8Jg&amp;s" TargetMode="External"/><Relationship Id="rId1" Type="http://schemas.openxmlformats.org/officeDocument/2006/relationships/hyperlink" Target="https://encrypted-tbn0.gstatic.com/images?q=tbn:ANd9GcQ2Xv-GPWeqjXTwr2vx_nWb5WR_X5ASZOwq_g&amp;s" TargetMode="External"/><Relationship Id="rId28" Type="http://schemas.openxmlformats.org/officeDocument/2006/relationships/hyperlink" Target="https://www.atlantasmiles.com/wp-content/uploads/2020/02/atlanta-dentist-dr-giesler.jpg" TargetMode="External"/><Relationship Id="rId49" Type="http://schemas.openxmlformats.org/officeDocument/2006/relationships/hyperlink" Target="https://cdn-ilekjpm.nitrocdn.com/iuUyAfriCwJVWtCoFTQpeUDGwSKlQkuR/assets/images/optimized/rev-2133abf/duvalorthosmiles.com/wp-content/uploads/2026/01/Dr._Duval-removebg-preview-1-e1769450842514.png" TargetMode="External"/><Relationship Id="rId114" Type="http://schemas.openxmlformats.org/officeDocument/2006/relationships/hyperlink" Target="https://encrypted-tbn0.gstatic.com/images?q=tbn:ANd9GcSJ_ZB9lZvZ8n4KUQ5MZEztOAd6qLL73QZTug&amp;s" TargetMode="External"/><Relationship Id="rId60" Type="http://schemas.openxmlformats.org/officeDocument/2006/relationships/hyperlink" Target="https://s3-media0.fl.yelpcdn.com/bphoto/ZDYt10yR2B1WgNqrfW0-Zg/348s.jpg" TargetMode="External"/><Relationship Id="rId81" Type="http://schemas.openxmlformats.org/officeDocument/2006/relationships/hyperlink" Target="https://encrypted-tbn0.gstatic.com/images?q=tbn:ANd9GcR6jnaw74yJp6U-WNqhMZcvL_zABggHFtIBkhpsmOLK8Q&amp;s=10" TargetMode="External"/><Relationship Id="rId135" Type="http://schemas.openxmlformats.org/officeDocument/2006/relationships/hyperlink" Target="https://encrypted-tbn0.gstatic.com/images?q=tbn:ANd9GcQD7f-WKkUE0grg0pqofqfRDkJhQxneJ7zOqA&amp;s" TargetMode="External"/><Relationship Id="rId156" Type="http://schemas.openxmlformats.org/officeDocument/2006/relationships/hyperlink" Target="https://encrypted-tbn0.gstatic.com/images?q=tbn:ANd9GcTu1v9kb1-D1wZ6DyF2vP71_st0jvYNGoFuc63G2ND8ow&amp;s=10" TargetMode="External"/><Relationship Id="rId177" Type="http://schemas.openxmlformats.org/officeDocument/2006/relationships/hyperlink" Target="https://encrypted-tbn0.gstatic.com/images?q=tbn:ANd9GcQJhrmrmJTM38UdEMidFFhKNrUL5EGG51RN3w&amp;s" TargetMode="External"/><Relationship Id="rId198" Type="http://schemas.openxmlformats.org/officeDocument/2006/relationships/hyperlink" Target="https://encrypted-tbn0.gstatic.com/images?q=tbn:ANd9GcR9m7SHQkKjQR3Y4PQCYxFvQv3uWFzISB6ETqbEidc1vg&amp;s=10" TargetMode="External"/><Relationship Id="rId202" Type="http://schemas.openxmlformats.org/officeDocument/2006/relationships/hyperlink" Target="https://encrypted-tbn0.gstatic.com/images?q=tbn:ANd9GcSlPqdNjEYkbOb7B_6xTRxcgvqN2Ncn9QokDmNqdoz8GQ&amp;s=10" TargetMode="External"/><Relationship Id="rId18" Type="http://schemas.openxmlformats.org/officeDocument/2006/relationships/hyperlink" Target="https://media.licdn.com/dms/image/v2/C5603AQFdwCG_VFS6iw/profile-displayphoto-shrink_200_200/profile-displayphoto-shrink_200_200/0/1516328341285?e=2147483647&amp;v=beta&amp;t=UDVCfyrcpL3YxiRsuRTm79po8OzN0NuTh91vdV7ag6w" TargetMode="External"/><Relationship Id="rId39" Type="http://schemas.openxmlformats.org/officeDocument/2006/relationships/hyperlink" Target="https://s3-media0.fl.yelpcdn.com/bphoto/-cJl5bLTsAZPfPCSMNuP2g/348s.jpg" TargetMode="External"/><Relationship Id="rId50" Type="http://schemas.openxmlformats.org/officeDocument/2006/relationships/hyperlink" Target="https://encrypted-tbn0.gstatic.com/images?q=tbn:ANd9GcQ36nY-CoH-bXaBIdpnpKVjsVQogODvznEdzA&amp;s" TargetMode="External"/><Relationship Id="rId104" Type="http://schemas.openxmlformats.org/officeDocument/2006/relationships/hyperlink" Target="https://static.wixstatic.com/media/a8e521_35ed26a3f3104988bd3428de1cc3c457~mv2.jpg/v1/fill/w_309,h_442,al_c,q_80,usm_0.66_1.00_0.01,enc_avif,quality_auto/img_0096.jpg" TargetMode="External"/><Relationship Id="rId125" Type="http://schemas.openxmlformats.org/officeDocument/2006/relationships/hyperlink" Target="https://encrypted-tbn0.gstatic.com/images?q=tbn:ANd9GcSTyOhA7HA2Fa4Hra9Yok9zZoWD1HCyo7a0bQ&amp;s" TargetMode="External"/><Relationship Id="rId146" Type="http://schemas.openxmlformats.org/officeDocument/2006/relationships/hyperlink" Target="https://encrypted-tbn0.gstatic.com/images?q=tbn:ANd9GcR3iF23DCqaw43bjcwGjpD-7VR5PmNmTrVg2n9f-UmTqA&amp;s=10" TargetMode="External"/><Relationship Id="rId167" Type="http://schemas.openxmlformats.org/officeDocument/2006/relationships/hyperlink" Target="https://encrypted-tbn0.gstatic.com/images?q=tbn:ANd9GcQwzxz_1DjFbwh6e_wnLN1amma3TOaRlXf_UDzoOc9aaQ&amp;s" TargetMode="External"/><Relationship Id="rId188" Type="http://schemas.openxmlformats.org/officeDocument/2006/relationships/hyperlink" Target="https://www.emoryhealthcare.org/img/physician-photos/refai-daniel.jpg" TargetMode="External"/><Relationship Id="rId71" Type="http://schemas.openxmlformats.org/officeDocument/2006/relationships/hyperlink" Target="https://encrypted-tbn0.gstatic.com/images?q=tbn:ANd9GcQnx9QNx6OSUlFBLbpZbHGfQGq_6VlERlz4V55B8pB3VQ&amp;s=10" TargetMode="External"/><Relationship Id="rId92" Type="http://schemas.openxmlformats.org/officeDocument/2006/relationships/hyperlink" Target="https://encrypted-tbn0.gstatic.com/images?q=tbn:ANd9GcQTm3raZv4zQjRO4QdbDxH-f3hbb23gGHeTFHlaOkdWvg&amp;s=10" TargetMode="External"/><Relationship Id="rId2" Type="http://schemas.openxmlformats.org/officeDocument/2006/relationships/hyperlink" Target="https://encrypted-tbn0.gstatic.com/images?q=tbn:ANd9GcQXmOtxrtBdIJzIDQGd9E91h35K83w5ZygCIg&amp;s" TargetMode="External"/><Relationship Id="rId29" Type="http://schemas.openxmlformats.org/officeDocument/2006/relationships/hyperlink" Target="https://smilemidtown.com/wp-content/uploads/2024/08/Dr-casey-profile-pic-scaled-e1724438902684-1473x2048.jpg" TargetMode="External"/><Relationship Id="rId40" Type="http://schemas.openxmlformats.org/officeDocument/2006/relationships/hyperlink" Target="https://www.perlsmile.co/wp-content/uploads/2024/11/perl-smile-co-dentist-1.png" TargetMode="External"/><Relationship Id="rId115" Type="http://schemas.openxmlformats.org/officeDocument/2006/relationships/hyperlink" Target="https://img.lb.wbmdstatic.com/lhd/provider/238700_5ba2135e-5047-4cf3-9cc9-79d2773eed24.jpg" TargetMode="External"/><Relationship Id="rId136" Type="http://schemas.openxmlformats.org/officeDocument/2006/relationships/hyperlink" Target="https://aica.com/wp-content/uploads/2019/01/Website_AICA_Acquah_Francis_MD.jpg" TargetMode="External"/><Relationship Id="rId157" Type="http://schemas.openxmlformats.org/officeDocument/2006/relationships/hyperlink" Target="https://encrypted-tbn0.gstatic.com/images?q=tbn:ANd9GcSbOZKxftMrM3nn8BJcSnCxKNRkvbyciiKAaXdVqkGs3A&amp;s=10" TargetMode="External"/><Relationship Id="rId178" Type="http://schemas.openxmlformats.org/officeDocument/2006/relationships/hyperlink" Target="https://doximity-res.cloudinary.com/images/f_auto,q_auto,t_public_profile_photo_320x320/jtbkfqi7wmzufzquymkx/joseph-bauer-do-nashville-tn.jpg"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media.licdn.com/dms/image/v2/D4E03AQHUpyl6BXBExw/profile-displayphoto-shrink_200_200/profile-displayphoto-shrink_200_200/0/1731636173570?e=2147483647&amp;v=beta&amp;t=7_i62W4K9U0ZTQW2Orv7QiWy6GuKPq9ZjdOQX3v4akI" TargetMode="External"/><Relationship Id="rId21" Type="http://schemas.openxmlformats.org/officeDocument/2006/relationships/hyperlink" Target="https://allsmilesmiamigardens.com/wp-content/uploads/2022/11/Dr-Shanna-pic-at-beach-Smile-Dentist-North-Miami.jpg.webp" TargetMode="External"/><Relationship Id="rId42" Type="http://schemas.openxmlformats.org/officeDocument/2006/relationships/hyperlink" Target="https://encrypted-tbn0.gstatic.com/images?q=tbn:ANd9GcTbxNnpiLo9vp-fRGJlUAAykYUee6WUe3J-DrrcXyLPAg&amp;s=10" TargetMode="External"/><Relationship Id="rId63" Type="http://schemas.openxmlformats.org/officeDocument/2006/relationships/hyperlink" Target="https://encrypted-tbn0.gstatic.com/images?q=tbn:ANd9GcRQN5P7eL-Gekw8dPJHpZhm2PHAIaTpFx8-GWatt80s2Q&amp;s=10" TargetMode="External"/><Relationship Id="rId84" Type="http://schemas.openxmlformats.org/officeDocument/2006/relationships/hyperlink" Target="https://encrypted-tbn0.gstatic.com/images?q=tbn:ANd9GcS21Hlxwl9DEpfr4Zv-UMmrWSwH53VmGqdzpROzyJYlJQ&amp;s=10" TargetMode="External"/><Relationship Id="rId138" Type="http://schemas.openxmlformats.org/officeDocument/2006/relationships/hyperlink" Target="https://encrypted-tbn0.gstatic.com/images?q=tbn:ANd9GcSqclFrqNSTf5U2PEmBYlfHvYJa_jfzfLEP6fcQdhRDxg&amp;s=10" TargetMode="External"/><Relationship Id="rId159" Type="http://schemas.openxmlformats.org/officeDocument/2006/relationships/hyperlink" Target="https://encrypted-tbn0.gstatic.com/images?q=tbn:ANd9GcSVTcdHD79s0alwWvPOHoMHks57ZwHCLeKbcuQiBRYuI39QTvWUZVk6Ig0&amp;s" TargetMode="External"/><Relationship Id="rId170" Type="http://schemas.openxmlformats.org/officeDocument/2006/relationships/hyperlink" Target="https://f1fc425c42.clvaw-cdnwnd.com/429f103be074446be3833d7137254b55/200000087-89de189de4/450/headshot.webp?ph=f1fc425c42" TargetMode="External"/><Relationship Id="rId191" Type="http://schemas.openxmlformats.org/officeDocument/2006/relationships/hyperlink" Target="https://www.toplinemd.com/bayshore-womens-health/wp-content/uploads/sites/98/2020/05/ernesto-cardenas.png" TargetMode="External"/><Relationship Id="rId205" Type="http://schemas.openxmlformats.org/officeDocument/2006/relationships/hyperlink" Target="https://www.toplinemd.com/miami-obgyn/alexis-dominguez/" TargetMode="External"/><Relationship Id="rId226" Type="http://schemas.openxmlformats.org/officeDocument/2006/relationships/hyperlink" Target="https://encrypted-tbn0.gstatic.com/images?q=tbn:ANd9GcR3VGElJZD-0BzzjtforMB3Xb56g4vCqfq2ci7bkE7wbw&amp;s" TargetMode="External"/><Relationship Id="rId107" Type="http://schemas.openxmlformats.org/officeDocument/2006/relationships/hyperlink" Target="https://img1.wsimg.com/isteam/ip/f2d1ff9f-54af-43ca-8ea4-7c4c3e5de5b9/JAG%20Headshot.jpeg/:/cr=t:0%25,l:3.13%25,w:93.75%25,h:100%25/rs=w:365,h:487,cg:true/qt=q:28" TargetMode="External"/><Relationship Id="rId11" Type="http://schemas.openxmlformats.org/officeDocument/2006/relationships/hyperlink" Target="https://encrypted-tbn0.gstatic.com/images?q=tbn:ANd9GcSbcTwqQ05SMvO0ghlU9XEmZfxU-xYxbeTh5ouBKfNhFQ&amp;s=10" TargetMode="External"/><Relationship Id="rId32" Type="http://schemas.openxmlformats.org/officeDocument/2006/relationships/hyperlink" Target="https://encrypted-tbn0.gstatic.com/images?q=tbn:ANd9GcQKrH3CwxHameumErqB0tDy-Wp6XVhLM3JJkX_v7TVnCg&amp;s=10" TargetMode="External"/><Relationship Id="rId53" Type="http://schemas.openxmlformats.org/officeDocument/2006/relationships/hyperlink" Target="https://encrypted-tbn0.gstatic.com/images?q=tbn:ANd9GcTlH5DPmjpb3DpVJoTYlSfgSESNLmiinsB4u4YbOhEjZQ&amp;s=10" TargetMode="External"/><Relationship Id="rId74" Type="http://schemas.openxmlformats.org/officeDocument/2006/relationships/hyperlink" Target="https://encrypted-tbn0.gstatic.com/images?q=tbn:ANd9GcT5RhgMJ5E4KLwURsGEZL_2j06cqf5sUxDodgJtHDJ9LA&amp;s=10" TargetMode="External"/><Relationship Id="rId128" Type="http://schemas.openxmlformats.org/officeDocument/2006/relationships/hyperlink" Target="https://image-service-api.prd2.healthsparq.com/api/image?url=https%3A%2F%2Fcdn-images.kyruus.com%2Fprovidermatch%2Fumiami%2Fphotos%2F200%2Feismont-frank-1720042310.jpg&amp;w=200&amp;h=250&amp;s=1&amp;f=webp&amp;fp=auto&amp;limit-resize=false" TargetMode="External"/><Relationship Id="rId149" Type="http://schemas.openxmlformats.org/officeDocument/2006/relationships/hyperlink" Target="https://encrypted-tbn0.gstatic.com/images?q=tbn:ANd9GcTBteYJImQOkZ0VwcNz74lRrIwTxxSxxi0oRtqgTLovCQ&amp;s=10" TargetMode="External"/><Relationship Id="rId5" Type="http://schemas.openxmlformats.org/officeDocument/2006/relationships/hyperlink" Target="https://encrypted-tbn0.gstatic.com/images?q=tbn:ANd9GcSQ6LSpUuJXUdJ8e6GGSP6FftitYBMDyBffQJdDbGNxtw&amp;s=10" TargetMode="External"/><Relationship Id="rId95" Type="http://schemas.openxmlformats.org/officeDocument/2006/relationships/hyperlink" Target="https://encrypted-tbn0.gstatic.com/images?q=tbn:ANd9GcSSmLZNKBxq7-Y-GHYjWf3y9hI-lHjewnFUCQJdhXy_dw&amp;s=10" TargetMode="External"/><Relationship Id="rId160" Type="http://schemas.openxmlformats.org/officeDocument/2006/relationships/hyperlink" Target="https://doximity-res.cloudinary.com/images/f_auto,q_auto,t_public_profile_photo_320x320/q6uq8leopnoqgari0z63/thomas-san-giovanni-md-coral-gables-fl.jpg" TargetMode="External"/><Relationship Id="rId181" Type="http://schemas.openxmlformats.org/officeDocument/2006/relationships/hyperlink" Target="https://csis-website-prod.s3.amazonaws.com/s3fs-public/styles/224_x_224/s3/2024-01/5Cohen.jpg?VersionId=9CAg5xtT86c5q9arCcdFGXpR7mC21pSb&amp;itok=WGCc2Ey3" TargetMode="External"/><Relationship Id="rId216" Type="http://schemas.openxmlformats.org/officeDocument/2006/relationships/hyperlink" Target="https://media.licdn.com/dms/image/v2/C5603AQGlu_pCriapnQ/profile-displayphoto-shrink_200_200/profile-displayphoto-shrink_200_200/0/1517439633669?e=2147483647&amp;v=beta&amp;t=4SP8ABhsdb5xfT-N9FhINl4Q-Z95VgxeyxN3tg0ToGI" TargetMode="External"/><Relationship Id="rId22" Type="http://schemas.openxmlformats.org/officeDocument/2006/relationships/hyperlink" Target="https://allsmilesmiamigardens.com/wp-content/uploads/2022/11/Dr-Shanna-pic-at-beach-Smile-Dentist-North-Miami.jpg.webp" TargetMode="External"/><Relationship Id="rId43" Type="http://schemas.openxmlformats.org/officeDocument/2006/relationships/hyperlink" Target="https://encrypted-tbn0.gstatic.com/images?q=tbn:ANd9GcQnSb1bN1rlu_y5BLXcMucHY0xHL9f0yoFtVrVxfFlRBg&amp;s=10" TargetMode="External"/><Relationship Id="rId64" Type="http://schemas.openxmlformats.org/officeDocument/2006/relationships/hyperlink" Target="https://encrypted-tbn0.gstatic.com/images?q=tbn:ANd9GcTzfVhdNhJH2un6VRQOaFWA-_eLQMPgAlQ5d03t82ifWw&amp;s=10" TargetMode="External"/><Relationship Id="rId118" Type="http://schemas.openxmlformats.org/officeDocument/2006/relationships/hyperlink" Target="https://doximity-res.cloudinary.com/images/c_crop,f_auto,h_320,q_auto,t_public_profile_photo_320x320,w_320,x_0,y_32/qw7hi4bs4ybwyj9gtdl6/danny-abouekde-do-miami-beach-fl.jpg" TargetMode="External"/><Relationship Id="rId139" Type="http://schemas.openxmlformats.org/officeDocument/2006/relationships/hyperlink" Target="https://encrypted-tbn0.gstatic.com/images?q=tbn:ANd9GcS6onWVOct6x9v0MQ92zXNRY-7LqefzMuC2NF5KEs6yAw&amp;s=10" TargetMode="External"/><Relationship Id="rId85" Type="http://schemas.openxmlformats.org/officeDocument/2006/relationships/hyperlink" Target="https://encrypted-tbn0.gstatic.com/images?q=tbn:ANd9GcSSmLZNKBxq7-Y-GHYjWf3y9hI-lHjewnFUCQJdhXy_dw&amp;s=10" TargetMode="External"/><Relationship Id="rId150" Type="http://schemas.openxmlformats.org/officeDocument/2006/relationships/hyperlink" Target="https://encrypted-tbn0.gstatic.com/images?q=tbn:ANd9GcRx4GlENUPvBrAIr7FNQKWFw6Elxt2DBqiTJLnC4D5vag&amp;s=10" TargetMode="External"/><Relationship Id="rId171" Type="http://schemas.openxmlformats.org/officeDocument/2006/relationships/hyperlink" Target="https://www.google.com/imgres?q=Dr.%20Albert%20Soto&amp;imgurl=https%3A%2F%2Fassets-jane-usw2-37.janeapp.net%2Fpub%2FW1siZiIsImRyYWdvbmZseS8xMDc5NC91c2VyL3Bob3RvLzIwMjMtMDYtMjgvMjA1ODU5Lzk2NzkxZmZlLWM1MTktNGY5NS05ODMwLTc2MGU4NTVkZDRkYy9zb3RvMTEuanBnIl0sWyJwIiwidGh1bWIiLCI4MDB4MTA0MCMiXV0%3Fsha%3D0f2ac36d8976e73d%26for%3Dptcmiami.janeapp.com&amp;imgrefurl=https%3A%2F%2Fptcmiami.com%2Fteam&amp;docid=Rxu4sAfM44oa7M&amp;tbnid=if6aSvnhpSdOcM&amp;vet=12ahUKEwi3weS43J2VAxWByuYEHXhuLigQnPAOegQIMhAA..i&amp;w=800&amp;h=1040&amp;hcb=2&amp;ved=2ahUKEwi3weS43J2VAxWByuYEHXhuLigQnPAOegQIMhAA" TargetMode="External"/><Relationship Id="rId192" Type="http://schemas.openxmlformats.org/officeDocument/2006/relationships/hyperlink" Target="https://miamiwomensobgyn.com/meet-our-providers/" TargetMode="External"/><Relationship Id="rId206" Type="http://schemas.openxmlformats.org/officeDocument/2006/relationships/hyperlink" Target="https://static.wixstatic.com/media/f2cc62_4fe3fc2d39a840d08ff9519bf548d652~mv2.png/v1/fill/w_210,h_316,al_c,lg_1,q_85,enc_avif,quality_auto/Mesa-de-trabajo-5.png" TargetMode="External"/><Relationship Id="rId227" Type="http://schemas.openxmlformats.org/officeDocument/2006/relationships/hyperlink" Target="https://encrypted-tbn0.gstatic.com/images?q=tbn:ANd9GcScFDHOmEx2GDhix8lwOG4blTnsKrF9-3H_MudoFtwnDA&amp;s" TargetMode="External"/><Relationship Id="rId12" Type="http://schemas.openxmlformats.org/officeDocument/2006/relationships/hyperlink" Target="https://encrypted-tbn0.gstatic.com/images?q=tbn:ANd9GcQkl9VDXrn-9Bn1-4tlx67_ca2hjC5VFhe2hTGQdbSDOQ&amp;s=10" TargetMode="External"/><Relationship Id="rId33" Type="http://schemas.openxmlformats.org/officeDocument/2006/relationships/hyperlink" Target="https://encrypted-tbn0.gstatic.com/images?q=tbn:ANd9GcSmDqMJwwHN9b3lftak77gB-cCG4s7Eq05BlRWhNlxMFg&amp;s" TargetMode="External"/><Relationship Id="rId108" Type="http://schemas.openxmlformats.org/officeDocument/2006/relationships/hyperlink" Target="https://mhwmed.com/wp-content/uploads/2025/11/precision-wellness.webp" TargetMode="External"/><Relationship Id="rId129" Type="http://schemas.openxmlformats.org/officeDocument/2006/relationships/hyperlink" Target="https://grauortho.com/wp-content/uploads/2025/07/GrausHeadshot.webp" TargetMode="External"/><Relationship Id="rId54" Type="http://schemas.openxmlformats.org/officeDocument/2006/relationships/hyperlink" Target="https://encrypted-tbn0.gstatic.com/images?q=tbn:ANd9GcRZI3nC7Z8CXmU3xRW-B2zMjR4iuPamW3-f9ReRlG2USA&amp;s=10" TargetMode="External"/><Relationship Id="rId75" Type="http://schemas.openxmlformats.org/officeDocument/2006/relationships/hyperlink" Target="https://encrypted-tbn0.gstatic.com/images?q=tbn:ANd9GcSlGMzt4R35Zg_YFdvXDVvKzokWrSXaDWIZEIQA043e2A&amp;s" TargetMode="External"/><Relationship Id="rId96" Type="http://schemas.openxmlformats.org/officeDocument/2006/relationships/hyperlink" Target="https://encrypted-tbn0.gstatic.com/images?q=tbn:ANd9GcRFkfNPKRSZkGahT7hHoTacqJBQ4c0jH-B2EfST2Etrdw&amp;s" TargetMode="External"/><Relationship Id="rId140" Type="http://schemas.openxmlformats.org/officeDocument/2006/relationships/hyperlink" Target="https://encrypted-tbn0.gstatic.com/images?q=tbn:ANd9GcT2QZ6KbOjnfbIh6sEPUWillAeu0B8frcEQebX6csLWtQ&amp;s=10" TargetMode="External"/><Relationship Id="rId161" Type="http://schemas.openxmlformats.org/officeDocument/2006/relationships/hyperlink" Target="https://encrypted-tbn0.gstatic.com/images?q=tbn:ANd9GcSWzArBtl4PCCl4Bc2Sp4EKIGZCb8CKmki-DfrBLCYQ_GTi1RNS0NlWXIk&amp;s" TargetMode="External"/><Relationship Id="rId182" Type="http://schemas.openxmlformats.org/officeDocument/2006/relationships/hyperlink" Target="https://fohcpt.com/wp-content/uploads/2023/01/Alex-Pereda-DPT-MTC.png" TargetMode="External"/><Relationship Id="rId217" Type="http://schemas.openxmlformats.org/officeDocument/2006/relationships/hyperlink" Target="https://www.drlisafirestone.com/wp-content/uploads/2018/04/lisa-firestone-phd-photo-1.jpg" TargetMode="External"/><Relationship Id="rId6" Type="http://schemas.openxmlformats.org/officeDocument/2006/relationships/hyperlink" Target="https://encrypted-tbn0.gstatic.com/images?q=tbn:ANd9GcQvC6rYyWjv1aWbxiawfW4ss8ymFTpMxCO33iULzpeX1w&amp;s=10" TargetMode="External"/><Relationship Id="rId23" Type="http://schemas.openxmlformats.org/officeDocument/2006/relationships/hyperlink" Target="https://allsmilesmiamigardens.com/wp-content/uploads/2022/11/Dr-Shanna-pic-at-beach-Smile-Dentist-North-Miami.jpg.webp" TargetMode="External"/><Relationship Id="rId119" Type="http://schemas.openxmlformats.org/officeDocument/2006/relationships/hyperlink" Target="https://pcpofsouthflorida.com/wp-content/uploads/2025/01/dr-braceras.jpg" TargetMode="External"/><Relationship Id="rId44" Type="http://schemas.openxmlformats.org/officeDocument/2006/relationships/hyperlink" Target="https://encrypted-tbn0.gstatic.com/images?q=tbn:ANd9GcSOrBwpILVcwU0LR7GZQp8HxSIp-YAPs5LxndJxtdygMQ&amp;s" TargetMode="External"/><Relationship Id="rId65" Type="http://schemas.openxmlformats.org/officeDocument/2006/relationships/hyperlink" Target="https://encrypted-tbn0.gstatic.com/images?q=tbn:ANd9GcQZWOFUk4bRm7YYl8SuJPt-_fyBhDZWtbFQNya3obgbZw&amp;s=10" TargetMode="External"/><Relationship Id="rId86" Type="http://schemas.openxmlformats.org/officeDocument/2006/relationships/hyperlink" Target="https://encrypted-tbn0.gstatic.com/images?q=tbn:ANd9GcRckZgzssJVPf--1e-nE9DVFOPbtZkq_7jORzGPnL0shA&amp;s=10" TargetMode="External"/><Relationship Id="rId130" Type="http://schemas.openxmlformats.org/officeDocument/2006/relationships/hyperlink" Target="https://images.squarespace-cdn.com/content/v1/6179d77b78f5f10b7247070c/3d95720d-2007-4822-acf5-030898cd3d98/THI_12-08-21_55.JPG?format=750w" TargetMode="External"/><Relationship Id="rId151" Type="http://schemas.openxmlformats.org/officeDocument/2006/relationships/hyperlink" Target="https://encrypted-tbn0.gstatic.com/images?q=tbn:ANd9GcS2lLVMfAg0WyAJLmsb9jCNgk4Or5Mf6ifKXlKpHS0UIg&amp;s=10" TargetMode="External"/><Relationship Id="rId172" Type="http://schemas.openxmlformats.org/officeDocument/2006/relationships/hyperlink" Target="https://www.google.com/imgres?q=Joseph%20Hudson%20D.C.&amp;imgurl=https%3A%2F%2Fptcmiami.com%2Fdf_media%2FW1siZiIsIjIwMjYvMDYvMDIvMTAvMzEvNDYvODM2MjExMjQtYjczZi00ZTM4LTg3YTQtMjU0YWU5MWRjMDg0L2ZpbGUiXSxbInAiLCJ0aHVtYiIsIjUwMHg1MDBcdTAwM2UiXV0%3Fsha%3D24311af407f41c0d&amp;imgrefurl=https%3A%2F%2Fptcmiami.com%2Fusers%2Fdr-joseph-hudson&amp;docid=zmwphl6GAxm7dM&amp;tbnid=Hf1EFcZJSi_UjM&amp;vet=12ahUKEwi8sb7W3J2VAxXQIzQIHXlbMY4QnPAOegQIOxAA..i&amp;w=385&amp;h=500&amp;hcb=2&amp;ved=2ahUKEwi8sb7W3J2VAxXQIzQIHXlbMY4QnPAOegQIOxAA" TargetMode="External"/><Relationship Id="rId193" Type="http://schemas.openxmlformats.org/officeDocument/2006/relationships/hyperlink" Target="https://www.toplinemd.com/bayshore-womens-health/wp-content/uploads/sites/98/2020/07/doctor-Youssef.jpg" TargetMode="External"/><Relationship Id="rId207" Type="http://schemas.openxmlformats.org/officeDocument/2006/relationships/hyperlink" Target="https://uihc.org/sites/default/files/styles/200x300/public/2023-08/Jamieson_Denise_800W.jpg.webp?h=7881f276&amp;itok=H5xnfena" TargetMode="External"/><Relationship Id="rId228" Type="http://schemas.openxmlformats.org/officeDocument/2006/relationships/hyperlink" Target="https://encrypted-tbn0.gstatic.com/images?q=tbn:ANd9GcShMDNOHqOisbPV1c812dczs6chboKGpQoLUC5R4NKc2Q&amp;s" TargetMode="External"/><Relationship Id="rId13" Type="http://schemas.openxmlformats.org/officeDocument/2006/relationships/hyperlink" Target="https://encrypted-tbn0.gstatic.com/images?q=tbn:ANd9GcQekAYuGWalNqdpTefzgcNDQz-FjvKLzZnkVi3zXZtEtQ&amp;s=10" TargetMode="External"/><Relationship Id="rId109" Type="http://schemas.openxmlformats.org/officeDocument/2006/relationships/hyperlink" Target="https://www.toplinemd.com/fleur-shirna-sack-md/wp-content/uploads/sites/70/2020/06/Fleur-Shirna-Sack-MD.jpg" TargetMode="External"/><Relationship Id="rId34" Type="http://schemas.openxmlformats.org/officeDocument/2006/relationships/hyperlink" Target="https://encrypted-tbn0.gstatic.com/images?q=tbn:ANd9GcQ48sdtKeMP2xVZZQ5PAfLSjrJys7yyI0e8oMALuhvVaQ&amp;s=10" TargetMode="External"/><Relationship Id="rId55" Type="http://schemas.openxmlformats.org/officeDocument/2006/relationships/hyperlink" Target="https://encrypted-tbn0.gstatic.com/images?q=tbn:ANd9GcRlVuWoxda8KMcqgaAXqAsBZhk8paQ2szVltqlku1JuYA&amp;s=10" TargetMode="External"/><Relationship Id="rId76" Type="http://schemas.openxmlformats.org/officeDocument/2006/relationships/hyperlink" Target="https://encrypted-tbn0.gstatic.com/images?q=tbn:ANd9GcSPasQV2tVWfKx8rbbbNyqYexwsL0NPHnF6gdTWin7M8Q&amp;s=10" TargetMode="External"/><Relationship Id="rId97" Type="http://schemas.openxmlformats.org/officeDocument/2006/relationships/hyperlink" Target="https://encrypted-tbn0.gstatic.com/images?q=tbn:ANd9GcT3yuZbtZ0hTccsgIhOkxJraAS8iBSukXLpqkGdHF4cXw&amp;s=10" TargetMode="External"/><Relationship Id="rId120" Type="http://schemas.openxmlformats.org/officeDocument/2006/relationships/hyperlink" Target="https://www.msmc.com/wp-content/uploads/2019/11/gervasio-lamas-1225.png" TargetMode="External"/><Relationship Id="rId141" Type="http://schemas.openxmlformats.org/officeDocument/2006/relationships/hyperlink" Target="https://encrypted-tbn0.gstatic.com/images?q=tbn:ANd9GcQdcJygxq73xtcvEUGrN1fI7u8N1EIp_j6GBrCcN0CfDg&amp;s=10" TargetMode="External"/><Relationship Id="rId7" Type="http://schemas.openxmlformats.org/officeDocument/2006/relationships/hyperlink" Target="https://encrypted-tbn0.gstatic.com/images?q=tbn:ANd9GcSa1mBmN5zdTVBwFp1BgnWlX8jhI3nxv-l9oby0rzBw2A&amp;s=10" TargetMode="External"/><Relationship Id="rId162" Type="http://schemas.openxmlformats.org/officeDocument/2006/relationships/hyperlink" Target="https://www.google.com/imgres?q=Dr.Elieser%20%E2%80%98Eli%E2%80%99%20Miraval&amp;imgurl=https%3A%2F%2Fparcpt.com%2Fwp-content%2Fuploads%2F2026%2F04%2FIMG_4337-400x450.jpg&amp;imgrefurl=https%3A%2F%2Fparcpt.com%2Four-team%2F&amp;docid=POdz4ckhC0GMZM&amp;tbnid=gs5V_RLMOPv8BM&amp;vet=12ahUKEwiD6MqW3Z2VAxUzEDQIHdreFA0QnPAOegQIeRAA..i&amp;w=400&amp;h=450&amp;hcb=2&amp;ved=2ahUKEwiD6MqW3Z2VAxUzEDQIHdreFA0QnPAOegQIeRAA" TargetMode="External"/><Relationship Id="rId183" Type="http://schemas.openxmlformats.org/officeDocument/2006/relationships/hyperlink" Target="https://encrypted-tbn0.gstatic.com/images?q=tbn:ANd9GcT63ikr79EO4K1M5qwjlt-hk-MdiZmd93TEM8yIDpZm9A&amp;s" TargetMode="External"/><Relationship Id="rId218" Type="http://schemas.openxmlformats.org/officeDocument/2006/relationships/hyperlink" Target="https://img.lb.wbmdstatic.com/lhd/provider/2149391_providerprofileimage_cf132f42-93c5-436b-9831-d1cbee2e9355.jpg" TargetMode="External"/><Relationship Id="rId24" Type="http://schemas.openxmlformats.org/officeDocument/2006/relationships/hyperlink" Target="https://allsmilesmiamigardens.com/wp-content/uploads/2022/11/Dr-Shanna-pic-at-beach-Smile-Dentist-North-Miami.jpg.webp" TargetMode="External"/><Relationship Id="rId45" Type="http://schemas.openxmlformats.org/officeDocument/2006/relationships/hyperlink" Target="https://encrypted-tbn0.gstatic.com/images?q=tbn:ANd9GcTFyTbznnjUl9eJpokMbLbHMiOhdgFWb3GksG4fpU4xwg&amp;s=10" TargetMode="External"/><Relationship Id="rId66" Type="http://schemas.openxmlformats.org/officeDocument/2006/relationships/hyperlink" Target="https://encrypted-tbn0.gstatic.com/images?q=tbn:ANd9GcTmTW7EU2hTIB3DGYPbMgahcp8GoSZLa1YeWxgbnPMViQ&amp;s=10" TargetMode="External"/><Relationship Id="rId87" Type="http://schemas.openxmlformats.org/officeDocument/2006/relationships/hyperlink" Target="https://encrypted-tbn0.gstatic.com/images?q=tbn:ANd9GcTDeY3GbNnJeOwEFeHlv0LaDZaig5GMzFAcNdKwwsHB9A&amp;s=10" TargetMode="External"/><Relationship Id="rId110" Type="http://schemas.openxmlformats.org/officeDocument/2006/relationships/hyperlink" Target="https://www.toplinemd.com/prime-md-miami/wp-content/uploads/sites/90/2020/07/Kim-Bango.jpg" TargetMode="External"/><Relationship Id="rId131" Type="http://schemas.openxmlformats.org/officeDocument/2006/relationships/hyperlink" Target="https://image-service-api.prd2.healthsparq.com/api/image?url=https%3A%2F%2Fcdn-images.kyruus.com%2Fprovidermatch%2Fumiami%2Fphotos%2F200%2Fhernandez-victor-1417282971.jpg&amp;w=200&amp;h=250&amp;s=1&amp;f=webp&amp;fp=auto&amp;limit-resize=false" TargetMode="External"/><Relationship Id="rId152" Type="http://schemas.openxmlformats.org/officeDocument/2006/relationships/hyperlink" Target="https://encrypted-tbn0.gstatic.com/images?q=tbn:ANd9GcTyhGtcmDEnWu_TBvb7HjrmudUgtyxrTzDOkEilWk9DFw&amp;s=10" TargetMode="External"/><Relationship Id="rId173" Type="http://schemas.openxmlformats.org/officeDocument/2006/relationships/hyperlink" Target="https://storage.googleapis.com/jacksonh/1/providers/Enzo-Abad.png" TargetMode="External"/><Relationship Id="rId194" Type="http://schemas.openxmlformats.org/officeDocument/2006/relationships/hyperlink" Target="https://www.toplinemd.com/miami-obgyn/wp-content/uploads/sites/62/2020/05/Dr-Fidalgo-image1.jpg" TargetMode="External"/><Relationship Id="rId208" Type="http://schemas.openxmlformats.org/officeDocument/2006/relationships/hyperlink" Target="https://media.licdn.com/dms/image/v2/D4E03AQHXZtshqffHtA/profile-displayphoto-shrink_200_200/profile-displayphoto-shrink_200_200/0/1691607988130?e=2147483647&amp;v=beta&amp;t=chQKzc_kXbSUPIsDJP1x-tnVQ6Jf62milQ8qY4Od_1U" TargetMode="External"/><Relationship Id="rId229" Type="http://schemas.openxmlformats.org/officeDocument/2006/relationships/hyperlink" Target="https://encrypted-tbn0.gstatic.com/images?q=tbn:ANd9GcSItkY-Fur0EyLyfpe75ZMNuPoaHJ7F9eyaolh3G_F_Uw&amp;s" TargetMode="External"/><Relationship Id="rId14" Type="http://schemas.openxmlformats.org/officeDocument/2006/relationships/hyperlink" Target="https://encrypted-tbn0.gstatic.com/images?q=tbn:ANd9GcTWIUoi30cO4iLOC1zccjovJUWAcoWkjYqPrjW5X45Q5w&amp;s=10" TargetMode="External"/><Relationship Id="rId35" Type="http://schemas.openxmlformats.org/officeDocument/2006/relationships/hyperlink" Target="https://encrypted-tbn0.gstatic.com/images?q=tbn:ANd9GcS9UyMlo-lFNbjEwlElaR2aGq5Zo2MfILudCSoXDdxamA&amp;s=10" TargetMode="External"/><Relationship Id="rId56" Type="http://schemas.openxmlformats.org/officeDocument/2006/relationships/hyperlink" Target="https://encrypted-tbn0.gstatic.com/images?q=tbn:ANd9GcRm24IpG5sqG8Vqy7zhuuAxfU0Xb8MPrw_KbKJIayMHjg&amp;s=10" TargetMode="External"/><Relationship Id="rId77" Type="http://schemas.openxmlformats.org/officeDocument/2006/relationships/hyperlink" Target="https://encrypted-tbn0.gstatic.com/images?q=tbn:ANd9GcRvdqaXJWLrtwfrZXNFIah3SqgqsCR0krgN-13HMxbDXg&amp;s=10" TargetMode="External"/><Relationship Id="rId100" Type="http://schemas.openxmlformats.org/officeDocument/2006/relationships/hyperlink" Target="https://okonkwocarepediatrics.com/wp-content/uploads/2026/01/doctor-okonkwo.webp" TargetMode="External"/><Relationship Id="rId8" Type="http://schemas.openxmlformats.org/officeDocument/2006/relationships/hyperlink" Target="https://encrypted-tbn0.gstatic.com/images?q=tbn:ANd9GcSQKhTviOjQHb5IVASnyyq0d0shMxkYySbq2ArXZ2DT_w&amp;s=10" TargetMode="External"/><Relationship Id="rId98" Type="http://schemas.openxmlformats.org/officeDocument/2006/relationships/hyperlink" Target="https://encrypted-tbn0.gstatic.com/images?q=tbn:ANd9GcT7Ip0BE_-L_wcHnnJmoAr2uOnAZ6pTx-ZXqjEbGbGaKg&amp;s=10" TargetMode="External"/><Relationship Id="rId121" Type="http://schemas.openxmlformats.org/officeDocument/2006/relationships/hyperlink" Target="https://d2tgiyvz192tbr.cloudfront.net/providers/servlet/servlet.FileDownload?file=00P3n00001v8IuaEAE" TargetMode="External"/><Relationship Id="rId142" Type="http://schemas.openxmlformats.org/officeDocument/2006/relationships/hyperlink" Target="https://encrypted-tbn0.gstatic.com/images?q=tbn:ANd9GcQgnCIj7kN5-if4eb3_heCVT58hIEfINo2bBSn8v7_qtQ&amp;s=10" TargetMode="External"/><Relationship Id="rId163" Type="http://schemas.openxmlformats.org/officeDocument/2006/relationships/hyperlink" Target="https://encrypted-tbn0.gstatic.com/images?q=tbn:ANd9GcQ2rNLMoCKYIiBYwfDluoH67YsUgGXWETonBmSBnVmtRw&amp;s=10" TargetMode="External"/><Relationship Id="rId184" Type="http://schemas.openxmlformats.org/officeDocument/2006/relationships/hyperlink" Target="https://www.nextgenpt.net/images/our-team/our-team-01.jpg" TargetMode="External"/><Relationship Id="rId219" Type="http://schemas.openxmlformats.org/officeDocument/2006/relationships/hyperlink" Target="https://dyn.mktgcdn.com/p/ouCec5KdGURM-xXsylLQLZThQIOIFeBHq5dV5ZzY9h8/width=1920,height=1920" TargetMode="External"/><Relationship Id="rId230" Type="http://schemas.openxmlformats.org/officeDocument/2006/relationships/hyperlink" Target="https://encrypted-tbn0.gstatic.com/images?q=tbn:ANd9GcSz9L7mHcRhMtedL6gFSkFkBtx10uvlYNS6pphLfQIXdw&amp;s" TargetMode="External"/><Relationship Id="rId25" Type="http://schemas.openxmlformats.org/officeDocument/2006/relationships/hyperlink" Target="https://encrypted-tbn0.gstatic.com/images?q=tbn:ANd9GcQJWvswIyY9ZznKUzDdFO9Z63NXxMzcOU4Q1P46K5Z3fA&amp;s=10" TargetMode="External"/><Relationship Id="rId46" Type="http://schemas.openxmlformats.org/officeDocument/2006/relationships/hyperlink" Target="https://encrypted-tbn0.gstatic.com/images?q=tbn:ANd9GcQaPHIP_bvLKc14gdOlo_cWXJqDJSym00JQP-oEwwaQ6w&amp;s=10" TargetMode="External"/><Relationship Id="rId67" Type="http://schemas.openxmlformats.org/officeDocument/2006/relationships/hyperlink" Target="https://encrypted-tbn0.gstatic.com/images?q=tbn:ANd9GcQhu1Pv1A4aI8L1GA4L93FGQGrgcjoASd0alWAek-f9Cw&amp;s=10" TargetMode="External"/><Relationship Id="rId20" Type="http://schemas.openxmlformats.org/officeDocument/2006/relationships/hyperlink" Target="https://encrypted-tbn0.gstatic.com/images?q=tbn:ANd9GcRU1krczAiO2EE6a5lhohdBnpfGBjpZ5z1LbHuDBL8TVA&amp;s=10" TargetMode="External"/><Relationship Id="rId41" Type="http://schemas.openxmlformats.org/officeDocument/2006/relationships/hyperlink" Target="https://encrypted-tbn0.gstatic.com/images?q=tbn:ANd9GcSZqkZrG5W5fduDLsD9mOwn_d2RVVDj3USSz2ybTlsp9Q&amp;s=10" TargetMode="External"/><Relationship Id="rId62" Type="http://schemas.openxmlformats.org/officeDocument/2006/relationships/hyperlink" Target="https://encrypted-tbn0.gstatic.com/images?q=tbn:ANd9GcQaApu5mMEvpkPeFoZtfVypwzed9m14MgkQq7Fjopy3tg&amp;s=10" TargetMode="External"/><Relationship Id="rId83" Type="http://schemas.openxmlformats.org/officeDocument/2006/relationships/hyperlink" Target="https://encrypted-tbn0.gstatic.com/images?q=tbn:ANd9GcSrBsj3DAOLiA4yco6BFYbgLnmpKqHKtbtF0lxxqWV5ww&amp;s=10" TargetMode="External"/><Relationship Id="rId88" Type="http://schemas.openxmlformats.org/officeDocument/2006/relationships/hyperlink" Target="https://encrypted-tbn0.gstatic.com/images?q=tbn:ANd9GcTHxVhxhNFg7XmBleLSMmB4e16T4_Y6fSDCge0iJMBRMQ&amp;s=10" TargetMode="External"/><Relationship Id="rId111" Type="http://schemas.openxmlformats.org/officeDocument/2006/relationships/hyperlink" Target="https://med.miami.edu/-/media/millerschool/faculty/family-medicine/50300871-marilia-nery.ashx?h=550&amp;iar=0&amp;w=440&amp;rev=1bd72b53c73149258bffbc62aaf616ae&amp;hash=34434E1A5D86DAC66F00606119A42940" TargetMode="External"/><Relationship Id="rId132" Type="http://schemas.openxmlformats.org/officeDocument/2006/relationships/hyperlink" Target="https://www.sfiortho.com/wp-content/uploads/2019/07/dr_evans2-400x345.jpg" TargetMode="External"/><Relationship Id="rId153" Type="http://schemas.openxmlformats.org/officeDocument/2006/relationships/hyperlink" Target="https://encrypted-tbn0.gstatic.com/images?q=tbn:ANd9GcQnUJuwlobU9PffGvfo6JTtk3eNLzK5ljBXTql6-cPubg&amp;s=10" TargetMode="External"/><Relationship Id="rId174" Type="http://schemas.openxmlformats.org/officeDocument/2006/relationships/hyperlink" Target="https://encrypted-tbn0.gstatic.com/images?q=tbn:ANd9GcRVEKnPDUkKZhDTCKLwgeKUAakUwybD7_KVrZNOHqFWkA&amp;s=10" TargetMode="External"/><Relationship Id="rId179" Type="http://schemas.openxmlformats.org/officeDocument/2006/relationships/hyperlink" Target="https://miamiphysicaltherapy.com/wp-content/uploads/2024/10/mnrs-nicholas.jpg" TargetMode="External"/><Relationship Id="rId195" Type="http://schemas.openxmlformats.org/officeDocument/2006/relationships/hyperlink" Target="https://www.toplinemd.com/bayshore-womens-health/wp-content/uploads/sites/98/2025/09/Morano-headshot.jpg-600x899.jpeg" TargetMode="External"/><Relationship Id="rId209" Type="http://schemas.openxmlformats.org/officeDocument/2006/relationships/hyperlink" Target="https://www.yfvorlando.com/about-us/team/images/dr-jorge-garcia.jpg" TargetMode="External"/><Relationship Id="rId190" Type="http://schemas.openxmlformats.org/officeDocument/2006/relationships/hyperlink" Target="https://www.toplinemd.com/bayshore-womens-health/wp-content/uploads/sites/98/2020/05/joseph-triana.png" TargetMode="External"/><Relationship Id="rId204" Type="http://schemas.openxmlformats.org/officeDocument/2006/relationships/hyperlink" Target="https://www.toplinemd.com/obgyn-specialists-of-south-miami/wp-content/uploads/sites/202/2023/02/Deborah-C-Siman-400x500-1.jpg" TargetMode="External"/><Relationship Id="rId220" Type="http://schemas.openxmlformats.org/officeDocument/2006/relationships/hyperlink" Target="https://engineering.cmu.edu/_files/images/directory/jamess3.png" TargetMode="External"/><Relationship Id="rId225" Type="http://schemas.openxmlformats.org/officeDocument/2006/relationships/hyperlink" Target="https://encrypted-tbn0.gstatic.com/images?q=tbn:ANd9GcR0nr3mP_j8HHAgq4odYYCboeOPwBTbvM7lp2gXwhf1wQ&amp;s" TargetMode="External"/><Relationship Id="rId15" Type="http://schemas.openxmlformats.org/officeDocument/2006/relationships/hyperlink" Target="https://encrypted-tbn0.gstatic.com/images?q=tbn:ANd9GcQ5Qk9j2IqLpJLHF-H1xFwMxvEFDcDdaLO2pv8VKt38jA&amp;s=10" TargetMode="External"/><Relationship Id="rId36" Type="http://schemas.openxmlformats.org/officeDocument/2006/relationships/hyperlink" Target="https://encrypted-tbn0.gstatic.com/images?q=tbn:ANd9GcRK2m5MXePM3_o50Xq6bgfnzluA83ayTg6oKce6yWwhpQ&amp;s=10" TargetMode="External"/><Relationship Id="rId57" Type="http://schemas.openxmlformats.org/officeDocument/2006/relationships/hyperlink" Target="https://encrypted-tbn0.gstatic.com/images?q=tbn:ANd9GcT3HudxKAFnfcpPEKYC6rGO_6_jVtzAzp6oVrNwiRJdoQ&amp;s=10" TargetMode="External"/><Relationship Id="rId106" Type="http://schemas.openxmlformats.org/officeDocument/2006/relationships/hyperlink" Target="https://sa1s3optim.patientpop.com/640x/filters:format(webp)/assets/production/practices/9528d85cfd4044b63e7e8a866a95f1e819613d94/images/1938193.png" TargetMode="External"/><Relationship Id="rId127" Type="http://schemas.openxmlformats.org/officeDocument/2006/relationships/hyperlink" Target="https://d2tgiyvz192tbr.cloudfront.net/providers/servlet/servlet.FileDownload?file=00P39000010awbzEAA" TargetMode="External"/><Relationship Id="rId10" Type="http://schemas.openxmlformats.org/officeDocument/2006/relationships/hyperlink" Target="https://encrypted-tbn0.gstatic.com/images?q=tbn:ANd9GcRpYsmHyZ2d6gZ0_edAXEwxjpmR2r6_vmaeaCGz6w8muQ&amp;s=10" TargetMode="External"/><Relationship Id="rId31" Type="http://schemas.openxmlformats.org/officeDocument/2006/relationships/hyperlink" Target="https://encrypted-tbn0.gstatic.com/images?q=tbn:ANd9GcRCukB1jrTDqlJoQ_KPEqXpN7_dHyGj5_uFjWdtD2m7zg&amp;s=10" TargetMode="External"/><Relationship Id="rId52" Type="http://schemas.openxmlformats.org/officeDocument/2006/relationships/hyperlink" Target="https://encrypted-tbn0.gstatic.com/images?q=tbn:ANd9GcRtvwP4k3VJEtO-bfJQiTD5tvYZsF0D1jxy-pUviEee6w&amp;s=10" TargetMode="External"/><Relationship Id="rId73" Type="http://schemas.openxmlformats.org/officeDocument/2006/relationships/hyperlink" Target="https://encrypted-tbn0.gstatic.com/images?q=tbn:ANd9GcR8rznQnqt_q4dtT6SeubGEBdZebeNABpJxEsvP5RBYQg&amp;s=10" TargetMode="External"/><Relationship Id="rId78" Type="http://schemas.openxmlformats.org/officeDocument/2006/relationships/hyperlink" Target="https://encrypted-tbn0.gstatic.com/images?q=tbn:ANd9GcQ3hXnA_FtYhxuodSlUNillxaSApZ8Y6mkEecrhGlvE9w&amp;s=10" TargetMode="External"/><Relationship Id="rId94" Type="http://schemas.openxmlformats.org/officeDocument/2006/relationships/hyperlink" Target="https://encrypted-tbn0.gstatic.com/images?q=tbn:ANd9GcRYmm8SAVsv8c9K4kg0rn7CYwTestDWRWcIi3lcns7gZg&amp;s=10" TargetMode="External"/><Relationship Id="rId99" Type="http://schemas.openxmlformats.org/officeDocument/2006/relationships/hyperlink" Target="https://www.toplinemd.com/perez-grossman/wp-content/uploads/sites/101/2020/07/Lisa-Perez-Grossman.jpg" TargetMode="External"/><Relationship Id="rId101" Type="http://schemas.openxmlformats.org/officeDocument/2006/relationships/hyperlink" Target="https://www.mdvip.com/sites/default/files/styles/themed_hero_component_xxl/public/2024-04/SDuncan%20GarciaDO_6360_640.png.webp?itok=dU9Tcqxh" TargetMode="External"/><Relationship Id="rId122" Type="http://schemas.openxmlformats.org/officeDocument/2006/relationships/hyperlink" Target="https://sfwio.com/wp-content/uploads/2025/08/SFWIO-561-Final-72-DPI-Social-Media-576x1024.jpg" TargetMode="External"/><Relationship Id="rId143" Type="http://schemas.openxmlformats.org/officeDocument/2006/relationships/hyperlink" Target="https://encrypted-tbn0.gstatic.com/images?q=tbn:ANd9GcQQ6i8o02cyW1nEGXEv4vTLB_yMc40BpWmP66pbchbk&amp;s=10" TargetMode="External"/><Relationship Id="rId148" Type="http://schemas.openxmlformats.org/officeDocument/2006/relationships/hyperlink" Target="https://encrypted-tbn0.gstatic.com/images?q=tbn:ANd9GcT8_xO1vVI5_pF2v-Gk2bg9yMnkH6UlblWhjueH0Qh2ww&amp;s=10" TargetMode="External"/><Relationship Id="rId164" Type="http://schemas.openxmlformats.org/officeDocument/2006/relationships/hyperlink" Target="https://www.google.com/imgres?q=Dr.%20Jorge%20E.%20Garrote&amp;imgurl=https%3A%2F%2Fwww.orthonowcare.com%2Fwp-content%2Fuploads%2F2025%2F05%2FHip-Flexors-and-Quads-Exercises-e1579715329660.webp&amp;imgrefurl=https%3A%2F%2Fwww.orthonowcare.com%2Fjorge-garrote-hip-flexors-and-quads-exercises%2F&amp;docid=is-sBFtbRYk5GM&amp;tbnid=-uLRNTI6-AXg6M&amp;vet=12ahUKEwj8vPT3252VAxVkJzQIHf-4HS8QnPAOegQINxAA..i&amp;w=680&amp;h=379&amp;hcb=2&amp;ved=2ahUKEwj8vPT3252VAxVkJzQIHf-4HS8QnPAOegQINxAA" TargetMode="External"/><Relationship Id="rId169" Type="http://schemas.openxmlformats.org/officeDocument/2006/relationships/hyperlink" Target="https://www.fyzical.com/miami-littleriver/client/1592/staff/img/6460/melissa_shabani.JPG" TargetMode="External"/><Relationship Id="rId185" Type="http://schemas.openxmlformats.org/officeDocument/2006/relationships/hyperlink" Target="https://encrypted-tbn0.gstatic.com/images?q=tbn:ANd9GcTb1EA7pIOYqwU4vfh2zJ0Hynz7j9WGhdlMssxHLaippw&amp;s=10" TargetMode="External"/><Relationship Id="rId4" Type="http://schemas.openxmlformats.org/officeDocument/2006/relationships/hyperlink" Target="https://encrypted-tbn0.gstatic.com/images?q=tbn:ANd9GcQzEnhDLNKt-o6qOhdmb8_pAZF-rH4rDQHMnf_ziR02RA&amp;s=10" TargetMode="External"/><Relationship Id="rId9" Type="http://schemas.openxmlformats.org/officeDocument/2006/relationships/hyperlink" Target="https://encrypted-tbn0.gstatic.com/images?q=tbn:ANd9GcSFzXHybkETuIEqPpw0y1mtUREJfkWGpUQz6Cj-YHSbEg&amp;s=10" TargetMode="External"/><Relationship Id="rId180" Type="http://schemas.openxmlformats.org/officeDocument/2006/relationships/hyperlink" Target="https://encrypted-tbn0.gstatic.com/images?q=tbn:ANd9GcTGy9RBJcUcKkNij3f12m5T8uPkVGY55jrtBbP-FwkQfQ&amp;s=10" TargetMode="External"/><Relationship Id="rId210" Type="http://schemas.openxmlformats.org/officeDocument/2006/relationships/hyperlink" Target="https://encrypted-tbn0.gstatic.com/images?q=tbn:ANd9GcTrWhxLltT3GAjJ_ev2hLO8B1R0q3UpwyNazE0XzFRcjQ&amp;s" TargetMode="External"/><Relationship Id="rId215" Type="http://schemas.openxmlformats.org/officeDocument/2006/relationships/hyperlink" Target="https://directory.uthscsa.edu/sites/directory/files/2026-01/Mayra-Perez-376x526.jpg" TargetMode="External"/><Relationship Id="rId26" Type="http://schemas.openxmlformats.org/officeDocument/2006/relationships/hyperlink" Target="https://encrypted-tbn0.gstatic.com/images?q=tbn:ANd9GcROn6oeyzj66AAeMaIXkJ1TDfJOT8RUmZaGHs0jiumuiQ&amp;s=10" TargetMode="External"/><Relationship Id="rId231" Type="http://schemas.openxmlformats.org/officeDocument/2006/relationships/hyperlink" Target="https://encrypted-tbn0.gstatic.com/images?q=tbn:ANd9GcSR_lzLShvosdpwHLAxQ4Q2JlBuaN1tXW5-ySD-Ya7o5Q&amp;s" TargetMode="External"/><Relationship Id="rId47" Type="http://schemas.openxmlformats.org/officeDocument/2006/relationships/hyperlink" Target="https://encrypted-tbn0.gstatic.com/images?q=tbn:ANd9GcRoFmm9knzkpAflKUYO6KIrQ5C_eOSzi92Es8sUvWD0HQ&amp;s=10" TargetMode="External"/><Relationship Id="rId68" Type="http://schemas.openxmlformats.org/officeDocument/2006/relationships/hyperlink" Target="https://encrypted-tbn0.gstatic.com/images?q=tbn:ANd9GcSJpddpyquI5N-EIok8D5db_4L8jTJStN6ZDzd8ra2mwQ&amp;s=10" TargetMode="External"/><Relationship Id="rId89" Type="http://schemas.openxmlformats.org/officeDocument/2006/relationships/hyperlink" Target="https://encrypted-tbn0.gstatic.com/images?q=tbn:ANd9GcT3mtryaq6vjSBY5cC4p81c3JWe7j25wvF2Dk_wvWlsjw&amp;s=10" TargetMode="External"/><Relationship Id="rId112" Type="http://schemas.openxmlformats.org/officeDocument/2006/relationships/hyperlink" Target="https://static.wixstatic.com/media/ed9288_78e5339d6ef94e6fbc13b18529c13cb1~mv2.jpg/v1/fill/w_1585,h_774,al_c,q_85,usm_0.66_1.00_0.01,enc_avif,quality_auto/ed9288_78e5339d6ef94e6fbc13b18529c13cb1~mv2.jpg" TargetMode="External"/><Relationship Id="rId133" Type="http://schemas.openxmlformats.org/officeDocument/2006/relationships/hyperlink" Target="https://image-service-api.prd2.healthsparq.com/api/image?url=https%3A%2F%2Fcdn-images.kyruus.com%2Fprovidermatch%2Fumiami%2Fphotos%2F200%2Flebwohl-nathan-1649234220.jpg&amp;w=200&amp;h=250&amp;s=1&amp;f=webp&amp;fp=auto&amp;limit-resize=false" TargetMode="External"/><Relationship Id="rId154" Type="http://schemas.openxmlformats.org/officeDocument/2006/relationships/hyperlink" Target="https://encrypted-tbn0.gstatic.com/images?q=tbn:ANd9GcQiEsBFO_i-7uB1IxstTlV0qacvEACjBgZQQFAc5DcjHA&amp;s=10" TargetMode="External"/><Relationship Id="rId175" Type="http://schemas.openxmlformats.org/officeDocument/2006/relationships/hyperlink" Target="https://southmiamisportsmedicine.com/wp-content/uploads/2017/06/Doc-2.jpg" TargetMode="External"/><Relationship Id="rId196" Type="http://schemas.openxmlformats.org/officeDocument/2006/relationships/hyperlink" Target="https://www.toplinemd.com/miami-obgyn/wp-content/uploads/sites/62/2020/05/Dr-Garcia-image.jpg" TargetMode="External"/><Relationship Id="rId200" Type="http://schemas.openxmlformats.org/officeDocument/2006/relationships/hyperlink" Target="https://encrypted-tbn0.gstatic.com/images?q=tbn:ANd9GcRrN8bWhwJNeOA-IK_e0wVS8yhSSKmo5Yi0I9x4oQjRRA&amp;s=10" TargetMode="External"/><Relationship Id="rId16" Type="http://schemas.openxmlformats.org/officeDocument/2006/relationships/hyperlink" Target="https://encrypted-tbn0.gstatic.com/images?q=tbn:ANd9GcRtJU6dWIeCI3hwQg3ZHkHQjuMgntQDK36ZaE7dOkSRrg&amp;s=10" TargetMode="External"/><Relationship Id="rId221" Type="http://schemas.openxmlformats.org/officeDocument/2006/relationships/hyperlink" Target="https://doximity-res.cloudinary.com/images/c_crop,f_auto,h_210,q_auto,t_public_profile_photo_320x320,w_210,x_46,y_0/kagr9hjamlmw7dalsj4c/andrew-chen-md-san-gabriel-ca.jpg" TargetMode="External"/><Relationship Id="rId37" Type="http://schemas.openxmlformats.org/officeDocument/2006/relationships/hyperlink" Target="https://encrypted-tbn0.gstatic.com/images?q=tbn:ANd9GcQyjRBz7mtx--Jqejiub1aYABVZYQnazdRNEva5mPgzMQ&amp;s=10" TargetMode="External"/><Relationship Id="rId58" Type="http://schemas.openxmlformats.org/officeDocument/2006/relationships/hyperlink" Target="https://encrypted-tbn0.gstatic.com/images?q=tbn:ANd9GcTF5tjfnRQuCdOHConZFE5PPafe0kOM9Z34jcdk7CztyA&amp;s=10" TargetMode="External"/><Relationship Id="rId79" Type="http://schemas.openxmlformats.org/officeDocument/2006/relationships/hyperlink" Target="https://encrypted-tbn0.gstatic.com/images?q=tbn:ANd9GcTjdpbthVikoV9dPqE6NkYEqhYwrV0ojy4rC2xG2Ro7uw&amp;s=10" TargetMode="External"/><Relationship Id="rId102" Type="http://schemas.openxmlformats.org/officeDocument/2006/relationships/hyperlink" Target="https://sa1s3optim.patientpop.com/640x/filters:format(webp)/assets/production/practices/9528d85cfd4044b63e7e8a866a95f1e819613d94/images/1938193.png" TargetMode="External"/><Relationship Id="rId123" Type="http://schemas.openxmlformats.org/officeDocument/2006/relationships/hyperlink" Target="https://d2tgiyvz192tbr.cloudfront.net/providers/servlet/servlet.FileDownload?file=00P6O00006F3FFpUAN" TargetMode="External"/><Relationship Id="rId144" Type="http://schemas.openxmlformats.org/officeDocument/2006/relationships/hyperlink" Target="https://encrypted-tbn0.gstatic.com/images?q=tbn:ANd9GcQfhZjwEFsaZch9zupF03nMnOrtZpfkHTse5ox11eYRVQ&amp;s=10" TargetMode="External"/><Relationship Id="rId90" Type="http://schemas.openxmlformats.org/officeDocument/2006/relationships/hyperlink" Target="https://encrypted-tbn0.gstatic.com/images?q=tbn:ANd9GcTReuc-NTZgnc4vPJH9TOTX_GBFJOPS0lnQi7FS3WKhSA&amp;s=10" TargetMode="External"/><Relationship Id="rId165" Type="http://schemas.openxmlformats.org/officeDocument/2006/relationships/hyperlink" Target="https://www.google.com/imgres?q=Dr.%20Brett%20Fox&amp;imgurl=https%3A%2F%2Ffoxpt.com%2Fwp-content%2Fuploads%2F2023%2F10%2F4-1.jpg&amp;imgrefurl=https%3A%2F%2Ffoxpt.com%2Fdr-brett-fox%2F&amp;docid=j11Sx7aDWdwzxM&amp;tbnid=_pIRNnCU1ElKeM&amp;vet=12ahUKEwj0yOvR252VAxWxMTQIHe1UJykQnPAOegQIOxAA..i&amp;w=750&amp;h=1000&amp;hcb=2&amp;ved=2ahUKEwj0yOvR252VAxWxMTQIHe1UJykQnPAOegQIOxAA" TargetMode="External"/><Relationship Id="rId186" Type="http://schemas.openxmlformats.org/officeDocument/2006/relationships/hyperlink" Target="https://media.licdn.com/dms/image/v2/C4D03AQHNS9vk7-O9qg/profile-displayphoto-shrink_200_200/profile-displayphoto-shrink_200_200/0/1646704953296?e=2147483647&amp;v=beta&amp;t=04ZH93acluLbTePUjm3DzNEzsx_KxkD3Qbi6miC--VU" TargetMode="External"/><Relationship Id="rId211" Type="http://schemas.openxmlformats.org/officeDocument/2006/relationships/hyperlink" Target="https://doximity-res.cloudinary.com/images/f_auto,q_auto,t_public_profile_photo_320x320/hrop5fwujsfhpoykitwj/david-roth-md-guttenberg-nj.jpg" TargetMode="External"/><Relationship Id="rId232" Type="http://schemas.openxmlformats.org/officeDocument/2006/relationships/hyperlink" Target="https://encrypted-tbn0.gstatic.com/images?q=tbn:ANd9GcQwlZWGYLx-UohQrutuDDUNUerBW5yNFgDZN2pF4eg4gA&amp;s" TargetMode="External"/><Relationship Id="rId27" Type="http://schemas.openxmlformats.org/officeDocument/2006/relationships/hyperlink" Target="https://encrypted-tbn0.gstatic.com/images?q=tbn:ANd9GcSxQFv5TwudWtQtVaYJ2vdGq6ujhgsY33OeFoV22ZrVNA&amp;s=10" TargetMode="External"/><Relationship Id="rId48" Type="http://schemas.openxmlformats.org/officeDocument/2006/relationships/hyperlink" Target="https://encrypted-tbn0.gstatic.com/images?q=tbn:ANd9GcQNnVlQ8KNRu_Eli4wTyzFPJHlZqPEdqiScQdSZbWejZQ&amp;s=10" TargetMode="External"/><Relationship Id="rId69" Type="http://schemas.openxmlformats.org/officeDocument/2006/relationships/hyperlink" Target="https://encrypted-tbn0.gstatic.com/images?q=tbn:ANd9GcSSJgmOAkEEArkgMT8uqK5ypjSuiTzX7589QontKx0p5A&amp;s=10" TargetMode="External"/><Relationship Id="rId113" Type="http://schemas.openxmlformats.org/officeDocument/2006/relationships/hyperlink" Target="https://photos.fad.apps.baptisthealth.net/images/details/225821.JPG" TargetMode="External"/><Relationship Id="rId134" Type="http://schemas.openxmlformats.org/officeDocument/2006/relationships/hyperlink" Target="https://doximity-res.cloudinary.com/images/f_auto,q_auto,t_public_profile_photo_320x320/byvx21ka0z06uzj5qjuq/francisco-borja-md-miami-fl.jpg" TargetMode="External"/><Relationship Id="rId80" Type="http://schemas.openxmlformats.org/officeDocument/2006/relationships/hyperlink" Target="https://encrypted-tbn0.gstatic.com/images?q=tbn:ANd9GcSpbi0lM1ru5ZeBB6YUEQ7jgzKVskCzOMBuA-UYRatVbw&amp;s" TargetMode="External"/><Relationship Id="rId155" Type="http://schemas.openxmlformats.org/officeDocument/2006/relationships/hyperlink" Target="https://encrypted-tbn0.gstatic.com/images?q=tbn:ANd9GcRnHe5Sv6ovOpmU8JFyLSxNOG5_vlny4islQs5EPyGsSNX3EB3ouGn44CM&amp;s" TargetMode="External"/><Relationship Id="rId176" Type="http://schemas.openxmlformats.org/officeDocument/2006/relationships/hyperlink" Target="https://images.squarespace-cdn.com/content/v1/64dd4a2a0dfd962813cc318e/6166a43e-105e-4550-b9df-bec6587a55ff/DSC04789.jpg?format=500w" TargetMode="External"/><Relationship Id="rId197" Type="http://schemas.openxmlformats.org/officeDocument/2006/relationships/hyperlink" Target="https://encrypted-tbn0.gstatic.com/images?q=tbn:ANd9GcRcm1zw5HD-DEoVRzJoA4SR6x4cbLR0ilNmhU_O_QHp7w&amp;s=10" TargetMode="External"/><Relationship Id="rId201" Type="http://schemas.openxmlformats.org/officeDocument/2006/relationships/hyperlink" Target="https://www.toplinemd.com/miami-obgyn/wp-content/uploads/sites/62/2020/05/Dr-Dominguez-image.jpg" TargetMode="External"/><Relationship Id="rId222" Type="http://schemas.openxmlformats.org/officeDocument/2006/relationships/hyperlink" Target="https://www.specialistskinclinic.uk/wp-content/smush-webp/2024/02/SSC-Dr-Maria-Gonzalez.jpg.webp" TargetMode="External"/><Relationship Id="rId17" Type="http://schemas.openxmlformats.org/officeDocument/2006/relationships/hyperlink" Target="https://encrypted-tbn0.gstatic.com/images?q=tbn:ANd9GcTACOW_E9Xqu9CXMBRaqIN3BqbDpMAOXA59RiPDj0Iy6Q&amp;s" TargetMode="External"/><Relationship Id="rId38" Type="http://schemas.openxmlformats.org/officeDocument/2006/relationships/hyperlink" Target="https://encrypted-tbn0.gstatic.com/images?q=tbn:ANd9GcRweqwqkTzNzDelpgmyTp0LKLJne7Qnc0YxmpUQ-9nA-w&amp;s=10" TargetMode="External"/><Relationship Id="rId59" Type="http://schemas.openxmlformats.org/officeDocument/2006/relationships/hyperlink" Target="https://encrypted-tbn0.gstatic.com/images?q=tbn:ANd9GcRCwY0pTmBiKyn_bOx7vDVWl-Bo1HNgBXbU8aoLFCxawA&amp;s=10" TargetMode="External"/><Relationship Id="rId103" Type="http://schemas.openxmlformats.org/officeDocument/2006/relationships/hyperlink" Target="https://www.mdvip.com/sites/default/files/styles/themed_hero_component_xxl/public/2024-05/ACokerMD_8560_640.png.webp?itok=RrYnTwkJ" TargetMode="External"/><Relationship Id="rId124" Type="http://schemas.openxmlformats.org/officeDocument/2006/relationships/hyperlink" Target="https://spinedoctormiami.com/wp-content/uploads/2023/10/Spine-Doctor-Profile.jpg" TargetMode="External"/><Relationship Id="rId70" Type="http://schemas.openxmlformats.org/officeDocument/2006/relationships/hyperlink" Target="https://encrypted-tbn0.gstatic.com/images?q=tbn:ANd9GcSB5ntvD8trmudKbW_arXzKF75HYqlVkI3LJhdiBFqH_g&amp;s=10" TargetMode="External"/><Relationship Id="rId91" Type="http://schemas.openxmlformats.org/officeDocument/2006/relationships/hyperlink" Target="https://encrypted-tbn0.gstatic.com/images?q=tbn:ANd9GcTapviJatwlKL0xhY2aGd-oU8TKhkQYT-JqZkpaXScJjw&amp;s" TargetMode="External"/><Relationship Id="rId145" Type="http://schemas.openxmlformats.org/officeDocument/2006/relationships/hyperlink" Target="https://encrypted-tbn0.gstatic.com/images?q=tbn:ANd9GcQYnOg_uRUc0MiQW0JuG47mftcqeLp0--pJBzG7aZ2IyQ&amp;s=10" TargetMode="External"/><Relationship Id="rId166" Type="http://schemas.openxmlformats.org/officeDocument/2006/relationships/hyperlink" Target="https://www.iptmiami.com/static/sitefiles/staff/jenny_gores.png" TargetMode="External"/><Relationship Id="rId187" Type="http://schemas.openxmlformats.org/officeDocument/2006/relationships/hyperlink" Target="https://bagleyphysicaltherapy.com/app/uploads/2021/03/dr-avi-bagley-photo-768x1024.jpg" TargetMode="External"/><Relationship Id="rId1" Type="http://schemas.openxmlformats.org/officeDocument/2006/relationships/hyperlink" Target="https://encrypted-tbn0.gstatic.com/images?q=tbn:ANd9GcQFnDVzNvWx8zGLoevHuBA6MmKdpPNm4YCDPMHCmyxfLA&amp;s=10" TargetMode="External"/><Relationship Id="rId212" Type="http://schemas.openxmlformats.org/officeDocument/2006/relationships/hyperlink" Target="https://encrypted-tbn0.gstatic.com/images?q=tbn:ANd9GcSZOSdZj8aE2Sgu092RGAkdi_h6Aqq9sre7po_heaAZkA&amp;s" TargetMode="External"/><Relationship Id="rId233" Type="http://schemas.openxmlformats.org/officeDocument/2006/relationships/hyperlink" Target="https://encrypted-tbn0.gstatic.com/images?q=tbn:ANd9GcT8t5_s4sJGNbxWmHH98TglDsq9QozYPneGJwC-KUGmvg&amp;s" TargetMode="External"/><Relationship Id="rId28" Type="http://schemas.openxmlformats.org/officeDocument/2006/relationships/hyperlink" Target="https://encrypted-tbn0.gstatic.com/images?q=tbn:ANd9GcTiyfPc1BoUZ4qgYQg_Mn5SIaVwT_yVisECx_jAG7P9gQ&amp;s=10" TargetMode="External"/><Relationship Id="rId49" Type="http://schemas.openxmlformats.org/officeDocument/2006/relationships/hyperlink" Target="https://encrypted-tbn0.gstatic.com/images?q=tbn:ANd9GcRWUtRiYKgQNpnSb1e8rC1tHHhq1BzSNDajrRIHrjD1yQ&amp;s=10" TargetMode="External"/><Relationship Id="rId114" Type="http://schemas.openxmlformats.org/officeDocument/2006/relationships/hyperlink" Target="https://static.wixstatic.com/media/81fa8b_0fc6d4138f274abeb33ee72c18c72807~mv2.jpg/v1/fill/w_281,h_338,al_c,q_80,usm_0.66_1.00_0.01,enc_avif,quality_auto/Coy%20_edited.jpg" TargetMode="External"/><Relationship Id="rId60" Type="http://schemas.openxmlformats.org/officeDocument/2006/relationships/hyperlink" Target="https://encrypted-tbn0.gstatic.com/images?q=tbn:ANd9GcSO8UElHjQvSIm8wrUcVlQRHF4W5hsEgmAc_XsZ1FnPHw&amp;s=10" TargetMode="External"/><Relationship Id="rId81" Type="http://schemas.openxmlformats.org/officeDocument/2006/relationships/hyperlink" Target="https://encrypted-tbn0.gstatic.com/images?q=tbn:ANd9GcRu0Mnk6yDT1eT9nWiFIlZbqi1R9X5Aws3uNd9u7OcAMA&amp;s=10" TargetMode="External"/><Relationship Id="rId135" Type="http://schemas.openxmlformats.org/officeDocument/2006/relationships/hyperlink" Target="https://encrypted-tbn0.gstatic.com/images?q=tbn:ANd9GcQlgeL2h2-mOWxdnCLLpNfRVUaG3bJzjH2rrkB3_SoIMQ&amp;s=10" TargetMode="External"/><Relationship Id="rId156" Type="http://schemas.openxmlformats.org/officeDocument/2006/relationships/hyperlink" Target="https://encrypted-tbn0.gstatic.com/images?q=tbn:ANd9GcR6cH91dGBvFrwricj3ACo-hwcZbwouQZa4_BmJwJvTU9kjhqtJoeGYsVM&amp;s" TargetMode="External"/><Relationship Id="rId177" Type="http://schemas.openxmlformats.org/officeDocument/2006/relationships/hyperlink" Target="https://www.fyzical.com/south-miami-fl/client/2164/staff/img/12892/RIta_Photo2.jpg" TargetMode="External"/><Relationship Id="rId198" Type="http://schemas.openxmlformats.org/officeDocument/2006/relationships/hyperlink" Target="https://www.toplinemd.com/wellnest-health/wp-content/uploads/sites/268/2022/12/6388b41223abc4537e6d8fee_dr-salazar-headshot-2-p-800.jpg" TargetMode="External"/><Relationship Id="rId202" Type="http://schemas.openxmlformats.org/officeDocument/2006/relationships/hyperlink" Target="https://www.toplinemd.com/obgyn-specialists-of-south-miami/wp-content/uploads/sites/202/2023/02/Dr-Francisco-Jimenez-400x500-1.jpg" TargetMode="External"/><Relationship Id="rId223" Type="http://schemas.openxmlformats.org/officeDocument/2006/relationships/hyperlink" Target="https://tupa-q-001.sitecorecontenthub.cloud/api/public/content/0699d559c5fe476a84b0a8d2332b64af?fit=scale-down&amp;height=1152&amp;width=1536&amp;transform=true&amp;t=3x4&amp;mw=1152" TargetMode="External"/><Relationship Id="rId18" Type="http://schemas.openxmlformats.org/officeDocument/2006/relationships/hyperlink" Target="https://encrypted-tbn0.gstatic.com/images?q=tbn:ANd9GcRxfXJQDI1MG0Rkg5FTjJBk0x1kb3ZFHTOqvo-aIuiiiw&amp;s=10" TargetMode="External"/><Relationship Id="rId39" Type="http://schemas.openxmlformats.org/officeDocument/2006/relationships/hyperlink" Target="https://encrypted-tbn0.gstatic.com/images?q=tbn:ANd9GcTrlUpOUmmUuXgVL0MZfx7Z8ggjK3OSPAN-HrlehP8hyw&amp;s=10" TargetMode="External"/><Relationship Id="rId50" Type="http://schemas.openxmlformats.org/officeDocument/2006/relationships/hyperlink" Target="https://encrypted-tbn0.gstatic.com/images?q=tbn:ANd9GcR748uv0-DPoBXOFxWVadt7sf7wkVVxij7nufBrFxloQQ&amp;s=10" TargetMode="External"/><Relationship Id="rId104" Type="http://schemas.openxmlformats.org/officeDocument/2006/relationships/hyperlink" Target="https://cdn-images.kyruus.com/providermatch/2201cbux/photos/200/rizo-luis-1164668497.jpg" TargetMode="External"/><Relationship Id="rId125" Type="http://schemas.openxmlformats.org/officeDocument/2006/relationships/hyperlink" Target="https://images.squarespace-cdn.com/content/v1/6179d77b78f5f10b7247070c/199a5139-81a1-4e39-8da1-776f76d572dc/THI_12-08-21_33.JPG?format=750w" TargetMode="External"/><Relationship Id="rId146" Type="http://schemas.openxmlformats.org/officeDocument/2006/relationships/hyperlink" Target="https://encrypted-tbn0.gstatic.com/images?q=tbn:ANd9GcTJ2K63gLe09qhm9JLH7E_hGW5dtZXgBHOJwhMdRRMLdg&amp;s=10" TargetMode="External"/><Relationship Id="rId167" Type="http://schemas.openxmlformats.org/officeDocument/2006/relationships/hyperlink" Target="https://www.google.com/imgres?q=Dr.%20Brett%20Fox&amp;imgurl=https%3A%2F%2Ffoxpt.com%2Fwp-content%2Fuploads%2F2023%2F10%2F4-1.jpg&amp;imgrefurl=https%3A%2F%2Ffoxpt.com%2Fdr-brett-fox%2F&amp;docid=j11Sx7aDWdwzxM&amp;tbnid=_pIRNnCU1ElKeM&amp;vet=12ahUKEwj0yOvR252VAxWxMTQIHe1UJykQnPAOegQIOxAA..i&amp;w=750&amp;h=1000&amp;hcb=2&amp;ved=2ahUKEwj0yOvR252VAxWxMTQIHe1UJykQnPAOegQIOxAA" TargetMode="External"/><Relationship Id="rId188" Type="http://schemas.openxmlformats.org/officeDocument/2006/relationships/hyperlink" Target="https://www.toplinemd.com/miami-obgyn/wp-content/uploads/sites/62/2020/05/Dr-Guell-image.jpg" TargetMode="External"/><Relationship Id="rId71" Type="http://schemas.openxmlformats.org/officeDocument/2006/relationships/hyperlink" Target="https://encrypted-tbn0.gstatic.com/images?q=tbn:ANd9GcSGmlSc8CZWFNCodtdP86aCWBqykBoN4i-ZIDsCC8lMyg&amp;s=10" TargetMode="External"/><Relationship Id="rId92" Type="http://schemas.openxmlformats.org/officeDocument/2006/relationships/hyperlink" Target="https://encrypted-tbn0.gstatic.com/images?q=tbn:ANd9GcS_UtvhcEQN71x2TuJVjmh-pWawN2k4AksHucDpFcWDYQ&amp;s=10" TargetMode="External"/><Relationship Id="rId213" Type="http://schemas.openxmlformats.org/officeDocument/2006/relationships/hyperlink" Target="https://www.clinicarriaga.pt/wp-content/uploads/2017/04/45-scaled.jpg" TargetMode="External"/><Relationship Id="rId2" Type="http://schemas.openxmlformats.org/officeDocument/2006/relationships/hyperlink" Target="https://encrypted-tbn0.gstatic.com/images?q=tbn:ANd9GcTZ4iBxKSriZE_SPLXvx-9_PWARZy40LJ2DzececPHCPQ&amp;s=10" TargetMode="External"/><Relationship Id="rId29" Type="http://schemas.openxmlformats.org/officeDocument/2006/relationships/hyperlink" Target="https://encrypted-tbn0.gstatic.com/images?q=tbn:ANd9GcSLClmKiabfPuZFkpfJPOmqsDpADWoh9HzPlpvfxmLJYw&amp;s=10" TargetMode="External"/><Relationship Id="rId40" Type="http://schemas.openxmlformats.org/officeDocument/2006/relationships/hyperlink" Target="https://www.google.com/imgres?q=Dr.%20Luis%20J.%20Fornaris&amp;imgurl=https%3A%2F%2Fimplantfamilydentist.com%2Fwp-content%2Fuploads%2FDrFornaris.jpg&amp;imgrefurl=https%3A%2F%2Fimplantfamilydentist.com%2Fblog%2Fstaff%2Fluis-j-fornaris-dmd-ficoi%2F&amp;docid=GlNkmZsQu1dfjM&amp;tbnid=X5xhMn_XIRhhYM&amp;vet=12ahUKEwiaxcGh0Z2VAxWsVKQEHf-cJLUQnPAOegQIPhAA..i&amp;w=600&amp;h=688&amp;hcb=2&amp;ved=2ahUKEwiaxcGh0Z2VAxWsVKQEHf-cJLUQnPAOegQIPhAA" TargetMode="External"/><Relationship Id="rId115" Type="http://schemas.openxmlformats.org/officeDocument/2006/relationships/hyperlink" Target="https://photos.fad.apps.baptisthealth.net/images/details/234136.JPG" TargetMode="External"/><Relationship Id="rId136" Type="http://schemas.openxmlformats.org/officeDocument/2006/relationships/hyperlink" Target="https://www.hommenorthopedics.com/images/dr-j-pieter-hommen-profile.jpg" TargetMode="External"/><Relationship Id="rId157" Type="http://schemas.openxmlformats.org/officeDocument/2006/relationships/hyperlink" Target="https://encrypted-tbn0.gstatic.com/images?q=tbn:ANd9GcTpbDBubYwRPTtZY77cq5ekMSb-zRkUrwpBcVjzmSfAnQ&amp;s=10" TargetMode="External"/><Relationship Id="rId178" Type="http://schemas.openxmlformats.org/officeDocument/2006/relationships/hyperlink" Target="https://gaitwaypt.com/wp-content/uploads/2025/06/gaitwayrw_klaus_photos-1365x2048.jpg" TargetMode="External"/><Relationship Id="rId61" Type="http://schemas.openxmlformats.org/officeDocument/2006/relationships/hyperlink" Target="https://encrypted-tbn0.gstatic.com/images?q=tbn:ANd9GcRJRtlLOzKiUcu7s6vKPTlc9onT0MXlgpOUSqRQwr4tKQ&amp;s=10" TargetMode="External"/><Relationship Id="rId82" Type="http://schemas.openxmlformats.org/officeDocument/2006/relationships/hyperlink" Target="https://encrypted-tbn0.gstatic.com/images?q=tbn:ANd9GcSsvsxxPbEDkhHI3Q1Q7CTICkRWnSuYk_MD6PFnPh9Y_g&amp;s=10" TargetMode="External"/><Relationship Id="rId199" Type="http://schemas.openxmlformats.org/officeDocument/2006/relationships/hyperlink" Target="https://www.toplinemd.com/miami-obgyn/wp-content/uploads/sites/62/2020/05/Dr-Guell-image.jpg" TargetMode="External"/><Relationship Id="rId203" Type="http://schemas.openxmlformats.org/officeDocument/2006/relationships/hyperlink" Target="https://storage.googleapis.com/jacksonh/1/providers/Catherine-Amble.png" TargetMode="External"/><Relationship Id="rId19" Type="http://schemas.openxmlformats.org/officeDocument/2006/relationships/hyperlink" Target="https://encrypted-tbn0.gstatic.com/images?q=tbn:ANd9GcRtLe8RjP8JSw_IGDV7aId0YHLBvEM2-QcgYSdD9oMh-g&amp;s=10" TargetMode="External"/><Relationship Id="rId224" Type="http://schemas.openxmlformats.org/officeDocument/2006/relationships/hyperlink" Target="https://encrypted-tbn0.gstatic.com/images?q=tbn:ANd9GcRS0gowTmJVooVqU1_nmyd3XAZh5wAcQRujNQz7yq3-CQ&amp;s" TargetMode="External"/><Relationship Id="rId30" Type="http://schemas.openxmlformats.org/officeDocument/2006/relationships/hyperlink" Target="https://encrypted-tbn0.gstatic.com/images?q=tbn:ANd9GcRZQQ2SnqtWEMZbr70csjiP5Mvc_O4Phw9ZYyDQzYV8bg&amp;s=10" TargetMode="External"/><Relationship Id="rId105" Type="http://schemas.openxmlformats.org/officeDocument/2006/relationships/hyperlink" Target="https://static.wixstatic.com/media/09d9b8_57ce4d944f3448ba863b218c4b17eadc~mv2.jpg/v1/fill/w_347,h_195,al_c,q_80,usm_0.66_1.00_0.01,enc_avif,quality_auto/09d9b8_57ce4d944f3448ba863b218c4b17eadc~mv2.jpg" TargetMode="External"/><Relationship Id="rId126" Type="http://schemas.openxmlformats.org/officeDocument/2006/relationships/hyperlink" Target="https://assets.yourpractice.online/2999/ronald-m-gutman-md-img.jpg" TargetMode="External"/><Relationship Id="rId147" Type="http://schemas.openxmlformats.org/officeDocument/2006/relationships/hyperlink" Target="https://encrypted-tbn0.gstatic.com/images?q=tbn:ANd9GcTSquztUibR_tTilpbfwFC5biYLGT5_NMtOMZ6i804aQw&amp;s=10" TargetMode="External"/><Relationship Id="rId168" Type="http://schemas.openxmlformats.org/officeDocument/2006/relationships/hyperlink" Target="https://www.google.com/imgres?q=Nikki%20Perez&amp;imgurl=https%3A%2F%2Fquincy.harvard.edu%2Fsites%2Fg%2Ffiles%2Fomnuum4581%2Ffiles%2Fstyles%2Fhwp_4_5__480x600%2Fpublic%2Fquincyhouse%2Ffiles%2Fnikki_perez.jpg%3Fitok%3DEduT5EQU&amp;imgrefurl=https%3A%2F%2Fquincy.harvard.edu%2Fpeople%2Fnikki-perez&amp;docid=iRQi99Sx0zetZM&amp;tbnid=NuYl0uQxiHF-dM&amp;vet=12ahUKEwjtr4Wn3J2VAxUDGTQIHWndJ9EQnPAOegQIQxAA..i&amp;w=480&amp;h=600&amp;hcb=2&amp;ved=2ahUKEwjtr4Wn3J2VAxUDGTQIHWndJ9EQnPAOegQIQxAA" TargetMode="External"/><Relationship Id="rId51" Type="http://schemas.openxmlformats.org/officeDocument/2006/relationships/hyperlink" Target="https://encrypted-tbn0.gstatic.com/images?q=tbn:ANd9GcRj7uMnTSBaf_jbQ65ACTBIjIESwh7OzgXGEgRCBNQ0WQ&amp;s=10" TargetMode="External"/><Relationship Id="rId72" Type="http://schemas.openxmlformats.org/officeDocument/2006/relationships/hyperlink" Target="https://encrypted-tbn0.gstatic.com/images?q=tbn:ANd9GcTu5EBeCzfSBCPm1vFLDNtJRUvtzVH7XpGZqjPWxw0sOw&amp;s=10" TargetMode="External"/><Relationship Id="rId93" Type="http://schemas.openxmlformats.org/officeDocument/2006/relationships/hyperlink" Target="https://encrypted-tbn0.gstatic.com/images?q=tbn:ANd9GcT8itKRjSzvKQLydogm1pitptXVga_4cK00H_QOwMOg2w&amp;s=10" TargetMode="External"/><Relationship Id="rId189" Type="http://schemas.openxmlformats.org/officeDocument/2006/relationships/hyperlink" Target="https://www.toplinemd.com/miami-obgyn/wp-content/uploads/sites/62/2020/05/Dr-Garcia-image.jpg" TargetMode="External"/><Relationship Id="rId3" Type="http://schemas.openxmlformats.org/officeDocument/2006/relationships/hyperlink" Target="https://encrypted-tbn0.gstatic.com/images?q=tbn:ANd9GcSRsH8ewXTebNDRk6hkMvRO-05IFTRroLU7E_qajMgsAg&amp;s=10" TargetMode="External"/><Relationship Id="rId214" Type="http://schemas.openxmlformats.org/officeDocument/2006/relationships/hyperlink" Target="https://ccpainmed.com/wp-content/uploads/2026/01/Dr1-e1765170587425.png" TargetMode="External"/><Relationship Id="rId116" Type="http://schemas.openxmlformats.org/officeDocument/2006/relationships/hyperlink" Target="https://chat.gocloudgain.com/media/chatbot/icons/44014c4d-74ff-4c4c-a35b-18babf557c0e.png" TargetMode="External"/><Relationship Id="rId137" Type="http://schemas.openxmlformats.org/officeDocument/2006/relationships/hyperlink" Target="https://encrypted-tbn0.gstatic.com/images?q=tbn:ANd9GcQykdujsrySTwPmacSfV04b5i2yheNfqCq4YdenaH1PFA&amp;s=10" TargetMode="External"/><Relationship Id="rId158" Type="http://schemas.openxmlformats.org/officeDocument/2006/relationships/hyperlink" Target="https://encrypted-tbn0.gstatic.com/images?q=tbn:ANd9GcTkEYAOznswzkjrB_aHi20wdkWibQlCYpBK7npR10N_5A&amp;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0"/>
  <sheetViews>
    <sheetView tabSelected="1" workbookViewId="0">
      <pane ySplit="1" topLeftCell="A2" activePane="bottomLeft" state="frozen"/>
      <selection pane="bottomLeft" sqref="A1:A1048576"/>
    </sheetView>
  </sheetViews>
  <sheetFormatPr defaultColWidth="12.5703125" defaultRowHeight="15.75" customHeight="1"/>
  <cols>
    <col min="2" max="2" width="13.7109375" customWidth="1"/>
    <col min="3" max="3" width="28.5703125" customWidth="1"/>
    <col min="4" max="4" width="24.140625" customWidth="1"/>
    <col min="5" max="5" width="58.5703125" customWidth="1"/>
    <col min="6" max="6" width="12.5703125" customWidth="1"/>
    <col min="7" max="7" width="11.42578125" customWidth="1"/>
    <col min="8" max="8" width="107" customWidth="1"/>
    <col min="9" max="10" width="12.5703125" customWidth="1"/>
    <col min="11" max="11" width="79" customWidth="1"/>
    <col min="12" max="12" width="52.28515625" customWidth="1"/>
    <col min="13" max="13" width="26.42578125" customWidth="1"/>
    <col min="14" max="14" width="205" customWidth="1"/>
  </cols>
  <sheetData>
    <row r="1" spans="1:26">
      <c r="A1" t="s">
        <v>14459</v>
      </c>
      <c r="B1" s="1" t="s">
        <v>0</v>
      </c>
      <c r="C1" s="1" t="s">
        <v>1</v>
      </c>
      <c r="D1" s="2" t="s">
        <v>2</v>
      </c>
      <c r="E1" s="1" t="s">
        <v>3</v>
      </c>
      <c r="F1" s="1" t="s">
        <v>4</v>
      </c>
      <c r="G1" s="1" t="s">
        <v>18</v>
      </c>
      <c r="H1" s="1" t="s">
        <v>6</v>
      </c>
      <c r="I1" s="1" t="s">
        <v>7</v>
      </c>
      <c r="J1" s="1" t="s">
        <v>8</v>
      </c>
      <c r="K1" s="1" t="s">
        <v>9</v>
      </c>
      <c r="L1" s="1" t="s">
        <v>10</v>
      </c>
      <c r="M1" s="1" t="s">
        <v>11</v>
      </c>
      <c r="N1" s="1" t="s">
        <v>12</v>
      </c>
      <c r="O1" s="3"/>
      <c r="P1" s="3"/>
      <c r="Q1" s="3"/>
      <c r="R1" s="3"/>
      <c r="S1" s="3"/>
      <c r="T1" s="3"/>
      <c r="U1" s="3"/>
      <c r="V1" s="3"/>
      <c r="W1" s="3"/>
      <c r="X1" s="3"/>
      <c r="Y1" s="3"/>
      <c r="Z1" s="3"/>
    </row>
    <row r="2" spans="1:26" ht="22.5" customHeight="1">
      <c r="A2" t="s">
        <v>14460</v>
      </c>
      <c r="B2" s="4" t="s">
        <v>13</v>
      </c>
      <c r="C2" s="5" t="s">
        <v>19</v>
      </c>
      <c r="D2" s="6" t="s">
        <v>20</v>
      </c>
      <c r="E2" s="5" t="s">
        <v>21</v>
      </c>
      <c r="F2" s="7" t="s">
        <v>22</v>
      </c>
      <c r="G2" s="7"/>
      <c r="H2" s="8" t="s">
        <v>23</v>
      </c>
      <c r="I2" s="5">
        <v>4.9000000000000004</v>
      </c>
      <c r="J2" s="9">
        <v>1276</v>
      </c>
      <c r="K2" s="7" t="s">
        <v>24</v>
      </c>
      <c r="L2" s="7" t="s">
        <v>25</v>
      </c>
      <c r="M2" s="7" t="s">
        <v>26</v>
      </c>
      <c r="N2" s="7" t="s">
        <v>27</v>
      </c>
      <c r="O2" s="7"/>
      <c r="P2" s="7"/>
      <c r="Q2" s="7"/>
      <c r="R2" s="7"/>
      <c r="S2" s="7"/>
      <c r="T2" s="7"/>
      <c r="U2" s="7"/>
      <c r="V2" s="7"/>
      <c r="W2" s="7"/>
      <c r="X2" s="7"/>
      <c r="Y2" s="7"/>
      <c r="Z2" s="7"/>
    </row>
    <row r="3" spans="1:26" ht="22.5" customHeight="1">
      <c r="A3" t="s">
        <v>14460</v>
      </c>
      <c r="B3" s="4" t="s">
        <v>13</v>
      </c>
      <c r="C3" s="5" t="s">
        <v>28</v>
      </c>
      <c r="D3" s="6" t="s">
        <v>29</v>
      </c>
      <c r="E3" s="5" t="s">
        <v>30</v>
      </c>
      <c r="F3" s="7" t="s">
        <v>31</v>
      </c>
      <c r="G3" s="7"/>
      <c r="H3" s="10" t="s">
        <v>32</v>
      </c>
      <c r="I3" s="5">
        <v>4.9000000000000004</v>
      </c>
      <c r="J3" s="7">
        <v>944</v>
      </c>
      <c r="K3" s="7" t="s">
        <v>33</v>
      </c>
      <c r="L3" s="7" t="s">
        <v>34</v>
      </c>
      <c r="M3" s="7" t="s">
        <v>35</v>
      </c>
      <c r="N3" s="7" t="s">
        <v>27</v>
      </c>
      <c r="O3" s="7"/>
      <c r="P3" s="7"/>
      <c r="Q3" s="7"/>
      <c r="R3" s="7"/>
      <c r="S3" s="7"/>
      <c r="T3" s="7"/>
      <c r="U3" s="7"/>
      <c r="V3" s="7"/>
      <c r="W3" s="7"/>
      <c r="X3" s="7"/>
      <c r="Y3" s="7"/>
      <c r="Z3" s="7"/>
    </row>
    <row r="4" spans="1:26" ht="22.5" customHeight="1">
      <c r="A4" t="s">
        <v>14460</v>
      </c>
      <c r="B4" s="4" t="s">
        <v>13</v>
      </c>
      <c r="C4" s="5" t="s">
        <v>36</v>
      </c>
      <c r="D4" s="6" t="s">
        <v>37</v>
      </c>
      <c r="E4" s="5" t="s">
        <v>38</v>
      </c>
      <c r="F4" s="7" t="s">
        <v>39</v>
      </c>
      <c r="G4" s="7"/>
      <c r="H4" s="11" t="s">
        <v>40</v>
      </c>
      <c r="I4" s="5">
        <v>4.7</v>
      </c>
      <c r="J4" s="9">
        <v>1345</v>
      </c>
      <c r="K4" s="7" t="s">
        <v>41</v>
      </c>
      <c r="L4" s="7" t="s">
        <v>42</v>
      </c>
      <c r="M4" s="7" t="s">
        <v>43</v>
      </c>
      <c r="N4" s="7" t="s">
        <v>44</v>
      </c>
      <c r="O4" s="7"/>
      <c r="P4" s="7"/>
      <c r="Q4" s="7"/>
      <c r="R4" s="7"/>
      <c r="S4" s="7"/>
      <c r="T4" s="7"/>
      <c r="U4" s="7"/>
      <c r="V4" s="7"/>
      <c r="W4" s="7"/>
      <c r="X4" s="7"/>
      <c r="Y4" s="7"/>
      <c r="Z4" s="7"/>
    </row>
    <row r="5" spans="1:26" ht="22.5" customHeight="1">
      <c r="A5" t="s">
        <v>14460</v>
      </c>
      <c r="B5" s="4" t="s">
        <v>13</v>
      </c>
      <c r="C5" s="5" t="s">
        <v>45</v>
      </c>
      <c r="D5" s="6" t="s">
        <v>46</v>
      </c>
      <c r="E5" s="7" t="s">
        <v>47</v>
      </c>
      <c r="F5" s="7" t="s">
        <v>48</v>
      </c>
      <c r="G5" s="7"/>
      <c r="H5" s="11" t="s">
        <v>49</v>
      </c>
      <c r="I5" s="5">
        <v>5</v>
      </c>
      <c r="J5" s="9">
        <v>1762</v>
      </c>
      <c r="K5" s="7" t="s">
        <v>50</v>
      </c>
      <c r="L5" s="7" t="s">
        <v>51</v>
      </c>
      <c r="M5" s="7" t="s">
        <v>52</v>
      </c>
      <c r="N5" s="7" t="s">
        <v>27</v>
      </c>
      <c r="O5" s="7"/>
      <c r="P5" s="7"/>
      <c r="Q5" s="7"/>
      <c r="R5" s="7"/>
      <c r="S5" s="7"/>
      <c r="T5" s="7"/>
      <c r="U5" s="7"/>
      <c r="V5" s="7"/>
      <c r="W5" s="7"/>
      <c r="X5" s="7"/>
      <c r="Y5" s="7"/>
      <c r="Z5" s="7"/>
    </row>
    <row r="6" spans="1:26" ht="22.5" customHeight="1">
      <c r="A6" t="s">
        <v>14460</v>
      </c>
      <c r="B6" s="4" t="s">
        <v>13</v>
      </c>
      <c r="C6" s="5" t="s">
        <v>53</v>
      </c>
      <c r="D6" s="6" t="s">
        <v>54</v>
      </c>
      <c r="E6" s="5" t="s">
        <v>55</v>
      </c>
      <c r="F6" s="7" t="s">
        <v>56</v>
      </c>
      <c r="G6" s="7"/>
      <c r="H6" s="10" t="s">
        <v>57</v>
      </c>
      <c r="I6" s="5">
        <v>5</v>
      </c>
      <c r="J6" s="7">
        <v>375</v>
      </c>
      <c r="K6" s="7" t="s">
        <v>58</v>
      </c>
      <c r="L6" s="7" t="s">
        <v>59</v>
      </c>
      <c r="M6" s="7" t="s">
        <v>35</v>
      </c>
      <c r="N6" s="7" t="s">
        <v>60</v>
      </c>
      <c r="O6" s="7"/>
      <c r="P6" s="7"/>
      <c r="Q6" s="7"/>
      <c r="R6" s="7"/>
      <c r="S6" s="7"/>
      <c r="T6" s="7"/>
      <c r="U6" s="7"/>
      <c r="V6" s="7"/>
      <c r="W6" s="7"/>
      <c r="X6" s="7"/>
      <c r="Y6" s="7"/>
      <c r="Z6" s="7"/>
    </row>
    <row r="7" spans="1:26" ht="22.5" customHeight="1">
      <c r="A7" t="s">
        <v>14460</v>
      </c>
      <c r="B7" s="4" t="s">
        <v>13</v>
      </c>
      <c r="C7" s="7" t="s">
        <v>61</v>
      </c>
      <c r="D7" s="6" t="s">
        <v>62</v>
      </c>
      <c r="E7" s="7" t="s">
        <v>63</v>
      </c>
      <c r="F7" s="7" t="s">
        <v>64</v>
      </c>
      <c r="G7" s="7"/>
      <c r="H7" s="10" t="s">
        <v>65</v>
      </c>
      <c r="I7" s="7">
        <v>4.9000000000000004</v>
      </c>
      <c r="J7" s="7">
        <v>412</v>
      </c>
      <c r="K7" s="7" t="s">
        <v>66</v>
      </c>
      <c r="L7" s="7" t="s">
        <v>67</v>
      </c>
      <c r="M7" s="7" t="s">
        <v>68</v>
      </c>
      <c r="N7" s="7" t="s">
        <v>27</v>
      </c>
      <c r="O7" s="7"/>
      <c r="P7" s="7"/>
      <c r="Q7" s="7"/>
      <c r="R7" s="7"/>
      <c r="S7" s="7"/>
      <c r="T7" s="7"/>
      <c r="U7" s="7"/>
      <c r="V7" s="7"/>
      <c r="W7" s="7"/>
      <c r="X7" s="7"/>
      <c r="Y7" s="7"/>
      <c r="Z7" s="7"/>
    </row>
    <row r="8" spans="1:26" ht="22.5" customHeight="1">
      <c r="A8" t="s">
        <v>14460</v>
      </c>
      <c r="B8" s="4" t="s">
        <v>13</v>
      </c>
      <c r="C8" s="7" t="s">
        <v>69</v>
      </c>
      <c r="D8" s="6" t="s">
        <v>70</v>
      </c>
      <c r="E8" s="7" t="s">
        <v>71</v>
      </c>
      <c r="F8" s="7" t="s">
        <v>72</v>
      </c>
      <c r="G8" s="7"/>
      <c r="H8" s="10" t="s">
        <v>73</v>
      </c>
      <c r="I8" s="7">
        <v>4.9000000000000004</v>
      </c>
      <c r="J8" s="7">
        <v>461</v>
      </c>
      <c r="K8" s="7" t="s">
        <v>74</v>
      </c>
      <c r="L8" s="7" t="s">
        <v>75</v>
      </c>
      <c r="M8" s="7" t="s">
        <v>35</v>
      </c>
      <c r="N8" s="7" t="s">
        <v>27</v>
      </c>
      <c r="O8" s="7"/>
      <c r="P8" s="7"/>
      <c r="Q8" s="7"/>
      <c r="R8" s="7"/>
      <c r="S8" s="7"/>
      <c r="T8" s="7"/>
      <c r="U8" s="7"/>
      <c r="V8" s="7"/>
      <c r="W8" s="7"/>
      <c r="X8" s="7"/>
      <c r="Y8" s="7"/>
      <c r="Z8" s="7"/>
    </row>
    <row r="9" spans="1:26" ht="22.5" customHeight="1">
      <c r="A9" t="s">
        <v>14460</v>
      </c>
      <c r="B9" s="4" t="s">
        <v>13</v>
      </c>
      <c r="C9" s="7" t="s">
        <v>76</v>
      </c>
      <c r="D9" s="6" t="s">
        <v>77</v>
      </c>
      <c r="E9" s="7" t="s">
        <v>78</v>
      </c>
      <c r="F9" s="7" t="s">
        <v>79</v>
      </c>
      <c r="G9" s="7"/>
      <c r="H9" s="10" t="s">
        <v>80</v>
      </c>
      <c r="I9" s="7">
        <v>4.8</v>
      </c>
      <c r="J9" s="7">
        <v>208</v>
      </c>
      <c r="K9" s="7" t="s">
        <v>81</v>
      </c>
      <c r="L9" s="7" t="s">
        <v>82</v>
      </c>
      <c r="M9" s="7" t="s">
        <v>83</v>
      </c>
      <c r="N9" s="7" t="s">
        <v>44</v>
      </c>
      <c r="O9" s="7"/>
      <c r="P9" s="7"/>
      <c r="Q9" s="7"/>
      <c r="R9" s="7"/>
      <c r="S9" s="7"/>
      <c r="T9" s="7"/>
      <c r="U9" s="7"/>
      <c r="V9" s="7"/>
      <c r="W9" s="7"/>
      <c r="X9" s="7"/>
      <c r="Y9" s="7"/>
      <c r="Z9" s="7"/>
    </row>
    <row r="10" spans="1:26" ht="22.5" customHeight="1">
      <c r="A10" t="s">
        <v>14460</v>
      </c>
      <c r="B10" s="4" t="s">
        <v>13</v>
      </c>
      <c r="C10" s="7" t="s">
        <v>84</v>
      </c>
      <c r="D10" s="6" t="s">
        <v>85</v>
      </c>
      <c r="E10" s="7" t="s">
        <v>86</v>
      </c>
      <c r="F10" s="7" t="s">
        <v>87</v>
      </c>
      <c r="G10" s="7"/>
      <c r="H10" s="10" t="s">
        <v>88</v>
      </c>
      <c r="I10" s="7">
        <v>4.9000000000000004</v>
      </c>
      <c r="J10" s="7">
        <v>896</v>
      </c>
      <c r="K10" s="7" t="s">
        <v>89</v>
      </c>
      <c r="L10" s="7" t="s">
        <v>90</v>
      </c>
      <c r="M10" s="7" t="s">
        <v>91</v>
      </c>
      <c r="N10" s="7" t="s">
        <v>92</v>
      </c>
      <c r="O10" s="7"/>
      <c r="P10" s="7"/>
      <c r="Q10" s="7"/>
      <c r="R10" s="7"/>
      <c r="S10" s="7"/>
      <c r="T10" s="7"/>
      <c r="U10" s="7"/>
      <c r="V10" s="7"/>
      <c r="W10" s="7"/>
      <c r="X10" s="7"/>
      <c r="Y10" s="7"/>
      <c r="Z10" s="7"/>
    </row>
    <row r="11" spans="1:26" ht="22.5" customHeight="1">
      <c r="A11" t="s">
        <v>14460</v>
      </c>
      <c r="B11" s="4" t="s">
        <v>13</v>
      </c>
      <c r="C11" s="7" t="s">
        <v>93</v>
      </c>
      <c r="D11" s="6" t="s">
        <v>94</v>
      </c>
      <c r="E11" s="7" t="s">
        <v>95</v>
      </c>
      <c r="F11" s="7" t="s">
        <v>96</v>
      </c>
      <c r="G11" s="7"/>
      <c r="H11" s="10" t="s">
        <v>97</v>
      </c>
      <c r="I11" s="7">
        <v>5</v>
      </c>
      <c r="J11" s="7">
        <v>287</v>
      </c>
      <c r="K11" s="7" t="s">
        <v>98</v>
      </c>
      <c r="L11" s="7" t="s">
        <v>99</v>
      </c>
      <c r="M11" s="7" t="s">
        <v>35</v>
      </c>
      <c r="N11" s="7" t="s">
        <v>92</v>
      </c>
      <c r="O11" s="7"/>
      <c r="P11" s="7"/>
      <c r="Q11" s="7"/>
      <c r="R11" s="7"/>
      <c r="S11" s="7"/>
      <c r="T11" s="7"/>
      <c r="U11" s="7"/>
      <c r="V11" s="7"/>
      <c r="W11" s="7"/>
      <c r="X11" s="7"/>
      <c r="Y11" s="7"/>
      <c r="Z11" s="7"/>
    </row>
    <row r="12" spans="1:26" ht="22.5" customHeight="1">
      <c r="A12" t="s">
        <v>14460</v>
      </c>
      <c r="B12" s="4" t="s">
        <v>13</v>
      </c>
      <c r="C12" s="7" t="s">
        <v>100</v>
      </c>
      <c r="D12" s="6" t="s">
        <v>101</v>
      </c>
      <c r="E12" s="7" t="s">
        <v>102</v>
      </c>
      <c r="F12" s="7" t="s">
        <v>103</v>
      </c>
      <c r="G12" s="7"/>
      <c r="H12" s="10" t="s">
        <v>104</v>
      </c>
      <c r="I12" s="7">
        <v>4.9000000000000004</v>
      </c>
      <c r="J12" s="7">
        <v>516</v>
      </c>
      <c r="K12" s="7" t="s">
        <v>105</v>
      </c>
      <c r="L12" s="7" t="s">
        <v>25</v>
      </c>
      <c r="M12" s="7" t="s">
        <v>35</v>
      </c>
      <c r="N12" s="7" t="s">
        <v>27</v>
      </c>
      <c r="O12" s="7"/>
      <c r="P12" s="7"/>
      <c r="Q12" s="7"/>
      <c r="R12" s="7"/>
      <c r="S12" s="7"/>
      <c r="T12" s="7"/>
      <c r="U12" s="7"/>
      <c r="V12" s="7"/>
      <c r="W12" s="7"/>
      <c r="X12" s="7"/>
      <c r="Y12" s="7"/>
      <c r="Z12" s="7"/>
    </row>
    <row r="13" spans="1:26" ht="22.5" customHeight="1">
      <c r="A13" t="s">
        <v>14460</v>
      </c>
      <c r="B13" s="4" t="s">
        <v>13</v>
      </c>
      <c r="C13" s="7" t="s">
        <v>106</v>
      </c>
      <c r="D13" s="6" t="s">
        <v>107</v>
      </c>
      <c r="E13" s="7" t="s">
        <v>108</v>
      </c>
      <c r="F13" s="7" t="s">
        <v>109</v>
      </c>
      <c r="G13" s="7"/>
      <c r="H13" s="10" t="s">
        <v>110</v>
      </c>
      <c r="I13" s="7">
        <v>4.9000000000000004</v>
      </c>
      <c r="J13" s="7">
        <v>538</v>
      </c>
      <c r="K13" s="7" t="s">
        <v>111</v>
      </c>
      <c r="L13" s="7" t="s">
        <v>75</v>
      </c>
      <c r="M13" s="7" t="s">
        <v>26</v>
      </c>
      <c r="N13" s="7" t="s">
        <v>27</v>
      </c>
      <c r="O13" s="7"/>
      <c r="P13" s="7"/>
      <c r="Q13" s="7"/>
      <c r="R13" s="7"/>
      <c r="S13" s="7"/>
      <c r="T13" s="7"/>
      <c r="U13" s="7"/>
      <c r="V13" s="7"/>
      <c r="W13" s="7"/>
      <c r="X13" s="7"/>
      <c r="Y13" s="7"/>
      <c r="Z13" s="7"/>
    </row>
    <row r="14" spans="1:26" ht="22.5" customHeight="1">
      <c r="A14" t="s">
        <v>14460</v>
      </c>
      <c r="B14" s="4" t="s">
        <v>13</v>
      </c>
      <c r="C14" s="7" t="s">
        <v>112</v>
      </c>
      <c r="D14" s="6" t="s">
        <v>113</v>
      </c>
      <c r="E14" s="7" t="s">
        <v>114</v>
      </c>
      <c r="F14" s="7" t="s">
        <v>115</v>
      </c>
      <c r="G14" s="7"/>
      <c r="H14" s="10" t="s">
        <v>116</v>
      </c>
      <c r="I14" s="7">
        <v>5</v>
      </c>
      <c r="J14" s="7">
        <v>61</v>
      </c>
      <c r="K14" s="7" t="s">
        <v>117</v>
      </c>
      <c r="L14" s="7" t="s">
        <v>118</v>
      </c>
      <c r="M14" s="7" t="s">
        <v>35</v>
      </c>
      <c r="N14" s="7" t="s">
        <v>119</v>
      </c>
      <c r="O14" s="7"/>
      <c r="P14" s="7"/>
      <c r="Q14" s="7"/>
      <c r="R14" s="7"/>
      <c r="S14" s="7"/>
      <c r="T14" s="7"/>
      <c r="U14" s="7"/>
      <c r="V14" s="7"/>
      <c r="W14" s="7"/>
      <c r="X14" s="7"/>
      <c r="Y14" s="7"/>
      <c r="Z14" s="7"/>
    </row>
    <row r="15" spans="1:26" ht="22.5" customHeight="1">
      <c r="A15" t="s">
        <v>14460</v>
      </c>
      <c r="B15" s="4" t="s">
        <v>13</v>
      </c>
      <c r="C15" s="7" t="s">
        <v>120</v>
      </c>
      <c r="D15" s="6" t="s">
        <v>121</v>
      </c>
      <c r="E15" s="7" t="s">
        <v>122</v>
      </c>
      <c r="F15" s="7" t="s">
        <v>123</v>
      </c>
      <c r="G15" s="7"/>
      <c r="H15" s="10" t="s">
        <v>124</v>
      </c>
      <c r="I15" s="7">
        <v>4.9000000000000004</v>
      </c>
      <c r="J15" s="7">
        <v>234</v>
      </c>
      <c r="K15" s="7" t="s">
        <v>125</v>
      </c>
      <c r="L15" s="7" t="s">
        <v>126</v>
      </c>
      <c r="M15" s="7" t="s">
        <v>127</v>
      </c>
      <c r="N15" s="7" t="s">
        <v>27</v>
      </c>
      <c r="O15" s="7"/>
      <c r="P15" s="7"/>
      <c r="Q15" s="7"/>
      <c r="R15" s="7"/>
      <c r="S15" s="7"/>
      <c r="T15" s="7"/>
      <c r="U15" s="7"/>
      <c r="V15" s="7"/>
      <c r="W15" s="7"/>
      <c r="X15" s="7"/>
      <c r="Y15" s="7"/>
      <c r="Z15" s="7"/>
    </row>
    <row r="16" spans="1:26" ht="22.5" customHeight="1">
      <c r="A16" t="s">
        <v>14460</v>
      </c>
      <c r="B16" s="4" t="s">
        <v>13</v>
      </c>
      <c r="C16" s="7" t="s">
        <v>128</v>
      </c>
      <c r="D16" s="6" t="s">
        <v>129</v>
      </c>
      <c r="E16" s="7" t="s">
        <v>47</v>
      </c>
      <c r="F16" s="7" t="s">
        <v>130</v>
      </c>
      <c r="G16" s="7"/>
      <c r="H16" s="10" t="s">
        <v>131</v>
      </c>
      <c r="I16" s="7">
        <v>4.8</v>
      </c>
      <c r="J16" s="7">
        <v>508</v>
      </c>
      <c r="K16" s="7" t="s">
        <v>132</v>
      </c>
      <c r="L16" s="7" t="s">
        <v>67</v>
      </c>
      <c r="M16" s="7" t="s">
        <v>83</v>
      </c>
      <c r="N16" s="7" t="s">
        <v>27</v>
      </c>
      <c r="O16" s="7"/>
      <c r="P16" s="7"/>
      <c r="Q16" s="7"/>
      <c r="R16" s="7"/>
      <c r="S16" s="7"/>
      <c r="T16" s="7"/>
      <c r="U16" s="7"/>
      <c r="V16" s="7"/>
      <c r="W16" s="7"/>
      <c r="X16" s="7"/>
      <c r="Y16" s="7"/>
      <c r="Z16" s="7"/>
    </row>
    <row r="17" spans="1:26" ht="22.5" customHeight="1">
      <c r="A17" t="s">
        <v>14460</v>
      </c>
      <c r="B17" s="4" t="s">
        <v>13</v>
      </c>
      <c r="C17" s="7" t="s">
        <v>133</v>
      </c>
      <c r="D17" s="6" t="s">
        <v>134</v>
      </c>
      <c r="E17" s="7" t="s">
        <v>135</v>
      </c>
      <c r="F17" s="7" t="s">
        <v>136</v>
      </c>
      <c r="G17" s="7"/>
      <c r="H17" s="10" t="s">
        <v>137</v>
      </c>
      <c r="I17" s="7">
        <v>4.9000000000000004</v>
      </c>
      <c r="J17" s="7">
        <v>275</v>
      </c>
      <c r="K17" s="7" t="s">
        <v>138</v>
      </c>
      <c r="L17" s="7" t="s">
        <v>59</v>
      </c>
      <c r="M17" s="7" t="s">
        <v>35</v>
      </c>
      <c r="N17" s="7" t="s">
        <v>27</v>
      </c>
      <c r="O17" s="7"/>
      <c r="P17" s="7"/>
      <c r="Q17" s="7"/>
      <c r="R17" s="7"/>
      <c r="S17" s="7"/>
      <c r="T17" s="7"/>
      <c r="U17" s="7"/>
      <c r="V17" s="7"/>
      <c r="W17" s="7"/>
      <c r="X17" s="7"/>
      <c r="Y17" s="7"/>
      <c r="Z17" s="7"/>
    </row>
    <row r="18" spans="1:26" ht="22.5" customHeight="1">
      <c r="A18" t="s">
        <v>14460</v>
      </c>
      <c r="B18" s="4" t="s">
        <v>13</v>
      </c>
      <c r="C18" s="7" t="s">
        <v>139</v>
      </c>
      <c r="D18" s="6" t="s">
        <v>140</v>
      </c>
      <c r="E18" s="7" t="s">
        <v>141</v>
      </c>
      <c r="F18" s="7" t="s">
        <v>142</v>
      </c>
      <c r="G18" s="7"/>
      <c r="H18" s="10" t="s">
        <v>143</v>
      </c>
      <c r="I18" s="7">
        <v>4.8</v>
      </c>
      <c r="J18" s="7">
        <v>777</v>
      </c>
      <c r="K18" s="7" t="s">
        <v>144</v>
      </c>
      <c r="L18" s="7" t="s">
        <v>67</v>
      </c>
      <c r="M18" s="7" t="s">
        <v>91</v>
      </c>
      <c r="N18" s="7" t="s">
        <v>27</v>
      </c>
      <c r="O18" s="7"/>
      <c r="P18" s="7"/>
      <c r="Q18" s="7"/>
      <c r="R18" s="7"/>
      <c r="S18" s="7"/>
      <c r="T18" s="7"/>
      <c r="U18" s="7"/>
      <c r="V18" s="7"/>
      <c r="W18" s="7"/>
      <c r="X18" s="7"/>
      <c r="Y18" s="7"/>
      <c r="Z18" s="7"/>
    </row>
    <row r="19" spans="1:26" ht="22.5" customHeight="1">
      <c r="A19" t="s">
        <v>14460</v>
      </c>
      <c r="B19" s="4" t="s">
        <v>13</v>
      </c>
      <c r="C19" s="7" t="s">
        <v>145</v>
      </c>
      <c r="D19" s="6" t="s">
        <v>146</v>
      </c>
      <c r="E19" s="7" t="s">
        <v>147</v>
      </c>
      <c r="F19" s="7" t="s">
        <v>148</v>
      </c>
      <c r="G19" s="7"/>
      <c r="H19" s="10" t="s">
        <v>149</v>
      </c>
      <c r="I19" s="7">
        <v>5</v>
      </c>
      <c r="J19" s="7">
        <v>336</v>
      </c>
      <c r="K19" s="7" t="s">
        <v>150</v>
      </c>
      <c r="L19" s="7" t="s">
        <v>151</v>
      </c>
      <c r="M19" s="7" t="s">
        <v>35</v>
      </c>
      <c r="N19" s="7" t="s">
        <v>27</v>
      </c>
      <c r="O19" s="7"/>
      <c r="P19" s="7"/>
      <c r="Q19" s="7"/>
      <c r="R19" s="7"/>
      <c r="S19" s="7"/>
      <c r="T19" s="7"/>
      <c r="U19" s="7"/>
      <c r="V19" s="7"/>
      <c r="W19" s="7"/>
      <c r="X19" s="7"/>
      <c r="Y19" s="7"/>
      <c r="Z19" s="7"/>
    </row>
    <row r="20" spans="1:26" ht="22.5" customHeight="1">
      <c r="A20" t="s">
        <v>14460</v>
      </c>
      <c r="B20" s="4" t="s">
        <v>13</v>
      </c>
      <c r="C20" s="7" t="s">
        <v>152</v>
      </c>
      <c r="D20" s="6" t="s">
        <v>153</v>
      </c>
      <c r="E20" s="7" t="s">
        <v>154</v>
      </c>
      <c r="F20" s="7" t="s">
        <v>155</v>
      </c>
      <c r="G20" s="7"/>
      <c r="H20" s="10" t="s">
        <v>156</v>
      </c>
      <c r="I20" s="7">
        <v>4.9000000000000004</v>
      </c>
      <c r="J20" s="7">
        <v>544</v>
      </c>
      <c r="K20" s="7" t="s">
        <v>157</v>
      </c>
      <c r="L20" s="7" t="s">
        <v>158</v>
      </c>
      <c r="M20" s="7" t="s">
        <v>83</v>
      </c>
      <c r="N20" s="7" t="s">
        <v>27</v>
      </c>
      <c r="O20" s="7"/>
      <c r="P20" s="7"/>
      <c r="Q20" s="7"/>
      <c r="R20" s="7"/>
      <c r="S20" s="7"/>
      <c r="T20" s="7"/>
      <c r="U20" s="7"/>
      <c r="V20" s="7"/>
      <c r="W20" s="7"/>
      <c r="X20" s="7"/>
      <c r="Y20" s="7"/>
      <c r="Z20" s="7"/>
    </row>
    <row r="21" spans="1:26" ht="22.5" customHeight="1">
      <c r="A21" t="s">
        <v>14460</v>
      </c>
      <c r="B21" s="4" t="s">
        <v>159</v>
      </c>
      <c r="C21" s="5" t="s">
        <v>160</v>
      </c>
      <c r="D21" s="6" t="s">
        <v>161</v>
      </c>
      <c r="E21" s="5" t="s">
        <v>162</v>
      </c>
      <c r="F21" s="7" t="s">
        <v>163</v>
      </c>
      <c r="G21" s="7"/>
      <c r="H21" s="11" t="s">
        <v>164</v>
      </c>
      <c r="I21" s="5">
        <v>4.9000000000000004</v>
      </c>
      <c r="J21" s="9">
        <v>1032</v>
      </c>
      <c r="K21" s="7" t="s">
        <v>165</v>
      </c>
      <c r="L21" s="7" t="s">
        <v>67</v>
      </c>
      <c r="M21" s="7" t="s">
        <v>166</v>
      </c>
      <c r="N21" s="7" t="s">
        <v>27</v>
      </c>
      <c r="O21" s="7"/>
      <c r="P21" s="7"/>
      <c r="Q21" s="7"/>
      <c r="R21" s="7"/>
      <c r="S21" s="7"/>
      <c r="T21" s="7"/>
      <c r="U21" s="7"/>
      <c r="V21" s="7"/>
      <c r="W21" s="7"/>
      <c r="X21" s="7"/>
      <c r="Y21" s="7"/>
      <c r="Z21" s="7"/>
    </row>
    <row r="22" spans="1:26" ht="22.5" customHeight="1">
      <c r="A22" t="s">
        <v>14460</v>
      </c>
      <c r="B22" s="4" t="s">
        <v>159</v>
      </c>
      <c r="C22" s="7" t="s">
        <v>167</v>
      </c>
      <c r="D22" s="6" t="s">
        <v>168</v>
      </c>
      <c r="E22" s="7" t="s">
        <v>169</v>
      </c>
      <c r="F22" s="7" t="s">
        <v>170</v>
      </c>
      <c r="G22" s="7"/>
      <c r="H22" s="10" t="s">
        <v>171</v>
      </c>
      <c r="I22" s="7">
        <v>5</v>
      </c>
      <c r="J22" s="7">
        <v>572</v>
      </c>
      <c r="K22" s="7" t="s">
        <v>172</v>
      </c>
      <c r="L22" s="7" t="s">
        <v>75</v>
      </c>
      <c r="M22" s="7" t="s">
        <v>26</v>
      </c>
      <c r="N22" s="7" t="s">
        <v>27</v>
      </c>
      <c r="O22" s="7"/>
      <c r="P22" s="7"/>
      <c r="Q22" s="7"/>
      <c r="R22" s="7"/>
      <c r="S22" s="7"/>
      <c r="T22" s="7"/>
      <c r="U22" s="7"/>
      <c r="V22" s="7"/>
      <c r="W22" s="7"/>
      <c r="X22" s="7"/>
      <c r="Y22" s="7"/>
      <c r="Z22" s="7"/>
    </row>
    <row r="23" spans="1:26" ht="22.5" customHeight="1">
      <c r="A23" t="s">
        <v>14460</v>
      </c>
      <c r="B23" s="4" t="s">
        <v>159</v>
      </c>
      <c r="C23" s="7" t="s">
        <v>173</v>
      </c>
      <c r="D23" s="6" t="s">
        <v>174</v>
      </c>
      <c r="E23" s="7" t="s">
        <v>175</v>
      </c>
      <c r="F23" s="7" t="s">
        <v>176</v>
      </c>
      <c r="G23" s="7"/>
      <c r="H23" s="10" t="s">
        <v>177</v>
      </c>
      <c r="I23" s="7">
        <v>4.9000000000000004</v>
      </c>
      <c r="J23" s="7">
        <v>774</v>
      </c>
      <c r="K23" s="7" t="s">
        <v>178</v>
      </c>
      <c r="L23" s="7" t="s">
        <v>90</v>
      </c>
      <c r="M23" s="7" t="s">
        <v>83</v>
      </c>
      <c r="N23" s="7" t="s">
        <v>27</v>
      </c>
      <c r="O23" s="7"/>
      <c r="P23" s="7"/>
      <c r="Q23" s="7"/>
      <c r="R23" s="7"/>
      <c r="S23" s="7"/>
      <c r="T23" s="7"/>
      <c r="U23" s="7"/>
      <c r="V23" s="7"/>
      <c r="W23" s="7"/>
      <c r="X23" s="7"/>
      <c r="Y23" s="7"/>
      <c r="Z23" s="7"/>
    </row>
    <row r="24" spans="1:26" ht="22.5" customHeight="1">
      <c r="A24" t="s">
        <v>14460</v>
      </c>
      <c r="B24" s="4" t="s">
        <v>159</v>
      </c>
      <c r="C24" s="7" t="s">
        <v>179</v>
      </c>
      <c r="D24" s="6" t="s">
        <v>180</v>
      </c>
      <c r="E24" s="7" t="s">
        <v>181</v>
      </c>
      <c r="F24" s="12" t="s">
        <v>182</v>
      </c>
      <c r="G24" s="7"/>
      <c r="H24" s="11" t="s">
        <v>183</v>
      </c>
      <c r="I24" s="7">
        <v>4.9000000000000004</v>
      </c>
      <c r="J24" s="9">
        <v>1523</v>
      </c>
      <c r="K24" s="7" t="s">
        <v>184</v>
      </c>
      <c r="L24" s="7" t="s">
        <v>185</v>
      </c>
      <c r="M24" s="7" t="s">
        <v>186</v>
      </c>
      <c r="N24" s="7" t="s">
        <v>44</v>
      </c>
      <c r="O24" s="7"/>
      <c r="P24" s="7"/>
      <c r="Q24" s="7"/>
      <c r="R24" s="7"/>
      <c r="S24" s="7"/>
      <c r="T24" s="7"/>
      <c r="U24" s="7"/>
      <c r="V24" s="7"/>
      <c r="W24" s="7"/>
      <c r="X24" s="7"/>
      <c r="Y24" s="7"/>
      <c r="Z24" s="7"/>
    </row>
    <row r="25" spans="1:26" ht="22.5" customHeight="1">
      <c r="A25" t="s">
        <v>14460</v>
      </c>
      <c r="B25" s="4" t="s">
        <v>159</v>
      </c>
      <c r="C25" s="7" t="s">
        <v>187</v>
      </c>
      <c r="D25" s="6" t="s">
        <v>188</v>
      </c>
      <c r="E25" s="7" t="s">
        <v>189</v>
      </c>
      <c r="F25" s="7" t="s">
        <v>190</v>
      </c>
      <c r="G25" s="7"/>
      <c r="H25" s="10" t="s">
        <v>191</v>
      </c>
      <c r="I25" s="7">
        <v>4.8</v>
      </c>
      <c r="J25" s="7">
        <v>403</v>
      </c>
      <c r="K25" s="7" t="s">
        <v>192</v>
      </c>
      <c r="L25" s="7" t="s">
        <v>193</v>
      </c>
      <c r="M25" s="7" t="s">
        <v>83</v>
      </c>
      <c r="N25" s="7" t="s">
        <v>194</v>
      </c>
      <c r="O25" s="7"/>
      <c r="P25" s="7"/>
      <c r="Q25" s="7"/>
      <c r="R25" s="7"/>
      <c r="S25" s="7"/>
      <c r="T25" s="7"/>
      <c r="U25" s="7"/>
      <c r="V25" s="7"/>
      <c r="W25" s="7"/>
      <c r="X25" s="7"/>
      <c r="Y25" s="7"/>
      <c r="Z25" s="7"/>
    </row>
    <row r="26" spans="1:26" ht="22.5" customHeight="1">
      <c r="A26" t="s">
        <v>14460</v>
      </c>
      <c r="B26" s="4" t="s">
        <v>159</v>
      </c>
      <c r="C26" s="7" t="s">
        <v>195</v>
      </c>
      <c r="D26" s="6" t="s">
        <v>196</v>
      </c>
      <c r="E26" s="7" t="s">
        <v>197</v>
      </c>
      <c r="F26" s="7" t="s">
        <v>198</v>
      </c>
      <c r="G26" s="7"/>
      <c r="H26" s="10" t="s">
        <v>199</v>
      </c>
      <c r="I26" s="7">
        <v>4.9000000000000004</v>
      </c>
      <c r="J26" s="7">
        <v>80</v>
      </c>
      <c r="K26" s="7" t="s">
        <v>200</v>
      </c>
      <c r="L26" s="7" t="s">
        <v>201</v>
      </c>
      <c r="M26" s="7" t="s">
        <v>35</v>
      </c>
      <c r="N26" s="7" t="s">
        <v>27</v>
      </c>
      <c r="O26" s="7"/>
      <c r="P26" s="7"/>
      <c r="Q26" s="7"/>
      <c r="R26" s="7"/>
      <c r="S26" s="7"/>
      <c r="T26" s="7"/>
      <c r="U26" s="7"/>
      <c r="V26" s="7"/>
      <c r="W26" s="7"/>
      <c r="X26" s="7"/>
      <c r="Y26" s="7"/>
      <c r="Z26" s="7"/>
    </row>
    <row r="27" spans="1:26" ht="22.5" customHeight="1">
      <c r="A27" t="s">
        <v>14460</v>
      </c>
      <c r="B27" s="4" t="s">
        <v>159</v>
      </c>
      <c r="C27" s="7" t="s">
        <v>202</v>
      </c>
      <c r="D27" s="6" t="s">
        <v>203</v>
      </c>
      <c r="E27" s="7" t="s">
        <v>204</v>
      </c>
      <c r="F27" s="7" t="s">
        <v>205</v>
      </c>
      <c r="G27" s="7"/>
      <c r="H27" s="10" t="s">
        <v>206</v>
      </c>
      <c r="I27" s="7">
        <v>5</v>
      </c>
      <c r="J27" s="7">
        <v>216</v>
      </c>
      <c r="K27" s="7" t="s">
        <v>207</v>
      </c>
      <c r="L27" s="7" t="s">
        <v>185</v>
      </c>
      <c r="M27" s="7" t="s">
        <v>52</v>
      </c>
      <c r="N27" s="7" t="s">
        <v>27</v>
      </c>
      <c r="O27" s="7"/>
      <c r="P27" s="7"/>
      <c r="Q27" s="7"/>
      <c r="R27" s="7"/>
      <c r="S27" s="7"/>
      <c r="T27" s="7"/>
      <c r="U27" s="7"/>
      <c r="V27" s="7"/>
      <c r="W27" s="7"/>
      <c r="X27" s="7"/>
      <c r="Y27" s="7"/>
      <c r="Z27" s="7"/>
    </row>
    <row r="28" spans="1:26" ht="22.5" customHeight="1">
      <c r="A28" t="s">
        <v>14460</v>
      </c>
      <c r="B28" s="4" t="s">
        <v>159</v>
      </c>
      <c r="C28" s="7" t="s">
        <v>208</v>
      </c>
      <c r="D28" s="6" t="s">
        <v>209</v>
      </c>
      <c r="E28" s="7" t="s">
        <v>210</v>
      </c>
      <c r="F28" s="7" t="s">
        <v>211</v>
      </c>
      <c r="G28" s="7"/>
      <c r="H28" s="10" t="s">
        <v>212</v>
      </c>
      <c r="I28" s="7">
        <v>4.7</v>
      </c>
      <c r="J28" s="7">
        <v>67</v>
      </c>
      <c r="K28" s="7" t="s">
        <v>213</v>
      </c>
      <c r="L28" s="7" t="s">
        <v>158</v>
      </c>
      <c r="M28" s="7" t="s">
        <v>83</v>
      </c>
      <c r="N28" s="7" t="s">
        <v>27</v>
      </c>
      <c r="O28" s="7"/>
      <c r="P28" s="7"/>
      <c r="Q28" s="7"/>
      <c r="R28" s="7"/>
      <c r="S28" s="7"/>
      <c r="T28" s="7"/>
      <c r="U28" s="7"/>
      <c r="V28" s="7"/>
      <c r="W28" s="7"/>
      <c r="X28" s="7"/>
      <c r="Y28" s="7"/>
      <c r="Z28" s="7"/>
    </row>
    <row r="29" spans="1:26" ht="22.5" customHeight="1">
      <c r="A29" t="s">
        <v>14460</v>
      </c>
      <c r="B29" s="4" t="s">
        <v>159</v>
      </c>
      <c r="C29" s="7" t="s">
        <v>214</v>
      </c>
      <c r="D29" s="6" t="s">
        <v>215</v>
      </c>
      <c r="E29" s="7" t="s">
        <v>216</v>
      </c>
      <c r="F29" s="7"/>
      <c r="G29" s="7" t="e">
        <f ca="1">IMAGE(H29)</f>
        <v>#NAME?</v>
      </c>
      <c r="H29" s="10" t="s">
        <v>217</v>
      </c>
      <c r="I29" s="7">
        <v>4.9000000000000004</v>
      </c>
      <c r="J29" s="7">
        <v>554</v>
      </c>
      <c r="K29" s="7" t="s">
        <v>218</v>
      </c>
      <c r="L29" s="7" t="s">
        <v>219</v>
      </c>
      <c r="M29" s="7" t="s">
        <v>220</v>
      </c>
      <c r="N29" s="7" t="s">
        <v>27</v>
      </c>
      <c r="O29" s="7"/>
      <c r="P29" s="7"/>
      <c r="Q29" s="7"/>
      <c r="R29" s="7"/>
      <c r="S29" s="7"/>
      <c r="T29" s="7"/>
      <c r="U29" s="7"/>
      <c r="V29" s="7"/>
      <c r="W29" s="7"/>
      <c r="X29" s="7"/>
      <c r="Y29" s="7"/>
      <c r="Z29" s="7"/>
    </row>
    <row r="30" spans="1:26" ht="22.5" customHeight="1">
      <c r="A30" t="s">
        <v>14460</v>
      </c>
      <c r="B30" s="4" t="s">
        <v>159</v>
      </c>
      <c r="C30" s="7" t="s">
        <v>221</v>
      </c>
      <c r="D30" s="6" t="s">
        <v>222</v>
      </c>
      <c r="E30" s="7" t="s">
        <v>223</v>
      </c>
      <c r="F30" s="7" t="s">
        <v>224</v>
      </c>
      <c r="G30" s="7"/>
      <c r="H30" s="10" t="s">
        <v>225</v>
      </c>
      <c r="I30" s="7">
        <v>4.8</v>
      </c>
      <c r="J30" s="7">
        <v>883</v>
      </c>
      <c r="K30" s="7" t="s">
        <v>226</v>
      </c>
      <c r="L30" s="7" t="s">
        <v>90</v>
      </c>
      <c r="M30" s="7" t="s">
        <v>83</v>
      </c>
      <c r="N30" s="7" t="s">
        <v>27</v>
      </c>
      <c r="O30" s="7"/>
      <c r="P30" s="7"/>
      <c r="Q30" s="7"/>
      <c r="R30" s="7"/>
      <c r="S30" s="7"/>
      <c r="T30" s="7"/>
      <c r="U30" s="7"/>
      <c r="V30" s="7"/>
      <c r="W30" s="7"/>
      <c r="X30" s="7"/>
      <c r="Y30" s="7"/>
      <c r="Z30" s="7"/>
    </row>
    <row r="31" spans="1:26" ht="22.5" customHeight="1">
      <c r="A31" t="s">
        <v>14460</v>
      </c>
      <c r="B31" s="4" t="s">
        <v>159</v>
      </c>
      <c r="C31" s="7" t="s">
        <v>227</v>
      </c>
      <c r="D31" s="6" t="s">
        <v>228</v>
      </c>
      <c r="E31" s="7" t="s">
        <v>229</v>
      </c>
      <c r="F31" s="7" t="s">
        <v>230</v>
      </c>
      <c r="G31" s="7"/>
      <c r="H31" s="10" t="s">
        <v>231</v>
      </c>
      <c r="I31" s="7">
        <v>4.9000000000000004</v>
      </c>
      <c r="J31" s="7">
        <v>517</v>
      </c>
      <c r="K31" s="7" t="s">
        <v>232</v>
      </c>
      <c r="L31" s="7" t="s">
        <v>42</v>
      </c>
      <c r="M31" s="7" t="s">
        <v>52</v>
      </c>
      <c r="N31" s="7" t="s">
        <v>27</v>
      </c>
      <c r="O31" s="7"/>
      <c r="P31" s="7"/>
      <c r="Q31" s="7"/>
      <c r="R31" s="7"/>
      <c r="S31" s="7"/>
      <c r="T31" s="7"/>
      <c r="U31" s="7"/>
      <c r="V31" s="7"/>
      <c r="W31" s="7"/>
      <c r="X31" s="7"/>
      <c r="Y31" s="7"/>
      <c r="Z31" s="7"/>
    </row>
    <row r="32" spans="1:26" ht="22.5" customHeight="1">
      <c r="A32" t="s">
        <v>14460</v>
      </c>
      <c r="B32" s="4" t="s">
        <v>159</v>
      </c>
      <c r="C32" s="7" t="s">
        <v>233</v>
      </c>
      <c r="D32" s="6" t="s">
        <v>234</v>
      </c>
      <c r="E32" s="7" t="s">
        <v>235</v>
      </c>
      <c r="F32" s="7" t="s">
        <v>236</v>
      </c>
      <c r="G32" s="7"/>
      <c r="H32" s="10" t="s">
        <v>237</v>
      </c>
      <c r="I32" s="7">
        <v>4.9000000000000004</v>
      </c>
      <c r="J32" s="7">
        <v>461</v>
      </c>
      <c r="K32" s="7" t="s">
        <v>238</v>
      </c>
      <c r="L32" s="7" t="s">
        <v>67</v>
      </c>
      <c r="M32" s="7" t="s">
        <v>83</v>
      </c>
      <c r="N32" s="7" t="s">
        <v>27</v>
      </c>
      <c r="O32" s="7"/>
      <c r="P32" s="7"/>
      <c r="Q32" s="7"/>
      <c r="R32" s="7"/>
      <c r="S32" s="7"/>
      <c r="T32" s="7"/>
      <c r="U32" s="7"/>
      <c r="V32" s="7"/>
      <c r="W32" s="7"/>
      <c r="X32" s="7"/>
      <c r="Y32" s="7"/>
      <c r="Z32" s="7"/>
    </row>
    <row r="33" spans="1:26" ht="22.5" customHeight="1">
      <c r="A33" t="s">
        <v>14460</v>
      </c>
      <c r="B33" s="4" t="s">
        <v>159</v>
      </c>
      <c r="C33" s="7" t="s">
        <v>239</v>
      </c>
      <c r="D33" s="6" t="s">
        <v>240</v>
      </c>
      <c r="E33" s="7" t="s">
        <v>241</v>
      </c>
      <c r="F33" s="7" t="s">
        <v>242</v>
      </c>
      <c r="G33" s="7"/>
      <c r="H33" s="10" t="s">
        <v>243</v>
      </c>
      <c r="I33" s="7">
        <v>4.9000000000000004</v>
      </c>
      <c r="J33" s="7">
        <v>478</v>
      </c>
      <c r="K33" s="7" t="s">
        <v>244</v>
      </c>
      <c r="L33" s="7" t="s">
        <v>90</v>
      </c>
      <c r="M33" s="7" t="s">
        <v>83</v>
      </c>
      <c r="N33" s="7" t="s">
        <v>27</v>
      </c>
      <c r="O33" s="7"/>
      <c r="P33" s="7"/>
      <c r="Q33" s="7"/>
      <c r="R33" s="7"/>
      <c r="S33" s="7"/>
      <c r="T33" s="7"/>
      <c r="U33" s="7"/>
      <c r="V33" s="7"/>
      <c r="W33" s="7"/>
      <c r="X33" s="7"/>
      <c r="Y33" s="7"/>
      <c r="Z33" s="7"/>
    </row>
    <row r="34" spans="1:26" ht="22.5" customHeight="1">
      <c r="A34" t="s">
        <v>14460</v>
      </c>
      <c r="B34" s="4" t="s">
        <v>159</v>
      </c>
      <c r="C34" s="7" t="s">
        <v>245</v>
      </c>
      <c r="D34" s="6" t="s">
        <v>246</v>
      </c>
      <c r="E34" s="7" t="s">
        <v>247</v>
      </c>
      <c r="F34" s="7" t="s">
        <v>248</v>
      </c>
      <c r="G34" s="7"/>
      <c r="H34" s="10" t="s">
        <v>249</v>
      </c>
      <c r="I34" s="7">
        <v>4.9000000000000004</v>
      </c>
      <c r="J34" s="7">
        <v>211</v>
      </c>
      <c r="K34" s="7" t="s">
        <v>250</v>
      </c>
      <c r="L34" s="7" t="s">
        <v>42</v>
      </c>
      <c r="M34" s="7" t="s">
        <v>52</v>
      </c>
      <c r="N34" s="7" t="s">
        <v>251</v>
      </c>
      <c r="O34" s="7"/>
      <c r="P34" s="7"/>
      <c r="Q34" s="7"/>
      <c r="R34" s="7"/>
      <c r="S34" s="7"/>
      <c r="T34" s="7"/>
      <c r="U34" s="7"/>
      <c r="V34" s="7"/>
      <c r="W34" s="7"/>
      <c r="X34" s="7"/>
      <c r="Y34" s="7"/>
      <c r="Z34" s="7"/>
    </row>
    <row r="35" spans="1:26" ht="22.5" customHeight="1">
      <c r="A35" t="s">
        <v>14460</v>
      </c>
      <c r="B35" s="4" t="s">
        <v>159</v>
      </c>
      <c r="C35" s="7" t="s">
        <v>252</v>
      </c>
      <c r="D35" s="6" t="s">
        <v>253</v>
      </c>
      <c r="E35" s="7" t="s">
        <v>254</v>
      </c>
      <c r="F35" s="7" t="s">
        <v>255</v>
      </c>
      <c r="G35" s="7"/>
      <c r="H35" s="10" t="s">
        <v>256</v>
      </c>
      <c r="I35" s="7">
        <v>4.9000000000000004</v>
      </c>
      <c r="J35" s="7">
        <v>571</v>
      </c>
      <c r="K35" s="7" t="s">
        <v>257</v>
      </c>
      <c r="L35" s="7" t="s">
        <v>258</v>
      </c>
      <c r="M35" s="7" t="s">
        <v>259</v>
      </c>
      <c r="N35" s="7" t="s">
        <v>27</v>
      </c>
      <c r="O35" s="7"/>
      <c r="P35" s="7"/>
      <c r="Q35" s="7"/>
      <c r="R35" s="7"/>
      <c r="S35" s="7"/>
      <c r="T35" s="7"/>
      <c r="U35" s="7"/>
      <c r="V35" s="7"/>
      <c r="W35" s="7"/>
      <c r="X35" s="7"/>
      <c r="Y35" s="7"/>
      <c r="Z35" s="7"/>
    </row>
    <row r="36" spans="1:26" ht="22.5" customHeight="1">
      <c r="A36" t="s">
        <v>14460</v>
      </c>
      <c r="B36" s="4" t="s">
        <v>159</v>
      </c>
      <c r="C36" s="7" t="s">
        <v>260</v>
      </c>
      <c r="D36" s="6" t="s">
        <v>261</v>
      </c>
      <c r="E36" s="7" t="s">
        <v>262</v>
      </c>
      <c r="F36" s="7" t="s">
        <v>263</v>
      </c>
      <c r="G36" s="7"/>
      <c r="H36" s="10" t="s">
        <v>264</v>
      </c>
      <c r="I36" s="7">
        <v>5</v>
      </c>
      <c r="J36" s="7">
        <v>576</v>
      </c>
      <c r="K36" s="7" t="s">
        <v>265</v>
      </c>
      <c r="L36" s="7" t="s">
        <v>185</v>
      </c>
      <c r="M36" s="7" t="s">
        <v>52</v>
      </c>
      <c r="N36" s="7" t="s">
        <v>27</v>
      </c>
      <c r="O36" s="7"/>
      <c r="P36" s="7"/>
      <c r="Q36" s="7"/>
      <c r="R36" s="7"/>
      <c r="S36" s="7"/>
      <c r="T36" s="7"/>
      <c r="U36" s="7"/>
      <c r="V36" s="7"/>
      <c r="W36" s="7"/>
      <c r="X36" s="7"/>
      <c r="Y36" s="7"/>
      <c r="Z36" s="7"/>
    </row>
    <row r="37" spans="1:26" ht="22.5" customHeight="1">
      <c r="A37" t="s">
        <v>14460</v>
      </c>
      <c r="B37" s="4" t="s">
        <v>159</v>
      </c>
      <c r="C37" s="7" t="s">
        <v>266</v>
      </c>
      <c r="D37" s="6" t="s">
        <v>267</v>
      </c>
      <c r="E37" s="7" t="s">
        <v>268</v>
      </c>
      <c r="F37" s="7" t="s">
        <v>269</v>
      </c>
      <c r="G37" s="7"/>
      <c r="H37" s="10" t="s">
        <v>270</v>
      </c>
      <c r="I37" s="7">
        <v>5</v>
      </c>
      <c r="J37" s="7">
        <v>653</v>
      </c>
      <c r="K37" s="7" t="s">
        <v>271</v>
      </c>
      <c r="L37" s="7" t="s">
        <v>272</v>
      </c>
      <c r="M37" s="7" t="s">
        <v>35</v>
      </c>
      <c r="N37" s="7" t="s">
        <v>27</v>
      </c>
      <c r="O37" s="7"/>
      <c r="P37" s="7"/>
      <c r="Q37" s="7"/>
      <c r="R37" s="7"/>
      <c r="S37" s="7"/>
      <c r="T37" s="7"/>
      <c r="U37" s="7"/>
      <c r="V37" s="7"/>
      <c r="W37" s="7"/>
      <c r="X37" s="7"/>
      <c r="Y37" s="7"/>
      <c r="Z37" s="7"/>
    </row>
    <row r="38" spans="1:26" ht="22.5" customHeight="1">
      <c r="A38" t="s">
        <v>14460</v>
      </c>
      <c r="B38" s="4" t="s">
        <v>159</v>
      </c>
      <c r="C38" s="7" t="s">
        <v>273</v>
      </c>
      <c r="D38" s="6" t="s">
        <v>274</v>
      </c>
      <c r="E38" s="7" t="s">
        <v>275</v>
      </c>
      <c r="F38" s="7" t="s">
        <v>276</v>
      </c>
      <c r="G38" s="7"/>
      <c r="H38" s="10" t="s">
        <v>277</v>
      </c>
      <c r="I38" s="7">
        <v>4.9000000000000004</v>
      </c>
      <c r="J38" s="7">
        <v>478</v>
      </c>
      <c r="K38" s="7" t="s">
        <v>278</v>
      </c>
      <c r="L38" s="7" t="s">
        <v>75</v>
      </c>
      <c r="M38" s="7" t="s">
        <v>279</v>
      </c>
      <c r="N38" s="7" t="s">
        <v>27</v>
      </c>
      <c r="O38" s="7"/>
      <c r="P38" s="7"/>
      <c r="Q38" s="7"/>
      <c r="R38" s="7"/>
      <c r="S38" s="7"/>
      <c r="T38" s="7"/>
      <c r="U38" s="7"/>
      <c r="V38" s="7"/>
      <c r="W38" s="7"/>
      <c r="X38" s="7"/>
      <c r="Y38" s="7"/>
      <c r="Z38" s="7"/>
    </row>
    <row r="39" spans="1:26" ht="22.5" customHeight="1">
      <c r="A39" t="s">
        <v>14460</v>
      </c>
      <c r="B39" s="4" t="s">
        <v>159</v>
      </c>
      <c r="C39" s="7" t="s">
        <v>280</v>
      </c>
      <c r="D39" s="6" t="s">
        <v>281</v>
      </c>
      <c r="E39" s="7" t="s">
        <v>282</v>
      </c>
      <c r="F39" s="7" t="s">
        <v>283</v>
      </c>
      <c r="G39" s="7"/>
      <c r="H39" s="10" t="s">
        <v>284</v>
      </c>
      <c r="I39" s="7">
        <v>4.9000000000000004</v>
      </c>
      <c r="J39" s="7">
        <v>860</v>
      </c>
      <c r="K39" s="7" t="s">
        <v>285</v>
      </c>
      <c r="L39" s="7" t="s">
        <v>67</v>
      </c>
      <c r="M39" s="7" t="s">
        <v>83</v>
      </c>
      <c r="N39" s="7" t="s">
        <v>27</v>
      </c>
      <c r="O39" s="7"/>
      <c r="P39" s="7"/>
      <c r="Q39" s="7"/>
      <c r="R39" s="7"/>
      <c r="S39" s="7"/>
      <c r="T39" s="7"/>
      <c r="U39" s="7"/>
      <c r="V39" s="7"/>
      <c r="W39" s="7"/>
      <c r="X39" s="7"/>
      <c r="Y39" s="7"/>
      <c r="Z39" s="7"/>
    </row>
    <row r="40" spans="1:26" ht="22.5" customHeight="1">
      <c r="A40" t="s">
        <v>14460</v>
      </c>
      <c r="B40" s="4" t="s">
        <v>159</v>
      </c>
      <c r="C40" s="7" t="s">
        <v>286</v>
      </c>
      <c r="D40" s="6" t="s">
        <v>287</v>
      </c>
      <c r="E40" s="7" t="s">
        <v>288</v>
      </c>
      <c r="F40" s="7" t="s">
        <v>289</v>
      </c>
      <c r="G40" s="7"/>
      <c r="H40" s="10" t="s">
        <v>290</v>
      </c>
      <c r="I40" s="7">
        <v>4.8</v>
      </c>
      <c r="J40" s="7">
        <v>863</v>
      </c>
      <c r="K40" s="7" t="s">
        <v>291</v>
      </c>
      <c r="L40" s="7" t="s">
        <v>158</v>
      </c>
      <c r="M40" s="7" t="s">
        <v>292</v>
      </c>
      <c r="N40" s="7" t="s">
        <v>27</v>
      </c>
      <c r="O40" s="7"/>
      <c r="P40" s="7"/>
      <c r="Q40" s="7"/>
      <c r="R40" s="7"/>
      <c r="S40" s="7"/>
      <c r="T40" s="7"/>
      <c r="U40" s="7"/>
      <c r="V40" s="7"/>
      <c r="W40" s="7"/>
      <c r="X40" s="7"/>
      <c r="Y40" s="7"/>
      <c r="Z40" s="7"/>
    </row>
    <row r="41" spans="1:26" ht="22.5" customHeight="1">
      <c r="A41" t="s">
        <v>14460</v>
      </c>
      <c r="B41" s="4" t="s">
        <v>159</v>
      </c>
      <c r="C41" s="7" t="s">
        <v>293</v>
      </c>
      <c r="D41" s="6" t="s">
        <v>294</v>
      </c>
      <c r="E41" s="7" t="s">
        <v>295</v>
      </c>
      <c r="F41" s="7" t="s">
        <v>296</v>
      </c>
      <c r="G41" s="7"/>
      <c r="H41" s="10" t="s">
        <v>297</v>
      </c>
      <c r="I41" s="7">
        <v>4.8</v>
      </c>
      <c r="J41" s="7">
        <v>386</v>
      </c>
      <c r="K41" s="7" t="s">
        <v>298</v>
      </c>
      <c r="L41" s="7" t="s">
        <v>185</v>
      </c>
      <c r="M41" s="7" t="s">
        <v>186</v>
      </c>
      <c r="N41" s="7" t="s">
        <v>27</v>
      </c>
      <c r="O41" s="7"/>
      <c r="P41" s="7"/>
      <c r="Q41" s="7"/>
      <c r="R41" s="7"/>
      <c r="S41" s="7"/>
      <c r="T41" s="7"/>
      <c r="U41" s="7"/>
      <c r="V41" s="7"/>
      <c r="W41" s="7"/>
      <c r="X41" s="7"/>
      <c r="Y41" s="7"/>
      <c r="Z41" s="7"/>
    </row>
    <row r="42" spans="1:26" ht="22.5" customHeight="1">
      <c r="A42" t="s">
        <v>14460</v>
      </c>
      <c r="B42" s="4" t="s">
        <v>299</v>
      </c>
      <c r="C42" s="7" t="s">
        <v>300</v>
      </c>
      <c r="D42" s="7" t="s">
        <v>301</v>
      </c>
      <c r="E42" s="7" t="s">
        <v>302</v>
      </c>
      <c r="F42" s="7" t="s">
        <v>303</v>
      </c>
      <c r="G42" s="7"/>
      <c r="H42" s="11" t="s">
        <v>304</v>
      </c>
      <c r="I42" s="7">
        <v>5</v>
      </c>
      <c r="J42" s="9">
        <v>2767</v>
      </c>
      <c r="K42" s="7" t="s">
        <v>305</v>
      </c>
      <c r="L42" s="7" t="s">
        <v>306</v>
      </c>
      <c r="M42" s="7" t="s">
        <v>307</v>
      </c>
      <c r="N42" s="7" t="s">
        <v>308</v>
      </c>
      <c r="O42" s="7"/>
      <c r="P42" s="7"/>
      <c r="Q42" s="7"/>
      <c r="R42" s="7"/>
      <c r="S42" s="7"/>
      <c r="T42" s="7"/>
      <c r="U42" s="7"/>
      <c r="V42" s="7"/>
      <c r="W42" s="7"/>
      <c r="X42" s="7"/>
      <c r="Y42" s="7"/>
      <c r="Z42" s="7"/>
    </row>
    <row r="43" spans="1:26" ht="22.5" customHeight="1">
      <c r="A43" t="s">
        <v>14460</v>
      </c>
      <c r="B43" s="4" t="s">
        <v>299</v>
      </c>
      <c r="C43" s="7" t="s">
        <v>309</v>
      </c>
      <c r="D43" s="7" t="s">
        <v>310</v>
      </c>
      <c r="E43" s="7" t="s">
        <v>311</v>
      </c>
      <c r="F43" s="7" t="s">
        <v>312</v>
      </c>
      <c r="G43" s="7"/>
      <c r="H43" s="11" t="s">
        <v>313</v>
      </c>
      <c r="I43" s="7">
        <v>5</v>
      </c>
      <c r="J43" s="9">
        <v>1822</v>
      </c>
      <c r="K43" s="7" t="s">
        <v>314</v>
      </c>
      <c r="L43" s="7" t="s">
        <v>315</v>
      </c>
      <c r="M43" s="7" t="s">
        <v>307</v>
      </c>
      <c r="N43" s="7" t="s">
        <v>316</v>
      </c>
      <c r="O43" s="7"/>
      <c r="P43" s="7"/>
      <c r="Q43" s="7"/>
      <c r="R43" s="7"/>
      <c r="S43" s="7"/>
      <c r="T43" s="7"/>
      <c r="U43" s="7"/>
      <c r="V43" s="7"/>
      <c r="W43" s="7"/>
      <c r="X43" s="7"/>
      <c r="Y43" s="7"/>
      <c r="Z43" s="7"/>
    </row>
    <row r="44" spans="1:26" ht="22.5" customHeight="1">
      <c r="A44" t="s">
        <v>14460</v>
      </c>
      <c r="B44" s="4" t="s">
        <v>299</v>
      </c>
      <c r="C44" s="7" t="s">
        <v>317</v>
      </c>
      <c r="D44" s="7" t="s">
        <v>318</v>
      </c>
      <c r="E44" s="7" t="s">
        <v>319</v>
      </c>
      <c r="F44" s="7" t="s">
        <v>320</v>
      </c>
      <c r="G44" s="7"/>
      <c r="H44" s="10" t="s">
        <v>321</v>
      </c>
      <c r="I44" s="7">
        <v>4.9000000000000004</v>
      </c>
      <c r="J44" s="7">
        <v>284</v>
      </c>
      <c r="K44" s="7" t="s">
        <v>322</v>
      </c>
      <c r="L44" s="7" t="s">
        <v>323</v>
      </c>
      <c r="M44" s="7" t="s">
        <v>307</v>
      </c>
      <c r="N44" s="7" t="s">
        <v>324</v>
      </c>
      <c r="O44" s="7"/>
      <c r="P44" s="7"/>
      <c r="Q44" s="7"/>
      <c r="R44" s="7"/>
      <c r="S44" s="7"/>
      <c r="T44" s="7"/>
      <c r="U44" s="7"/>
      <c r="V44" s="7"/>
      <c r="W44" s="7"/>
      <c r="X44" s="7"/>
      <c r="Y44" s="7"/>
      <c r="Z44" s="7"/>
    </row>
    <row r="45" spans="1:26" ht="22.5" customHeight="1">
      <c r="A45" t="s">
        <v>14460</v>
      </c>
      <c r="B45" s="4" t="s">
        <v>299</v>
      </c>
      <c r="C45" s="7" t="s">
        <v>325</v>
      </c>
      <c r="D45" s="7" t="s">
        <v>326</v>
      </c>
      <c r="E45" s="7" t="s">
        <v>327</v>
      </c>
      <c r="F45" s="7" t="s">
        <v>328</v>
      </c>
      <c r="G45" s="7"/>
      <c r="H45" s="10" t="s">
        <v>329</v>
      </c>
      <c r="I45" s="7">
        <v>5</v>
      </c>
      <c r="J45" s="7">
        <v>388</v>
      </c>
      <c r="K45" s="7" t="s">
        <v>330</v>
      </c>
      <c r="L45" s="7" t="s">
        <v>331</v>
      </c>
      <c r="M45" s="7" t="s">
        <v>307</v>
      </c>
      <c r="N45" s="7" t="s">
        <v>316</v>
      </c>
      <c r="O45" s="7"/>
      <c r="P45" s="7"/>
      <c r="Q45" s="7"/>
      <c r="R45" s="7"/>
      <c r="S45" s="7"/>
      <c r="T45" s="7"/>
      <c r="U45" s="7"/>
      <c r="V45" s="7"/>
      <c r="W45" s="7"/>
      <c r="X45" s="7"/>
      <c r="Y45" s="7"/>
      <c r="Z45" s="7"/>
    </row>
    <row r="46" spans="1:26" ht="22.5" customHeight="1">
      <c r="A46" t="s">
        <v>14460</v>
      </c>
      <c r="B46" s="4" t="s">
        <v>299</v>
      </c>
      <c r="C46" s="7" t="s">
        <v>332</v>
      </c>
      <c r="D46" s="7" t="s">
        <v>333</v>
      </c>
      <c r="E46" s="7" t="s">
        <v>334</v>
      </c>
      <c r="F46" s="7" t="s">
        <v>335</v>
      </c>
      <c r="G46" s="7"/>
      <c r="H46" s="10" t="s">
        <v>336</v>
      </c>
      <c r="I46" s="7">
        <v>4.9000000000000004</v>
      </c>
      <c r="J46" s="7">
        <v>257</v>
      </c>
      <c r="K46" s="7" t="s">
        <v>337</v>
      </c>
      <c r="L46" s="7" t="s">
        <v>338</v>
      </c>
      <c r="M46" s="7" t="s">
        <v>307</v>
      </c>
      <c r="N46" s="7" t="s">
        <v>339</v>
      </c>
      <c r="O46" s="7"/>
      <c r="P46" s="7"/>
      <c r="Q46" s="7"/>
      <c r="R46" s="7"/>
      <c r="S46" s="7"/>
      <c r="T46" s="7"/>
      <c r="U46" s="7"/>
      <c r="V46" s="7"/>
      <c r="W46" s="7"/>
      <c r="X46" s="7"/>
      <c r="Y46" s="7"/>
      <c r="Z46" s="7"/>
    </row>
    <row r="47" spans="1:26" ht="22.5" customHeight="1">
      <c r="A47" t="s">
        <v>14460</v>
      </c>
      <c r="B47" s="4" t="s">
        <v>299</v>
      </c>
      <c r="C47" s="7" t="s">
        <v>340</v>
      </c>
      <c r="D47" s="6" t="s">
        <v>341</v>
      </c>
      <c r="E47" s="7" t="s">
        <v>342</v>
      </c>
      <c r="F47" s="7" t="s">
        <v>343</v>
      </c>
      <c r="G47" s="7"/>
      <c r="H47" s="10" t="s">
        <v>344</v>
      </c>
      <c r="I47" s="7">
        <v>4.9000000000000004</v>
      </c>
      <c r="J47" s="7">
        <v>671</v>
      </c>
      <c r="K47" s="7" t="s">
        <v>345</v>
      </c>
      <c r="L47" s="7" t="s">
        <v>346</v>
      </c>
      <c r="M47" s="7" t="s">
        <v>347</v>
      </c>
      <c r="N47" s="7" t="s">
        <v>316</v>
      </c>
      <c r="O47" s="7"/>
      <c r="P47" s="7"/>
      <c r="Q47" s="7"/>
      <c r="R47" s="7"/>
      <c r="S47" s="7"/>
      <c r="T47" s="7"/>
      <c r="U47" s="7"/>
      <c r="V47" s="7"/>
      <c r="W47" s="7"/>
      <c r="X47" s="7"/>
      <c r="Y47" s="7"/>
      <c r="Z47" s="7"/>
    </row>
    <row r="48" spans="1:26" ht="22.5" customHeight="1">
      <c r="A48" t="s">
        <v>14460</v>
      </c>
      <c r="B48" s="4" t="s">
        <v>299</v>
      </c>
      <c r="C48" s="7" t="s">
        <v>348</v>
      </c>
      <c r="D48" s="7" t="s">
        <v>349</v>
      </c>
      <c r="E48" s="7" t="s">
        <v>350</v>
      </c>
      <c r="F48" s="7" t="s">
        <v>351</v>
      </c>
      <c r="G48" s="7"/>
      <c r="H48" s="10" t="s">
        <v>352</v>
      </c>
      <c r="I48" s="7">
        <v>5</v>
      </c>
      <c r="J48" s="7">
        <v>255</v>
      </c>
      <c r="K48" s="7" t="s">
        <v>353</v>
      </c>
      <c r="L48" s="7" t="s">
        <v>354</v>
      </c>
      <c r="M48" s="7" t="s">
        <v>307</v>
      </c>
      <c r="N48" s="7" t="s">
        <v>316</v>
      </c>
      <c r="O48" s="7"/>
      <c r="P48" s="7"/>
      <c r="Q48" s="7"/>
      <c r="R48" s="7"/>
      <c r="S48" s="7"/>
      <c r="T48" s="7"/>
      <c r="U48" s="7"/>
      <c r="V48" s="7"/>
      <c r="W48" s="7"/>
      <c r="X48" s="7"/>
      <c r="Y48" s="7"/>
      <c r="Z48" s="7"/>
    </row>
    <row r="49" spans="1:26" ht="22.5" customHeight="1">
      <c r="A49" t="s">
        <v>14460</v>
      </c>
      <c r="B49" s="4" t="s">
        <v>299</v>
      </c>
      <c r="C49" s="7" t="s">
        <v>355</v>
      </c>
      <c r="D49" s="6" t="s">
        <v>356</v>
      </c>
      <c r="E49" s="7" t="s">
        <v>357</v>
      </c>
      <c r="F49" s="7" t="s">
        <v>358</v>
      </c>
      <c r="G49" s="7"/>
      <c r="H49" s="11" t="s">
        <v>359</v>
      </c>
      <c r="I49" s="7">
        <v>4.9000000000000004</v>
      </c>
      <c r="J49" s="9">
        <v>500</v>
      </c>
      <c r="K49" s="7" t="s">
        <v>360</v>
      </c>
      <c r="L49" s="7" t="s">
        <v>315</v>
      </c>
      <c r="M49" s="7" t="s">
        <v>307</v>
      </c>
      <c r="N49" s="7" t="s">
        <v>324</v>
      </c>
      <c r="O49" s="7"/>
      <c r="P49" s="7"/>
      <c r="Q49" s="7"/>
      <c r="R49" s="7"/>
      <c r="S49" s="7"/>
      <c r="T49" s="7"/>
      <c r="U49" s="7"/>
      <c r="V49" s="7"/>
      <c r="W49" s="7"/>
      <c r="X49" s="7"/>
      <c r="Y49" s="7"/>
      <c r="Z49" s="7"/>
    </row>
    <row r="50" spans="1:26" ht="22.5" customHeight="1">
      <c r="A50" t="s">
        <v>14460</v>
      </c>
      <c r="B50" s="4" t="s">
        <v>299</v>
      </c>
      <c r="C50" s="7" t="s">
        <v>361</v>
      </c>
      <c r="D50" s="6" t="s">
        <v>362</v>
      </c>
      <c r="E50" s="7" t="s">
        <v>363</v>
      </c>
      <c r="F50" s="7" t="s">
        <v>364</v>
      </c>
      <c r="G50" s="7"/>
      <c r="H50" s="10" t="s">
        <v>365</v>
      </c>
      <c r="I50" s="7">
        <v>4.9000000000000004</v>
      </c>
      <c r="J50" s="7">
        <v>373</v>
      </c>
      <c r="K50" s="7" t="s">
        <v>366</v>
      </c>
      <c r="L50" s="7" t="s">
        <v>367</v>
      </c>
      <c r="M50" s="7" t="s">
        <v>307</v>
      </c>
      <c r="N50" s="7" t="s">
        <v>339</v>
      </c>
      <c r="O50" s="7"/>
      <c r="P50" s="7"/>
      <c r="Q50" s="7"/>
      <c r="R50" s="7"/>
      <c r="S50" s="7"/>
      <c r="T50" s="7"/>
      <c r="U50" s="7"/>
      <c r="V50" s="7"/>
      <c r="W50" s="7"/>
      <c r="X50" s="7"/>
      <c r="Y50" s="7"/>
      <c r="Z50" s="7"/>
    </row>
    <row r="51" spans="1:26" ht="22.5" customHeight="1">
      <c r="A51" t="s">
        <v>14460</v>
      </c>
      <c r="B51" s="4" t="s">
        <v>299</v>
      </c>
      <c r="C51" s="7" t="s">
        <v>368</v>
      </c>
      <c r="D51" s="6" t="s">
        <v>369</v>
      </c>
      <c r="E51" s="7" t="s">
        <v>370</v>
      </c>
      <c r="F51" s="7" t="s">
        <v>371</v>
      </c>
      <c r="G51" s="7"/>
      <c r="H51" s="10" t="s">
        <v>372</v>
      </c>
      <c r="I51" s="7">
        <v>4.9000000000000004</v>
      </c>
      <c r="J51" s="7">
        <v>123</v>
      </c>
      <c r="K51" s="7" t="s">
        <v>373</v>
      </c>
      <c r="L51" s="7" t="s">
        <v>331</v>
      </c>
      <c r="M51" s="7" t="s">
        <v>307</v>
      </c>
      <c r="N51" s="7" t="s">
        <v>316</v>
      </c>
      <c r="O51" s="7"/>
      <c r="P51" s="7"/>
      <c r="Q51" s="7"/>
      <c r="R51" s="7"/>
      <c r="S51" s="7"/>
      <c r="T51" s="7"/>
      <c r="U51" s="7"/>
      <c r="V51" s="7"/>
      <c r="W51" s="7"/>
      <c r="X51" s="7"/>
      <c r="Y51" s="7"/>
      <c r="Z51" s="7"/>
    </row>
    <row r="52" spans="1:26" ht="22.5" customHeight="1">
      <c r="A52" t="s">
        <v>14460</v>
      </c>
      <c r="B52" s="4" t="s">
        <v>299</v>
      </c>
      <c r="C52" s="7" t="s">
        <v>374</v>
      </c>
      <c r="D52" s="6" t="s">
        <v>375</v>
      </c>
      <c r="E52" s="7" t="s">
        <v>376</v>
      </c>
      <c r="F52" s="7" t="s">
        <v>377</v>
      </c>
      <c r="G52" s="7"/>
      <c r="H52" s="10" t="s">
        <v>378</v>
      </c>
      <c r="I52" s="7">
        <v>5</v>
      </c>
      <c r="J52" s="7">
        <v>115</v>
      </c>
      <c r="K52" s="7" t="s">
        <v>379</v>
      </c>
      <c r="L52" s="7" t="s">
        <v>315</v>
      </c>
      <c r="M52" s="7" t="s">
        <v>307</v>
      </c>
      <c r="N52" s="7" t="s">
        <v>316</v>
      </c>
      <c r="O52" s="7"/>
      <c r="P52" s="7"/>
      <c r="Q52" s="7"/>
      <c r="R52" s="7"/>
      <c r="S52" s="7"/>
      <c r="T52" s="7"/>
      <c r="U52" s="7"/>
      <c r="V52" s="7"/>
      <c r="W52" s="7"/>
      <c r="X52" s="7"/>
      <c r="Y52" s="7"/>
      <c r="Z52" s="7"/>
    </row>
    <row r="53" spans="1:26" ht="22.5" customHeight="1">
      <c r="A53" t="s">
        <v>14460</v>
      </c>
      <c r="B53" s="4" t="s">
        <v>299</v>
      </c>
      <c r="C53" s="7" t="s">
        <v>380</v>
      </c>
      <c r="D53" s="6" t="s">
        <v>381</v>
      </c>
      <c r="E53" s="7" t="s">
        <v>382</v>
      </c>
      <c r="F53" s="7" t="s">
        <v>383</v>
      </c>
      <c r="G53" s="7"/>
      <c r="H53" s="10" t="s">
        <v>384</v>
      </c>
      <c r="I53" s="7">
        <v>4.8</v>
      </c>
      <c r="J53" s="7">
        <v>102</v>
      </c>
      <c r="K53" s="7" t="s">
        <v>385</v>
      </c>
      <c r="L53" s="7" t="s">
        <v>331</v>
      </c>
      <c r="M53" s="7" t="s">
        <v>307</v>
      </c>
      <c r="N53" s="7" t="s">
        <v>324</v>
      </c>
      <c r="O53" s="7"/>
      <c r="P53" s="7"/>
      <c r="Q53" s="7"/>
      <c r="R53" s="7"/>
      <c r="S53" s="7"/>
      <c r="T53" s="7"/>
      <c r="U53" s="7"/>
      <c r="V53" s="7"/>
      <c r="W53" s="7"/>
      <c r="X53" s="7"/>
      <c r="Y53" s="7"/>
      <c r="Z53" s="7"/>
    </row>
    <row r="54" spans="1:26" ht="22.5" customHeight="1">
      <c r="A54" t="s">
        <v>14460</v>
      </c>
      <c r="B54" s="4" t="s">
        <v>299</v>
      </c>
      <c r="C54" s="7" t="s">
        <v>386</v>
      </c>
      <c r="D54" s="6" t="s">
        <v>387</v>
      </c>
      <c r="E54" s="7" t="s">
        <v>388</v>
      </c>
      <c r="F54" s="7" t="s">
        <v>389</v>
      </c>
      <c r="G54" s="7"/>
      <c r="H54" s="11" t="s">
        <v>390</v>
      </c>
      <c r="I54" s="7">
        <v>4.9000000000000004</v>
      </c>
      <c r="J54" s="9">
        <v>382</v>
      </c>
      <c r="K54" s="7" t="s">
        <v>391</v>
      </c>
      <c r="L54" s="7" t="s">
        <v>392</v>
      </c>
      <c r="M54" s="7" t="s">
        <v>307</v>
      </c>
      <c r="N54" s="7" t="s">
        <v>316</v>
      </c>
      <c r="O54" s="7"/>
      <c r="P54" s="7"/>
      <c r="Q54" s="7"/>
      <c r="R54" s="7"/>
      <c r="S54" s="7"/>
      <c r="T54" s="7"/>
      <c r="U54" s="7"/>
      <c r="V54" s="7"/>
      <c r="W54" s="7"/>
      <c r="X54" s="7"/>
      <c r="Y54" s="7"/>
      <c r="Z54" s="7"/>
    </row>
    <row r="55" spans="1:26" ht="22.5" customHeight="1">
      <c r="A55" t="s">
        <v>14460</v>
      </c>
      <c r="B55" s="4" t="s">
        <v>299</v>
      </c>
      <c r="C55" s="7" t="s">
        <v>393</v>
      </c>
      <c r="D55" s="6" t="s">
        <v>394</v>
      </c>
      <c r="E55" s="7" t="s">
        <v>395</v>
      </c>
      <c r="F55" s="7" t="s">
        <v>396</v>
      </c>
      <c r="G55" s="7"/>
      <c r="H55" s="11" t="s">
        <v>397</v>
      </c>
      <c r="I55" s="7">
        <v>5</v>
      </c>
      <c r="J55" s="9">
        <v>366</v>
      </c>
      <c r="K55" s="7" t="s">
        <v>398</v>
      </c>
      <c r="L55" s="7" t="s">
        <v>331</v>
      </c>
      <c r="M55" s="7" t="s">
        <v>307</v>
      </c>
      <c r="N55" s="7" t="s">
        <v>331</v>
      </c>
      <c r="O55" s="7"/>
      <c r="P55" s="7"/>
      <c r="Q55" s="7"/>
      <c r="R55" s="7"/>
      <c r="S55" s="7"/>
      <c r="T55" s="7"/>
      <c r="U55" s="7"/>
      <c r="V55" s="7"/>
      <c r="W55" s="7"/>
      <c r="X55" s="7"/>
      <c r="Y55" s="7"/>
      <c r="Z55" s="7"/>
    </row>
    <row r="56" spans="1:26" ht="22.5" customHeight="1">
      <c r="A56" t="s">
        <v>14460</v>
      </c>
      <c r="B56" s="4" t="s">
        <v>299</v>
      </c>
      <c r="C56" s="7" t="s">
        <v>399</v>
      </c>
      <c r="D56" s="6" t="s">
        <v>400</v>
      </c>
      <c r="E56" s="7" t="s">
        <v>401</v>
      </c>
      <c r="F56" s="7" t="s">
        <v>402</v>
      </c>
      <c r="G56" s="7"/>
      <c r="H56" s="10" t="s">
        <v>403</v>
      </c>
      <c r="I56" s="7">
        <v>5</v>
      </c>
      <c r="J56" s="7">
        <v>370</v>
      </c>
      <c r="K56" s="7" t="s">
        <v>404</v>
      </c>
      <c r="L56" s="7" t="s">
        <v>367</v>
      </c>
      <c r="M56" s="7" t="s">
        <v>307</v>
      </c>
      <c r="N56" s="7" t="s">
        <v>316</v>
      </c>
      <c r="O56" s="7"/>
      <c r="P56" s="7"/>
      <c r="Q56" s="7"/>
      <c r="R56" s="7"/>
      <c r="S56" s="7"/>
      <c r="T56" s="7"/>
      <c r="U56" s="7"/>
      <c r="V56" s="7"/>
      <c r="W56" s="7"/>
      <c r="X56" s="7"/>
      <c r="Y56" s="7"/>
      <c r="Z56" s="7"/>
    </row>
    <row r="57" spans="1:26" ht="22.5" customHeight="1">
      <c r="A57" t="s">
        <v>14460</v>
      </c>
      <c r="B57" s="4" t="s">
        <v>299</v>
      </c>
      <c r="C57" s="7" t="s">
        <v>405</v>
      </c>
      <c r="D57" s="6" t="s">
        <v>406</v>
      </c>
      <c r="E57" s="7" t="s">
        <v>407</v>
      </c>
      <c r="F57" s="7" t="s">
        <v>408</v>
      </c>
      <c r="G57" s="7"/>
      <c r="H57" s="10" t="s">
        <v>409</v>
      </c>
      <c r="I57" s="7">
        <v>5</v>
      </c>
      <c r="J57" s="7">
        <v>469</v>
      </c>
      <c r="K57" s="7" t="s">
        <v>410</v>
      </c>
      <c r="L57" s="7" t="s">
        <v>315</v>
      </c>
      <c r="M57" s="7" t="s">
        <v>307</v>
      </c>
      <c r="N57" s="7" t="s">
        <v>411</v>
      </c>
      <c r="O57" s="7"/>
      <c r="P57" s="7"/>
      <c r="Q57" s="7"/>
      <c r="R57" s="7"/>
      <c r="S57" s="7"/>
      <c r="T57" s="7"/>
      <c r="U57" s="7"/>
      <c r="V57" s="7"/>
      <c r="W57" s="7"/>
      <c r="X57" s="7"/>
      <c r="Y57" s="7"/>
      <c r="Z57" s="7"/>
    </row>
    <row r="58" spans="1:26" ht="22.5" customHeight="1">
      <c r="A58" t="s">
        <v>14460</v>
      </c>
      <c r="B58" s="4" t="s">
        <v>299</v>
      </c>
      <c r="C58" s="7" t="s">
        <v>412</v>
      </c>
      <c r="D58" s="6" t="s">
        <v>413</v>
      </c>
      <c r="E58" s="7" t="s">
        <v>414</v>
      </c>
      <c r="F58" s="7" t="s">
        <v>415</v>
      </c>
      <c r="G58" s="7"/>
      <c r="H58" s="11" t="s">
        <v>416</v>
      </c>
      <c r="I58" s="7">
        <v>5</v>
      </c>
      <c r="J58" s="9">
        <v>1079</v>
      </c>
      <c r="K58" s="7" t="s">
        <v>417</v>
      </c>
      <c r="L58" s="7" t="s">
        <v>331</v>
      </c>
      <c r="M58" s="7" t="s">
        <v>307</v>
      </c>
      <c r="N58" s="7" t="s">
        <v>316</v>
      </c>
      <c r="O58" s="7"/>
      <c r="P58" s="7"/>
      <c r="Q58" s="7"/>
      <c r="R58" s="7"/>
      <c r="S58" s="7"/>
      <c r="T58" s="7"/>
      <c r="U58" s="7"/>
      <c r="V58" s="7"/>
      <c r="W58" s="7"/>
      <c r="X58" s="7"/>
      <c r="Y58" s="7"/>
      <c r="Z58" s="7"/>
    </row>
    <row r="59" spans="1:26" ht="22.5" customHeight="1">
      <c r="A59" t="s">
        <v>14460</v>
      </c>
      <c r="B59" s="4" t="s">
        <v>299</v>
      </c>
      <c r="C59" s="7" t="s">
        <v>418</v>
      </c>
      <c r="D59" s="6" t="s">
        <v>419</v>
      </c>
      <c r="E59" s="7" t="s">
        <v>420</v>
      </c>
      <c r="F59" s="7" t="s">
        <v>421</v>
      </c>
      <c r="G59" s="7"/>
      <c r="H59" s="10" t="s">
        <v>422</v>
      </c>
      <c r="I59" s="7">
        <v>4.9000000000000004</v>
      </c>
      <c r="J59" s="7">
        <v>47</v>
      </c>
      <c r="K59" s="7" t="s">
        <v>423</v>
      </c>
      <c r="L59" s="7" t="s">
        <v>424</v>
      </c>
      <c r="M59" s="7" t="s">
        <v>307</v>
      </c>
      <c r="N59" s="7" t="s">
        <v>316</v>
      </c>
      <c r="O59" s="7"/>
      <c r="P59" s="7"/>
      <c r="Q59" s="7"/>
      <c r="R59" s="7"/>
      <c r="S59" s="7"/>
      <c r="T59" s="7"/>
      <c r="U59" s="7"/>
      <c r="V59" s="7"/>
      <c r="W59" s="7"/>
      <c r="X59" s="7"/>
      <c r="Y59" s="7"/>
      <c r="Z59" s="7"/>
    </row>
    <row r="60" spans="1:26" ht="22.5" customHeight="1">
      <c r="A60" t="s">
        <v>14460</v>
      </c>
      <c r="B60" s="4" t="s">
        <v>299</v>
      </c>
      <c r="C60" s="7" t="s">
        <v>425</v>
      </c>
      <c r="D60" s="6" t="s">
        <v>426</v>
      </c>
      <c r="E60" s="7" t="s">
        <v>427</v>
      </c>
      <c r="F60" s="7" t="s">
        <v>428</v>
      </c>
      <c r="G60" s="7"/>
      <c r="H60" s="10" t="s">
        <v>429</v>
      </c>
      <c r="I60" s="7">
        <v>5</v>
      </c>
      <c r="J60" s="7">
        <v>116</v>
      </c>
      <c r="K60" s="7" t="s">
        <v>430</v>
      </c>
      <c r="L60" s="7" t="s">
        <v>315</v>
      </c>
      <c r="M60" s="7" t="s">
        <v>307</v>
      </c>
      <c r="N60" s="7" t="s">
        <v>316</v>
      </c>
      <c r="O60" s="7"/>
      <c r="P60" s="7"/>
      <c r="Q60" s="7"/>
      <c r="R60" s="7"/>
      <c r="S60" s="7"/>
      <c r="T60" s="7"/>
      <c r="U60" s="7"/>
      <c r="V60" s="7"/>
      <c r="W60" s="7"/>
      <c r="X60" s="7"/>
      <c r="Y60" s="7"/>
      <c r="Z60" s="7"/>
    </row>
    <row r="61" spans="1:26" ht="22.5" customHeight="1">
      <c r="A61" t="s">
        <v>14460</v>
      </c>
      <c r="B61" s="4" t="s">
        <v>299</v>
      </c>
      <c r="C61" s="7" t="s">
        <v>431</v>
      </c>
      <c r="D61" s="6" t="s">
        <v>432</v>
      </c>
      <c r="E61" s="7" t="s">
        <v>433</v>
      </c>
      <c r="F61" s="7" t="s">
        <v>434</v>
      </c>
      <c r="G61" s="7"/>
      <c r="H61" s="11" t="s">
        <v>435</v>
      </c>
      <c r="I61" s="7">
        <v>4.7</v>
      </c>
      <c r="J61" s="9">
        <v>1264</v>
      </c>
      <c r="K61" s="7" t="s">
        <v>436</v>
      </c>
      <c r="L61" s="7" t="s">
        <v>437</v>
      </c>
      <c r="M61" s="7" t="s">
        <v>438</v>
      </c>
      <c r="N61" s="7" t="s">
        <v>316</v>
      </c>
      <c r="O61" s="7"/>
      <c r="P61" s="7"/>
      <c r="Q61" s="7"/>
      <c r="R61" s="7"/>
      <c r="S61" s="7"/>
      <c r="T61" s="7"/>
      <c r="U61" s="7"/>
      <c r="V61" s="7"/>
      <c r="W61" s="7"/>
      <c r="X61" s="7"/>
      <c r="Y61" s="7"/>
      <c r="Z61" s="7"/>
    </row>
    <row r="62" spans="1:26" ht="22.5" customHeight="1">
      <c r="A62" t="s">
        <v>14460</v>
      </c>
      <c r="B62" s="4" t="s">
        <v>299</v>
      </c>
      <c r="C62" s="7" t="s">
        <v>439</v>
      </c>
      <c r="D62" s="6" t="s">
        <v>440</v>
      </c>
      <c r="E62" s="7" t="s">
        <v>441</v>
      </c>
      <c r="F62" s="7" t="s">
        <v>442</v>
      </c>
      <c r="G62" s="7"/>
      <c r="H62" s="10" t="s">
        <v>443</v>
      </c>
      <c r="I62" s="7">
        <v>4.8</v>
      </c>
      <c r="J62" s="7">
        <v>56</v>
      </c>
      <c r="K62" s="7" t="s">
        <v>444</v>
      </c>
      <c r="L62" s="7" t="s">
        <v>445</v>
      </c>
      <c r="M62" s="7" t="s">
        <v>438</v>
      </c>
      <c r="N62" s="7" t="s">
        <v>316</v>
      </c>
      <c r="O62" s="7"/>
      <c r="P62" s="7"/>
      <c r="Q62" s="7"/>
      <c r="R62" s="7"/>
      <c r="S62" s="7"/>
      <c r="T62" s="7"/>
      <c r="U62" s="7"/>
      <c r="V62" s="7"/>
      <c r="W62" s="7"/>
      <c r="X62" s="7"/>
      <c r="Y62" s="7"/>
      <c r="Z62" s="7"/>
    </row>
    <row r="63" spans="1:26" ht="22.5" customHeight="1">
      <c r="A63" t="s">
        <v>14460</v>
      </c>
      <c r="B63" s="4" t="s">
        <v>446</v>
      </c>
      <c r="C63" s="7" t="s">
        <v>447</v>
      </c>
      <c r="D63" s="6" t="s">
        <v>448</v>
      </c>
      <c r="E63" s="7" t="s">
        <v>449</v>
      </c>
      <c r="F63" s="7" t="s">
        <v>450</v>
      </c>
      <c r="G63" s="7"/>
      <c r="H63" s="11" t="s">
        <v>451</v>
      </c>
      <c r="I63" s="7">
        <v>4.8</v>
      </c>
      <c r="J63" s="9">
        <v>1991</v>
      </c>
      <c r="K63" s="7" t="s">
        <v>452</v>
      </c>
      <c r="L63" s="7" t="s">
        <v>453</v>
      </c>
      <c r="M63" s="7" t="s">
        <v>454</v>
      </c>
      <c r="N63" s="7" t="s">
        <v>119</v>
      </c>
      <c r="O63" s="7"/>
      <c r="P63" s="7"/>
      <c r="Q63" s="7"/>
      <c r="R63" s="7"/>
      <c r="S63" s="7"/>
      <c r="T63" s="7"/>
      <c r="U63" s="7"/>
      <c r="V63" s="7"/>
      <c r="W63" s="7"/>
      <c r="X63" s="7"/>
      <c r="Y63" s="7"/>
      <c r="Z63" s="7"/>
    </row>
    <row r="64" spans="1:26" ht="22.5" customHeight="1">
      <c r="A64" t="s">
        <v>14460</v>
      </c>
      <c r="B64" s="4" t="s">
        <v>446</v>
      </c>
      <c r="C64" s="7" t="s">
        <v>455</v>
      </c>
      <c r="D64" s="6" t="s">
        <v>456</v>
      </c>
      <c r="E64" s="7" t="s">
        <v>457</v>
      </c>
      <c r="F64" s="7" t="s">
        <v>458</v>
      </c>
      <c r="G64" s="7"/>
      <c r="H64" s="13" t="s">
        <v>459</v>
      </c>
      <c r="I64" s="7">
        <v>4.7</v>
      </c>
      <c r="J64" s="7">
        <v>590</v>
      </c>
      <c r="K64" s="7" t="s">
        <v>460</v>
      </c>
      <c r="L64" s="7" t="s">
        <v>461</v>
      </c>
      <c r="M64" s="7" t="s">
        <v>454</v>
      </c>
      <c r="N64" s="7" t="s">
        <v>462</v>
      </c>
      <c r="O64" s="7"/>
      <c r="P64" s="7"/>
      <c r="Q64" s="7"/>
      <c r="R64" s="7"/>
      <c r="S64" s="7"/>
      <c r="T64" s="7"/>
      <c r="U64" s="7"/>
      <c r="V64" s="7"/>
      <c r="W64" s="7"/>
      <c r="X64" s="7"/>
      <c r="Y64" s="7"/>
      <c r="Z64" s="7"/>
    </row>
    <row r="65" spans="1:26" ht="22.5" customHeight="1">
      <c r="A65" t="s">
        <v>14460</v>
      </c>
      <c r="B65" s="4" t="s">
        <v>446</v>
      </c>
      <c r="C65" s="7" t="s">
        <v>463</v>
      </c>
      <c r="D65" s="6" t="s">
        <v>464</v>
      </c>
      <c r="E65" s="7" t="s">
        <v>465</v>
      </c>
      <c r="F65" s="7" t="s">
        <v>466</v>
      </c>
      <c r="G65" s="7"/>
      <c r="H65" s="11" t="s">
        <v>467</v>
      </c>
      <c r="I65" s="7">
        <v>4.9000000000000004</v>
      </c>
      <c r="J65" s="9">
        <v>1840</v>
      </c>
      <c r="K65" s="7" t="s">
        <v>468</v>
      </c>
      <c r="L65" s="7" t="s">
        <v>469</v>
      </c>
      <c r="M65" s="7" t="s">
        <v>454</v>
      </c>
      <c r="N65" s="7" t="s">
        <v>119</v>
      </c>
      <c r="O65" s="7"/>
      <c r="P65" s="7"/>
      <c r="Q65" s="7"/>
      <c r="R65" s="7"/>
      <c r="S65" s="7"/>
      <c r="T65" s="7"/>
      <c r="U65" s="7"/>
      <c r="V65" s="7"/>
      <c r="W65" s="7"/>
      <c r="X65" s="7"/>
      <c r="Y65" s="7"/>
      <c r="Z65" s="7"/>
    </row>
    <row r="66" spans="1:26" ht="22.5" customHeight="1">
      <c r="A66" t="s">
        <v>14460</v>
      </c>
      <c r="B66" s="4" t="s">
        <v>446</v>
      </c>
      <c r="C66" s="7" t="s">
        <v>470</v>
      </c>
      <c r="D66" s="6" t="s">
        <v>471</v>
      </c>
      <c r="E66" s="7" t="s">
        <v>472</v>
      </c>
      <c r="F66" s="7" t="s">
        <v>473</v>
      </c>
      <c r="G66" s="7"/>
      <c r="H66" s="10" t="s">
        <v>474</v>
      </c>
      <c r="I66" s="7">
        <v>4.9000000000000004</v>
      </c>
      <c r="J66" s="7">
        <v>963</v>
      </c>
      <c r="K66" s="7" t="s">
        <v>475</v>
      </c>
      <c r="L66" s="7" t="s">
        <v>476</v>
      </c>
      <c r="M66" s="7" t="s">
        <v>454</v>
      </c>
      <c r="N66" s="7" t="s">
        <v>119</v>
      </c>
      <c r="O66" s="7"/>
      <c r="P66" s="7"/>
      <c r="Q66" s="7"/>
      <c r="R66" s="7"/>
      <c r="S66" s="7"/>
      <c r="T66" s="7"/>
      <c r="U66" s="7"/>
      <c r="V66" s="7"/>
      <c r="W66" s="7"/>
      <c r="X66" s="7"/>
      <c r="Y66" s="7"/>
      <c r="Z66" s="7"/>
    </row>
    <row r="67" spans="1:26" ht="22.5" customHeight="1">
      <c r="A67" t="s">
        <v>14460</v>
      </c>
      <c r="B67" s="4" t="s">
        <v>446</v>
      </c>
      <c r="C67" s="7" t="s">
        <v>477</v>
      </c>
      <c r="D67" s="6" t="s">
        <v>478</v>
      </c>
      <c r="E67" s="7" t="s">
        <v>479</v>
      </c>
      <c r="F67" s="7" t="s">
        <v>480</v>
      </c>
      <c r="G67" s="7"/>
      <c r="H67" s="10" t="s">
        <v>481</v>
      </c>
      <c r="I67" s="7">
        <v>4.9000000000000004</v>
      </c>
      <c r="J67" s="7">
        <v>887</v>
      </c>
      <c r="K67" s="7" t="s">
        <v>482</v>
      </c>
      <c r="L67" s="7" t="s">
        <v>483</v>
      </c>
      <c r="M67" s="7" t="s">
        <v>454</v>
      </c>
      <c r="N67" s="7" t="s">
        <v>119</v>
      </c>
      <c r="O67" s="7"/>
      <c r="P67" s="7"/>
      <c r="Q67" s="7"/>
      <c r="R67" s="7"/>
      <c r="S67" s="7"/>
      <c r="T67" s="7"/>
      <c r="U67" s="7"/>
      <c r="V67" s="7"/>
      <c r="W67" s="7"/>
      <c r="X67" s="7"/>
      <c r="Y67" s="7"/>
      <c r="Z67" s="7"/>
    </row>
    <row r="68" spans="1:26" ht="22.5" customHeight="1">
      <c r="A68" t="s">
        <v>14460</v>
      </c>
      <c r="B68" s="4" t="s">
        <v>446</v>
      </c>
      <c r="C68" s="7" t="s">
        <v>484</v>
      </c>
      <c r="D68" s="7" t="s">
        <v>485</v>
      </c>
      <c r="E68" s="7" t="s">
        <v>486</v>
      </c>
      <c r="F68" s="7" t="s">
        <v>487</v>
      </c>
      <c r="G68" s="7"/>
      <c r="H68" s="10" t="s">
        <v>488</v>
      </c>
      <c r="I68" s="7">
        <v>4.8</v>
      </c>
      <c r="J68" s="7">
        <v>817</v>
      </c>
      <c r="K68" s="7" t="s">
        <v>489</v>
      </c>
      <c r="L68" s="7" t="s">
        <v>490</v>
      </c>
      <c r="M68" s="7" t="s">
        <v>454</v>
      </c>
      <c r="N68" s="7" t="s">
        <v>119</v>
      </c>
      <c r="O68" s="7"/>
      <c r="P68" s="7"/>
      <c r="Q68" s="7"/>
      <c r="R68" s="7"/>
      <c r="S68" s="7"/>
      <c r="T68" s="7"/>
      <c r="U68" s="7"/>
      <c r="V68" s="7"/>
      <c r="W68" s="7"/>
      <c r="X68" s="7"/>
      <c r="Y68" s="7"/>
      <c r="Z68" s="7"/>
    </row>
    <row r="69" spans="1:26" ht="22.5" customHeight="1">
      <c r="A69" t="s">
        <v>14460</v>
      </c>
      <c r="B69" s="4" t="s">
        <v>446</v>
      </c>
      <c r="C69" s="7" t="s">
        <v>491</v>
      </c>
      <c r="D69" s="6" t="s">
        <v>492</v>
      </c>
      <c r="E69" s="7" t="s">
        <v>493</v>
      </c>
      <c r="F69" s="7" t="s">
        <v>494</v>
      </c>
      <c r="G69" s="7"/>
      <c r="H69" s="10" t="s">
        <v>495</v>
      </c>
      <c r="I69" s="7">
        <v>4.8</v>
      </c>
      <c r="J69" s="7">
        <v>568</v>
      </c>
      <c r="K69" s="7" t="s">
        <v>496</v>
      </c>
      <c r="L69" s="7" t="s">
        <v>497</v>
      </c>
      <c r="M69" s="7" t="s">
        <v>454</v>
      </c>
      <c r="N69" s="7" t="s">
        <v>119</v>
      </c>
      <c r="O69" s="7"/>
      <c r="P69" s="7"/>
      <c r="Q69" s="7"/>
      <c r="R69" s="7"/>
      <c r="S69" s="7"/>
      <c r="T69" s="7"/>
      <c r="U69" s="7"/>
      <c r="V69" s="7"/>
      <c r="W69" s="7"/>
      <c r="X69" s="7"/>
      <c r="Y69" s="7"/>
      <c r="Z69" s="7"/>
    </row>
    <row r="70" spans="1:26" ht="22.5" customHeight="1">
      <c r="A70" t="s">
        <v>14460</v>
      </c>
      <c r="B70" s="4" t="s">
        <v>446</v>
      </c>
      <c r="C70" s="7" t="s">
        <v>498</v>
      </c>
      <c r="D70" s="6" t="s">
        <v>499</v>
      </c>
      <c r="E70" s="7" t="s">
        <v>500</v>
      </c>
      <c r="F70" s="7" t="s">
        <v>501</v>
      </c>
      <c r="G70" s="7"/>
      <c r="H70" s="11" t="s">
        <v>502</v>
      </c>
      <c r="I70" s="7">
        <v>4.7</v>
      </c>
      <c r="J70" s="9">
        <v>1550</v>
      </c>
      <c r="K70" s="7" t="s">
        <v>503</v>
      </c>
      <c r="L70" s="7" t="s">
        <v>504</v>
      </c>
      <c r="M70" s="7" t="s">
        <v>454</v>
      </c>
      <c r="N70" s="7" t="s">
        <v>119</v>
      </c>
      <c r="O70" s="7"/>
      <c r="P70" s="7"/>
      <c r="Q70" s="7"/>
      <c r="R70" s="7"/>
      <c r="S70" s="7"/>
      <c r="T70" s="7"/>
      <c r="U70" s="7"/>
      <c r="V70" s="7"/>
      <c r="W70" s="7"/>
      <c r="X70" s="7"/>
      <c r="Y70" s="7"/>
      <c r="Z70" s="7"/>
    </row>
    <row r="71" spans="1:26" ht="22.5" customHeight="1">
      <c r="A71" t="s">
        <v>14460</v>
      </c>
      <c r="B71" s="4" t="s">
        <v>446</v>
      </c>
      <c r="C71" s="7" t="s">
        <v>505</v>
      </c>
      <c r="D71" s="6" t="s">
        <v>506</v>
      </c>
      <c r="E71" s="7" t="s">
        <v>507</v>
      </c>
      <c r="F71" s="7" t="s">
        <v>508</v>
      </c>
      <c r="G71" s="7"/>
      <c r="H71" s="11" t="s">
        <v>509</v>
      </c>
      <c r="I71" s="7">
        <v>4.5999999999999996</v>
      </c>
      <c r="J71" s="9">
        <v>1188</v>
      </c>
      <c r="K71" s="7" t="s">
        <v>510</v>
      </c>
      <c r="L71" s="7" t="s">
        <v>511</v>
      </c>
      <c r="M71" s="7" t="s">
        <v>454</v>
      </c>
      <c r="N71" s="7" t="s">
        <v>119</v>
      </c>
      <c r="O71" s="7"/>
      <c r="P71" s="7"/>
      <c r="Q71" s="7"/>
      <c r="R71" s="7"/>
      <c r="S71" s="7"/>
      <c r="T71" s="7"/>
      <c r="U71" s="7"/>
      <c r="V71" s="7"/>
      <c r="W71" s="7"/>
      <c r="X71" s="7"/>
      <c r="Y71" s="7"/>
      <c r="Z71" s="7"/>
    </row>
    <row r="72" spans="1:26" ht="22.5" customHeight="1">
      <c r="A72" t="s">
        <v>14460</v>
      </c>
      <c r="B72" s="4" t="s">
        <v>446</v>
      </c>
      <c r="C72" s="7" t="s">
        <v>512</v>
      </c>
      <c r="D72" s="6" t="s">
        <v>513</v>
      </c>
      <c r="E72" s="7" t="s">
        <v>514</v>
      </c>
      <c r="F72" s="7" t="s">
        <v>515</v>
      </c>
      <c r="G72" s="7"/>
      <c r="H72" s="10" t="s">
        <v>516</v>
      </c>
      <c r="I72" s="7">
        <v>4.9000000000000004</v>
      </c>
      <c r="J72" s="7">
        <v>568</v>
      </c>
      <c r="K72" s="7" t="s">
        <v>517</v>
      </c>
      <c r="L72" s="7" t="s">
        <v>518</v>
      </c>
      <c r="M72" s="7" t="s">
        <v>454</v>
      </c>
      <c r="N72" s="7" t="s">
        <v>519</v>
      </c>
      <c r="O72" s="7"/>
      <c r="P72" s="7"/>
      <c r="Q72" s="7"/>
      <c r="R72" s="7"/>
      <c r="S72" s="7"/>
      <c r="T72" s="7"/>
      <c r="U72" s="7"/>
      <c r="V72" s="7"/>
      <c r="W72" s="7"/>
      <c r="X72" s="7"/>
      <c r="Y72" s="7"/>
      <c r="Z72" s="7"/>
    </row>
    <row r="73" spans="1:26" ht="22.5" customHeight="1">
      <c r="A73" t="s">
        <v>14460</v>
      </c>
      <c r="B73" s="4" t="s">
        <v>446</v>
      </c>
      <c r="C73" s="7" t="s">
        <v>520</v>
      </c>
      <c r="D73" s="6" t="s">
        <v>521</v>
      </c>
      <c r="E73" s="7" t="s">
        <v>522</v>
      </c>
      <c r="F73" s="7" t="s">
        <v>523</v>
      </c>
      <c r="G73" s="7"/>
      <c r="H73" s="11" t="s">
        <v>524</v>
      </c>
      <c r="I73" s="7">
        <v>4.8</v>
      </c>
      <c r="J73" s="9">
        <v>1820</v>
      </c>
      <c r="K73" s="7" t="s">
        <v>525</v>
      </c>
      <c r="L73" s="7" t="s">
        <v>526</v>
      </c>
      <c r="M73" s="7" t="s">
        <v>527</v>
      </c>
      <c r="N73" s="7" t="s">
        <v>119</v>
      </c>
      <c r="O73" s="7"/>
      <c r="P73" s="7"/>
      <c r="Q73" s="7"/>
      <c r="R73" s="7"/>
      <c r="S73" s="7"/>
      <c r="T73" s="7"/>
      <c r="U73" s="7"/>
      <c r="V73" s="7"/>
      <c r="W73" s="7"/>
      <c r="X73" s="7"/>
      <c r="Y73" s="7"/>
      <c r="Z73" s="7"/>
    </row>
    <row r="74" spans="1:26" ht="22.5" customHeight="1">
      <c r="A74" t="s">
        <v>14460</v>
      </c>
      <c r="B74" s="4" t="s">
        <v>446</v>
      </c>
      <c r="C74" s="7" t="s">
        <v>528</v>
      </c>
      <c r="D74" s="7" t="s">
        <v>529</v>
      </c>
      <c r="E74" s="7" t="s">
        <v>530</v>
      </c>
      <c r="F74" s="7" t="s">
        <v>531</v>
      </c>
      <c r="G74" s="7"/>
      <c r="H74" s="11" t="s">
        <v>532</v>
      </c>
      <c r="I74" s="7">
        <v>4.9000000000000004</v>
      </c>
      <c r="J74" s="9">
        <v>1096</v>
      </c>
      <c r="K74" s="7" t="s">
        <v>533</v>
      </c>
      <c r="L74" s="7" t="s">
        <v>483</v>
      </c>
      <c r="M74" s="7" t="s">
        <v>454</v>
      </c>
      <c r="N74" s="7" t="s">
        <v>119</v>
      </c>
      <c r="O74" s="7"/>
      <c r="P74" s="7"/>
      <c r="Q74" s="7"/>
      <c r="R74" s="7"/>
      <c r="S74" s="7"/>
      <c r="T74" s="7"/>
      <c r="U74" s="7"/>
      <c r="V74" s="7"/>
      <c r="W74" s="7"/>
      <c r="X74" s="7"/>
      <c r="Y74" s="7"/>
      <c r="Z74" s="7"/>
    </row>
    <row r="75" spans="1:26" ht="22.5" customHeight="1">
      <c r="A75" t="s">
        <v>14460</v>
      </c>
      <c r="B75" s="4" t="s">
        <v>446</v>
      </c>
      <c r="C75" s="7" t="s">
        <v>534</v>
      </c>
      <c r="D75" s="6" t="s">
        <v>535</v>
      </c>
      <c r="E75" s="7" t="s">
        <v>536</v>
      </c>
      <c r="F75" s="7" t="s">
        <v>537</v>
      </c>
      <c r="G75" s="7"/>
      <c r="H75" s="10" t="s">
        <v>532</v>
      </c>
      <c r="I75" s="7">
        <v>4.9000000000000004</v>
      </c>
      <c r="J75" s="7">
        <v>58</v>
      </c>
      <c r="K75" s="7" t="s">
        <v>538</v>
      </c>
      <c r="L75" s="7" t="s">
        <v>539</v>
      </c>
      <c r="M75" s="7" t="s">
        <v>454</v>
      </c>
      <c r="N75" s="7" t="s">
        <v>119</v>
      </c>
      <c r="O75" s="7"/>
      <c r="P75" s="7"/>
      <c r="Q75" s="7"/>
      <c r="R75" s="7"/>
      <c r="S75" s="7"/>
      <c r="T75" s="7"/>
      <c r="U75" s="7"/>
      <c r="V75" s="7"/>
      <c r="W75" s="7"/>
      <c r="X75" s="7"/>
      <c r="Y75" s="7"/>
      <c r="Z75" s="7"/>
    </row>
    <row r="76" spans="1:26" ht="22.5" customHeight="1">
      <c r="A76" t="s">
        <v>14460</v>
      </c>
      <c r="B76" s="4" t="s">
        <v>446</v>
      </c>
      <c r="C76" s="7" t="s">
        <v>540</v>
      </c>
      <c r="D76" s="7" t="s">
        <v>541</v>
      </c>
      <c r="E76" s="7" t="s">
        <v>542</v>
      </c>
      <c r="F76" s="7" t="s">
        <v>543</v>
      </c>
      <c r="G76" s="7"/>
      <c r="H76" s="10" t="s">
        <v>544</v>
      </c>
      <c r="I76" s="7">
        <v>4.0999999999999996</v>
      </c>
      <c r="J76" s="7">
        <v>31</v>
      </c>
      <c r="K76" s="7" t="s">
        <v>545</v>
      </c>
      <c r="L76" s="7" t="s">
        <v>546</v>
      </c>
      <c r="M76" s="7" t="s">
        <v>454</v>
      </c>
      <c r="N76" s="7" t="s">
        <v>119</v>
      </c>
      <c r="O76" s="7"/>
      <c r="P76" s="7"/>
      <c r="Q76" s="7"/>
      <c r="R76" s="7"/>
      <c r="S76" s="7"/>
      <c r="T76" s="7"/>
      <c r="U76" s="7"/>
      <c r="V76" s="7"/>
      <c r="W76" s="7"/>
      <c r="X76" s="7"/>
      <c r="Y76" s="7"/>
      <c r="Z76" s="7"/>
    </row>
    <row r="77" spans="1:26" ht="22.5" customHeight="1">
      <c r="A77" t="s">
        <v>14460</v>
      </c>
      <c r="B77" s="4" t="s">
        <v>446</v>
      </c>
      <c r="C77" s="7" t="s">
        <v>547</v>
      </c>
      <c r="D77" s="7" t="s">
        <v>548</v>
      </c>
      <c r="E77" s="7" t="s">
        <v>549</v>
      </c>
      <c r="F77" s="7" t="s">
        <v>550</v>
      </c>
      <c r="G77" s="7"/>
      <c r="H77" s="11" t="s">
        <v>551</v>
      </c>
      <c r="I77" s="7">
        <v>4.9000000000000004</v>
      </c>
      <c r="J77" s="9">
        <v>2427</v>
      </c>
      <c r="K77" s="7" t="s">
        <v>552</v>
      </c>
      <c r="L77" s="7" t="s">
        <v>553</v>
      </c>
      <c r="M77" s="7" t="s">
        <v>454</v>
      </c>
      <c r="N77" s="7" t="s">
        <v>119</v>
      </c>
      <c r="O77" s="7"/>
      <c r="P77" s="7"/>
      <c r="Q77" s="7"/>
      <c r="R77" s="7"/>
      <c r="S77" s="7"/>
      <c r="T77" s="7"/>
      <c r="U77" s="7"/>
      <c r="V77" s="7"/>
      <c r="W77" s="7"/>
      <c r="X77" s="7"/>
      <c r="Y77" s="7"/>
      <c r="Z77" s="7"/>
    </row>
    <row r="78" spans="1:26" ht="22.5" customHeight="1">
      <c r="A78" t="s">
        <v>14460</v>
      </c>
      <c r="B78" s="4" t="s">
        <v>446</v>
      </c>
      <c r="C78" s="7" t="s">
        <v>554</v>
      </c>
      <c r="D78" s="6" t="s">
        <v>555</v>
      </c>
      <c r="E78" s="7" t="s">
        <v>556</v>
      </c>
      <c r="F78" s="7" t="s">
        <v>557</v>
      </c>
      <c r="G78" s="7"/>
      <c r="H78" s="10" t="s">
        <v>558</v>
      </c>
      <c r="I78" s="7">
        <v>4.8</v>
      </c>
      <c r="J78" s="7">
        <v>542</v>
      </c>
      <c r="K78" s="7" t="s">
        <v>559</v>
      </c>
      <c r="L78" s="7" t="s">
        <v>483</v>
      </c>
      <c r="M78" s="7" t="s">
        <v>454</v>
      </c>
      <c r="N78" s="7" t="s">
        <v>316</v>
      </c>
      <c r="O78" s="7"/>
      <c r="P78" s="7"/>
      <c r="Q78" s="7"/>
      <c r="R78" s="7"/>
      <c r="S78" s="7"/>
      <c r="T78" s="7"/>
      <c r="U78" s="7"/>
      <c r="V78" s="7"/>
      <c r="W78" s="7"/>
      <c r="X78" s="7"/>
      <c r="Y78" s="7"/>
      <c r="Z78" s="7"/>
    </row>
    <row r="79" spans="1:26" ht="22.5" customHeight="1">
      <c r="A79" t="s">
        <v>14460</v>
      </c>
      <c r="B79" s="4" t="s">
        <v>446</v>
      </c>
      <c r="C79" s="7" t="s">
        <v>560</v>
      </c>
      <c r="D79" s="6" t="s">
        <v>561</v>
      </c>
      <c r="E79" s="7" t="s">
        <v>562</v>
      </c>
      <c r="F79" s="7" t="s">
        <v>563</v>
      </c>
      <c r="G79" s="7"/>
      <c r="H79" s="11" t="s">
        <v>564</v>
      </c>
      <c r="I79" s="7">
        <v>4.9000000000000004</v>
      </c>
      <c r="J79" s="9">
        <v>1083</v>
      </c>
      <c r="K79" s="7" t="s">
        <v>565</v>
      </c>
      <c r="L79" s="7" t="s">
        <v>566</v>
      </c>
      <c r="M79" s="7" t="s">
        <v>454</v>
      </c>
      <c r="N79" s="7" t="s">
        <v>119</v>
      </c>
      <c r="O79" s="7"/>
      <c r="P79" s="7"/>
      <c r="Q79" s="7"/>
      <c r="R79" s="7"/>
      <c r="S79" s="7"/>
      <c r="T79" s="7"/>
      <c r="U79" s="7"/>
      <c r="V79" s="7"/>
      <c r="W79" s="7"/>
      <c r="X79" s="7"/>
      <c r="Y79" s="7"/>
      <c r="Z79" s="7"/>
    </row>
    <row r="80" spans="1:26" ht="22.5" customHeight="1">
      <c r="A80" t="s">
        <v>14460</v>
      </c>
      <c r="B80" s="4" t="s">
        <v>446</v>
      </c>
      <c r="C80" s="7" t="s">
        <v>567</v>
      </c>
      <c r="D80" s="6" t="s">
        <v>568</v>
      </c>
      <c r="E80" s="7" t="s">
        <v>569</v>
      </c>
      <c r="F80" s="7"/>
      <c r="G80" s="7" t="e">
        <f ca="1">IMAGE(H80)</f>
        <v>#NAME?</v>
      </c>
      <c r="H80" s="11" t="s">
        <v>570</v>
      </c>
      <c r="I80" s="7">
        <v>4.9000000000000004</v>
      </c>
      <c r="J80" s="9">
        <v>1704</v>
      </c>
      <c r="K80" s="7" t="s">
        <v>571</v>
      </c>
      <c r="L80" s="7" t="s">
        <v>572</v>
      </c>
      <c r="M80" s="7" t="s">
        <v>454</v>
      </c>
      <c r="N80" s="7" t="s">
        <v>119</v>
      </c>
      <c r="O80" s="7"/>
      <c r="P80" s="7"/>
      <c r="Q80" s="7"/>
      <c r="R80" s="7"/>
      <c r="S80" s="7"/>
      <c r="T80" s="7"/>
      <c r="U80" s="7"/>
      <c r="V80" s="7"/>
      <c r="W80" s="7"/>
      <c r="X80" s="7"/>
      <c r="Y80" s="7"/>
      <c r="Z80" s="7"/>
    </row>
    <row r="81" spans="1:26" ht="22.5" customHeight="1">
      <c r="A81" t="s">
        <v>14460</v>
      </c>
      <c r="B81" s="4" t="s">
        <v>446</v>
      </c>
      <c r="C81" s="7" t="s">
        <v>573</v>
      </c>
      <c r="D81" s="6" t="s">
        <v>574</v>
      </c>
      <c r="E81" s="7" t="s">
        <v>575</v>
      </c>
      <c r="F81" s="7" t="s">
        <v>576</v>
      </c>
      <c r="G81" s="7"/>
      <c r="H81" s="11" t="s">
        <v>577</v>
      </c>
      <c r="I81" s="7">
        <v>4.9000000000000004</v>
      </c>
      <c r="J81" s="9">
        <v>1107</v>
      </c>
      <c r="K81" s="7" t="s">
        <v>578</v>
      </c>
      <c r="L81" s="7" t="s">
        <v>579</v>
      </c>
      <c r="M81" s="7" t="s">
        <v>454</v>
      </c>
      <c r="N81" s="7" t="s">
        <v>119</v>
      </c>
      <c r="O81" s="7"/>
      <c r="P81" s="7"/>
      <c r="Q81" s="7"/>
      <c r="R81" s="7"/>
      <c r="S81" s="7"/>
      <c r="T81" s="7"/>
      <c r="U81" s="7"/>
      <c r="V81" s="7"/>
      <c r="W81" s="7"/>
      <c r="X81" s="7"/>
      <c r="Y81" s="7"/>
      <c r="Z81" s="7"/>
    </row>
    <row r="82" spans="1:26" ht="22.5" customHeight="1">
      <c r="A82" t="s">
        <v>14460</v>
      </c>
      <c r="B82" s="4" t="s">
        <v>446</v>
      </c>
      <c r="C82" s="7" t="s">
        <v>580</v>
      </c>
      <c r="D82" s="6" t="s">
        <v>581</v>
      </c>
      <c r="E82" s="7" t="s">
        <v>582</v>
      </c>
      <c r="F82" s="7" t="s">
        <v>583</v>
      </c>
      <c r="G82" s="7"/>
      <c r="H82" s="11" t="s">
        <v>584</v>
      </c>
      <c r="I82" s="7">
        <v>4.9000000000000004</v>
      </c>
      <c r="J82" s="9">
        <v>1096</v>
      </c>
      <c r="K82" s="7" t="s">
        <v>585</v>
      </c>
      <c r="L82" s="7" t="s">
        <v>511</v>
      </c>
      <c r="M82" s="7" t="s">
        <v>454</v>
      </c>
      <c r="N82" s="7" t="s">
        <v>119</v>
      </c>
      <c r="O82" s="7"/>
      <c r="P82" s="7"/>
      <c r="Q82" s="7"/>
      <c r="R82" s="7"/>
      <c r="S82" s="7"/>
      <c r="T82" s="7"/>
      <c r="U82" s="7"/>
      <c r="V82" s="7"/>
      <c r="W82" s="7"/>
      <c r="X82" s="7"/>
      <c r="Y82" s="7"/>
      <c r="Z82" s="7"/>
    </row>
    <row r="83" spans="1:26" ht="22.5" customHeight="1">
      <c r="A83" t="s">
        <v>14460</v>
      </c>
      <c r="B83" s="4" t="s">
        <v>586</v>
      </c>
      <c r="C83" s="7" t="s">
        <v>587</v>
      </c>
      <c r="D83" s="6" t="s">
        <v>588</v>
      </c>
      <c r="E83" s="7" t="s">
        <v>589</v>
      </c>
      <c r="F83" s="7" t="s">
        <v>590</v>
      </c>
      <c r="G83" s="7"/>
      <c r="H83" s="10" t="s">
        <v>591</v>
      </c>
      <c r="I83" s="7">
        <v>4.3</v>
      </c>
      <c r="J83" s="7">
        <v>153</v>
      </c>
      <c r="K83" s="7" t="s">
        <v>592</v>
      </c>
      <c r="L83" s="7" t="s">
        <v>593</v>
      </c>
      <c r="M83" s="7" t="s">
        <v>594</v>
      </c>
      <c r="N83" s="7" t="s">
        <v>316</v>
      </c>
      <c r="O83" s="7"/>
      <c r="P83" s="7"/>
      <c r="Q83" s="7"/>
      <c r="R83" s="7"/>
      <c r="S83" s="7"/>
      <c r="T83" s="7"/>
      <c r="U83" s="7"/>
      <c r="V83" s="7"/>
      <c r="W83" s="7"/>
      <c r="X83" s="7"/>
      <c r="Y83" s="7"/>
      <c r="Z83" s="7"/>
    </row>
    <row r="84" spans="1:26" ht="22.5" customHeight="1">
      <c r="A84" t="s">
        <v>14460</v>
      </c>
      <c r="B84" s="4" t="s">
        <v>586</v>
      </c>
      <c r="C84" s="7" t="s">
        <v>595</v>
      </c>
      <c r="D84" s="6" t="s">
        <v>596</v>
      </c>
      <c r="E84" s="7" t="s">
        <v>597</v>
      </c>
      <c r="F84" s="7" t="s">
        <v>598</v>
      </c>
      <c r="G84" s="7"/>
      <c r="H84" s="11" t="s">
        <v>599</v>
      </c>
      <c r="I84" s="7">
        <v>4.8</v>
      </c>
      <c r="J84" s="9">
        <v>159</v>
      </c>
      <c r="K84" s="7" t="s">
        <v>600</v>
      </c>
      <c r="L84" s="7" t="s">
        <v>601</v>
      </c>
      <c r="M84" s="7" t="s">
        <v>594</v>
      </c>
      <c r="N84" s="7" t="s">
        <v>601</v>
      </c>
      <c r="O84" s="7"/>
      <c r="P84" s="7"/>
      <c r="Q84" s="7"/>
      <c r="R84" s="7"/>
      <c r="S84" s="7"/>
      <c r="T84" s="7"/>
      <c r="U84" s="7"/>
      <c r="V84" s="7"/>
      <c r="W84" s="7"/>
      <c r="X84" s="7"/>
      <c r="Y84" s="7"/>
      <c r="Z84" s="7"/>
    </row>
    <row r="85" spans="1:26" ht="22.5" customHeight="1">
      <c r="A85" t="s">
        <v>14460</v>
      </c>
      <c r="B85" s="4" t="s">
        <v>586</v>
      </c>
      <c r="C85" s="7" t="s">
        <v>602</v>
      </c>
      <c r="D85" s="6" t="s">
        <v>603</v>
      </c>
      <c r="E85" s="7" t="s">
        <v>604</v>
      </c>
      <c r="F85" s="7" t="s">
        <v>605</v>
      </c>
      <c r="G85" s="7"/>
      <c r="H85" s="10" t="s">
        <v>606</v>
      </c>
      <c r="I85" s="7">
        <v>3.5</v>
      </c>
      <c r="J85" s="7">
        <v>144</v>
      </c>
      <c r="K85" s="7" t="s">
        <v>607</v>
      </c>
      <c r="L85" s="7" t="s">
        <v>608</v>
      </c>
      <c r="M85" s="7" t="s">
        <v>594</v>
      </c>
      <c r="N85" s="7" t="s">
        <v>316</v>
      </c>
      <c r="O85" s="7"/>
      <c r="P85" s="7"/>
      <c r="Q85" s="7"/>
      <c r="R85" s="7"/>
      <c r="S85" s="7"/>
      <c r="T85" s="7"/>
      <c r="U85" s="7"/>
      <c r="V85" s="7"/>
      <c r="W85" s="7"/>
      <c r="X85" s="7"/>
      <c r="Y85" s="7"/>
      <c r="Z85" s="7"/>
    </row>
    <row r="86" spans="1:26" ht="22.5" customHeight="1">
      <c r="A86" t="s">
        <v>14460</v>
      </c>
      <c r="B86" s="4" t="s">
        <v>586</v>
      </c>
      <c r="C86" s="7" t="s">
        <v>609</v>
      </c>
      <c r="D86" s="6" t="s">
        <v>610</v>
      </c>
      <c r="E86" s="7" t="s">
        <v>611</v>
      </c>
      <c r="F86" s="7" t="s">
        <v>612</v>
      </c>
      <c r="G86" s="7"/>
      <c r="H86" s="11" t="s">
        <v>613</v>
      </c>
      <c r="I86" s="7">
        <v>4.2</v>
      </c>
      <c r="J86" s="9">
        <v>197</v>
      </c>
      <c r="K86" s="7" t="s">
        <v>614</v>
      </c>
      <c r="L86" s="7" t="s">
        <v>615</v>
      </c>
      <c r="M86" s="7" t="s">
        <v>594</v>
      </c>
      <c r="N86" s="7" t="s">
        <v>316</v>
      </c>
      <c r="O86" s="7"/>
      <c r="P86" s="7"/>
      <c r="Q86" s="7"/>
      <c r="R86" s="7"/>
      <c r="S86" s="7"/>
      <c r="T86" s="7"/>
      <c r="U86" s="7"/>
      <c r="V86" s="7"/>
      <c r="W86" s="7"/>
      <c r="X86" s="7"/>
      <c r="Y86" s="7"/>
      <c r="Z86" s="7"/>
    </row>
    <row r="87" spans="1:26" ht="22.5" customHeight="1">
      <c r="A87" t="s">
        <v>14460</v>
      </c>
      <c r="B87" s="4" t="s">
        <v>586</v>
      </c>
      <c r="C87" s="7" t="s">
        <v>616</v>
      </c>
      <c r="D87" s="6" t="s">
        <v>617</v>
      </c>
      <c r="E87" s="7" t="s">
        <v>618</v>
      </c>
      <c r="F87" s="7" t="s">
        <v>619</v>
      </c>
      <c r="G87" s="7"/>
      <c r="H87" s="11" t="s">
        <v>620</v>
      </c>
      <c r="I87" s="7">
        <v>4.2</v>
      </c>
      <c r="J87" s="9">
        <v>157</v>
      </c>
      <c r="K87" s="7" t="s">
        <v>621</v>
      </c>
      <c r="L87" s="7" t="s">
        <v>622</v>
      </c>
      <c r="M87" s="7" t="s">
        <v>594</v>
      </c>
      <c r="N87" s="7" t="s">
        <v>316</v>
      </c>
      <c r="O87" s="7"/>
      <c r="P87" s="7"/>
      <c r="Q87" s="7"/>
      <c r="R87" s="7"/>
      <c r="S87" s="7"/>
      <c r="T87" s="7"/>
      <c r="U87" s="7"/>
      <c r="V87" s="7"/>
      <c r="W87" s="7"/>
      <c r="X87" s="7"/>
      <c r="Y87" s="7"/>
      <c r="Z87" s="7"/>
    </row>
    <row r="88" spans="1:26" ht="22.5" customHeight="1">
      <c r="A88" t="s">
        <v>14460</v>
      </c>
      <c r="B88" s="4" t="s">
        <v>586</v>
      </c>
      <c r="C88" s="7" t="s">
        <v>623</v>
      </c>
      <c r="D88" s="6" t="s">
        <v>624</v>
      </c>
      <c r="E88" s="7" t="s">
        <v>625</v>
      </c>
      <c r="F88" s="7" t="s">
        <v>626</v>
      </c>
      <c r="G88" s="7"/>
      <c r="H88" s="10" t="s">
        <v>627</v>
      </c>
      <c r="I88" s="7">
        <v>4.2</v>
      </c>
      <c r="J88" s="7">
        <v>434</v>
      </c>
      <c r="K88" s="7" t="s">
        <v>628</v>
      </c>
      <c r="L88" s="7" t="s">
        <v>629</v>
      </c>
      <c r="M88" s="7" t="s">
        <v>594</v>
      </c>
      <c r="N88" s="7" t="s">
        <v>630</v>
      </c>
      <c r="O88" s="7"/>
      <c r="P88" s="7"/>
      <c r="Q88" s="7"/>
      <c r="R88" s="7"/>
      <c r="S88" s="7"/>
      <c r="T88" s="7"/>
      <c r="U88" s="7"/>
      <c r="V88" s="7"/>
      <c r="W88" s="7"/>
      <c r="X88" s="7"/>
      <c r="Y88" s="7"/>
      <c r="Z88" s="7"/>
    </row>
    <row r="89" spans="1:26" ht="22.5" customHeight="1">
      <c r="A89" t="s">
        <v>14460</v>
      </c>
      <c r="B89" s="4" t="s">
        <v>586</v>
      </c>
      <c r="C89" s="7" t="s">
        <v>631</v>
      </c>
      <c r="D89" s="6" t="s">
        <v>632</v>
      </c>
      <c r="E89" s="7" t="s">
        <v>633</v>
      </c>
      <c r="F89" s="7" t="s">
        <v>634</v>
      </c>
      <c r="G89" s="7"/>
      <c r="H89" s="11" t="s">
        <v>635</v>
      </c>
      <c r="I89" s="7">
        <v>4.3</v>
      </c>
      <c r="J89" s="9">
        <v>216</v>
      </c>
      <c r="K89" s="7" t="s">
        <v>636</v>
      </c>
      <c r="L89" s="7" t="s">
        <v>637</v>
      </c>
      <c r="M89" s="7" t="s">
        <v>594</v>
      </c>
      <c r="N89" s="7" t="s">
        <v>316</v>
      </c>
      <c r="O89" s="7"/>
      <c r="P89" s="7"/>
      <c r="Q89" s="7"/>
      <c r="R89" s="7"/>
      <c r="S89" s="7"/>
      <c r="T89" s="7"/>
      <c r="U89" s="7"/>
      <c r="V89" s="7"/>
      <c r="W89" s="7"/>
      <c r="X89" s="7"/>
      <c r="Y89" s="7"/>
      <c r="Z89" s="7"/>
    </row>
    <row r="90" spans="1:26" ht="22.5" customHeight="1">
      <c r="A90" t="s">
        <v>14460</v>
      </c>
      <c r="B90" s="4" t="s">
        <v>586</v>
      </c>
      <c r="C90" s="7" t="s">
        <v>638</v>
      </c>
      <c r="D90" s="6" t="s">
        <v>639</v>
      </c>
      <c r="E90" s="7" t="s">
        <v>640</v>
      </c>
      <c r="F90" s="7" t="s">
        <v>641</v>
      </c>
      <c r="G90" s="7"/>
      <c r="H90" s="11" t="s">
        <v>642</v>
      </c>
      <c r="I90" s="7">
        <v>4.8</v>
      </c>
      <c r="J90" s="9">
        <v>628</v>
      </c>
      <c r="K90" s="7" t="s">
        <v>643</v>
      </c>
      <c r="L90" s="7" t="s">
        <v>644</v>
      </c>
      <c r="M90" s="7" t="s">
        <v>594</v>
      </c>
      <c r="N90" s="7" t="s">
        <v>316</v>
      </c>
      <c r="O90" s="7"/>
      <c r="P90" s="7"/>
      <c r="Q90" s="7"/>
      <c r="R90" s="7"/>
      <c r="S90" s="7"/>
      <c r="T90" s="7"/>
      <c r="U90" s="7"/>
      <c r="V90" s="7"/>
      <c r="W90" s="7"/>
      <c r="X90" s="7"/>
      <c r="Y90" s="7"/>
      <c r="Z90" s="7"/>
    </row>
    <row r="91" spans="1:26" ht="22.5" customHeight="1">
      <c r="A91" t="s">
        <v>14460</v>
      </c>
      <c r="B91" s="4" t="s">
        <v>586</v>
      </c>
      <c r="C91" s="7" t="s">
        <v>645</v>
      </c>
      <c r="D91" s="7" t="s">
        <v>646</v>
      </c>
      <c r="E91" s="7" t="s">
        <v>647</v>
      </c>
      <c r="F91" s="7" t="s">
        <v>648</v>
      </c>
      <c r="G91" s="7"/>
      <c r="H91" s="10" t="s">
        <v>649</v>
      </c>
      <c r="I91" s="7">
        <v>4.0999999999999996</v>
      </c>
      <c r="J91" s="7">
        <v>112</v>
      </c>
      <c r="K91" s="7" t="s">
        <v>650</v>
      </c>
      <c r="L91" s="7" t="s">
        <v>593</v>
      </c>
      <c r="M91" s="7" t="s">
        <v>594</v>
      </c>
      <c r="N91" s="7" t="s">
        <v>651</v>
      </c>
      <c r="O91" s="7"/>
      <c r="P91" s="7"/>
      <c r="Q91" s="7"/>
      <c r="R91" s="7"/>
      <c r="S91" s="7"/>
      <c r="T91" s="7"/>
      <c r="U91" s="7"/>
      <c r="V91" s="7"/>
      <c r="W91" s="7"/>
      <c r="X91" s="7"/>
      <c r="Y91" s="7"/>
      <c r="Z91" s="7"/>
    </row>
    <row r="92" spans="1:26" ht="22.5" customHeight="1">
      <c r="A92" t="s">
        <v>14460</v>
      </c>
      <c r="B92" s="4" t="s">
        <v>586</v>
      </c>
      <c r="C92" s="7" t="s">
        <v>652</v>
      </c>
      <c r="D92" s="7" t="s">
        <v>653</v>
      </c>
      <c r="E92" s="7" t="s">
        <v>654</v>
      </c>
      <c r="F92" s="7" t="s">
        <v>655</v>
      </c>
      <c r="G92" s="7"/>
      <c r="H92" s="10" t="s">
        <v>656</v>
      </c>
      <c r="I92" s="7">
        <v>3.7</v>
      </c>
      <c r="J92" s="7">
        <v>88</v>
      </c>
      <c r="K92" s="7" t="s">
        <v>657</v>
      </c>
      <c r="L92" s="7" t="s">
        <v>658</v>
      </c>
      <c r="M92" s="7" t="s">
        <v>594</v>
      </c>
      <c r="N92" s="7" t="s">
        <v>316</v>
      </c>
      <c r="O92" s="7"/>
      <c r="P92" s="7"/>
      <c r="Q92" s="7"/>
      <c r="R92" s="7"/>
      <c r="S92" s="7"/>
      <c r="T92" s="7"/>
      <c r="U92" s="7"/>
      <c r="V92" s="7"/>
      <c r="W92" s="7"/>
      <c r="X92" s="7"/>
      <c r="Y92" s="7"/>
      <c r="Z92" s="7"/>
    </row>
    <row r="93" spans="1:26" ht="22.5" customHeight="1">
      <c r="A93" t="s">
        <v>14460</v>
      </c>
      <c r="B93" s="4" t="s">
        <v>586</v>
      </c>
      <c r="C93" s="7" t="s">
        <v>659</v>
      </c>
      <c r="D93" s="6" t="s">
        <v>660</v>
      </c>
      <c r="E93" s="7" t="s">
        <v>661</v>
      </c>
      <c r="F93" s="7" t="s">
        <v>662</v>
      </c>
      <c r="G93" s="7"/>
      <c r="H93" s="11" t="s">
        <v>663</v>
      </c>
      <c r="I93" s="7">
        <v>4.5999999999999996</v>
      </c>
      <c r="J93" s="9">
        <v>284</v>
      </c>
      <c r="K93" s="7" t="s">
        <v>664</v>
      </c>
      <c r="L93" s="7" t="s">
        <v>665</v>
      </c>
      <c r="M93" s="7" t="s">
        <v>594</v>
      </c>
      <c r="N93" s="7" t="s">
        <v>316</v>
      </c>
      <c r="O93" s="7"/>
      <c r="P93" s="7"/>
      <c r="Q93" s="7"/>
      <c r="R93" s="7"/>
      <c r="S93" s="7"/>
      <c r="T93" s="7"/>
      <c r="U93" s="7"/>
      <c r="V93" s="7"/>
      <c r="W93" s="7"/>
      <c r="X93" s="7"/>
      <c r="Y93" s="7"/>
      <c r="Z93" s="7"/>
    </row>
    <row r="94" spans="1:26" ht="22.5" customHeight="1">
      <c r="A94" t="s">
        <v>14460</v>
      </c>
      <c r="B94" s="4" t="s">
        <v>586</v>
      </c>
      <c r="C94" s="7" t="s">
        <v>666</v>
      </c>
      <c r="D94" s="6" t="s">
        <v>667</v>
      </c>
      <c r="E94" s="7" t="s">
        <v>668</v>
      </c>
      <c r="F94" s="7" t="s">
        <v>669</v>
      </c>
      <c r="G94" s="7"/>
      <c r="H94" s="10" t="s">
        <v>670</v>
      </c>
      <c r="I94" s="7">
        <v>4.5999999999999996</v>
      </c>
      <c r="J94" s="7">
        <v>96</v>
      </c>
      <c r="K94" s="7" t="s">
        <v>671</v>
      </c>
      <c r="L94" s="7" t="s">
        <v>672</v>
      </c>
      <c r="M94" s="7" t="s">
        <v>673</v>
      </c>
      <c r="N94" s="7" t="s">
        <v>316</v>
      </c>
      <c r="O94" s="7"/>
      <c r="P94" s="7"/>
      <c r="Q94" s="7"/>
      <c r="R94" s="7"/>
      <c r="S94" s="7"/>
      <c r="T94" s="7"/>
      <c r="U94" s="7"/>
      <c r="V94" s="7"/>
      <c r="W94" s="7"/>
      <c r="X94" s="7"/>
      <c r="Y94" s="7"/>
      <c r="Z94" s="7"/>
    </row>
    <row r="95" spans="1:26" ht="22.5" customHeight="1">
      <c r="A95" t="s">
        <v>14460</v>
      </c>
      <c r="B95" s="4" t="s">
        <v>586</v>
      </c>
      <c r="C95" s="7" t="s">
        <v>674</v>
      </c>
      <c r="D95" s="6" t="s">
        <v>675</v>
      </c>
      <c r="E95" s="7" t="s">
        <v>676</v>
      </c>
      <c r="F95" s="7" t="s">
        <v>677</v>
      </c>
      <c r="G95" s="7"/>
      <c r="H95" s="11" t="s">
        <v>678</v>
      </c>
      <c r="I95" s="7">
        <v>3.9</v>
      </c>
      <c r="J95" s="9">
        <v>71</v>
      </c>
      <c r="K95" s="7" t="s">
        <v>679</v>
      </c>
      <c r="L95" s="7" t="s">
        <v>680</v>
      </c>
      <c r="M95" s="7" t="s">
        <v>594</v>
      </c>
      <c r="N95" s="7" t="s">
        <v>316</v>
      </c>
      <c r="O95" s="7"/>
      <c r="P95" s="7"/>
      <c r="Q95" s="7"/>
      <c r="R95" s="7"/>
      <c r="S95" s="7"/>
      <c r="T95" s="7"/>
      <c r="U95" s="7"/>
      <c r="V95" s="7"/>
      <c r="W95" s="7"/>
      <c r="X95" s="7"/>
      <c r="Y95" s="7"/>
      <c r="Z95" s="7"/>
    </row>
    <row r="96" spans="1:26" ht="22.5" customHeight="1">
      <c r="A96" t="s">
        <v>14460</v>
      </c>
      <c r="B96" s="4" t="s">
        <v>586</v>
      </c>
      <c r="C96" s="7" t="s">
        <v>681</v>
      </c>
      <c r="D96" s="6" t="s">
        <v>682</v>
      </c>
      <c r="E96" s="7" t="s">
        <v>683</v>
      </c>
      <c r="F96" s="7" t="s">
        <v>684</v>
      </c>
      <c r="G96" s="7"/>
      <c r="H96" s="10" t="s">
        <v>685</v>
      </c>
      <c r="I96" s="7">
        <v>4.9000000000000004</v>
      </c>
      <c r="J96" s="7">
        <v>97</v>
      </c>
      <c r="K96" s="7" t="s">
        <v>686</v>
      </c>
      <c r="L96" s="7" t="s">
        <v>687</v>
      </c>
      <c r="M96" s="7" t="s">
        <v>594</v>
      </c>
      <c r="N96" s="7" t="s">
        <v>316</v>
      </c>
      <c r="O96" s="7"/>
      <c r="P96" s="7"/>
      <c r="Q96" s="7"/>
      <c r="R96" s="7"/>
      <c r="S96" s="7"/>
      <c r="T96" s="7"/>
      <c r="U96" s="7"/>
      <c r="V96" s="7"/>
      <c r="W96" s="7"/>
      <c r="X96" s="7"/>
      <c r="Y96" s="7"/>
      <c r="Z96" s="7"/>
    </row>
    <row r="97" spans="1:26" ht="22.5" customHeight="1">
      <c r="A97" t="s">
        <v>14460</v>
      </c>
      <c r="B97" s="4" t="s">
        <v>586</v>
      </c>
      <c r="C97" s="7" t="s">
        <v>688</v>
      </c>
      <c r="D97" s="6" t="s">
        <v>689</v>
      </c>
      <c r="E97" s="7" t="s">
        <v>690</v>
      </c>
      <c r="F97" s="7" t="s">
        <v>691</v>
      </c>
      <c r="G97" s="7"/>
      <c r="H97" s="10" t="s">
        <v>692</v>
      </c>
      <c r="I97" s="7">
        <v>4.5</v>
      </c>
      <c r="J97" s="7">
        <v>8</v>
      </c>
      <c r="K97" s="7" t="s">
        <v>693</v>
      </c>
      <c r="L97" s="7" t="s">
        <v>694</v>
      </c>
      <c r="M97" s="7" t="s">
        <v>594</v>
      </c>
      <c r="N97" s="7" t="s">
        <v>316</v>
      </c>
      <c r="O97" s="7"/>
      <c r="P97" s="7"/>
      <c r="Q97" s="7"/>
      <c r="R97" s="7"/>
      <c r="S97" s="7"/>
      <c r="T97" s="7"/>
      <c r="U97" s="7"/>
      <c r="V97" s="7"/>
      <c r="W97" s="7"/>
      <c r="X97" s="7"/>
      <c r="Y97" s="7"/>
      <c r="Z97" s="7"/>
    </row>
    <row r="98" spans="1:26" ht="22.5" customHeight="1">
      <c r="A98" t="s">
        <v>14460</v>
      </c>
      <c r="B98" s="4" t="s">
        <v>586</v>
      </c>
      <c r="C98" s="7" t="s">
        <v>695</v>
      </c>
      <c r="D98" s="6" t="s">
        <v>696</v>
      </c>
      <c r="E98" s="7" t="s">
        <v>697</v>
      </c>
      <c r="F98" s="7" t="s">
        <v>698</v>
      </c>
      <c r="G98" s="7"/>
      <c r="H98" s="10" t="s">
        <v>699</v>
      </c>
      <c r="I98" s="7">
        <v>4.4000000000000004</v>
      </c>
      <c r="J98" s="7">
        <v>161</v>
      </c>
      <c r="K98" s="7" t="s">
        <v>700</v>
      </c>
      <c r="L98" s="7" t="s">
        <v>701</v>
      </c>
      <c r="M98" s="7" t="s">
        <v>594</v>
      </c>
      <c r="N98" s="7" t="s">
        <v>316</v>
      </c>
      <c r="O98" s="7"/>
      <c r="P98" s="7"/>
      <c r="Q98" s="7"/>
      <c r="R98" s="7"/>
      <c r="S98" s="7"/>
      <c r="T98" s="7"/>
      <c r="U98" s="7"/>
      <c r="V98" s="7"/>
      <c r="W98" s="7"/>
      <c r="X98" s="7"/>
      <c r="Y98" s="7"/>
      <c r="Z98" s="7"/>
    </row>
    <row r="99" spans="1:26" ht="22.5" customHeight="1">
      <c r="A99" t="s">
        <v>14460</v>
      </c>
      <c r="B99" s="4" t="s">
        <v>586</v>
      </c>
      <c r="C99" s="7" t="s">
        <v>702</v>
      </c>
      <c r="D99" s="6" t="s">
        <v>703</v>
      </c>
      <c r="E99" s="7" t="s">
        <v>704</v>
      </c>
      <c r="F99" s="7" t="s">
        <v>705</v>
      </c>
      <c r="G99" s="7"/>
      <c r="H99" s="10" t="s">
        <v>706</v>
      </c>
      <c r="I99" s="7">
        <v>4.4000000000000004</v>
      </c>
      <c r="J99" s="7">
        <v>31</v>
      </c>
      <c r="K99" s="7" t="s">
        <v>707</v>
      </c>
      <c r="L99" s="7" t="s">
        <v>708</v>
      </c>
      <c r="M99" s="7" t="s">
        <v>594</v>
      </c>
      <c r="N99" s="7" t="s">
        <v>316</v>
      </c>
      <c r="O99" s="7"/>
      <c r="P99" s="7"/>
      <c r="Q99" s="7"/>
      <c r="R99" s="7"/>
      <c r="S99" s="7"/>
      <c r="T99" s="7"/>
      <c r="U99" s="7"/>
      <c r="V99" s="7"/>
      <c r="W99" s="7"/>
      <c r="X99" s="7"/>
      <c r="Y99" s="7"/>
      <c r="Z99" s="7"/>
    </row>
    <row r="100" spans="1:26" ht="22.5" customHeight="1">
      <c r="A100" t="s">
        <v>14460</v>
      </c>
      <c r="B100" s="4" t="s">
        <v>586</v>
      </c>
      <c r="C100" s="7" t="s">
        <v>709</v>
      </c>
      <c r="D100" s="6" t="s">
        <v>710</v>
      </c>
      <c r="E100" s="7" t="s">
        <v>711</v>
      </c>
      <c r="F100" s="7" t="s">
        <v>712</v>
      </c>
      <c r="G100" s="7"/>
      <c r="H100" s="10" t="s">
        <v>713</v>
      </c>
      <c r="I100" s="7">
        <v>4.5999999999999996</v>
      </c>
      <c r="J100" s="7">
        <v>157</v>
      </c>
      <c r="K100" s="7" t="s">
        <v>714</v>
      </c>
      <c r="L100" s="7" t="s">
        <v>715</v>
      </c>
      <c r="M100" s="7" t="s">
        <v>716</v>
      </c>
      <c r="N100" s="7" t="s">
        <v>316</v>
      </c>
      <c r="O100" s="7"/>
      <c r="P100" s="7"/>
      <c r="Q100" s="7"/>
      <c r="R100" s="7"/>
      <c r="S100" s="7"/>
      <c r="T100" s="7"/>
      <c r="U100" s="7"/>
      <c r="V100" s="7"/>
      <c r="W100" s="7"/>
      <c r="X100" s="7"/>
      <c r="Y100" s="7"/>
      <c r="Z100" s="7"/>
    </row>
    <row r="101" spans="1:26" ht="22.5" customHeight="1">
      <c r="A101" t="s">
        <v>14460</v>
      </c>
      <c r="B101" s="4" t="s">
        <v>586</v>
      </c>
      <c r="C101" s="7" t="s">
        <v>717</v>
      </c>
      <c r="D101" s="6" t="s">
        <v>718</v>
      </c>
      <c r="E101" s="7" t="s">
        <v>719</v>
      </c>
      <c r="F101" s="7" t="s">
        <v>720</v>
      </c>
      <c r="G101" s="7"/>
      <c r="H101" s="10" t="s">
        <v>721</v>
      </c>
      <c r="I101" s="7">
        <v>3.4</v>
      </c>
      <c r="J101" s="7">
        <v>47</v>
      </c>
      <c r="K101" s="7" t="s">
        <v>722</v>
      </c>
      <c r="L101" s="7" t="s">
        <v>723</v>
      </c>
      <c r="M101" s="7" t="s">
        <v>594</v>
      </c>
      <c r="N101" s="7" t="s">
        <v>316</v>
      </c>
      <c r="O101" s="7"/>
      <c r="P101" s="7"/>
      <c r="Q101" s="7"/>
      <c r="R101" s="7"/>
      <c r="S101" s="7"/>
      <c r="T101" s="7"/>
      <c r="U101" s="7"/>
      <c r="V101" s="7"/>
      <c r="W101" s="7"/>
      <c r="X101" s="7"/>
      <c r="Y101" s="7"/>
      <c r="Z101" s="7"/>
    </row>
    <row r="102" spans="1:26" ht="22.5" customHeight="1">
      <c r="A102" t="s">
        <v>14460</v>
      </c>
      <c r="B102" s="4" t="s">
        <v>586</v>
      </c>
      <c r="C102" s="7" t="s">
        <v>724</v>
      </c>
      <c r="D102" s="6" t="s">
        <v>725</v>
      </c>
      <c r="E102" s="7" t="s">
        <v>726</v>
      </c>
      <c r="F102" s="7" t="s">
        <v>727</v>
      </c>
      <c r="G102" s="7"/>
      <c r="H102" s="10" t="s">
        <v>721</v>
      </c>
      <c r="I102" s="7">
        <v>3.3</v>
      </c>
      <c r="J102" s="7">
        <v>93</v>
      </c>
      <c r="K102" s="7" t="s">
        <v>728</v>
      </c>
      <c r="L102" s="7" t="s">
        <v>729</v>
      </c>
      <c r="M102" s="7" t="s">
        <v>594</v>
      </c>
      <c r="N102" s="7" t="s">
        <v>316</v>
      </c>
      <c r="O102" s="7"/>
      <c r="P102" s="7"/>
      <c r="Q102" s="7"/>
      <c r="R102" s="7"/>
      <c r="S102" s="7"/>
      <c r="T102" s="7"/>
      <c r="U102" s="7"/>
      <c r="V102" s="7"/>
      <c r="W102" s="7"/>
      <c r="X102" s="7"/>
      <c r="Y102" s="7"/>
      <c r="Z102" s="7"/>
    </row>
    <row r="103" spans="1:26" ht="22.5" customHeight="1">
      <c r="A103" t="s">
        <v>14460</v>
      </c>
      <c r="B103" s="4" t="s">
        <v>716</v>
      </c>
      <c r="C103" s="7" t="s">
        <v>730</v>
      </c>
      <c r="D103" s="6" t="s">
        <v>731</v>
      </c>
      <c r="E103" s="7" t="s">
        <v>732</v>
      </c>
      <c r="F103" s="7" t="s">
        <v>733</v>
      </c>
      <c r="G103" s="7"/>
      <c r="H103" s="10" t="s">
        <v>734</v>
      </c>
      <c r="I103" s="7">
        <v>3</v>
      </c>
      <c r="J103" s="7">
        <v>91</v>
      </c>
      <c r="K103" s="7" t="s">
        <v>735</v>
      </c>
      <c r="L103" s="7" t="s">
        <v>736</v>
      </c>
      <c r="M103" s="7" t="s">
        <v>716</v>
      </c>
      <c r="N103" s="7" t="s">
        <v>316</v>
      </c>
      <c r="O103" s="7"/>
      <c r="P103" s="7"/>
      <c r="Q103" s="7"/>
      <c r="R103" s="7"/>
      <c r="S103" s="7"/>
      <c r="T103" s="7"/>
      <c r="U103" s="7"/>
      <c r="V103" s="7"/>
      <c r="W103" s="7"/>
      <c r="X103" s="7"/>
      <c r="Y103" s="7"/>
      <c r="Z103" s="7"/>
    </row>
    <row r="104" spans="1:26" ht="22.5" customHeight="1">
      <c r="A104" t="s">
        <v>14460</v>
      </c>
      <c r="B104" s="4" t="s">
        <v>716</v>
      </c>
      <c r="C104" s="7" t="s">
        <v>737</v>
      </c>
      <c r="D104" s="6" t="s">
        <v>738</v>
      </c>
      <c r="E104" s="7" t="s">
        <v>739</v>
      </c>
      <c r="F104" s="7" t="s">
        <v>740</v>
      </c>
      <c r="G104" s="7"/>
      <c r="H104" s="10" t="s">
        <v>741</v>
      </c>
      <c r="I104" s="7">
        <v>4.5999999999999996</v>
      </c>
      <c r="J104" s="7">
        <v>594</v>
      </c>
      <c r="K104" s="7" t="s">
        <v>742</v>
      </c>
      <c r="L104" s="7" t="s">
        <v>743</v>
      </c>
      <c r="M104" s="7" t="s">
        <v>716</v>
      </c>
      <c r="N104" s="7" t="s">
        <v>316</v>
      </c>
      <c r="O104" s="7"/>
      <c r="P104" s="7"/>
      <c r="Q104" s="7"/>
      <c r="R104" s="7"/>
      <c r="S104" s="7"/>
      <c r="T104" s="7"/>
      <c r="U104" s="7"/>
      <c r="V104" s="7"/>
      <c r="W104" s="7"/>
      <c r="X104" s="7"/>
      <c r="Y104" s="7"/>
      <c r="Z104" s="7"/>
    </row>
    <row r="105" spans="1:26" ht="22.5" customHeight="1">
      <c r="A105" t="s">
        <v>14460</v>
      </c>
      <c r="B105" s="4" t="s">
        <v>716</v>
      </c>
      <c r="C105" s="7" t="s">
        <v>744</v>
      </c>
      <c r="D105" s="6" t="s">
        <v>745</v>
      </c>
      <c r="E105" s="7" t="s">
        <v>746</v>
      </c>
      <c r="F105" s="7" t="s">
        <v>747</v>
      </c>
      <c r="G105" s="7"/>
      <c r="H105" s="10" t="s">
        <v>748</v>
      </c>
      <c r="I105" s="7">
        <v>4.0999999999999996</v>
      </c>
      <c r="J105" s="7">
        <v>49</v>
      </c>
      <c r="K105" s="7" t="s">
        <v>749</v>
      </c>
      <c r="L105" s="7" t="s">
        <v>750</v>
      </c>
      <c r="M105" s="7" t="s">
        <v>716</v>
      </c>
      <c r="N105" s="7" t="s">
        <v>316</v>
      </c>
      <c r="O105" s="7"/>
      <c r="P105" s="7"/>
      <c r="Q105" s="7"/>
      <c r="R105" s="7"/>
      <c r="S105" s="7"/>
      <c r="T105" s="7"/>
      <c r="U105" s="7"/>
      <c r="V105" s="7"/>
      <c r="W105" s="7"/>
      <c r="X105" s="7"/>
      <c r="Y105" s="7"/>
      <c r="Z105" s="7"/>
    </row>
    <row r="106" spans="1:26" ht="22.5" customHeight="1">
      <c r="A106" t="s">
        <v>14460</v>
      </c>
      <c r="B106" s="4" t="s">
        <v>716</v>
      </c>
      <c r="C106" s="7" t="s">
        <v>751</v>
      </c>
      <c r="D106" s="6" t="s">
        <v>752</v>
      </c>
      <c r="E106" s="7" t="s">
        <v>753</v>
      </c>
      <c r="F106" s="7" t="s">
        <v>754</v>
      </c>
      <c r="G106" s="7"/>
      <c r="H106" s="10" t="s">
        <v>755</v>
      </c>
      <c r="I106" s="7">
        <v>4.8</v>
      </c>
      <c r="J106" s="7">
        <v>945</v>
      </c>
      <c r="K106" s="7" t="s">
        <v>756</v>
      </c>
      <c r="L106" s="7" t="s">
        <v>757</v>
      </c>
      <c r="M106" s="7" t="s">
        <v>716</v>
      </c>
      <c r="N106" s="7" t="s">
        <v>316</v>
      </c>
      <c r="O106" s="7"/>
      <c r="P106" s="7"/>
      <c r="Q106" s="7"/>
      <c r="R106" s="7"/>
      <c r="S106" s="7"/>
      <c r="T106" s="7"/>
      <c r="U106" s="7"/>
      <c r="V106" s="7"/>
      <c r="W106" s="7"/>
      <c r="X106" s="7"/>
      <c r="Y106" s="7"/>
      <c r="Z106" s="7"/>
    </row>
    <row r="107" spans="1:26" ht="22.5" customHeight="1">
      <c r="A107" t="s">
        <v>14460</v>
      </c>
      <c r="B107" s="4" t="s">
        <v>716</v>
      </c>
      <c r="C107" s="7" t="s">
        <v>758</v>
      </c>
      <c r="D107" s="6" t="s">
        <v>759</v>
      </c>
      <c r="E107" s="7" t="s">
        <v>760</v>
      </c>
      <c r="F107" s="7" t="s">
        <v>761</v>
      </c>
      <c r="G107" s="7"/>
      <c r="H107" s="10" t="s">
        <v>762</v>
      </c>
      <c r="I107" s="7">
        <v>4.2</v>
      </c>
      <c r="J107" s="7">
        <v>42</v>
      </c>
      <c r="K107" s="7" t="s">
        <v>763</v>
      </c>
      <c r="L107" s="7" t="s">
        <v>764</v>
      </c>
      <c r="M107" s="7" t="s">
        <v>716</v>
      </c>
      <c r="N107" s="7" t="s">
        <v>765</v>
      </c>
      <c r="O107" s="7"/>
      <c r="P107" s="7"/>
      <c r="Q107" s="7"/>
      <c r="R107" s="7"/>
      <c r="S107" s="7"/>
      <c r="T107" s="7"/>
      <c r="U107" s="7"/>
      <c r="V107" s="7"/>
      <c r="W107" s="7"/>
      <c r="X107" s="7"/>
      <c r="Y107" s="7"/>
      <c r="Z107" s="7"/>
    </row>
    <row r="108" spans="1:26" ht="22.5" customHeight="1">
      <c r="A108" t="s">
        <v>14460</v>
      </c>
      <c r="B108" s="4" t="s">
        <v>716</v>
      </c>
      <c r="C108" s="7" t="s">
        <v>766</v>
      </c>
      <c r="D108" s="6" t="s">
        <v>767</v>
      </c>
      <c r="E108" s="7" t="s">
        <v>768</v>
      </c>
      <c r="F108" s="7" t="s">
        <v>769</v>
      </c>
      <c r="G108" s="7"/>
      <c r="H108" s="10" t="s">
        <v>770</v>
      </c>
      <c r="I108" s="7">
        <v>5</v>
      </c>
      <c r="J108" s="7">
        <v>44</v>
      </c>
      <c r="K108" s="7" t="s">
        <v>771</v>
      </c>
      <c r="L108" s="7" t="s">
        <v>772</v>
      </c>
      <c r="M108" s="7" t="s">
        <v>716</v>
      </c>
      <c r="N108" s="7" t="s">
        <v>651</v>
      </c>
      <c r="O108" s="7"/>
      <c r="P108" s="7"/>
      <c r="Q108" s="7"/>
      <c r="R108" s="7"/>
      <c r="S108" s="7"/>
      <c r="T108" s="7"/>
      <c r="U108" s="7"/>
      <c r="V108" s="7"/>
      <c r="W108" s="7"/>
      <c r="X108" s="7"/>
      <c r="Y108" s="7"/>
      <c r="Z108" s="7"/>
    </row>
    <row r="109" spans="1:26" ht="22.5" customHeight="1">
      <c r="A109" t="s">
        <v>14460</v>
      </c>
      <c r="B109" s="4" t="s">
        <v>716</v>
      </c>
      <c r="C109" s="7" t="s">
        <v>773</v>
      </c>
      <c r="D109" s="6" t="s">
        <v>774</v>
      </c>
      <c r="E109" s="7" t="s">
        <v>775</v>
      </c>
      <c r="F109" s="7" t="s">
        <v>776</v>
      </c>
      <c r="G109" s="7"/>
      <c r="H109" s="10" t="s">
        <v>777</v>
      </c>
      <c r="I109" s="7">
        <v>4.5999999999999996</v>
      </c>
      <c r="J109" s="7">
        <v>42</v>
      </c>
      <c r="K109" s="7" t="s">
        <v>778</v>
      </c>
      <c r="L109" s="7" t="s">
        <v>779</v>
      </c>
      <c r="M109" s="7" t="s">
        <v>716</v>
      </c>
      <c r="N109" s="7" t="s">
        <v>316</v>
      </c>
      <c r="O109" s="7"/>
      <c r="P109" s="7"/>
      <c r="Q109" s="7"/>
      <c r="R109" s="7"/>
      <c r="S109" s="7"/>
      <c r="T109" s="7"/>
      <c r="U109" s="7"/>
      <c r="V109" s="7"/>
      <c r="W109" s="7"/>
      <c r="X109" s="7"/>
      <c r="Y109" s="7"/>
      <c r="Z109" s="7"/>
    </row>
    <row r="110" spans="1:26" ht="22.5" customHeight="1">
      <c r="A110" t="s">
        <v>14460</v>
      </c>
      <c r="B110" s="4" t="s">
        <v>716</v>
      </c>
      <c r="C110" s="7" t="s">
        <v>780</v>
      </c>
      <c r="D110" s="6" t="s">
        <v>781</v>
      </c>
      <c r="E110" s="7" t="s">
        <v>782</v>
      </c>
      <c r="F110" s="7" t="s">
        <v>783</v>
      </c>
      <c r="G110" s="7"/>
      <c r="H110" s="10" t="s">
        <v>784</v>
      </c>
      <c r="I110" s="7">
        <v>4.9000000000000004</v>
      </c>
      <c r="J110" s="7">
        <v>94</v>
      </c>
      <c r="K110" s="7" t="s">
        <v>785</v>
      </c>
      <c r="L110" s="7" t="s">
        <v>786</v>
      </c>
      <c r="M110" s="7" t="s">
        <v>716</v>
      </c>
      <c r="N110" s="7" t="s">
        <v>316</v>
      </c>
      <c r="O110" s="7"/>
      <c r="P110" s="7"/>
      <c r="Q110" s="7"/>
      <c r="R110" s="7"/>
      <c r="S110" s="7"/>
      <c r="T110" s="7"/>
      <c r="U110" s="7"/>
      <c r="V110" s="7"/>
      <c r="W110" s="7"/>
      <c r="X110" s="7"/>
      <c r="Y110" s="7"/>
      <c r="Z110" s="7"/>
    </row>
    <row r="111" spans="1:26" ht="22.5" customHeight="1">
      <c r="A111" t="s">
        <v>14460</v>
      </c>
      <c r="B111" s="4" t="s">
        <v>716</v>
      </c>
      <c r="C111" s="7" t="s">
        <v>787</v>
      </c>
      <c r="D111" s="6" t="s">
        <v>788</v>
      </c>
      <c r="E111" s="7" t="s">
        <v>789</v>
      </c>
      <c r="F111" s="7" t="s">
        <v>790</v>
      </c>
      <c r="G111" s="7"/>
      <c r="H111" s="10" t="s">
        <v>791</v>
      </c>
      <c r="I111" s="7">
        <v>3.7</v>
      </c>
      <c r="J111" s="7">
        <v>165</v>
      </c>
      <c r="K111" s="7" t="s">
        <v>792</v>
      </c>
      <c r="L111" s="7" t="s">
        <v>715</v>
      </c>
      <c r="M111" s="7" t="s">
        <v>716</v>
      </c>
      <c r="N111" s="7" t="s">
        <v>316</v>
      </c>
      <c r="O111" s="7"/>
      <c r="P111" s="7"/>
      <c r="Q111" s="7"/>
      <c r="R111" s="7"/>
      <c r="S111" s="7"/>
      <c r="T111" s="7"/>
      <c r="U111" s="7"/>
      <c r="V111" s="7"/>
      <c r="W111" s="7"/>
      <c r="X111" s="7"/>
      <c r="Y111" s="7"/>
      <c r="Z111" s="7"/>
    </row>
    <row r="112" spans="1:26" ht="22.5" customHeight="1">
      <c r="A112" t="s">
        <v>14460</v>
      </c>
      <c r="B112" s="4" t="s">
        <v>716</v>
      </c>
      <c r="C112" s="7" t="s">
        <v>793</v>
      </c>
      <c r="D112" s="6" t="s">
        <v>794</v>
      </c>
      <c r="E112" s="7" t="s">
        <v>795</v>
      </c>
      <c r="F112" s="7" t="s">
        <v>796</v>
      </c>
      <c r="G112" s="7"/>
      <c r="H112" s="10" t="s">
        <v>797</v>
      </c>
      <c r="I112" s="7">
        <v>4.5999999999999996</v>
      </c>
      <c r="J112" s="7">
        <v>149</v>
      </c>
      <c r="K112" s="7" t="s">
        <v>798</v>
      </c>
      <c r="L112" s="7" t="s">
        <v>799</v>
      </c>
      <c r="M112" s="7" t="s">
        <v>716</v>
      </c>
      <c r="N112" s="7" t="s">
        <v>765</v>
      </c>
      <c r="O112" s="7"/>
      <c r="P112" s="7"/>
      <c r="Q112" s="7"/>
      <c r="R112" s="7"/>
      <c r="S112" s="7"/>
      <c r="T112" s="7"/>
      <c r="U112" s="7"/>
      <c r="V112" s="7"/>
      <c r="W112" s="7"/>
      <c r="X112" s="7"/>
      <c r="Y112" s="7"/>
      <c r="Z112" s="7"/>
    </row>
    <row r="113" spans="1:26" ht="22.5" customHeight="1">
      <c r="A113" t="s">
        <v>14460</v>
      </c>
      <c r="B113" s="4" t="s">
        <v>716</v>
      </c>
      <c r="C113" s="7" t="s">
        <v>800</v>
      </c>
      <c r="D113" s="6" t="s">
        <v>801</v>
      </c>
      <c r="E113" s="7" t="s">
        <v>802</v>
      </c>
      <c r="F113" s="7" t="s">
        <v>803</v>
      </c>
      <c r="G113" s="7"/>
      <c r="H113" s="10" t="s">
        <v>804</v>
      </c>
      <c r="I113" s="7">
        <v>3.3</v>
      </c>
      <c r="J113" s="7">
        <v>117</v>
      </c>
      <c r="K113" s="7" t="s">
        <v>805</v>
      </c>
      <c r="L113" s="7" t="s">
        <v>806</v>
      </c>
      <c r="M113" s="7" t="s">
        <v>716</v>
      </c>
      <c r="N113" s="7" t="s">
        <v>316</v>
      </c>
      <c r="O113" s="7"/>
      <c r="P113" s="7"/>
      <c r="Q113" s="7"/>
      <c r="R113" s="7"/>
      <c r="S113" s="7"/>
      <c r="T113" s="7"/>
      <c r="U113" s="7"/>
      <c r="V113" s="7"/>
      <c r="W113" s="7"/>
      <c r="X113" s="7"/>
      <c r="Y113" s="7"/>
      <c r="Z113" s="7"/>
    </row>
    <row r="114" spans="1:26" ht="22.5" customHeight="1">
      <c r="A114" t="s">
        <v>14460</v>
      </c>
      <c r="B114" s="4" t="s">
        <v>716</v>
      </c>
      <c r="C114" s="7" t="s">
        <v>807</v>
      </c>
      <c r="D114" s="6" t="s">
        <v>808</v>
      </c>
      <c r="E114" s="7" t="s">
        <v>809</v>
      </c>
      <c r="F114" s="7" t="s">
        <v>810</v>
      </c>
      <c r="G114" s="7"/>
      <c r="H114" s="10" t="s">
        <v>811</v>
      </c>
      <c r="I114" s="7">
        <v>4.0999999999999996</v>
      </c>
      <c r="J114" s="7">
        <v>590</v>
      </c>
      <c r="K114" s="7" t="s">
        <v>812</v>
      </c>
      <c r="L114" s="7" t="s">
        <v>813</v>
      </c>
      <c r="M114" s="7" t="s">
        <v>716</v>
      </c>
      <c r="N114" s="7" t="s">
        <v>316</v>
      </c>
      <c r="O114" s="7"/>
      <c r="P114" s="7"/>
      <c r="Q114" s="7"/>
      <c r="R114" s="7"/>
      <c r="S114" s="7"/>
      <c r="T114" s="7"/>
      <c r="U114" s="7"/>
      <c r="V114" s="7"/>
      <c r="W114" s="7"/>
      <c r="X114" s="7"/>
      <c r="Y114" s="7"/>
      <c r="Z114" s="7"/>
    </row>
    <row r="115" spans="1:26" ht="22.5" customHeight="1">
      <c r="A115" t="s">
        <v>14460</v>
      </c>
      <c r="B115" s="4" t="s">
        <v>716</v>
      </c>
      <c r="C115" s="7" t="s">
        <v>814</v>
      </c>
      <c r="D115" s="6" t="s">
        <v>815</v>
      </c>
      <c r="E115" s="7" t="s">
        <v>816</v>
      </c>
      <c r="F115" s="7"/>
      <c r="G115" s="7" t="e">
        <f ca="1">IMAGE(H115)</f>
        <v>#NAME?</v>
      </c>
      <c r="H115" s="10" t="s">
        <v>817</v>
      </c>
      <c r="I115" s="7">
        <v>2</v>
      </c>
      <c r="J115" s="7">
        <v>8</v>
      </c>
      <c r="K115" s="7" t="s">
        <v>818</v>
      </c>
      <c r="L115" s="7" t="s">
        <v>819</v>
      </c>
      <c r="M115" s="7" t="s">
        <v>716</v>
      </c>
      <c r="N115" s="7" t="s">
        <v>765</v>
      </c>
      <c r="O115" s="7"/>
      <c r="P115" s="7"/>
      <c r="Q115" s="7"/>
      <c r="R115" s="7"/>
      <c r="S115" s="7"/>
      <c r="T115" s="7"/>
      <c r="U115" s="7"/>
      <c r="V115" s="7"/>
      <c r="W115" s="7"/>
      <c r="X115" s="7"/>
      <c r="Y115" s="7"/>
      <c r="Z115" s="7"/>
    </row>
    <row r="116" spans="1:26" ht="22.5" customHeight="1">
      <c r="A116" t="s">
        <v>14460</v>
      </c>
      <c r="B116" s="4" t="s">
        <v>716</v>
      </c>
      <c r="C116" s="7" t="s">
        <v>820</v>
      </c>
      <c r="D116" s="6" t="s">
        <v>821</v>
      </c>
      <c r="E116" s="7" t="s">
        <v>822</v>
      </c>
      <c r="F116" s="7" t="s">
        <v>823</v>
      </c>
      <c r="G116" s="7"/>
      <c r="H116" s="10" t="s">
        <v>824</v>
      </c>
      <c r="I116" s="7">
        <v>4.5999999999999996</v>
      </c>
      <c r="J116" s="7">
        <v>127</v>
      </c>
      <c r="K116" s="7" t="s">
        <v>825</v>
      </c>
      <c r="L116" s="7" t="s">
        <v>743</v>
      </c>
      <c r="M116" s="7" t="s">
        <v>716</v>
      </c>
      <c r="N116" s="7" t="s">
        <v>316</v>
      </c>
      <c r="O116" s="7"/>
      <c r="P116" s="7"/>
      <c r="Q116" s="7"/>
      <c r="R116" s="7"/>
      <c r="S116" s="7"/>
      <c r="T116" s="7"/>
      <c r="U116" s="7"/>
      <c r="V116" s="7"/>
      <c r="W116" s="7"/>
      <c r="X116" s="7"/>
      <c r="Y116" s="7"/>
      <c r="Z116" s="7"/>
    </row>
    <row r="117" spans="1:26" ht="22.5" customHeight="1">
      <c r="A117" t="s">
        <v>14460</v>
      </c>
      <c r="B117" s="4" t="s">
        <v>716</v>
      </c>
      <c r="C117" s="7" t="s">
        <v>826</v>
      </c>
      <c r="D117" s="6" t="s">
        <v>827</v>
      </c>
      <c r="E117" s="7" t="s">
        <v>828</v>
      </c>
      <c r="F117" s="7" t="s">
        <v>829</v>
      </c>
      <c r="G117" s="7"/>
      <c r="H117" s="10" t="s">
        <v>830</v>
      </c>
      <c r="I117" s="7">
        <v>4.3</v>
      </c>
      <c r="J117" s="7">
        <v>226</v>
      </c>
      <c r="K117" s="7" t="s">
        <v>831</v>
      </c>
      <c r="L117" s="7" t="s">
        <v>757</v>
      </c>
      <c r="M117" s="7" t="s">
        <v>716</v>
      </c>
      <c r="N117" s="7" t="s">
        <v>316</v>
      </c>
      <c r="O117" s="7"/>
      <c r="P117" s="7"/>
      <c r="Q117" s="7"/>
      <c r="R117" s="7"/>
      <c r="S117" s="7"/>
      <c r="T117" s="7"/>
      <c r="U117" s="7"/>
      <c r="V117" s="7"/>
      <c r="W117" s="7"/>
      <c r="X117" s="7"/>
      <c r="Y117" s="7"/>
      <c r="Z117" s="7"/>
    </row>
    <row r="118" spans="1:26" ht="22.5" customHeight="1">
      <c r="A118" t="s">
        <v>14460</v>
      </c>
      <c r="B118" s="4" t="s">
        <v>716</v>
      </c>
      <c r="C118" s="7" t="s">
        <v>832</v>
      </c>
      <c r="D118" s="6" t="s">
        <v>833</v>
      </c>
      <c r="E118" s="7" t="s">
        <v>834</v>
      </c>
      <c r="F118" s="7" t="s">
        <v>835</v>
      </c>
      <c r="G118" s="7"/>
      <c r="H118" s="7"/>
      <c r="I118" s="7">
        <v>3.3</v>
      </c>
      <c r="J118" s="7">
        <v>89</v>
      </c>
      <c r="K118" s="7" t="s">
        <v>836</v>
      </c>
      <c r="L118" s="7" t="s">
        <v>819</v>
      </c>
      <c r="M118" s="7" t="s">
        <v>716</v>
      </c>
      <c r="N118" s="7" t="s">
        <v>316</v>
      </c>
      <c r="O118" s="7"/>
      <c r="P118" s="7"/>
      <c r="Q118" s="7"/>
      <c r="R118" s="7"/>
      <c r="S118" s="7"/>
      <c r="T118" s="7"/>
      <c r="U118" s="7"/>
      <c r="V118" s="7"/>
      <c r="W118" s="7"/>
      <c r="X118" s="7"/>
      <c r="Y118" s="7"/>
      <c r="Z118" s="7"/>
    </row>
    <row r="119" spans="1:26" ht="22.5" customHeight="1">
      <c r="A119" t="s">
        <v>14460</v>
      </c>
      <c r="B119" s="4" t="s">
        <v>716</v>
      </c>
      <c r="C119" s="7" t="s">
        <v>837</v>
      </c>
      <c r="D119" s="6" t="s">
        <v>838</v>
      </c>
      <c r="E119" s="7" t="s">
        <v>839</v>
      </c>
      <c r="F119" s="7" t="s">
        <v>840</v>
      </c>
      <c r="G119" s="7"/>
      <c r="H119" s="10" t="s">
        <v>841</v>
      </c>
      <c r="I119" s="7">
        <v>3.3</v>
      </c>
      <c r="J119" s="7">
        <v>250</v>
      </c>
      <c r="K119" s="7" t="s">
        <v>842</v>
      </c>
      <c r="L119" s="7" t="s">
        <v>736</v>
      </c>
      <c r="M119" s="7" t="s">
        <v>716</v>
      </c>
      <c r="N119" s="7" t="s">
        <v>316</v>
      </c>
      <c r="O119" s="7"/>
      <c r="P119" s="7"/>
      <c r="Q119" s="7"/>
      <c r="R119" s="7"/>
      <c r="S119" s="7"/>
      <c r="T119" s="7"/>
      <c r="U119" s="7"/>
      <c r="V119" s="7"/>
      <c r="W119" s="7"/>
      <c r="X119" s="7"/>
      <c r="Y119" s="7"/>
      <c r="Z119" s="7"/>
    </row>
    <row r="120" spans="1:26" ht="22.5" customHeight="1">
      <c r="A120" t="s">
        <v>14460</v>
      </c>
      <c r="B120" s="4" t="s">
        <v>716</v>
      </c>
      <c r="C120" s="7" t="s">
        <v>843</v>
      </c>
      <c r="D120" s="6" t="s">
        <v>844</v>
      </c>
      <c r="E120" s="7" t="s">
        <v>845</v>
      </c>
      <c r="F120" s="7" t="s">
        <v>846</v>
      </c>
      <c r="G120" s="7"/>
      <c r="H120" s="10" t="s">
        <v>847</v>
      </c>
      <c r="I120" s="7">
        <v>3.6</v>
      </c>
      <c r="J120" s="7">
        <v>26</v>
      </c>
      <c r="K120" s="7" t="s">
        <v>848</v>
      </c>
      <c r="L120" s="7" t="s">
        <v>819</v>
      </c>
      <c r="M120" s="7" t="s">
        <v>716</v>
      </c>
      <c r="N120" s="7" t="s">
        <v>316</v>
      </c>
      <c r="O120" s="7"/>
      <c r="P120" s="7"/>
      <c r="Q120" s="7"/>
      <c r="R120" s="7"/>
      <c r="S120" s="7"/>
      <c r="T120" s="7"/>
      <c r="U120" s="7"/>
      <c r="V120" s="7"/>
      <c r="W120" s="7"/>
      <c r="X120" s="7"/>
      <c r="Y120" s="7"/>
      <c r="Z120" s="7"/>
    </row>
    <row r="121" spans="1:26" ht="22.5" customHeight="1">
      <c r="A121" t="s">
        <v>14460</v>
      </c>
      <c r="B121" s="4" t="s">
        <v>716</v>
      </c>
      <c r="C121" s="7" t="s">
        <v>849</v>
      </c>
      <c r="D121" s="6" t="s">
        <v>850</v>
      </c>
      <c r="E121" s="7" t="s">
        <v>851</v>
      </c>
      <c r="F121" s="7" t="s">
        <v>852</v>
      </c>
      <c r="G121" s="7"/>
      <c r="H121" s="10" t="s">
        <v>853</v>
      </c>
      <c r="I121" s="7">
        <v>4.4000000000000004</v>
      </c>
      <c r="J121" s="7">
        <v>179</v>
      </c>
      <c r="K121" s="7" t="s">
        <v>854</v>
      </c>
      <c r="L121" s="7" t="s">
        <v>855</v>
      </c>
      <c r="M121" s="7" t="s">
        <v>716</v>
      </c>
      <c r="N121" s="7" t="s">
        <v>316</v>
      </c>
      <c r="O121" s="7"/>
      <c r="P121" s="7"/>
      <c r="Q121" s="7"/>
      <c r="R121" s="7"/>
      <c r="S121" s="7"/>
      <c r="T121" s="7"/>
      <c r="U121" s="7"/>
      <c r="V121" s="7"/>
      <c r="W121" s="7"/>
      <c r="X121" s="7"/>
      <c r="Y121" s="7"/>
      <c r="Z121" s="7"/>
    </row>
    <row r="122" spans="1:26" ht="22.5" customHeight="1">
      <c r="A122" t="s">
        <v>14460</v>
      </c>
      <c r="B122" s="4" t="s">
        <v>716</v>
      </c>
      <c r="C122" s="7" t="s">
        <v>856</v>
      </c>
      <c r="D122" s="6" t="s">
        <v>857</v>
      </c>
      <c r="E122" s="7" t="s">
        <v>858</v>
      </c>
      <c r="F122" s="7" t="s">
        <v>859</v>
      </c>
      <c r="G122" s="7"/>
      <c r="H122" s="10" t="s">
        <v>860</v>
      </c>
      <c r="I122" s="7">
        <v>4.9000000000000004</v>
      </c>
      <c r="J122" s="7">
        <v>680</v>
      </c>
      <c r="K122" s="7" t="s">
        <v>861</v>
      </c>
      <c r="L122" s="7" t="s">
        <v>862</v>
      </c>
      <c r="M122" s="7" t="s">
        <v>863</v>
      </c>
      <c r="N122" s="7" t="s">
        <v>863</v>
      </c>
      <c r="O122" s="7"/>
      <c r="P122" s="7"/>
      <c r="Q122" s="7"/>
      <c r="R122" s="7"/>
      <c r="S122" s="7"/>
      <c r="T122" s="7"/>
      <c r="U122" s="7"/>
      <c r="V122" s="7"/>
      <c r="W122" s="7"/>
      <c r="X122" s="7"/>
      <c r="Y122" s="7"/>
      <c r="Z122" s="7"/>
    </row>
    <row r="123" spans="1:26" ht="22.5" customHeight="1">
      <c r="A123" t="s">
        <v>14460</v>
      </c>
      <c r="B123" s="4" t="s">
        <v>864</v>
      </c>
      <c r="C123" s="7" t="s">
        <v>865</v>
      </c>
      <c r="D123" s="6" t="s">
        <v>866</v>
      </c>
      <c r="E123" s="7" t="s">
        <v>867</v>
      </c>
      <c r="F123" s="7" t="s">
        <v>868</v>
      </c>
      <c r="G123" s="7"/>
      <c r="H123" s="10" t="s">
        <v>869</v>
      </c>
      <c r="I123" s="7">
        <v>5</v>
      </c>
      <c r="J123" s="7">
        <v>113</v>
      </c>
      <c r="K123" s="7" t="s">
        <v>870</v>
      </c>
      <c r="L123" s="7" t="s">
        <v>871</v>
      </c>
      <c r="M123" s="7" t="s">
        <v>872</v>
      </c>
      <c r="N123" s="7" t="s">
        <v>873</v>
      </c>
      <c r="O123" s="7"/>
      <c r="P123" s="7"/>
      <c r="Q123" s="7"/>
      <c r="R123" s="7"/>
      <c r="S123" s="7"/>
      <c r="T123" s="7"/>
      <c r="U123" s="7"/>
      <c r="V123" s="7"/>
      <c r="W123" s="7"/>
      <c r="X123" s="7"/>
      <c r="Y123" s="7"/>
      <c r="Z123" s="7"/>
    </row>
    <row r="124" spans="1:26" ht="22.5" customHeight="1">
      <c r="A124" t="s">
        <v>14460</v>
      </c>
      <c r="B124" s="4" t="s">
        <v>864</v>
      </c>
      <c r="C124" s="7" t="s">
        <v>874</v>
      </c>
      <c r="D124" s="7" t="s">
        <v>875</v>
      </c>
      <c r="E124" s="7" t="s">
        <v>876</v>
      </c>
      <c r="F124" s="7" t="s">
        <v>877</v>
      </c>
      <c r="G124" s="7"/>
      <c r="H124" s="10" t="s">
        <v>878</v>
      </c>
      <c r="I124" s="7">
        <v>4.7</v>
      </c>
      <c r="J124" s="7">
        <v>95</v>
      </c>
      <c r="K124" s="7" t="s">
        <v>879</v>
      </c>
      <c r="L124" s="7" t="s">
        <v>880</v>
      </c>
      <c r="M124" s="7" t="s">
        <v>872</v>
      </c>
      <c r="N124" s="7" t="s">
        <v>316</v>
      </c>
      <c r="O124" s="7"/>
      <c r="P124" s="7"/>
      <c r="Q124" s="7"/>
      <c r="R124" s="7"/>
      <c r="S124" s="7"/>
      <c r="T124" s="7"/>
      <c r="U124" s="7"/>
      <c r="V124" s="7"/>
      <c r="W124" s="7"/>
      <c r="X124" s="7"/>
      <c r="Y124" s="7"/>
      <c r="Z124" s="7"/>
    </row>
    <row r="125" spans="1:26" ht="22.5" customHeight="1">
      <c r="A125" t="s">
        <v>14460</v>
      </c>
      <c r="B125" s="4" t="s">
        <v>864</v>
      </c>
      <c r="C125" s="7" t="s">
        <v>881</v>
      </c>
      <c r="D125" s="6" t="s">
        <v>882</v>
      </c>
      <c r="E125" s="7" t="s">
        <v>883</v>
      </c>
      <c r="F125" s="7" t="s">
        <v>884</v>
      </c>
      <c r="G125" s="7"/>
      <c r="H125" s="10" t="s">
        <v>885</v>
      </c>
      <c r="I125" s="7">
        <v>4.9000000000000004</v>
      </c>
      <c r="J125" s="7">
        <v>524</v>
      </c>
      <c r="K125" s="7" t="s">
        <v>886</v>
      </c>
      <c r="L125" s="7" t="s">
        <v>887</v>
      </c>
      <c r="M125" s="7" t="s">
        <v>872</v>
      </c>
      <c r="N125" s="7" t="s">
        <v>888</v>
      </c>
      <c r="O125" s="7"/>
      <c r="P125" s="7"/>
      <c r="Q125" s="7"/>
      <c r="R125" s="7"/>
      <c r="S125" s="7"/>
      <c r="T125" s="7"/>
      <c r="U125" s="7"/>
      <c r="V125" s="7"/>
      <c r="W125" s="7"/>
      <c r="X125" s="7"/>
      <c r="Y125" s="7"/>
      <c r="Z125" s="7"/>
    </row>
    <row r="126" spans="1:26" ht="22.5" customHeight="1">
      <c r="A126" t="s">
        <v>14460</v>
      </c>
      <c r="B126" s="4" t="s">
        <v>864</v>
      </c>
      <c r="C126" s="7" t="s">
        <v>889</v>
      </c>
      <c r="D126" s="6" t="s">
        <v>890</v>
      </c>
      <c r="E126" s="7" t="s">
        <v>891</v>
      </c>
      <c r="F126" s="7" t="s">
        <v>892</v>
      </c>
      <c r="G126" s="7"/>
      <c r="H126" s="10" t="s">
        <v>893</v>
      </c>
      <c r="I126" s="7">
        <v>4.9000000000000004</v>
      </c>
      <c r="J126" s="7">
        <v>732</v>
      </c>
      <c r="K126" s="7" t="s">
        <v>894</v>
      </c>
      <c r="L126" s="7" t="s">
        <v>895</v>
      </c>
      <c r="M126" s="7" t="s">
        <v>896</v>
      </c>
      <c r="N126" s="7" t="s">
        <v>316</v>
      </c>
      <c r="O126" s="7"/>
      <c r="P126" s="7"/>
      <c r="Q126" s="7"/>
      <c r="R126" s="7"/>
      <c r="S126" s="7"/>
      <c r="T126" s="7"/>
      <c r="U126" s="7"/>
      <c r="V126" s="7"/>
      <c r="W126" s="7"/>
      <c r="X126" s="7"/>
      <c r="Y126" s="7"/>
      <c r="Z126" s="7"/>
    </row>
    <row r="127" spans="1:26" ht="22.5" customHeight="1">
      <c r="A127" t="s">
        <v>14460</v>
      </c>
      <c r="B127" s="4" t="s">
        <v>864</v>
      </c>
      <c r="C127" s="7" t="s">
        <v>897</v>
      </c>
      <c r="D127" s="6" t="s">
        <v>898</v>
      </c>
      <c r="E127" s="7" t="s">
        <v>899</v>
      </c>
      <c r="F127" s="7" t="s">
        <v>900</v>
      </c>
      <c r="G127" s="7"/>
      <c r="H127" s="10" t="s">
        <v>901</v>
      </c>
      <c r="I127" s="7">
        <v>4.8</v>
      </c>
      <c r="J127" s="7">
        <v>94</v>
      </c>
      <c r="K127" s="7" t="s">
        <v>902</v>
      </c>
      <c r="L127" s="7" t="s">
        <v>903</v>
      </c>
      <c r="M127" s="7" t="s">
        <v>872</v>
      </c>
      <c r="N127" s="7" t="s">
        <v>316</v>
      </c>
      <c r="O127" s="7"/>
      <c r="P127" s="7"/>
      <c r="Q127" s="7"/>
      <c r="R127" s="7"/>
      <c r="S127" s="7"/>
      <c r="T127" s="7"/>
      <c r="U127" s="7"/>
      <c r="V127" s="7"/>
      <c r="W127" s="7"/>
      <c r="X127" s="7"/>
      <c r="Y127" s="7"/>
      <c r="Z127" s="7"/>
    </row>
    <row r="128" spans="1:26" ht="22.5" customHeight="1">
      <c r="A128" t="s">
        <v>14460</v>
      </c>
      <c r="B128" s="4" t="s">
        <v>864</v>
      </c>
      <c r="C128" s="7" t="s">
        <v>904</v>
      </c>
      <c r="D128" s="6" t="s">
        <v>905</v>
      </c>
      <c r="E128" s="7" t="s">
        <v>906</v>
      </c>
      <c r="F128" s="7" t="s">
        <v>907</v>
      </c>
      <c r="G128" s="7"/>
      <c r="H128" s="10" t="s">
        <v>908</v>
      </c>
      <c r="I128" s="7">
        <v>4.9000000000000004</v>
      </c>
      <c r="J128" s="7">
        <v>50</v>
      </c>
      <c r="K128" s="7" t="s">
        <v>909</v>
      </c>
      <c r="L128" s="7" t="s">
        <v>910</v>
      </c>
      <c r="M128" s="7" t="s">
        <v>872</v>
      </c>
      <c r="N128" s="7" t="s">
        <v>316</v>
      </c>
      <c r="O128" s="7"/>
      <c r="P128" s="7"/>
      <c r="Q128" s="7"/>
      <c r="R128" s="7"/>
      <c r="S128" s="7"/>
      <c r="T128" s="7"/>
      <c r="U128" s="7"/>
      <c r="V128" s="7"/>
      <c r="W128" s="7"/>
      <c r="X128" s="7"/>
      <c r="Y128" s="7"/>
      <c r="Z128" s="7"/>
    </row>
    <row r="129" spans="1:26" ht="22.5" customHeight="1">
      <c r="A129" t="s">
        <v>14460</v>
      </c>
      <c r="B129" s="4" t="s">
        <v>864</v>
      </c>
      <c r="C129" s="7" t="s">
        <v>911</v>
      </c>
      <c r="D129" s="6" t="s">
        <v>912</v>
      </c>
      <c r="E129" s="7" t="s">
        <v>913</v>
      </c>
      <c r="F129" s="7" t="s">
        <v>914</v>
      </c>
      <c r="G129" s="7"/>
      <c r="H129" s="10" t="s">
        <v>915</v>
      </c>
      <c r="I129" s="7">
        <v>4.9000000000000004</v>
      </c>
      <c r="J129" s="7">
        <v>304</v>
      </c>
      <c r="K129" s="7" t="s">
        <v>916</v>
      </c>
      <c r="L129" s="7" t="s">
        <v>887</v>
      </c>
      <c r="M129" s="7" t="s">
        <v>872</v>
      </c>
      <c r="N129" s="7" t="s">
        <v>316</v>
      </c>
      <c r="O129" s="7"/>
      <c r="P129" s="7"/>
      <c r="Q129" s="7"/>
      <c r="R129" s="7"/>
      <c r="S129" s="7"/>
      <c r="T129" s="7"/>
      <c r="U129" s="7"/>
      <c r="V129" s="7"/>
      <c r="W129" s="7"/>
      <c r="X129" s="7"/>
      <c r="Y129" s="7"/>
      <c r="Z129" s="7"/>
    </row>
    <row r="130" spans="1:26" ht="22.5" customHeight="1">
      <c r="A130" t="s">
        <v>14460</v>
      </c>
      <c r="B130" s="4" t="s">
        <v>864</v>
      </c>
      <c r="C130" s="7" t="s">
        <v>917</v>
      </c>
      <c r="D130" s="6" t="s">
        <v>918</v>
      </c>
      <c r="E130" s="7" t="s">
        <v>919</v>
      </c>
      <c r="F130" s="7" t="s">
        <v>920</v>
      </c>
      <c r="G130" s="7"/>
      <c r="H130" s="10" t="s">
        <v>921</v>
      </c>
      <c r="I130" s="7">
        <v>4.9000000000000004</v>
      </c>
      <c r="J130" s="7">
        <v>995</v>
      </c>
      <c r="K130" s="7" t="s">
        <v>922</v>
      </c>
      <c r="L130" s="7" t="s">
        <v>923</v>
      </c>
      <c r="M130" s="7" t="s">
        <v>872</v>
      </c>
      <c r="N130" s="7" t="s">
        <v>316</v>
      </c>
      <c r="O130" s="7"/>
      <c r="P130" s="7"/>
      <c r="Q130" s="7"/>
      <c r="R130" s="7"/>
      <c r="S130" s="7"/>
      <c r="T130" s="7"/>
      <c r="U130" s="7"/>
      <c r="V130" s="7"/>
      <c r="W130" s="7"/>
      <c r="X130" s="7"/>
      <c r="Y130" s="7"/>
      <c r="Z130" s="7"/>
    </row>
    <row r="131" spans="1:26" ht="22.5" customHeight="1">
      <c r="A131" t="s">
        <v>14460</v>
      </c>
      <c r="B131" s="4" t="s">
        <v>864</v>
      </c>
      <c r="C131" s="7" t="s">
        <v>924</v>
      </c>
      <c r="D131" s="6" t="s">
        <v>925</v>
      </c>
      <c r="E131" s="7" t="s">
        <v>926</v>
      </c>
      <c r="F131" s="7" t="s">
        <v>927</v>
      </c>
      <c r="G131" s="7"/>
      <c r="H131" s="10" t="s">
        <v>928</v>
      </c>
      <c r="I131" s="7">
        <v>4.9000000000000004</v>
      </c>
      <c r="J131" s="7">
        <v>22</v>
      </c>
      <c r="K131" s="7" t="s">
        <v>929</v>
      </c>
      <c r="L131" s="7" t="s">
        <v>930</v>
      </c>
      <c r="M131" s="7" t="s">
        <v>872</v>
      </c>
      <c r="N131" s="7" t="s">
        <v>316</v>
      </c>
      <c r="O131" s="7"/>
      <c r="P131" s="7"/>
      <c r="Q131" s="7"/>
      <c r="R131" s="7"/>
      <c r="S131" s="7"/>
      <c r="T131" s="7"/>
      <c r="U131" s="7"/>
      <c r="V131" s="7"/>
      <c r="W131" s="7"/>
      <c r="X131" s="7"/>
      <c r="Y131" s="7"/>
      <c r="Z131" s="7"/>
    </row>
    <row r="132" spans="1:26" ht="22.5" customHeight="1">
      <c r="A132" t="s">
        <v>14460</v>
      </c>
      <c r="B132" s="4" t="s">
        <v>864</v>
      </c>
      <c r="C132" s="7" t="s">
        <v>931</v>
      </c>
      <c r="D132" s="6" t="s">
        <v>932</v>
      </c>
      <c r="E132" s="7" t="s">
        <v>933</v>
      </c>
      <c r="F132" s="7" t="s">
        <v>934</v>
      </c>
      <c r="G132" s="7"/>
      <c r="H132" s="10" t="s">
        <v>935</v>
      </c>
      <c r="I132" s="7">
        <v>4.7</v>
      </c>
      <c r="J132" s="7">
        <v>203</v>
      </c>
      <c r="K132" s="7" t="s">
        <v>936</v>
      </c>
      <c r="L132" s="7" t="s">
        <v>937</v>
      </c>
      <c r="M132" s="7" t="s">
        <v>872</v>
      </c>
      <c r="N132" s="7" t="s">
        <v>888</v>
      </c>
      <c r="O132" s="7"/>
      <c r="P132" s="7"/>
      <c r="Q132" s="7"/>
      <c r="R132" s="7"/>
      <c r="S132" s="7"/>
      <c r="T132" s="7"/>
      <c r="U132" s="7"/>
      <c r="V132" s="7"/>
      <c r="W132" s="7"/>
      <c r="X132" s="7"/>
      <c r="Y132" s="7"/>
      <c r="Z132" s="7"/>
    </row>
    <row r="133" spans="1:26" ht="22.5" customHeight="1">
      <c r="A133" t="s">
        <v>14460</v>
      </c>
      <c r="B133" s="4" t="s">
        <v>864</v>
      </c>
      <c r="C133" s="7" t="s">
        <v>938</v>
      </c>
      <c r="D133" s="6" t="s">
        <v>939</v>
      </c>
      <c r="E133" s="7" t="s">
        <v>940</v>
      </c>
      <c r="F133" s="7" t="s">
        <v>941</v>
      </c>
      <c r="G133" s="7"/>
      <c r="H133" s="10" t="s">
        <v>942</v>
      </c>
      <c r="I133" s="7">
        <v>4.8</v>
      </c>
      <c r="J133" s="7">
        <v>39</v>
      </c>
      <c r="K133" s="7" t="s">
        <v>943</v>
      </c>
      <c r="L133" s="7" t="s">
        <v>944</v>
      </c>
      <c r="M133" s="7" t="s">
        <v>872</v>
      </c>
      <c r="N133" s="7" t="s">
        <v>316</v>
      </c>
      <c r="O133" s="7"/>
      <c r="P133" s="7"/>
      <c r="Q133" s="7"/>
      <c r="R133" s="7"/>
      <c r="S133" s="7"/>
      <c r="T133" s="7"/>
      <c r="U133" s="7"/>
      <c r="V133" s="7"/>
      <c r="W133" s="7"/>
      <c r="X133" s="7"/>
      <c r="Y133" s="7"/>
      <c r="Z133" s="7"/>
    </row>
    <row r="134" spans="1:26" ht="22.5" customHeight="1">
      <c r="A134" t="s">
        <v>14460</v>
      </c>
      <c r="B134" s="4" t="s">
        <v>864</v>
      </c>
      <c r="C134" s="7" t="s">
        <v>945</v>
      </c>
      <c r="D134" s="6" t="s">
        <v>946</v>
      </c>
      <c r="E134" s="7" t="s">
        <v>947</v>
      </c>
      <c r="F134" s="7" t="s">
        <v>948</v>
      </c>
      <c r="G134" s="7"/>
      <c r="H134" s="7"/>
      <c r="I134" s="7">
        <v>5</v>
      </c>
      <c r="J134" s="7">
        <v>1</v>
      </c>
      <c r="K134" s="7" t="s">
        <v>949</v>
      </c>
      <c r="L134" s="7" t="s">
        <v>950</v>
      </c>
      <c r="M134" s="7" t="s">
        <v>872</v>
      </c>
      <c r="N134" s="7" t="s">
        <v>316</v>
      </c>
      <c r="O134" s="7"/>
      <c r="P134" s="7"/>
      <c r="Q134" s="7"/>
      <c r="R134" s="7"/>
      <c r="S134" s="7"/>
      <c r="T134" s="7"/>
      <c r="U134" s="7"/>
      <c r="V134" s="7"/>
      <c r="W134" s="7"/>
      <c r="X134" s="7"/>
      <c r="Y134" s="7"/>
      <c r="Z134" s="7"/>
    </row>
    <row r="135" spans="1:26" ht="22.5" customHeight="1">
      <c r="A135" t="s">
        <v>14460</v>
      </c>
      <c r="B135" s="4" t="s">
        <v>864</v>
      </c>
      <c r="C135" s="7" t="s">
        <v>951</v>
      </c>
      <c r="D135" s="6" t="s">
        <v>952</v>
      </c>
      <c r="E135" s="7" t="s">
        <v>953</v>
      </c>
      <c r="F135" s="7" t="s">
        <v>954</v>
      </c>
      <c r="G135" s="7"/>
      <c r="H135" s="10" t="s">
        <v>955</v>
      </c>
      <c r="I135" s="7">
        <v>5</v>
      </c>
      <c r="J135" s="7">
        <v>19</v>
      </c>
      <c r="K135" s="7" t="s">
        <v>956</v>
      </c>
      <c r="L135" s="7" t="s">
        <v>957</v>
      </c>
      <c r="M135" s="7" t="s">
        <v>872</v>
      </c>
      <c r="N135" s="7" t="s">
        <v>316</v>
      </c>
      <c r="O135" s="7"/>
      <c r="P135" s="7"/>
      <c r="Q135" s="7"/>
      <c r="R135" s="7"/>
      <c r="S135" s="7"/>
      <c r="T135" s="7"/>
      <c r="U135" s="7"/>
      <c r="V135" s="7"/>
      <c r="W135" s="7"/>
      <c r="X135" s="7"/>
      <c r="Y135" s="7"/>
      <c r="Z135" s="7"/>
    </row>
    <row r="136" spans="1:26" ht="22.5" customHeight="1">
      <c r="A136" t="s">
        <v>14460</v>
      </c>
      <c r="B136" s="4" t="s">
        <v>864</v>
      </c>
      <c r="C136" s="7" t="s">
        <v>958</v>
      </c>
      <c r="D136" s="6" t="s">
        <v>959</v>
      </c>
      <c r="E136" s="7" t="s">
        <v>960</v>
      </c>
      <c r="F136" s="7" t="s">
        <v>961</v>
      </c>
      <c r="G136" s="7"/>
      <c r="H136" s="10" t="s">
        <v>962</v>
      </c>
      <c r="I136" s="7">
        <v>4.8</v>
      </c>
      <c r="J136" s="7">
        <v>199</v>
      </c>
      <c r="K136" s="7" t="s">
        <v>963</v>
      </c>
      <c r="L136" s="7" t="s">
        <v>964</v>
      </c>
      <c r="M136" s="7" t="s">
        <v>872</v>
      </c>
      <c r="N136" s="7" t="s">
        <v>316</v>
      </c>
      <c r="O136" s="7"/>
      <c r="P136" s="7"/>
      <c r="Q136" s="7"/>
      <c r="R136" s="7"/>
      <c r="S136" s="7"/>
      <c r="T136" s="7"/>
      <c r="U136" s="7"/>
      <c r="V136" s="7"/>
      <c r="W136" s="7"/>
      <c r="X136" s="7"/>
      <c r="Y136" s="7"/>
      <c r="Z136" s="7"/>
    </row>
    <row r="137" spans="1:26" ht="22.5" customHeight="1">
      <c r="A137" t="s">
        <v>14460</v>
      </c>
      <c r="B137" s="4" t="s">
        <v>864</v>
      </c>
      <c r="C137" s="7" t="s">
        <v>965</v>
      </c>
      <c r="D137" s="6" t="s">
        <v>966</v>
      </c>
      <c r="E137" s="7" t="s">
        <v>967</v>
      </c>
      <c r="F137" s="7" t="s">
        <v>968</v>
      </c>
      <c r="G137" s="7"/>
      <c r="H137" s="10" t="s">
        <v>969</v>
      </c>
      <c r="I137" s="7">
        <v>4.8</v>
      </c>
      <c r="J137" s="7">
        <v>197</v>
      </c>
      <c r="K137" s="7" t="s">
        <v>970</v>
      </c>
      <c r="L137" s="7" t="s">
        <v>903</v>
      </c>
      <c r="M137" s="7" t="s">
        <v>872</v>
      </c>
      <c r="N137" s="7" t="s">
        <v>316</v>
      </c>
      <c r="O137" s="7"/>
      <c r="P137" s="7"/>
      <c r="Q137" s="7"/>
      <c r="R137" s="7"/>
      <c r="S137" s="7"/>
      <c r="T137" s="7"/>
      <c r="U137" s="7"/>
      <c r="V137" s="7"/>
      <c r="W137" s="7"/>
      <c r="X137" s="7"/>
      <c r="Y137" s="7"/>
      <c r="Z137" s="7"/>
    </row>
    <row r="138" spans="1:26" ht="22.5" customHeight="1">
      <c r="A138" t="s">
        <v>14460</v>
      </c>
      <c r="B138" s="4" t="s">
        <v>864</v>
      </c>
      <c r="C138" s="7" t="s">
        <v>971</v>
      </c>
      <c r="D138" s="6" t="s">
        <v>972</v>
      </c>
      <c r="E138" s="7" t="s">
        <v>973</v>
      </c>
      <c r="F138" s="7" t="s">
        <v>974</v>
      </c>
      <c r="G138" s="7"/>
      <c r="H138" s="10" t="s">
        <v>975</v>
      </c>
      <c r="I138" s="7">
        <v>4.7</v>
      </c>
      <c r="J138" s="7">
        <v>113</v>
      </c>
      <c r="K138" s="7" t="s">
        <v>976</v>
      </c>
      <c r="L138" s="7" t="s">
        <v>977</v>
      </c>
      <c r="M138" s="7" t="s">
        <v>978</v>
      </c>
      <c r="N138" s="7" t="s">
        <v>316</v>
      </c>
      <c r="O138" s="7"/>
      <c r="P138" s="7"/>
      <c r="Q138" s="7"/>
      <c r="R138" s="7"/>
      <c r="S138" s="7"/>
      <c r="T138" s="7"/>
      <c r="U138" s="7"/>
      <c r="V138" s="7"/>
      <c r="W138" s="7"/>
      <c r="X138" s="7"/>
      <c r="Y138" s="7"/>
      <c r="Z138" s="7"/>
    </row>
    <row r="139" spans="1:26" ht="22.5" customHeight="1">
      <c r="A139" t="s">
        <v>14460</v>
      </c>
      <c r="B139" s="4" t="s">
        <v>864</v>
      </c>
      <c r="C139" s="7" t="s">
        <v>979</v>
      </c>
      <c r="D139" s="6" t="s">
        <v>980</v>
      </c>
      <c r="E139" s="7" t="s">
        <v>981</v>
      </c>
      <c r="F139" s="7" t="s">
        <v>982</v>
      </c>
      <c r="G139" s="7"/>
      <c r="H139" s="7"/>
      <c r="I139" s="7">
        <v>4.8</v>
      </c>
      <c r="J139" s="7">
        <v>506</v>
      </c>
      <c r="K139" s="7" t="s">
        <v>983</v>
      </c>
      <c r="L139" s="7" t="s">
        <v>984</v>
      </c>
      <c r="M139" s="7" t="s">
        <v>985</v>
      </c>
      <c r="N139" s="7" t="s">
        <v>316</v>
      </c>
      <c r="O139" s="7"/>
      <c r="P139" s="7"/>
      <c r="Q139" s="7"/>
      <c r="R139" s="7"/>
      <c r="S139" s="7"/>
      <c r="T139" s="7"/>
      <c r="U139" s="7"/>
      <c r="V139" s="7"/>
      <c r="W139" s="7"/>
      <c r="X139" s="7"/>
      <c r="Y139" s="7"/>
      <c r="Z139" s="7"/>
    </row>
    <row r="140" spans="1:26" ht="22.5" customHeight="1">
      <c r="A140" t="s">
        <v>14460</v>
      </c>
      <c r="B140" s="4" t="s">
        <v>864</v>
      </c>
      <c r="C140" s="7" t="s">
        <v>986</v>
      </c>
      <c r="D140" s="6" t="s">
        <v>987</v>
      </c>
      <c r="E140" s="7" t="s">
        <v>988</v>
      </c>
      <c r="F140" s="7" t="s">
        <v>989</v>
      </c>
      <c r="G140" s="7"/>
      <c r="H140" s="10" t="s">
        <v>990</v>
      </c>
      <c r="I140" s="7">
        <v>5</v>
      </c>
      <c r="J140" s="7">
        <v>279</v>
      </c>
      <c r="K140" s="7" t="s">
        <v>991</v>
      </c>
      <c r="L140" s="7" t="s">
        <v>887</v>
      </c>
      <c r="M140" s="7" t="s">
        <v>872</v>
      </c>
      <c r="N140" s="7" t="s">
        <v>316</v>
      </c>
      <c r="O140" s="7"/>
      <c r="P140" s="7"/>
      <c r="Q140" s="7"/>
      <c r="R140" s="7"/>
      <c r="S140" s="7"/>
      <c r="T140" s="7"/>
      <c r="U140" s="7"/>
      <c r="V140" s="7"/>
      <c r="W140" s="7"/>
      <c r="X140" s="7"/>
      <c r="Y140" s="7"/>
      <c r="Z140" s="7"/>
    </row>
    <row r="141" spans="1:26" ht="22.5" customHeight="1">
      <c r="A141" t="s">
        <v>14460</v>
      </c>
      <c r="B141" s="4" t="s">
        <v>864</v>
      </c>
      <c r="C141" s="7" t="s">
        <v>992</v>
      </c>
      <c r="D141" s="6" t="s">
        <v>993</v>
      </c>
      <c r="E141" s="7" t="s">
        <v>994</v>
      </c>
      <c r="F141" s="7" t="s">
        <v>995</v>
      </c>
      <c r="G141" s="7"/>
      <c r="H141" s="10" t="s">
        <v>996</v>
      </c>
      <c r="I141" s="7">
        <v>4.9000000000000004</v>
      </c>
      <c r="J141" s="7">
        <v>469</v>
      </c>
      <c r="K141" s="7" t="s">
        <v>997</v>
      </c>
      <c r="L141" s="7" t="s">
        <v>964</v>
      </c>
      <c r="M141" s="7" t="s">
        <v>872</v>
      </c>
      <c r="N141" s="7" t="s">
        <v>316</v>
      </c>
      <c r="O141" s="7"/>
      <c r="P141" s="7"/>
      <c r="Q141" s="7"/>
      <c r="R141" s="7"/>
      <c r="S141" s="7"/>
      <c r="T141" s="7"/>
      <c r="U141" s="7"/>
      <c r="V141" s="7"/>
      <c r="W141" s="7"/>
      <c r="X141" s="7"/>
      <c r="Y141" s="7"/>
      <c r="Z141" s="7"/>
    </row>
    <row r="142" spans="1:26" ht="22.5" customHeight="1">
      <c r="A142" t="s">
        <v>14460</v>
      </c>
      <c r="B142" s="4" t="s">
        <v>864</v>
      </c>
      <c r="C142" s="7" t="s">
        <v>998</v>
      </c>
      <c r="D142" s="6" t="s">
        <v>999</v>
      </c>
      <c r="E142" s="7" t="s">
        <v>1000</v>
      </c>
      <c r="F142" s="7" t="s">
        <v>1001</v>
      </c>
      <c r="G142" s="7"/>
      <c r="H142" s="10" t="s">
        <v>1002</v>
      </c>
      <c r="I142" s="7">
        <v>4.9000000000000004</v>
      </c>
      <c r="J142" s="7">
        <v>440</v>
      </c>
      <c r="K142" s="7" t="s">
        <v>1003</v>
      </c>
      <c r="L142" s="7" t="s">
        <v>1004</v>
      </c>
      <c r="M142" s="7" t="s">
        <v>872</v>
      </c>
      <c r="N142" s="7" t="s">
        <v>316</v>
      </c>
      <c r="O142" s="7"/>
      <c r="P142" s="7"/>
      <c r="Q142" s="7"/>
      <c r="R142" s="7"/>
      <c r="S142" s="7"/>
      <c r="T142" s="7"/>
      <c r="U142" s="7"/>
      <c r="V142" s="7"/>
      <c r="W142" s="7"/>
      <c r="X142" s="7"/>
      <c r="Y142" s="7"/>
      <c r="Z142" s="7"/>
    </row>
    <row r="143" spans="1:26" ht="22.5" customHeight="1">
      <c r="A143" t="s">
        <v>14460</v>
      </c>
      <c r="B143" s="4" t="s">
        <v>864</v>
      </c>
      <c r="C143" s="7" t="s">
        <v>1005</v>
      </c>
      <c r="D143" s="6" t="s">
        <v>1006</v>
      </c>
      <c r="E143" s="7" t="s">
        <v>1007</v>
      </c>
      <c r="F143" s="7" t="s">
        <v>1008</v>
      </c>
      <c r="G143" s="7"/>
      <c r="H143" s="10" t="s">
        <v>1009</v>
      </c>
      <c r="I143" s="7">
        <v>5</v>
      </c>
      <c r="J143" s="7">
        <v>13</v>
      </c>
      <c r="K143" s="7" t="s">
        <v>1010</v>
      </c>
      <c r="L143" s="7" t="s">
        <v>1011</v>
      </c>
      <c r="M143" s="7" t="s">
        <v>872</v>
      </c>
      <c r="N143" s="7" t="s">
        <v>1012</v>
      </c>
      <c r="O143" s="7"/>
      <c r="P143" s="7"/>
      <c r="Q143" s="7"/>
      <c r="R143" s="7"/>
      <c r="S143" s="7"/>
      <c r="T143" s="7"/>
      <c r="U143" s="7"/>
      <c r="V143" s="7"/>
      <c r="W143" s="7"/>
      <c r="X143" s="7"/>
      <c r="Y143" s="7"/>
      <c r="Z143" s="7"/>
    </row>
    <row r="144" spans="1:26" ht="22.5" customHeight="1">
      <c r="A144" t="s">
        <v>14460</v>
      </c>
      <c r="B144" s="4" t="s">
        <v>1013</v>
      </c>
      <c r="C144" s="7" t="s">
        <v>1014</v>
      </c>
      <c r="D144" s="6" t="s">
        <v>1015</v>
      </c>
      <c r="E144" s="7" t="s">
        <v>1016</v>
      </c>
      <c r="F144" s="7" t="s">
        <v>1017</v>
      </c>
      <c r="G144" s="7"/>
      <c r="H144" s="10" t="s">
        <v>1018</v>
      </c>
      <c r="I144" s="7">
        <v>4.8</v>
      </c>
      <c r="J144" s="7">
        <v>124</v>
      </c>
      <c r="K144" s="7" t="s">
        <v>1019</v>
      </c>
      <c r="L144" s="7" t="s">
        <v>1020</v>
      </c>
      <c r="M144" s="7" t="s">
        <v>1021</v>
      </c>
      <c r="N144" s="7" t="s">
        <v>316</v>
      </c>
      <c r="O144" s="7"/>
      <c r="P144" s="7"/>
      <c r="Q144" s="7"/>
      <c r="R144" s="7"/>
      <c r="S144" s="7"/>
      <c r="T144" s="7"/>
      <c r="U144" s="7"/>
      <c r="V144" s="7"/>
      <c r="W144" s="7"/>
      <c r="X144" s="7"/>
      <c r="Y144" s="7"/>
      <c r="Z144" s="7"/>
    </row>
    <row r="145" spans="1:26" ht="22.5" customHeight="1">
      <c r="A145" t="s">
        <v>14460</v>
      </c>
      <c r="B145" s="4" t="s">
        <v>1013</v>
      </c>
      <c r="C145" s="7" t="s">
        <v>1022</v>
      </c>
      <c r="D145" s="6" t="s">
        <v>1023</v>
      </c>
      <c r="E145" s="7" t="s">
        <v>1024</v>
      </c>
      <c r="F145" s="7" t="s">
        <v>1025</v>
      </c>
      <c r="G145" s="7"/>
      <c r="H145" s="10" t="s">
        <v>1026</v>
      </c>
      <c r="I145" s="7">
        <v>4.9000000000000004</v>
      </c>
      <c r="J145" s="7">
        <v>832</v>
      </c>
      <c r="K145" s="7" t="s">
        <v>1027</v>
      </c>
      <c r="L145" s="7" t="s">
        <v>1028</v>
      </c>
      <c r="M145" s="7" t="s">
        <v>1013</v>
      </c>
      <c r="N145" s="7" t="s">
        <v>316</v>
      </c>
      <c r="O145" s="7"/>
      <c r="P145" s="7"/>
      <c r="Q145" s="7"/>
      <c r="R145" s="7"/>
      <c r="S145" s="7"/>
      <c r="T145" s="7"/>
      <c r="U145" s="7"/>
      <c r="V145" s="7"/>
      <c r="W145" s="7"/>
      <c r="X145" s="7"/>
      <c r="Y145" s="7"/>
      <c r="Z145" s="7"/>
    </row>
    <row r="146" spans="1:26" ht="22.5" customHeight="1">
      <c r="A146" t="s">
        <v>14460</v>
      </c>
      <c r="B146" s="4" t="s">
        <v>1013</v>
      </c>
      <c r="C146" s="7" t="s">
        <v>1029</v>
      </c>
      <c r="D146" s="6" t="s">
        <v>1030</v>
      </c>
      <c r="E146" s="7" t="s">
        <v>1031</v>
      </c>
      <c r="F146" s="7" t="s">
        <v>1032</v>
      </c>
      <c r="G146" s="7"/>
      <c r="H146" s="10" t="s">
        <v>1033</v>
      </c>
      <c r="I146" s="7">
        <v>4.7</v>
      </c>
      <c r="J146" s="7">
        <v>331</v>
      </c>
      <c r="K146" s="7" t="s">
        <v>1034</v>
      </c>
      <c r="L146" s="7" t="s">
        <v>1035</v>
      </c>
      <c r="M146" s="7" t="s">
        <v>1013</v>
      </c>
      <c r="N146" s="7" t="s">
        <v>316</v>
      </c>
      <c r="O146" s="7"/>
      <c r="P146" s="7"/>
      <c r="Q146" s="7"/>
      <c r="R146" s="7"/>
      <c r="S146" s="7"/>
      <c r="T146" s="7"/>
      <c r="U146" s="7"/>
      <c r="V146" s="7"/>
      <c r="W146" s="7"/>
      <c r="X146" s="7"/>
      <c r="Y146" s="7"/>
      <c r="Z146" s="7"/>
    </row>
    <row r="147" spans="1:26" ht="22.5" customHeight="1">
      <c r="A147" t="s">
        <v>14460</v>
      </c>
      <c r="B147" s="4" t="s">
        <v>1013</v>
      </c>
      <c r="C147" s="7" t="s">
        <v>1036</v>
      </c>
      <c r="D147" s="6" t="s">
        <v>1037</v>
      </c>
      <c r="E147" s="7" t="s">
        <v>1038</v>
      </c>
      <c r="F147" s="7" t="s">
        <v>1039</v>
      </c>
      <c r="G147" s="7"/>
      <c r="H147" s="10" t="s">
        <v>1040</v>
      </c>
      <c r="I147" s="7">
        <v>4.5999999999999996</v>
      </c>
      <c r="J147" s="7">
        <v>27</v>
      </c>
      <c r="K147" s="7" t="s">
        <v>1041</v>
      </c>
      <c r="L147" s="7" t="s">
        <v>1042</v>
      </c>
      <c r="M147" s="7" t="s">
        <v>1013</v>
      </c>
      <c r="N147" s="7" t="s">
        <v>316</v>
      </c>
      <c r="O147" s="7"/>
      <c r="P147" s="7"/>
      <c r="Q147" s="7"/>
      <c r="R147" s="7"/>
      <c r="S147" s="7"/>
      <c r="T147" s="7"/>
      <c r="U147" s="7"/>
      <c r="V147" s="7"/>
      <c r="W147" s="7"/>
      <c r="X147" s="7"/>
      <c r="Y147" s="7"/>
      <c r="Z147" s="7"/>
    </row>
    <row r="148" spans="1:26" ht="22.5" customHeight="1">
      <c r="A148" t="s">
        <v>14460</v>
      </c>
      <c r="B148" s="4" t="s">
        <v>1013</v>
      </c>
      <c r="C148" s="7" t="s">
        <v>1043</v>
      </c>
      <c r="D148" s="6" t="s">
        <v>1044</v>
      </c>
      <c r="E148" s="7" t="s">
        <v>1045</v>
      </c>
      <c r="F148" s="7" t="s">
        <v>1046</v>
      </c>
      <c r="G148" s="7"/>
      <c r="H148" s="10" t="s">
        <v>1047</v>
      </c>
      <c r="I148" s="7">
        <v>4.8</v>
      </c>
      <c r="J148" s="7">
        <v>122</v>
      </c>
      <c r="K148" s="7" t="s">
        <v>1048</v>
      </c>
      <c r="L148" s="7" t="s">
        <v>1049</v>
      </c>
      <c r="M148" s="7" t="s">
        <v>1013</v>
      </c>
      <c r="N148" s="7" t="s">
        <v>888</v>
      </c>
      <c r="O148" s="7"/>
      <c r="P148" s="7"/>
      <c r="Q148" s="7"/>
      <c r="R148" s="7"/>
      <c r="S148" s="7"/>
      <c r="T148" s="7"/>
      <c r="U148" s="7"/>
      <c r="V148" s="7"/>
      <c r="W148" s="7"/>
      <c r="X148" s="7"/>
      <c r="Y148" s="7"/>
      <c r="Z148" s="7"/>
    </row>
    <row r="149" spans="1:26" ht="22.5" customHeight="1">
      <c r="A149" t="s">
        <v>14460</v>
      </c>
      <c r="B149" s="4" t="s">
        <v>1013</v>
      </c>
      <c r="C149" s="7" t="s">
        <v>1050</v>
      </c>
      <c r="D149" s="6" t="s">
        <v>1051</v>
      </c>
      <c r="E149" s="7" t="s">
        <v>1052</v>
      </c>
      <c r="F149" s="7" t="s">
        <v>1053</v>
      </c>
      <c r="G149" s="7"/>
      <c r="H149" s="10" t="s">
        <v>1054</v>
      </c>
      <c r="I149" s="7">
        <v>4.8</v>
      </c>
      <c r="J149" s="7">
        <v>126</v>
      </c>
      <c r="K149" s="7" t="s">
        <v>1055</v>
      </c>
      <c r="L149" s="7" t="s">
        <v>1056</v>
      </c>
      <c r="M149" s="7" t="s">
        <v>1013</v>
      </c>
      <c r="N149" s="7" t="s">
        <v>316</v>
      </c>
      <c r="O149" s="7"/>
      <c r="P149" s="7"/>
      <c r="Q149" s="7"/>
      <c r="R149" s="7"/>
      <c r="S149" s="7"/>
      <c r="T149" s="7"/>
      <c r="U149" s="7"/>
      <c r="V149" s="7"/>
      <c r="W149" s="7"/>
      <c r="X149" s="7"/>
      <c r="Y149" s="7"/>
      <c r="Z149" s="7"/>
    </row>
    <row r="150" spans="1:26" ht="22.5" customHeight="1">
      <c r="A150" t="s">
        <v>14460</v>
      </c>
      <c r="B150" s="4" t="s">
        <v>1013</v>
      </c>
      <c r="C150" s="7" t="s">
        <v>1057</v>
      </c>
      <c r="D150" s="6" t="s">
        <v>1058</v>
      </c>
      <c r="E150" s="7" t="s">
        <v>1059</v>
      </c>
      <c r="F150" s="7" t="s">
        <v>1060</v>
      </c>
      <c r="G150" s="7"/>
      <c r="H150" s="10" t="s">
        <v>1061</v>
      </c>
      <c r="I150" s="7">
        <v>4.5999999999999996</v>
      </c>
      <c r="J150" s="7">
        <v>35</v>
      </c>
      <c r="K150" s="7" t="s">
        <v>1062</v>
      </c>
      <c r="L150" s="7" t="s">
        <v>1063</v>
      </c>
      <c r="M150" s="7" t="s">
        <v>1013</v>
      </c>
      <c r="N150" s="7" t="s">
        <v>316</v>
      </c>
      <c r="O150" s="7"/>
      <c r="P150" s="7"/>
      <c r="Q150" s="7"/>
      <c r="R150" s="7"/>
      <c r="S150" s="7"/>
      <c r="T150" s="7"/>
      <c r="U150" s="7"/>
      <c r="V150" s="7"/>
      <c r="W150" s="7"/>
      <c r="X150" s="7"/>
      <c r="Y150" s="7"/>
      <c r="Z150" s="7"/>
    </row>
    <row r="151" spans="1:26" ht="22.5" customHeight="1">
      <c r="A151" t="s">
        <v>14460</v>
      </c>
      <c r="B151" s="4" t="s">
        <v>1013</v>
      </c>
      <c r="C151" s="7" t="s">
        <v>1064</v>
      </c>
      <c r="D151" s="6" t="s">
        <v>1065</v>
      </c>
      <c r="E151" s="7" t="s">
        <v>1066</v>
      </c>
      <c r="F151" s="7" t="s">
        <v>1067</v>
      </c>
      <c r="G151" s="7"/>
      <c r="H151" s="10" t="s">
        <v>1068</v>
      </c>
      <c r="I151" s="7">
        <v>4.5999999999999996</v>
      </c>
      <c r="J151" s="7">
        <v>57</v>
      </c>
      <c r="K151" s="7" t="s">
        <v>1069</v>
      </c>
      <c r="L151" s="7" t="s">
        <v>1070</v>
      </c>
      <c r="M151" s="7" t="s">
        <v>1071</v>
      </c>
      <c r="N151" s="7" t="s">
        <v>339</v>
      </c>
      <c r="O151" s="7"/>
      <c r="P151" s="7"/>
      <c r="Q151" s="7"/>
      <c r="R151" s="7"/>
      <c r="S151" s="7"/>
      <c r="T151" s="7"/>
      <c r="U151" s="7"/>
      <c r="V151" s="7"/>
      <c r="W151" s="7"/>
      <c r="X151" s="7"/>
      <c r="Y151" s="7"/>
      <c r="Z151" s="7"/>
    </row>
    <row r="152" spans="1:26" ht="22.5" customHeight="1">
      <c r="A152" t="s">
        <v>14460</v>
      </c>
      <c r="B152" s="4" t="s">
        <v>1013</v>
      </c>
      <c r="C152" s="7" t="s">
        <v>1072</v>
      </c>
      <c r="D152" s="6" t="s">
        <v>1073</v>
      </c>
      <c r="E152" s="7" t="s">
        <v>1074</v>
      </c>
      <c r="F152" s="7" t="s">
        <v>1075</v>
      </c>
      <c r="G152" s="7"/>
      <c r="H152" s="10" t="s">
        <v>1076</v>
      </c>
      <c r="I152" s="7">
        <v>4.5999999999999996</v>
      </c>
      <c r="J152" s="7">
        <v>87</v>
      </c>
      <c r="K152" s="7" t="s">
        <v>1077</v>
      </c>
      <c r="L152" s="7" t="s">
        <v>1078</v>
      </c>
      <c r="M152" s="7" t="s">
        <v>1013</v>
      </c>
      <c r="N152" s="7" t="s">
        <v>316</v>
      </c>
      <c r="O152" s="7"/>
      <c r="P152" s="7"/>
      <c r="Q152" s="7"/>
      <c r="R152" s="7"/>
      <c r="S152" s="7"/>
      <c r="T152" s="7"/>
      <c r="U152" s="7"/>
      <c r="V152" s="7"/>
      <c r="W152" s="7"/>
      <c r="X152" s="7"/>
      <c r="Y152" s="7"/>
      <c r="Z152" s="7"/>
    </row>
    <row r="153" spans="1:26" ht="22.5" customHeight="1">
      <c r="A153" t="s">
        <v>14460</v>
      </c>
      <c r="B153" s="4" t="s">
        <v>1013</v>
      </c>
      <c r="C153" s="7" t="s">
        <v>1079</v>
      </c>
      <c r="D153" s="6" t="s">
        <v>1080</v>
      </c>
      <c r="E153" s="7" t="s">
        <v>1081</v>
      </c>
      <c r="F153" s="7" t="s">
        <v>1082</v>
      </c>
      <c r="G153" s="7"/>
      <c r="H153" s="10" t="s">
        <v>1083</v>
      </c>
      <c r="I153" s="7">
        <v>4.8</v>
      </c>
      <c r="J153" s="7">
        <v>591</v>
      </c>
      <c r="K153" s="7" t="s">
        <v>1084</v>
      </c>
      <c r="L153" s="7" t="s">
        <v>1085</v>
      </c>
      <c r="M153" s="7" t="s">
        <v>1086</v>
      </c>
      <c r="N153" s="7" t="s">
        <v>1087</v>
      </c>
      <c r="O153" s="7"/>
      <c r="P153" s="7"/>
      <c r="Q153" s="7"/>
      <c r="R153" s="7"/>
      <c r="S153" s="7"/>
      <c r="T153" s="7"/>
      <c r="U153" s="7"/>
      <c r="V153" s="7"/>
      <c r="W153" s="7"/>
      <c r="X153" s="7"/>
      <c r="Y153" s="7"/>
      <c r="Z153" s="7"/>
    </row>
    <row r="154" spans="1:26" ht="22.5" customHeight="1">
      <c r="A154" t="s">
        <v>14460</v>
      </c>
      <c r="B154" s="4" t="s">
        <v>1013</v>
      </c>
      <c r="C154" s="7" t="s">
        <v>1088</v>
      </c>
      <c r="D154" s="6" t="s">
        <v>1089</v>
      </c>
      <c r="E154" s="7" t="s">
        <v>1090</v>
      </c>
      <c r="F154" s="7" t="s">
        <v>1091</v>
      </c>
      <c r="G154" s="7"/>
      <c r="H154" s="10" t="s">
        <v>1092</v>
      </c>
      <c r="I154" s="7">
        <v>5</v>
      </c>
      <c r="J154" s="7">
        <v>25</v>
      </c>
      <c r="K154" s="7" t="s">
        <v>1093</v>
      </c>
      <c r="L154" s="7" t="s">
        <v>1094</v>
      </c>
      <c r="M154" s="7" t="s">
        <v>1013</v>
      </c>
      <c r="N154" s="7" t="s">
        <v>316</v>
      </c>
      <c r="O154" s="7"/>
      <c r="P154" s="7"/>
      <c r="Q154" s="7"/>
      <c r="R154" s="7"/>
      <c r="S154" s="7"/>
      <c r="T154" s="7"/>
      <c r="U154" s="7"/>
      <c r="V154" s="7"/>
      <c r="W154" s="7"/>
      <c r="X154" s="7"/>
      <c r="Y154" s="7"/>
      <c r="Z154" s="7"/>
    </row>
    <row r="155" spans="1:26" ht="22.5" customHeight="1">
      <c r="A155" t="s">
        <v>14460</v>
      </c>
      <c r="B155" s="4" t="s">
        <v>1013</v>
      </c>
      <c r="C155" s="7" t="s">
        <v>1095</v>
      </c>
      <c r="D155" s="6" t="s">
        <v>1096</v>
      </c>
      <c r="E155" s="7" t="s">
        <v>1097</v>
      </c>
      <c r="F155" s="7" t="s">
        <v>1098</v>
      </c>
      <c r="G155" s="7"/>
      <c r="H155" s="10" t="s">
        <v>1099</v>
      </c>
      <c r="I155" s="7">
        <v>4.5999999999999996</v>
      </c>
      <c r="J155" s="7">
        <v>35</v>
      </c>
      <c r="K155" s="7" t="s">
        <v>1100</v>
      </c>
      <c r="L155" s="7" t="s">
        <v>1101</v>
      </c>
      <c r="M155" s="7" t="s">
        <v>1102</v>
      </c>
      <c r="N155" s="7" t="s">
        <v>316</v>
      </c>
      <c r="O155" s="7"/>
      <c r="P155" s="7"/>
      <c r="Q155" s="7"/>
      <c r="R155" s="7"/>
      <c r="S155" s="7"/>
      <c r="T155" s="7"/>
      <c r="U155" s="7"/>
      <c r="V155" s="7"/>
      <c r="W155" s="7"/>
      <c r="X155" s="7"/>
      <c r="Y155" s="7"/>
      <c r="Z155" s="7"/>
    </row>
    <row r="156" spans="1:26" ht="22.5" customHeight="1">
      <c r="A156" t="s">
        <v>14460</v>
      </c>
      <c r="B156" s="4" t="s">
        <v>1013</v>
      </c>
      <c r="C156" s="7" t="s">
        <v>1103</v>
      </c>
      <c r="D156" s="6" t="s">
        <v>1104</v>
      </c>
      <c r="E156" s="7" t="s">
        <v>1105</v>
      </c>
      <c r="F156" s="7" t="s">
        <v>1106</v>
      </c>
      <c r="G156" s="7"/>
      <c r="H156" s="10" t="s">
        <v>1107</v>
      </c>
      <c r="I156" s="7">
        <v>4.8</v>
      </c>
      <c r="J156" s="7">
        <v>271</v>
      </c>
      <c r="K156" s="7" t="s">
        <v>1108</v>
      </c>
      <c r="L156" s="7" t="s">
        <v>1109</v>
      </c>
      <c r="M156" s="7" t="s">
        <v>1110</v>
      </c>
      <c r="N156" s="7" t="s">
        <v>316</v>
      </c>
      <c r="O156" s="7"/>
      <c r="P156" s="7"/>
      <c r="Q156" s="7"/>
      <c r="R156" s="7"/>
      <c r="S156" s="7"/>
      <c r="T156" s="7"/>
      <c r="U156" s="7"/>
      <c r="V156" s="7"/>
      <c r="W156" s="7"/>
      <c r="X156" s="7"/>
      <c r="Y156" s="7"/>
      <c r="Z156" s="7"/>
    </row>
    <row r="157" spans="1:26" ht="22.5" customHeight="1">
      <c r="A157" t="s">
        <v>14460</v>
      </c>
      <c r="B157" s="4" t="s">
        <v>1013</v>
      </c>
      <c r="C157" s="7" t="s">
        <v>1111</v>
      </c>
      <c r="D157" s="6" t="s">
        <v>1112</v>
      </c>
      <c r="E157" s="7" t="s">
        <v>1113</v>
      </c>
      <c r="F157" s="7" t="s">
        <v>1114</v>
      </c>
      <c r="G157" s="7"/>
      <c r="H157" s="10" t="s">
        <v>1115</v>
      </c>
      <c r="I157" s="7">
        <v>5</v>
      </c>
      <c r="J157" s="7">
        <v>49</v>
      </c>
      <c r="K157" s="7" t="s">
        <v>1116</v>
      </c>
      <c r="L157" s="7" t="s">
        <v>1117</v>
      </c>
      <c r="M157" s="7" t="s">
        <v>1102</v>
      </c>
      <c r="N157" s="7" t="s">
        <v>316</v>
      </c>
      <c r="O157" s="7"/>
      <c r="P157" s="7"/>
      <c r="Q157" s="7"/>
      <c r="R157" s="7"/>
      <c r="S157" s="7"/>
      <c r="T157" s="7"/>
      <c r="U157" s="7"/>
      <c r="V157" s="7"/>
      <c r="W157" s="7"/>
      <c r="X157" s="7"/>
      <c r="Y157" s="7"/>
      <c r="Z157" s="7"/>
    </row>
    <row r="158" spans="1:26" ht="22.5" customHeight="1">
      <c r="A158" t="s">
        <v>14460</v>
      </c>
      <c r="B158" s="4" t="s">
        <v>1013</v>
      </c>
      <c r="C158" s="7" t="s">
        <v>1118</v>
      </c>
      <c r="D158" s="6" t="s">
        <v>1119</v>
      </c>
      <c r="E158" s="7" t="s">
        <v>1120</v>
      </c>
      <c r="F158" s="7" t="s">
        <v>1121</v>
      </c>
      <c r="G158" s="7"/>
      <c r="H158" s="10" t="s">
        <v>1122</v>
      </c>
      <c r="I158" s="7">
        <v>5</v>
      </c>
      <c r="J158" s="7">
        <v>450</v>
      </c>
      <c r="K158" s="7" t="s">
        <v>1123</v>
      </c>
      <c r="L158" s="7" t="s">
        <v>1124</v>
      </c>
      <c r="M158" s="7" t="s">
        <v>1013</v>
      </c>
      <c r="N158" s="7" t="s">
        <v>316</v>
      </c>
      <c r="O158" s="7"/>
      <c r="P158" s="7"/>
      <c r="Q158" s="7"/>
      <c r="R158" s="7"/>
      <c r="S158" s="7"/>
      <c r="T158" s="7"/>
      <c r="U158" s="7"/>
      <c r="V158" s="7"/>
      <c r="W158" s="7"/>
      <c r="X158" s="7"/>
      <c r="Y158" s="7"/>
      <c r="Z158" s="7"/>
    </row>
    <row r="159" spans="1:26" ht="22.5" customHeight="1">
      <c r="A159" t="s">
        <v>14460</v>
      </c>
      <c r="B159" s="4" t="s">
        <v>1013</v>
      </c>
      <c r="C159" s="7" t="s">
        <v>1125</v>
      </c>
      <c r="D159" s="6" t="s">
        <v>1126</v>
      </c>
      <c r="E159" s="7" t="s">
        <v>1127</v>
      </c>
      <c r="F159" s="7" t="s">
        <v>1128</v>
      </c>
      <c r="G159" s="7"/>
      <c r="H159" s="10" t="s">
        <v>1129</v>
      </c>
      <c r="I159" s="7">
        <v>4.5999999999999996</v>
      </c>
      <c r="J159" s="7">
        <v>340</v>
      </c>
      <c r="K159" s="7" t="s">
        <v>1130</v>
      </c>
      <c r="L159" s="7" t="s">
        <v>1131</v>
      </c>
      <c r="M159" s="7" t="s">
        <v>1102</v>
      </c>
      <c r="N159" s="7" t="s">
        <v>316</v>
      </c>
      <c r="O159" s="7"/>
      <c r="P159" s="7"/>
      <c r="Q159" s="7"/>
      <c r="R159" s="7"/>
      <c r="S159" s="7"/>
      <c r="T159" s="7"/>
      <c r="U159" s="7"/>
      <c r="V159" s="7"/>
      <c r="W159" s="7"/>
      <c r="X159" s="7"/>
      <c r="Y159" s="7"/>
      <c r="Z159" s="7"/>
    </row>
    <row r="160" spans="1:26" ht="22.5" customHeight="1">
      <c r="A160" t="s">
        <v>14460</v>
      </c>
      <c r="B160" s="4" t="s">
        <v>1013</v>
      </c>
      <c r="C160" s="7" t="s">
        <v>1132</v>
      </c>
      <c r="D160" s="6" t="s">
        <v>1133</v>
      </c>
      <c r="E160" s="7" t="s">
        <v>1134</v>
      </c>
      <c r="F160" s="7" t="s">
        <v>1135</v>
      </c>
      <c r="G160" s="7"/>
      <c r="H160" s="10" t="s">
        <v>1136</v>
      </c>
      <c r="I160" s="7">
        <v>4.5999999999999996</v>
      </c>
      <c r="J160" s="7">
        <v>152</v>
      </c>
      <c r="K160" s="7" t="s">
        <v>1137</v>
      </c>
      <c r="L160" s="7" t="s">
        <v>1138</v>
      </c>
      <c r="M160" s="7" t="s">
        <v>1086</v>
      </c>
      <c r="N160" s="7" t="s">
        <v>1139</v>
      </c>
      <c r="O160" s="7"/>
      <c r="P160" s="7"/>
      <c r="Q160" s="7"/>
      <c r="R160" s="7"/>
      <c r="S160" s="7"/>
      <c r="T160" s="7"/>
      <c r="U160" s="7"/>
      <c r="V160" s="7"/>
      <c r="W160" s="7"/>
      <c r="X160" s="7"/>
      <c r="Y160" s="7"/>
      <c r="Z160" s="7"/>
    </row>
    <row r="161" spans="1:26" ht="22.5" customHeight="1">
      <c r="A161" t="s">
        <v>14460</v>
      </c>
      <c r="B161" s="4" t="s">
        <v>1013</v>
      </c>
      <c r="C161" s="7" t="s">
        <v>1140</v>
      </c>
      <c r="D161" s="6" t="s">
        <v>1141</v>
      </c>
      <c r="E161" s="7" t="s">
        <v>1142</v>
      </c>
      <c r="F161" s="7" t="s">
        <v>1143</v>
      </c>
      <c r="G161" s="7"/>
      <c r="H161" s="10" t="s">
        <v>1144</v>
      </c>
      <c r="I161" s="7">
        <v>4.9000000000000004</v>
      </c>
      <c r="J161" s="7">
        <v>170</v>
      </c>
      <c r="K161" s="7" t="s">
        <v>1145</v>
      </c>
      <c r="L161" s="7" t="s">
        <v>1146</v>
      </c>
      <c r="M161" s="7" t="s">
        <v>1013</v>
      </c>
      <c r="N161" s="7" t="s">
        <v>316</v>
      </c>
      <c r="O161" s="7"/>
      <c r="P161" s="7"/>
      <c r="Q161" s="7"/>
      <c r="R161" s="7"/>
      <c r="S161" s="7"/>
      <c r="T161" s="7"/>
      <c r="U161" s="7"/>
      <c r="V161" s="7"/>
      <c r="W161" s="7"/>
      <c r="X161" s="7"/>
      <c r="Y161" s="7"/>
      <c r="Z161" s="7"/>
    </row>
    <row r="162" spans="1:26" ht="22.5" customHeight="1">
      <c r="A162" t="s">
        <v>14460</v>
      </c>
      <c r="B162" s="4" t="s">
        <v>1013</v>
      </c>
      <c r="C162" s="7" t="s">
        <v>1147</v>
      </c>
      <c r="D162" s="6" t="s">
        <v>1148</v>
      </c>
      <c r="E162" s="7" t="s">
        <v>1149</v>
      </c>
      <c r="F162" s="7" t="s">
        <v>1150</v>
      </c>
      <c r="G162" s="7"/>
      <c r="H162" s="10" t="s">
        <v>1151</v>
      </c>
      <c r="I162" s="7">
        <v>4.7</v>
      </c>
      <c r="J162" s="7">
        <v>104</v>
      </c>
      <c r="K162" s="7" t="s">
        <v>1152</v>
      </c>
      <c r="L162" s="7" t="s">
        <v>1153</v>
      </c>
      <c r="M162" s="7" t="s">
        <v>1013</v>
      </c>
      <c r="N162" s="7" t="s">
        <v>316</v>
      </c>
      <c r="O162" s="7"/>
      <c r="P162" s="7"/>
      <c r="Q162" s="7"/>
      <c r="R162" s="7"/>
      <c r="S162" s="7"/>
      <c r="T162" s="7"/>
      <c r="U162" s="7"/>
      <c r="V162" s="7"/>
      <c r="W162" s="7"/>
      <c r="X162" s="7"/>
      <c r="Y162" s="7"/>
      <c r="Z162" s="7"/>
    </row>
    <row r="163" spans="1:26" ht="22.5" customHeight="1">
      <c r="A163" t="s">
        <v>14460</v>
      </c>
      <c r="B163" s="4" t="s">
        <v>1013</v>
      </c>
      <c r="C163" s="7" t="s">
        <v>1154</v>
      </c>
      <c r="D163" s="6" t="s">
        <v>1155</v>
      </c>
      <c r="E163" s="7" t="s">
        <v>1156</v>
      </c>
      <c r="F163" s="7" t="s">
        <v>1157</v>
      </c>
      <c r="G163" s="7"/>
      <c r="H163" s="10" t="s">
        <v>1158</v>
      </c>
      <c r="I163" s="7">
        <v>4.7</v>
      </c>
      <c r="J163" s="7">
        <v>156</v>
      </c>
      <c r="K163" s="7" t="s">
        <v>1159</v>
      </c>
      <c r="L163" s="7" t="s">
        <v>1049</v>
      </c>
      <c r="M163" s="7" t="s">
        <v>1013</v>
      </c>
      <c r="N163" s="7" t="s">
        <v>316</v>
      </c>
      <c r="O163" s="7"/>
      <c r="P163" s="7"/>
      <c r="Q163" s="7"/>
      <c r="R163" s="7"/>
      <c r="S163" s="7"/>
      <c r="T163" s="7"/>
      <c r="U163" s="7"/>
      <c r="V163" s="7"/>
      <c r="W163" s="7"/>
      <c r="X163" s="7"/>
      <c r="Y163" s="7"/>
      <c r="Z163" s="7"/>
    </row>
    <row r="164" spans="1:26" ht="22.5" customHeight="1">
      <c r="A164" t="s">
        <v>14460</v>
      </c>
      <c r="B164" s="4" t="s">
        <v>1160</v>
      </c>
      <c r="C164" s="7" t="s">
        <v>1161</v>
      </c>
      <c r="D164" s="6" t="s">
        <v>1162</v>
      </c>
      <c r="E164" s="7" t="s">
        <v>1163</v>
      </c>
      <c r="F164" s="7" t="s">
        <v>1164</v>
      </c>
      <c r="G164" s="7"/>
      <c r="H164" s="10" t="s">
        <v>1165</v>
      </c>
      <c r="I164" s="7">
        <v>4.7</v>
      </c>
      <c r="J164" s="7">
        <v>483</v>
      </c>
      <c r="K164" s="7" t="s">
        <v>1166</v>
      </c>
      <c r="L164" s="7" t="s">
        <v>1167</v>
      </c>
      <c r="M164" s="7" t="s">
        <v>1160</v>
      </c>
      <c r="N164" s="7" t="s">
        <v>119</v>
      </c>
      <c r="O164" s="7"/>
      <c r="P164" s="7"/>
      <c r="Q164" s="7"/>
      <c r="R164" s="7"/>
      <c r="S164" s="7"/>
      <c r="T164" s="7"/>
      <c r="U164" s="7"/>
      <c r="V164" s="7"/>
      <c r="W164" s="7"/>
      <c r="X164" s="7"/>
      <c r="Y164" s="7"/>
      <c r="Z164" s="7"/>
    </row>
    <row r="165" spans="1:26" ht="22.5" customHeight="1">
      <c r="A165" t="s">
        <v>14460</v>
      </c>
      <c r="B165" s="4" t="s">
        <v>1160</v>
      </c>
      <c r="C165" s="7" t="s">
        <v>1168</v>
      </c>
      <c r="D165" s="6" t="s">
        <v>1169</v>
      </c>
      <c r="E165" s="7" t="s">
        <v>1170</v>
      </c>
      <c r="F165" s="7" t="s">
        <v>1171</v>
      </c>
      <c r="G165" s="7"/>
      <c r="H165" s="10" t="s">
        <v>1172</v>
      </c>
      <c r="I165" s="7">
        <v>4.9000000000000004</v>
      </c>
      <c r="J165" s="7">
        <v>196</v>
      </c>
      <c r="K165" s="7" t="s">
        <v>1173</v>
      </c>
      <c r="L165" s="7" t="s">
        <v>1174</v>
      </c>
      <c r="M165" s="7" t="s">
        <v>1160</v>
      </c>
      <c r="N165" s="7" t="s">
        <v>119</v>
      </c>
      <c r="O165" s="7"/>
      <c r="P165" s="7"/>
      <c r="Q165" s="7"/>
      <c r="R165" s="7"/>
      <c r="S165" s="7"/>
      <c r="T165" s="7"/>
      <c r="U165" s="7"/>
      <c r="V165" s="7"/>
      <c r="W165" s="7"/>
      <c r="X165" s="7"/>
      <c r="Y165" s="7"/>
      <c r="Z165" s="7"/>
    </row>
    <row r="166" spans="1:26" ht="22.5" customHeight="1">
      <c r="A166" t="s">
        <v>14460</v>
      </c>
      <c r="B166" s="4" t="s">
        <v>1160</v>
      </c>
      <c r="C166" s="7" t="s">
        <v>1175</v>
      </c>
      <c r="D166" s="6" t="s">
        <v>1176</v>
      </c>
      <c r="E166" s="7" t="s">
        <v>1177</v>
      </c>
      <c r="F166" s="7" t="s">
        <v>1178</v>
      </c>
      <c r="G166" s="7"/>
      <c r="H166" s="10" t="s">
        <v>1179</v>
      </c>
      <c r="I166" s="7">
        <v>4.9000000000000004</v>
      </c>
      <c r="J166" s="7">
        <v>56</v>
      </c>
      <c r="K166" s="7" t="s">
        <v>1180</v>
      </c>
      <c r="L166" s="7" t="s">
        <v>1181</v>
      </c>
      <c r="M166" s="7" t="s">
        <v>1160</v>
      </c>
      <c r="N166" s="7" t="s">
        <v>119</v>
      </c>
      <c r="O166" s="7"/>
      <c r="P166" s="7"/>
      <c r="Q166" s="7"/>
      <c r="R166" s="7"/>
      <c r="S166" s="7"/>
      <c r="T166" s="7"/>
      <c r="U166" s="7"/>
      <c r="V166" s="7"/>
      <c r="W166" s="7"/>
      <c r="X166" s="7"/>
      <c r="Y166" s="7"/>
      <c r="Z166" s="7"/>
    </row>
    <row r="167" spans="1:26" ht="22.5" customHeight="1">
      <c r="A167" t="s">
        <v>14460</v>
      </c>
      <c r="B167" s="4" t="s">
        <v>1160</v>
      </c>
      <c r="C167" s="7" t="s">
        <v>1182</v>
      </c>
      <c r="D167" s="6" t="s">
        <v>1183</v>
      </c>
      <c r="E167" s="7" t="s">
        <v>1184</v>
      </c>
      <c r="F167" s="7" t="s">
        <v>1185</v>
      </c>
      <c r="G167" s="7"/>
      <c r="H167" s="10" t="s">
        <v>1186</v>
      </c>
      <c r="I167" s="7">
        <v>4.7</v>
      </c>
      <c r="J167" s="7">
        <v>560</v>
      </c>
      <c r="K167" s="7" t="s">
        <v>1187</v>
      </c>
      <c r="L167" s="7" t="s">
        <v>1188</v>
      </c>
      <c r="M167" s="7" t="s">
        <v>1189</v>
      </c>
      <c r="N167" s="7" t="s">
        <v>119</v>
      </c>
      <c r="O167" s="7"/>
      <c r="P167" s="7"/>
      <c r="Q167" s="7"/>
      <c r="R167" s="7"/>
      <c r="S167" s="7"/>
      <c r="T167" s="7"/>
      <c r="U167" s="7"/>
      <c r="V167" s="7"/>
      <c r="W167" s="7"/>
      <c r="X167" s="7"/>
      <c r="Y167" s="7"/>
      <c r="Z167" s="7"/>
    </row>
    <row r="168" spans="1:26" ht="22.5" customHeight="1">
      <c r="A168" t="s">
        <v>14460</v>
      </c>
      <c r="B168" s="4" t="s">
        <v>1160</v>
      </c>
      <c r="C168" s="7" t="s">
        <v>1190</v>
      </c>
      <c r="D168" s="6" t="s">
        <v>1191</v>
      </c>
      <c r="E168" s="7" t="s">
        <v>1192</v>
      </c>
      <c r="F168" s="7" t="s">
        <v>1193</v>
      </c>
      <c r="G168" s="7"/>
      <c r="H168" s="10" t="s">
        <v>1194</v>
      </c>
      <c r="I168" s="7">
        <v>4.8</v>
      </c>
      <c r="J168" s="7">
        <v>862</v>
      </c>
      <c r="K168" s="7" t="s">
        <v>1195</v>
      </c>
      <c r="L168" s="7" t="s">
        <v>1196</v>
      </c>
      <c r="M168" s="7" t="s">
        <v>1160</v>
      </c>
      <c r="N168" s="7" t="s">
        <v>316</v>
      </c>
      <c r="O168" s="7"/>
      <c r="P168" s="7"/>
      <c r="Q168" s="7"/>
      <c r="R168" s="7"/>
      <c r="S168" s="7"/>
      <c r="T168" s="7"/>
      <c r="U168" s="7"/>
      <c r="V168" s="7"/>
      <c r="W168" s="7"/>
      <c r="X168" s="7"/>
      <c r="Y168" s="7"/>
      <c r="Z168" s="7"/>
    </row>
    <row r="169" spans="1:26" ht="22.5" customHeight="1">
      <c r="A169" t="s">
        <v>14460</v>
      </c>
      <c r="B169" s="4" t="s">
        <v>1160</v>
      </c>
      <c r="C169" s="7" t="s">
        <v>1197</v>
      </c>
      <c r="D169" s="6" t="s">
        <v>1198</v>
      </c>
      <c r="E169" s="7" t="s">
        <v>1199</v>
      </c>
      <c r="F169" s="7" t="s">
        <v>1200</v>
      </c>
      <c r="G169" s="7"/>
      <c r="H169" s="10" t="s">
        <v>1201</v>
      </c>
      <c r="I169" s="7">
        <v>4.9000000000000004</v>
      </c>
      <c r="J169" s="7">
        <v>274</v>
      </c>
      <c r="K169" s="7" t="s">
        <v>1202</v>
      </c>
      <c r="L169" s="7" t="s">
        <v>1203</v>
      </c>
      <c r="M169" s="7" t="s">
        <v>1160</v>
      </c>
      <c r="N169" s="7" t="s">
        <v>119</v>
      </c>
      <c r="O169" s="7"/>
      <c r="P169" s="7"/>
      <c r="Q169" s="7"/>
      <c r="R169" s="7"/>
      <c r="S169" s="7"/>
      <c r="T169" s="7"/>
      <c r="U169" s="7"/>
      <c r="V169" s="7"/>
      <c r="W169" s="7"/>
      <c r="X169" s="7"/>
      <c r="Y169" s="7"/>
      <c r="Z169" s="7"/>
    </row>
    <row r="170" spans="1:26" ht="22.5" customHeight="1">
      <c r="A170" t="s">
        <v>14460</v>
      </c>
      <c r="B170" s="4" t="s">
        <v>1160</v>
      </c>
      <c r="C170" s="7" t="s">
        <v>1204</v>
      </c>
      <c r="D170" s="6" t="s">
        <v>1205</v>
      </c>
      <c r="E170" s="7" t="s">
        <v>1206</v>
      </c>
      <c r="F170" s="7" t="s">
        <v>523</v>
      </c>
      <c r="G170" s="7"/>
      <c r="H170" s="10" t="s">
        <v>1207</v>
      </c>
      <c r="I170" s="7">
        <v>4.8</v>
      </c>
      <c r="J170" s="7">
        <v>997</v>
      </c>
      <c r="K170" s="7" t="s">
        <v>1208</v>
      </c>
      <c r="L170" s="7" t="s">
        <v>1209</v>
      </c>
      <c r="M170" s="7" t="s">
        <v>1210</v>
      </c>
      <c r="N170" s="7" t="s">
        <v>119</v>
      </c>
      <c r="O170" s="7"/>
      <c r="P170" s="7"/>
      <c r="Q170" s="7"/>
      <c r="R170" s="7"/>
      <c r="S170" s="7"/>
      <c r="T170" s="7"/>
      <c r="U170" s="7"/>
      <c r="V170" s="7"/>
      <c r="W170" s="7"/>
      <c r="X170" s="7"/>
      <c r="Y170" s="7"/>
      <c r="Z170" s="7"/>
    </row>
    <row r="171" spans="1:26" ht="22.5" customHeight="1">
      <c r="A171" t="s">
        <v>14460</v>
      </c>
      <c r="B171" s="4" t="s">
        <v>1160</v>
      </c>
      <c r="C171" s="7" t="s">
        <v>1211</v>
      </c>
      <c r="D171" s="6" t="s">
        <v>1212</v>
      </c>
      <c r="E171" s="7" t="s">
        <v>1213</v>
      </c>
      <c r="F171" s="7" t="s">
        <v>1214</v>
      </c>
      <c r="G171" s="7"/>
      <c r="H171" s="10" t="s">
        <v>1215</v>
      </c>
      <c r="I171" s="7">
        <v>4.9000000000000004</v>
      </c>
      <c r="J171" s="7">
        <v>510</v>
      </c>
      <c r="K171" s="7" t="s">
        <v>1216</v>
      </c>
      <c r="L171" s="7" t="s">
        <v>1217</v>
      </c>
      <c r="M171" s="7" t="s">
        <v>1160</v>
      </c>
      <c r="N171" s="7" t="s">
        <v>316</v>
      </c>
      <c r="O171" s="7"/>
      <c r="P171" s="7"/>
      <c r="Q171" s="7"/>
      <c r="R171" s="7"/>
      <c r="S171" s="7"/>
      <c r="T171" s="7"/>
      <c r="U171" s="7"/>
      <c r="V171" s="7"/>
      <c r="W171" s="7"/>
      <c r="X171" s="7"/>
      <c r="Y171" s="7"/>
      <c r="Z171" s="7"/>
    </row>
    <row r="172" spans="1:26" ht="22.5" customHeight="1">
      <c r="A172" t="s">
        <v>14460</v>
      </c>
      <c r="B172" s="4" t="s">
        <v>1160</v>
      </c>
      <c r="C172" s="7" t="s">
        <v>1218</v>
      </c>
      <c r="D172" s="6" t="s">
        <v>1219</v>
      </c>
      <c r="E172" s="7" t="s">
        <v>1220</v>
      </c>
      <c r="F172" s="7" t="s">
        <v>1221</v>
      </c>
      <c r="G172" s="7"/>
      <c r="H172" s="10" t="s">
        <v>1222</v>
      </c>
      <c r="I172" s="7">
        <v>5</v>
      </c>
      <c r="J172" s="7">
        <v>4</v>
      </c>
      <c r="K172" s="7" t="s">
        <v>1223</v>
      </c>
      <c r="L172" s="7" t="s">
        <v>1224</v>
      </c>
      <c r="M172" s="7" t="s">
        <v>1160</v>
      </c>
      <c r="N172" s="7" t="s">
        <v>119</v>
      </c>
      <c r="O172" s="7"/>
      <c r="P172" s="7"/>
      <c r="Q172" s="7"/>
      <c r="R172" s="7"/>
      <c r="S172" s="7"/>
      <c r="T172" s="7"/>
      <c r="U172" s="7"/>
      <c r="V172" s="7"/>
      <c r="W172" s="7"/>
      <c r="X172" s="7"/>
      <c r="Y172" s="7"/>
      <c r="Z172" s="7"/>
    </row>
    <row r="173" spans="1:26" ht="22.5" customHeight="1">
      <c r="A173" t="s">
        <v>14460</v>
      </c>
      <c r="B173" s="4" t="s">
        <v>1160</v>
      </c>
      <c r="C173" s="7" t="s">
        <v>1225</v>
      </c>
      <c r="D173" s="6" t="s">
        <v>1226</v>
      </c>
      <c r="E173" s="7" t="s">
        <v>1227</v>
      </c>
      <c r="F173" s="7" t="s">
        <v>480</v>
      </c>
      <c r="G173" s="7"/>
      <c r="H173" s="10" t="s">
        <v>1228</v>
      </c>
      <c r="I173" s="7">
        <v>4.8</v>
      </c>
      <c r="J173" s="7">
        <v>45</v>
      </c>
      <c r="K173" s="7" t="s">
        <v>1229</v>
      </c>
      <c r="L173" s="7" t="s">
        <v>1230</v>
      </c>
      <c r="M173" s="7" t="s">
        <v>1231</v>
      </c>
      <c r="N173" s="7" t="s">
        <v>119</v>
      </c>
      <c r="O173" s="7"/>
      <c r="P173" s="7"/>
      <c r="Q173" s="7"/>
      <c r="R173" s="7"/>
      <c r="S173" s="7"/>
      <c r="T173" s="7"/>
      <c r="U173" s="7"/>
      <c r="V173" s="7"/>
      <c r="W173" s="7"/>
      <c r="X173" s="7"/>
      <c r="Y173" s="7"/>
      <c r="Z173" s="7"/>
    </row>
    <row r="174" spans="1:26" ht="22.5" customHeight="1">
      <c r="A174" t="s">
        <v>14460</v>
      </c>
      <c r="B174" s="4" t="s">
        <v>1160</v>
      </c>
      <c r="C174" s="7" t="s">
        <v>1232</v>
      </c>
      <c r="D174" s="6" t="s">
        <v>1233</v>
      </c>
      <c r="E174" s="7" t="s">
        <v>1234</v>
      </c>
      <c r="F174" s="7" t="s">
        <v>1235</v>
      </c>
      <c r="G174" s="7"/>
      <c r="H174" s="10" t="s">
        <v>1236</v>
      </c>
      <c r="I174" s="7">
        <v>4.8</v>
      </c>
      <c r="J174" s="7">
        <v>120</v>
      </c>
      <c r="K174" s="7" t="s">
        <v>1237</v>
      </c>
      <c r="L174" s="7" t="s">
        <v>1238</v>
      </c>
      <c r="M174" s="7" t="s">
        <v>1160</v>
      </c>
      <c r="N174" s="7" t="s">
        <v>119</v>
      </c>
      <c r="O174" s="7"/>
      <c r="P174" s="7"/>
      <c r="Q174" s="7"/>
      <c r="R174" s="7"/>
      <c r="S174" s="7"/>
      <c r="T174" s="7"/>
      <c r="U174" s="7"/>
      <c r="V174" s="7"/>
      <c r="W174" s="7"/>
      <c r="X174" s="7"/>
      <c r="Y174" s="7"/>
      <c r="Z174" s="7"/>
    </row>
    <row r="175" spans="1:26" ht="22.5" customHeight="1">
      <c r="A175" t="s">
        <v>14460</v>
      </c>
      <c r="B175" s="4" t="s">
        <v>1160</v>
      </c>
      <c r="C175" s="7" t="s">
        <v>1239</v>
      </c>
      <c r="D175" s="6" t="s">
        <v>1240</v>
      </c>
      <c r="E175" s="7" t="s">
        <v>1241</v>
      </c>
      <c r="F175" s="7" t="s">
        <v>1242</v>
      </c>
      <c r="G175" s="7"/>
      <c r="H175" s="10" t="s">
        <v>1243</v>
      </c>
      <c r="I175" s="7">
        <v>4.8</v>
      </c>
      <c r="J175" s="7">
        <v>162</v>
      </c>
      <c r="K175" s="7" t="s">
        <v>1244</v>
      </c>
      <c r="L175" s="7" t="s">
        <v>1245</v>
      </c>
      <c r="M175" s="7" t="s">
        <v>1160</v>
      </c>
      <c r="N175" s="7" t="s">
        <v>316</v>
      </c>
      <c r="O175" s="7"/>
      <c r="P175" s="7"/>
      <c r="Q175" s="7"/>
      <c r="R175" s="7"/>
      <c r="S175" s="7"/>
      <c r="T175" s="7"/>
      <c r="U175" s="7"/>
      <c r="V175" s="7"/>
      <c r="W175" s="7"/>
      <c r="X175" s="7"/>
      <c r="Y175" s="7"/>
      <c r="Z175" s="7"/>
    </row>
    <row r="176" spans="1:26" ht="22.5" customHeight="1">
      <c r="A176" t="s">
        <v>14460</v>
      </c>
      <c r="B176" s="4" t="s">
        <v>1160</v>
      </c>
      <c r="C176" s="7" t="s">
        <v>1246</v>
      </c>
      <c r="D176" s="6" t="s">
        <v>1247</v>
      </c>
      <c r="E176" s="7" t="s">
        <v>1248</v>
      </c>
      <c r="F176" s="7" t="s">
        <v>1249</v>
      </c>
      <c r="G176" s="7"/>
      <c r="H176" s="10" t="s">
        <v>1250</v>
      </c>
      <c r="I176" s="7">
        <v>5</v>
      </c>
      <c r="J176" s="7">
        <v>7</v>
      </c>
      <c r="K176" s="7" t="s">
        <v>1251</v>
      </c>
      <c r="L176" s="7" t="s">
        <v>1252</v>
      </c>
      <c r="M176" s="7" t="s">
        <v>1160</v>
      </c>
      <c r="N176" s="7" t="s">
        <v>119</v>
      </c>
      <c r="O176" s="7"/>
      <c r="P176" s="7"/>
      <c r="Q176" s="7"/>
      <c r="R176" s="7"/>
      <c r="S176" s="7"/>
      <c r="T176" s="7"/>
      <c r="U176" s="7"/>
      <c r="V176" s="7"/>
      <c r="W176" s="7"/>
      <c r="X176" s="7"/>
      <c r="Y176" s="7"/>
      <c r="Z176" s="7"/>
    </row>
    <row r="177" spans="1:26" ht="22.5" customHeight="1">
      <c r="A177" t="s">
        <v>14460</v>
      </c>
      <c r="B177" s="4" t="s">
        <v>1160</v>
      </c>
      <c r="C177" s="7" t="s">
        <v>1253</v>
      </c>
      <c r="D177" s="6" t="s">
        <v>1254</v>
      </c>
      <c r="E177" s="7" t="s">
        <v>1255</v>
      </c>
      <c r="F177" s="7" t="s">
        <v>1256</v>
      </c>
      <c r="G177" s="7"/>
      <c r="H177" s="10" t="s">
        <v>1257</v>
      </c>
      <c r="I177" s="7">
        <v>4.8</v>
      </c>
      <c r="J177" s="7">
        <v>354</v>
      </c>
      <c r="K177" s="7" t="s">
        <v>1258</v>
      </c>
      <c r="L177" s="7" t="s">
        <v>1259</v>
      </c>
      <c r="M177" s="7" t="s">
        <v>1160</v>
      </c>
      <c r="N177" s="7" t="s">
        <v>119</v>
      </c>
      <c r="O177" s="7"/>
      <c r="P177" s="7"/>
      <c r="Q177" s="7"/>
      <c r="R177" s="7"/>
      <c r="S177" s="7"/>
      <c r="T177" s="7"/>
      <c r="U177" s="7"/>
      <c r="V177" s="7"/>
      <c r="W177" s="7"/>
      <c r="X177" s="7"/>
      <c r="Y177" s="7"/>
      <c r="Z177" s="7"/>
    </row>
    <row r="178" spans="1:26" ht="22.5" customHeight="1">
      <c r="A178" t="s">
        <v>14460</v>
      </c>
      <c r="B178" s="4" t="s">
        <v>1160</v>
      </c>
      <c r="C178" s="7" t="s">
        <v>1260</v>
      </c>
      <c r="D178" s="6" t="s">
        <v>1261</v>
      </c>
      <c r="E178" s="7" t="s">
        <v>1262</v>
      </c>
      <c r="F178" s="7" t="s">
        <v>1263</v>
      </c>
      <c r="G178" s="7"/>
      <c r="H178" s="10" t="s">
        <v>1264</v>
      </c>
      <c r="I178" s="7">
        <v>5</v>
      </c>
      <c r="J178" s="7">
        <v>12</v>
      </c>
      <c r="K178" s="7" t="s">
        <v>1265</v>
      </c>
      <c r="L178" s="7" t="s">
        <v>1266</v>
      </c>
      <c r="M178" s="7" t="s">
        <v>1267</v>
      </c>
      <c r="N178" s="7" t="s">
        <v>1268</v>
      </c>
      <c r="O178" s="7"/>
      <c r="P178" s="7"/>
      <c r="Q178" s="7"/>
      <c r="R178" s="7"/>
      <c r="S178" s="7"/>
      <c r="T178" s="7"/>
      <c r="U178" s="7"/>
      <c r="V178" s="7"/>
      <c r="W178" s="7"/>
      <c r="X178" s="7"/>
      <c r="Y178" s="7"/>
      <c r="Z178" s="7"/>
    </row>
    <row r="179" spans="1:26" ht="22.5" customHeight="1">
      <c r="A179" t="s">
        <v>14460</v>
      </c>
      <c r="B179" s="4" t="s">
        <v>1160</v>
      </c>
      <c r="C179" s="7" t="s">
        <v>1269</v>
      </c>
      <c r="D179" s="6" t="s">
        <v>1270</v>
      </c>
      <c r="E179" s="7" t="s">
        <v>1271</v>
      </c>
      <c r="F179" s="7" t="s">
        <v>1272</v>
      </c>
      <c r="G179" s="7"/>
      <c r="H179" s="10" t="s">
        <v>1273</v>
      </c>
      <c r="I179" s="7">
        <v>5</v>
      </c>
      <c r="J179" s="7">
        <v>36</v>
      </c>
      <c r="K179" s="7" t="s">
        <v>1274</v>
      </c>
      <c r="L179" s="7" t="s">
        <v>1275</v>
      </c>
      <c r="M179" s="7" t="s">
        <v>1276</v>
      </c>
      <c r="N179" s="7" t="s">
        <v>119</v>
      </c>
      <c r="O179" s="7"/>
      <c r="P179" s="7"/>
      <c r="Q179" s="7"/>
      <c r="R179" s="7"/>
      <c r="S179" s="7"/>
      <c r="T179" s="7"/>
      <c r="U179" s="7"/>
      <c r="V179" s="7"/>
      <c r="W179" s="7"/>
      <c r="X179" s="7"/>
      <c r="Y179" s="7"/>
      <c r="Z179" s="7"/>
    </row>
    <row r="180" spans="1:26" ht="22.5" customHeight="1">
      <c r="A180" t="s">
        <v>14460</v>
      </c>
      <c r="B180" s="4" t="s">
        <v>1160</v>
      </c>
      <c r="C180" s="7" t="s">
        <v>1277</v>
      </c>
      <c r="D180" s="6" t="s">
        <v>1278</v>
      </c>
      <c r="E180" s="7" t="s">
        <v>1279</v>
      </c>
      <c r="F180" s="7" t="s">
        <v>1280</v>
      </c>
      <c r="G180" s="7"/>
      <c r="H180" s="10" t="s">
        <v>1281</v>
      </c>
      <c r="I180" s="7">
        <v>4.7</v>
      </c>
      <c r="J180" s="7">
        <v>1142</v>
      </c>
      <c r="K180" s="7" t="s">
        <v>1282</v>
      </c>
      <c r="L180" s="7" t="s">
        <v>1283</v>
      </c>
      <c r="M180" s="7" t="s">
        <v>454</v>
      </c>
      <c r="N180" s="7" t="s">
        <v>119</v>
      </c>
      <c r="O180" s="7"/>
      <c r="P180" s="7"/>
      <c r="Q180" s="7"/>
      <c r="R180" s="7"/>
      <c r="S180" s="7"/>
      <c r="T180" s="7"/>
      <c r="U180" s="7"/>
      <c r="V180" s="7"/>
      <c r="W180" s="7"/>
      <c r="X180" s="7"/>
      <c r="Y180" s="7"/>
      <c r="Z180" s="7"/>
    </row>
    <row r="181" spans="1:26" ht="22.5" customHeight="1">
      <c r="A181" t="s">
        <v>14460</v>
      </c>
      <c r="B181" s="4" t="s">
        <v>1160</v>
      </c>
      <c r="C181" s="14" t="s">
        <v>1284</v>
      </c>
      <c r="D181" s="6" t="s">
        <v>1285</v>
      </c>
      <c r="E181" s="7" t="s">
        <v>1286</v>
      </c>
      <c r="F181" s="7" t="s">
        <v>1287</v>
      </c>
      <c r="G181" s="7"/>
      <c r="H181" s="10" t="s">
        <v>1288</v>
      </c>
      <c r="I181" s="7">
        <v>4.8</v>
      </c>
      <c r="J181" s="7">
        <v>13</v>
      </c>
      <c r="K181" s="7" t="s">
        <v>1289</v>
      </c>
      <c r="L181" s="7" t="s">
        <v>1290</v>
      </c>
      <c r="M181" s="7" t="s">
        <v>454</v>
      </c>
      <c r="N181" s="7" t="s">
        <v>119</v>
      </c>
      <c r="O181" s="7"/>
      <c r="P181" s="7"/>
      <c r="Q181" s="7"/>
      <c r="R181" s="7"/>
      <c r="S181" s="7"/>
      <c r="T181" s="7"/>
      <c r="U181" s="7"/>
      <c r="V181" s="7"/>
      <c r="W181" s="7"/>
      <c r="X181" s="7"/>
      <c r="Y181" s="7"/>
      <c r="Z181" s="7"/>
    </row>
    <row r="182" spans="1:26" ht="22.5" customHeight="1">
      <c r="A182" t="s">
        <v>14460</v>
      </c>
      <c r="B182" s="4" t="s">
        <v>1160</v>
      </c>
      <c r="C182" s="7" t="s">
        <v>580</v>
      </c>
      <c r="D182" s="6" t="s">
        <v>581</v>
      </c>
      <c r="E182" s="7" t="s">
        <v>582</v>
      </c>
      <c r="F182" s="7" t="s">
        <v>583</v>
      </c>
      <c r="G182" s="7"/>
      <c r="H182" s="10" t="s">
        <v>584</v>
      </c>
      <c r="I182" s="7">
        <v>4.8</v>
      </c>
      <c r="J182" s="7">
        <v>3436</v>
      </c>
      <c r="K182" s="7" t="s">
        <v>1291</v>
      </c>
      <c r="L182" s="7" t="s">
        <v>1292</v>
      </c>
      <c r="M182" s="7" t="s">
        <v>454</v>
      </c>
      <c r="N182" s="7" t="s">
        <v>119</v>
      </c>
      <c r="O182" s="7"/>
      <c r="P182" s="7"/>
      <c r="Q182" s="7"/>
      <c r="R182" s="7"/>
      <c r="S182" s="7"/>
      <c r="T182" s="7"/>
      <c r="U182" s="7"/>
      <c r="V182" s="7"/>
      <c r="W182" s="7"/>
      <c r="X182" s="7"/>
      <c r="Y182" s="7"/>
      <c r="Z182" s="7"/>
    </row>
    <row r="183" spans="1:26" ht="22.5" customHeight="1">
      <c r="A183" t="s">
        <v>14460</v>
      </c>
      <c r="B183" s="4" t="s">
        <v>1160</v>
      </c>
      <c r="C183" s="7" t="s">
        <v>1293</v>
      </c>
      <c r="D183" s="6" t="s">
        <v>1294</v>
      </c>
      <c r="E183" s="7" t="s">
        <v>1295</v>
      </c>
      <c r="F183" s="7" t="s">
        <v>1296</v>
      </c>
      <c r="G183" s="7"/>
      <c r="H183" s="10" t="s">
        <v>1297</v>
      </c>
      <c r="I183" s="7">
        <v>4.3</v>
      </c>
      <c r="J183" s="7">
        <v>91</v>
      </c>
      <c r="K183" s="7" t="s">
        <v>1298</v>
      </c>
      <c r="L183" s="7" t="s">
        <v>1299</v>
      </c>
      <c r="M183" s="7" t="s">
        <v>454</v>
      </c>
      <c r="N183" s="7" t="s">
        <v>119</v>
      </c>
      <c r="O183" s="7"/>
      <c r="P183" s="7"/>
      <c r="Q183" s="7"/>
      <c r="R183" s="7"/>
      <c r="S183" s="7"/>
      <c r="T183" s="7"/>
      <c r="U183" s="7"/>
      <c r="V183" s="7"/>
      <c r="W183" s="7"/>
      <c r="X183" s="7"/>
      <c r="Y183" s="7"/>
      <c r="Z183" s="7"/>
    </row>
    <row r="184" spans="1:26" ht="22.5" customHeight="1">
      <c r="A184" t="s">
        <v>14460</v>
      </c>
      <c r="B184" s="4" t="s">
        <v>1300</v>
      </c>
      <c r="C184" s="7" t="s">
        <v>1301</v>
      </c>
      <c r="D184" s="7" t="s">
        <v>1302</v>
      </c>
      <c r="E184" s="7" t="s">
        <v>1303</v>
      </c>
      <c r="F184" s="7" t="s">
        <v>1304</v>
      </c>
      <c r="G184" s="7"/>
      <c r="H184" s="10" t="s">
        <v>1305</v>
      </c>
      <c r="I184" s="7">
        <v>4.7</v>
      </c>
      <c r="J184" s="7">
        <v>127</v>
      </c>
      <c r="K184" s="7" t="s">
        <v>1306</v>
      </c>
      <c r="L184" s="7" t="s">
        <v>1307</v>
      </c>
      <c r="M184" s="7" t="s">
        <v>1300</v>
      </c>
      <c r="N184" s="7" t="s">
        <v>1307</v>
      </c>
      <c r="O184" s="7"/>
      <c r="P184" s="7"/>
      <c r="Q184" s="7"/>
      <c r="R184" s="7"/>
      <c r="S184" s="7"/>
      <c r="T184" s="7"/>
      <c r="U184" s="7"/>
      <c r="V184" s="7"/>
      <c r="W184" s="7"/>
      <c r="X184" s="7"/>
      <c r="Y184" s="7"/>
      <c r="Z184" s="7"/>
    </row>
    <row r="185" spans="1:26" ht="22.5" customHeight="1">
      <c r="A185" t="s">
        <v>14460</v>
      </c>
      <c r="B185" s="4" t="s">
        <v>1300</v>
      </c>
      <c r="C185" s="7" t="s">
        <v>1308</v>
      </c>
      <c r="D185" s="6" t="s">
        <v>1309</v>
      </c>
      <c r="E185" s="7" t="s">
        <v>1310</v>
      </c>
      <c r="F185" s="7" t="s">
        <v>1311</v>
      </c>
      <c r="G185" s="7"/>
      <c r="H185" s="10" t="s">
        <v>1312</v>
      </c>
      <c r="I185" s="7">
        <v>4.9000000000000004</v>
      </c>
      <c r="J185" s="7">
        <v>318</v>
      </c>
      <c r="K185" s="7" t="s">
        <v>1313</v>
      </c>
      <c r="L185" s="7" t="s">
        <v>1314</v>
      </c>
      <c r="M185" s="7" t="s">
        <v>1300</v>
      </c>
      <c r="N185" s="7" t="s">
        <v>1314</v>
      </c>
      <c r="O185" s="7"/>
      <c r="P185" s="7"/>
      <c r="Q185" s="7"/>
      <c r="R185" s="7"/>
      <c r="S185" s="7"/>
      <c r="T185" s="7"/>
      <c r="U185" s="7"/>
      <c r="V185" s="7"/>
      <c r="W185" s="7"/>
      <c r="X185" s="7"/>
      <c r="Y185" s="7"/>
      <c r="Z185" s="7"/>
    </row>
    <row r="186" spans="1:26" ht="22.5" customHeight="1">
      <c r="A186" t="s">
        <v>14460</v>
      </c>
      <c r="B186" s="4" t="s">
        <v>1300</v>
      </c>
      <c r="C186" s="7" t="s">
        <v>1315</v>
      </c>
      <c r="D186" s="6" t="s">
        <v>1316</v>
      </c>
      <c r="E186" s="7" t="s">
        <v>1317</v>
      </c>
      <c r="F186" s="7" t="s">
        <v>1318</v>
      </c>
      <c r="G186" s="7"/>
      <c r="H186" s="10" t="s">
        <v>1319</v>
      </c>
      <c r="I186" s="7">
        <v>5</v>
      </c>
      <c r="J186" s="7">
        <v>341</v>
      </c>
      <c r="K186" s="7" t="s">
        <v>1320</v>
      </c>
      <c r="L186" s="7" t="s">
        <v>1321</v>
      </c>
      <c r="M186" s="7" t="s">
        <v>1300</v>
      </c>
      <c r="N186" s="7" t="s">
        <v>1322</v>
      </c>
      <c r="O186" s="7"/>
      <c r="P186" s="7"/>
      <c r="Q186" s="7"/>
      <c r="R186" s="7"/>
      <c r="S186" s="7"/>
      <c r="T186" s="7"/>
      <c r="U186" s="7"/>
      <c r="V186" s="7"/>
      <c r="W186" s="7"/>
      <c r="X186" s="7"/>
      <c r="Y186" s="7"/>
      <c r="Z186" s="7"/>
    </row>
    <row r="187" spans="1:26" ht="22.5" customHeight="1">
      <c r="A187" t="s">
        <v>14460</v>
      </c>
      <c r="B187" s="4" t="s">
        <v>1300</v>
      </c>
      <c r="C187" s="7" t="s">
        <v>1323</v>
      </c>
      <c r="D187" s="6" t="s">
        <v>1324</v>
      </c>
      <c r="E187" s="7" t="s">
        <v>1325</v>
      </c>
      <c r="F187" s="7" t="s">
        <v>1326</v>
      </c>
      <c r="G187" s="7"/>
      <c r="H187" s="10" t="s">
        <v>1327</v>
      </c>
      <c r="I187" s="7">
        <v>5</v>
      </c>
      <c r="J187" s="7">
        <v>89</v>
      </c>
      <c r="K187" s="7" t="s">
        <v>1328</v>
      </c>
      <c r="L187" s="7" t="s">
        <v>1329</v>
      </c>
      <c r="M187" s="7" t="s">
        <v>1330</v>
      </c>
      <c r="N187" s="7" t="s">
        <v>316</v>
      </c>
      <c r="O187" s="7"/>
      <c r="P187" s="7"/>
      <c r="Q187" s="7"/>
      <c r="R187" s="7"/>
      <c r="S187" s="7"/>
      <c r="T187" s="7"/>
      <c r="U187" s="7"/>
      <c r="V187" s="7"/>
      <c r="W187" s="7"/>
      <c r="X187" s="7"/>
      <c r="Y187" s="7"/>
      <c r="Z187" s="7"/>
    </row>
    <row r="188" spans="1:26" ht="22.5" customHeight="1">
      <c r="A188" t="s">
        <v>14460</v>
      </c>
      <c r="B188" s="4" t="s">
        <v>1300</v>
      </c>
      <c r="C188" s="7" t="s">
        <v>1331</v>
      </c>
      <c r="D188" s="6" t="s">
        <v>1332</v>
      </c>
      <c r="E188" s="7" t="s">
        <v>1333</v>
      </c>
      <c r="F188" s="7" t="s">
        <v>1334</v>
      </c>
      <c r="G188" s="7"/>
      <c r="H188" s="10" t="s">
        <v>1335</v>
      </c>
      <c r="I188" s="7">
        <v>5</v>
      </c>
      <c r="J188" s="7">
        <v>125</v>
      </c>
      <c r="K188" s="7" t="s">
        <v>1336</v>
      </c>
      <c r="L188" s="7" t="s">
        <v>1337</v>
      </c>
      <c r="M188" s="7" t="s">
        <v>1300</v>
      </c>
      <c r="N188" s="7" t="s">
        <v>316</v>
      </c>
      <c r="O188" s="7"/>
      <c r="P188" s="7"/>
      <c r="Q188" s="7"/>
      <c r="R188" s="7"/>
      <c r="S188" s="7"/>
      <c r="T188" s="7"/>
      <c r="U188" s="7"/>
      <c r="V188" s="7"/>
      <c r="W188" s="7"/>
      <c r="X188" s="7"/>
      <c r="Y188" s="7"/>
      <c r="Z188" s="7"/>
    </row>
    <row r="189" spans="1:26" ht="22.5" customHeight="1">
      <c r="A189" t="s">
        <v>14460</v>
      </c>
      <c r="B189" s="4" t="s">
        <v>1300</v>
      </c>
      <c r="C189" s="7" t="s">
        <v>1338</v>
      </c>
      <c r="D189" s="6" t="s">
        <v>1339</v>
      </c>
      <c r="E189" s="7" t="s">
        <v>1340</v>
      </c>
      <c r="F189" s="7" t="s">
        <v>1341</v>
      </c>
      <c r="G189" s="7"/>
      <c r="H189" s="10" t="s">
        <v>1342</v>
      </c>
      <c r="I189" s="7">
        <v>5</v>
      </c>
      <c r="J189" s="7">
        <v>99</v>
      </c>
      <c r="K189" s="7" t="s">
        <v>1343</v>
      </c>
      <c r="L189" s="7" t="s">
        <v>1344</v>
      </c>
      <c r="M189" s="7" t="s">
        <v>1300</v>
      </c>
      <c r="N189" s="7" t="s">
        <v>888</v>
      </c>
      <c r="O189" s="7"/>
      <c r="P189" s="7"/>
      <c r="Q189" s="7"/>
      <c r="R189" s="7"/>
      <c r="S189" s="7"/>
      <c r="T189" s="7"/>
      <c r="U189" s="7"/>
      <c r="V189" s="7"/>
      <c r="W189" s="7"/>
      <c r="X189" s="7"/>
      <c r="Y189" s="7"/>
      <c r="Z189" s="7"/>
    </row>
    <row r="190" spans="1:26" ht="22.5" customHeight="1">
      <c r="A190" t="s">
        <v>14460</v>
      </c>
      <c r="B190" s="4" t="s">
        <v>1300</v>
      </c>
      <c r="C190" s="7" t="s">
        <v>1345</v>
      </c>
      <c r="D190" s="6" t="s">
        <v>1346</v>
      </c>
      <c r="E190" s="7" t="s">
        <v>1347</v>
      </c>
      <c r="F190" s="7" t="s">
        <v>1348</v>
      </c>
      <c r="G190" s="7"/>
      <c r="H190" s="10" t="s">
        <v>1349</v>
      </c>
      <c r="I190" s="7">
        <v>5</v>
      </c>
      <c r="J190" s="7">
        <v>45</v>
      </c>
      <c r="K190" s="7" t="s">
        <v>1350</v>
      </c>
      <c r="L190" s="7" t="s">
        <v>1351</v>
      </c>
      <c r="M190" s="7" t="s">
        <v>1300</v>
      </c>
      <c r="N190" s="7" t="s">
        <v>888</v>
      </c>
      <c r="O190" s="7"/>
      <c r="P190" s="7"/>
      <c r="Q190" s="7"/>
      <c r="R190" s="7"/>
      <c r="S190" s="7"/>
      <c r="T190" s="7"/>
      <c r="U190" s="7"/>
      <c r="V190" s="7"/>
      <c r="W190" s="7"/>
      <c r="X190" s="7"/>
      <c r="Y190" s="7"/>
      <c r="Z190" s="7"/>
    </row>
    <row r="191" spans="1:26" ht="22.5" customHeight="1">
      <c r="A191" t="s">
        <v>14460</v>
      </c>
      <c r="B191" s="4" t="s">
        <v>1300</v>
      </c>
      <c r="C191" s="7" t="s">
        <v>1352</v>
      </c>
      <c r="D191" s="6" t="s">
        <v>1353</v>
      </c>
      <c r="E191" s="7" t="s">
        <v>1354</v>
      </c>
      <c r="F191" s="7" t="s">
        <v>1355</v>
      </c>
      <c r="G191" s="7"/>
      <c r="H191" s="10" t="s">
        <v>1356</v>
      </c>
      <c r="I191" s="7">
        <v>4.9000000000000004</v>
      </c>
      <c r="J191" s="7">
        <v>49</v>
      </c>
      <c r="K191" s="7" t="s">
        <v>1357</v>
      </c>
      <c r="L191" s="7" t="s">
        <v>1358</v>
      </c>
      <c r="M191" s="7" t="s">
        <v>1300</v>
      </c>
      <c r="N191" s="7" t="s">
        <v>316</v>
      </c>
      <c r="O191" s="7"/>
      <c r="P191" s="7"/>
      <c r="Q191" s="7"/>
      <c r="R191" s="7"/>
      <c r="S191" s="7"/>
      <c r="T191" s="7"/>
      <c r="U191" s="7"/>
      <c r="V191" s="7"/>
      <c r="W191" s="7"/>
      <c r="X191" s="7"/>
      <c r="Y191" s="7"/>
      <c r="Z191" s="7"/>
    </row>
    <row r="192" spans="1:26" ht="22.5" customHeight="1">
      <c r="A192" t="s">
        <v>14460</v>
      </c>
      <c r="B192" s="4" t="s">
        <v>1300</v>
      </c>
      <c r="C192" s="7" t="s">
        <v>1359</v>
      </c>
      <c r="D192" s="6" t="s">
        <v>1360</v>
      </c>
      <c r="E192" s="7" t="s">
        <v>1361</v>
      </c>
      <c r="F192" s="7" t="s">
        <v>1362</v>
      </c>
      <c r="G192" s="7"/>
      <c r="H192" s="10" t="s">
        <v>1363</v>
      </c>
      <c r="I192" s="7">
        <v>5</v>
      </c>
      <c r="J192" s="7">
        <v>16</v>
      </c>
      <c r="K192" s="7" t="s">
        <v>1364</v>
      </c>
      <c r="L192" s="7" t="s">
        <v>1365</v>
      </c>
      <c r="M192" s="7" t="s">
        <v>1300</v>
      </c>
      <c r="N192" s="7" t="s">
        <v>1300</v>
      </c>
      <c r="O192" s="7"/>
      <c r="P192" s="7"/>
      <c r="Q192" s="7"/>
      <c r="R192" s="7"/>
      <c r="S192" s="7"/>
      <c r="T192" s="7"/>
      <c r="U192" s="7"/>
      <c r="V192" s="7"/>
      <c r="W192" s="7"/>
      <c r="X192" s="7"/>
      <c r="Y192" s="7"/>
      <c r="Z192" s="7"/>
    </row>
    <row r="193" spans="1:26" ht="22.5" customHeight="1">
      <c r="A193" t="s">
        <v>14460</v>
      </c>
      <c r="B193" s="4" t="s">
        <v>1300</v>
      </c>
      <c r="C193" s="7" t="s">
        <v>1366</v>
      </c>
      <c r="D193" s="6" t="s">
        <v>1367</v>
      </c>
      <c r="E193" s="7" t="s">
        <v>1368</v>
      </c>
      <c r="F193" s="7" t="s">
        <v>1369</v>
      </c>
      <c r="G193" s="7"/>
      <c r="H193" s="10" t="s">
        <v>1370</v>
      </c>
      <c r="I193" s="7">
        <v>5</v>
      </c>
      <c r="J193" s="7">
        <v>104</v>
      </c>
      <c r="K193" s="7" t="s">
        <v>1371</v>
      </c>
      <c r="L193" s="7" t="s">
        <v>1372</v>
      </c>
      <c r="M193" s="7" t="s">
        <v>1300</v>
      </c>
      <c r="N193" s="7" t="s">
        <v>316</v>
      </c>
      <c r="O193" s="7"/>
      <c r="P193" s="7"/>
      <c r="Q193" s="7"/>
      <c r="R193" s="7"/>
      <c r="S193" s="7"/>
      <c r="T193" s="7"/>
      <c r="U193" s="7"/>
      <c r="V193" s="7"/>
      <c r="W193" s="7"/>
      <c r="X193" s="7"/>
      <c r="Y193" s="7"/>
      <c r="Z193" s="7"/>
    </row>
    <row r="194" spans="1:26" ht="22.5" customHeight="1">
      <c r="A194" t="s">
        <v>14460</v>
      </c>
      <c r="B194" s="4" t="s">
        <v>1300</v>
      </c>
      <c r="C194" s="7" t="s">
        <v>1373</v>
      </c>
      <c r="D194" s="6" t="s">
        <v>1374</v>
      </c>
      <c r="E194" s="7" t="s">
        <v>1375</v>
      </c>
      <c r="F194" s="7" t="s">
        <v>1376</v>
      </c>
      <c r="G194" s="7"/>
      <c r="H194" s="10" t="s">
        <v>1377</v>
      </c>
      <c r="I194" s="7">
        <v>5</v>
      </c>
      <c r="J194" s="7">
        <v>207</v>
      </c>
      <c r="K194" s="7" t="s">
        <v>1378</v>
      </c>
      <c r="L194" s="7" t="s">
        <v>1379</v>
      </c>
      <c r="M194" s="7" t="s">
        <v>1380</v>
      </c>
      <c r="N194" s="7" t="s">
        <v>1381</v>
      </c>
      <c r="O194" s="7"/>
      <c r="P194" s="7"/>
      <c r="Q194" s="7"/>
      <c r="R194" s="7"/>
      <c r="S194" s="7"/>
      <c r="T194" s="7"/>
      <c r="U194" s="7"/>
      <c r="V194" s="7"/>
      <c r="W194" s="7"/>
      <c r="X194" s="7"/>
      <c r="Y194" s="7"/>
      <c r="Z194" s="7"/>
    </row>
    <row r="195" spans="1:26" ht="22.5" customHeight="1">
      <c r="A195" t="s">
        <v>14460</v>
      </c>
      <c r="B195" s="4" t="s">
        <v>1300</v>
      </c>
      <c r="C195" s="7" t="s">
        <v>1382</v>
      </c>
      <c r="D195" s="6" t="s">
        <v>1383</v>
      </c>
      <c r="E195" s="7" t="s">
        <v>1384</v>
      </c>
      <c r="F195" s="7" t="s">
        <v>1385</v>
      </c>
      <c r="G195" s="7"/>
      <c r="H195" s="10" t="s">
        <v>1386</v>
      </c>
      <c r="I195" s="7">
        <v>4.9000000000000004</v>
      </c>
      <c r="J195" s="7">
        <v>97</v>
      </c>
      <c r="K195" s="7" t="s">
        <v>1387</v>
      </c>
      <c r="L195" s="7" t="s">
        <v>1388</v>
      </c>
      <c r="M195" s="7" t="s">
        <v>1300</v>
      </c>
      <c r="N195" s="7" t="s">
        <v>316</v>
      </c>
      <c r="O195" s="7"/>
      <c r="P195" s="7"/>
      <c r="Q195" s="7"/>
      <c r="R195" s="7"/>
      <c r="S195" s="7"/>
      <c r="T195" s="7"/>
      <c r="U195" s="7"/>
      <c r="V195" s="7"/>
      <c r="W195" s="7"/>
      <c r="X195" s="7"/>
      <c r="Y195" s="7"/>
      <c r="Z195" s="7"/>
    </row>
    <row r="196" spans="1:26" ht="22.5" customHeight="1">
      <c r="A196" t="s">
        <v>14460</v>
      </c>
      <c r="B196" s="4" t="s">
        <v>1300</v>
      </c>
      <c r="C196" s="7" t="s">
        <v>1389</v>
      </c>
      <c r="D196" s="6" t="s">
        <v>1390</v>
      </c>
      <c r="E196" s="7" t="s">
        <v>1391</v>
      </c>
      <c r="F196" s="7" t="s">
        <v>1392</v>
      </c>
      <c r="G196" s="7"/>
      <c r="H196" s="10" t="s">
        <v>1393</v>
      </c>
      <c r="I196" s="7">
        <v>5</v>
      </c>
      <c r="J196" s="7">
        <v>118</v>
      </c>
      <c r="K196" s="7" t="s">
        <v>1394</v>
      </c>
      <c r="L196" s="7" t="s">
        <v>1395</v>
      </c>
      <c r="M196" s="7" t="s">
        <v>1300</v>
      </c>
      <c r="N196" s="7" t="s">
        <v>316</v>
      </c>
      <c r="O196" s="7"/>
      <c r="P196" s="7"/>
      <c r="Q196" s="7"/>
      <c r="R196" s="7"/>
      <c r="S196" s="7"/>
      <c r="T196" s="7"/>
      <c r="U196" s="7"/>
      <c r="V196" s="7"/>
      <c r="W196" s="7"/>
      <c r="X196" s="7"/>
      <c r="Y196" s="7"/>
      <c r="Z196" s="7"/>
    </row>
    <row r="197" spans="1:26" ht="22.5" customHeight="1">
      <c r="A197" t="s">
        <v>14460</v>
      </c>
      <c r="B197" s="4" t="s">
        <v>1300</v>
      </c>
      <c r="C197" s="7" t="s">
        <v>1396</v>
      </c>
      <c r="D197" s="6" t="s">
        <v>1397</v>
      </c>
      <c r="E197" s="7" t="s">
        <v>1398</v>
      </c>
      <c r="F197" s="7" t="s">
        <v>1399</v>
      </c>
      <c r="G197" s="7"/>
      <c r="H197" s="10" t="s">
        <v>1400</v>
      </c>
      <c r="I197" s="7">
        <v>5</v>
      </c>
      <c r="J197" s="7">
        <v>10</v>
      </c>
      <c r="K197" s="7" t="s">
        <v>1401</v>
      </c>
      <c r="L197" s="7" t="s">
        <v>1402</v>
      </c>
      <c r="M197" s="7" t="s">
        <v>1300</v>
      </c>
      <c r="N197" s="7" t="s">
        <v>1300</v>
      </c>
      <c r="O197" s="7"/>
      <c r="P197" s="7"/>
      <c r="Q197" s="7"/>
      <c r="R197" s="7"/>
      <c r="S197" s="7"/>
      <c r="T197" s="7"/>
      <c r="U197" s="7"/>
      <c r="V197" s="7"/>
      <c r="W197" s="7"/>
      <c r="X197" s="7"/>
      <c r="Y197" s="7"/>
      <c r="Z197" s="7"/>
    </row>
    <row r="198" spans="1:26" ht="22.5" customHeight="1">
      <c r="A198" t="s">
        <v>14460</v>
      </c>
      <c r="B198" s="4" t="s">
        <v>1300</v>
      </c>
      <c r="C198" s="7" t="s">
        <v>1403</v>
      </c>
      <c r="D198" s="6" t="s">
        <v>1404</v>
      </c>
      <c r="E198" s="7" t="s">
        <v>1405</v>
      </c>
      <c r="F198" s="7" t="s">
        <v>1406</v>
      </c>
      <c r="G198" s="7"/>
      <c r="H198" s="10" t="s">
        <v>1407</v>
      </c>
      <c r="I198" s="7">
        <v>4.8</v>
      </c>
      <c r="J198" s="7">
        <v>35</v>
      </c>
      <c r="K198" s="7" t="s">
        <v>1408</v>
      </c>
      <c r="L198" s="7" t="s">
        <v>1409</v>
      </c>
      <c r="M198" s="7" t="s">
        <v>1300</v>
      </c>
      <c r="N198" s="7" t="s">
        <v>888</v>
      </c>
      <c r="O198" s="7"/>
      <c r="P198" s="7"/>
      <c r="Q198" s="7"/>
      <c r="R198" s="7"/>
      <c r="S198" s="7"/>
      <c r="T198" s="7"/>
      <c r="U198" s="7"/>
      <c r="V198" s="7"/>
      <c r="W198" s="7"/>
      <c r="X198" s="7"/>
      <c r="Y198" s="7"/>
      <c r="Z198" s="7"/>
    </row>
    <row r="199" spans="1:26" ht="22.5" customHeight="1">
      <c r="A199" t="s">
        <v>14460</v>
      </c>
      <c r="B199" s="4" t="s">
        <v>1300</v>
      </c>
      <c r="C199" s="7" t="s">
        <v>1410</v>
      </c>
      <c r="D199" s="6" t="s">
        <v>1411</v>
      </c>
      <c r="E199" s="7" t="s">
        <v>1412</v>
      </c>
      <c r="F199" s="7" t="s">
        <v>1413</v>
      </c>
      <c r="G199" s="7"/>
      <c r="H199" s="10" t="s">
        <v>1414</v>
      </c>
      <c r="I199" s="7">
        <v>5</v>
      </c>
      <c r="J199" s="7">
        <v>28</v>
      </c>
      <c r="K199" s="7" t="s">
        <v>1415</v>
      </c>
      <c r="L199" s="7" t="s">
        <v>1416</v>
      </c>
      <c r="M199" s="7" t="s">
        <v>1300</v>
      </c>
      <c r="N199" s="7" t="s">
        <v>1417</v>
      </c>
      <c r="O199" s="7"/>
      <c r="P199" s="7"/>
      <c r="Q199" s="7"/>
      <c r="R199" s="7"/>
      <c r="S199" s="7"/>
      <c r="T199" s="7"/>
      <c r="U199" s="7"/>
      <c r="V199" s="7"/>
      <c r="W199" s="7"/>
      <c r="X199" s="7"/>
      <c r="Y199" s="7"/>
      <c r="Z199" s="7"/>
    </row>
    <row r="200" spans="1:26" ht="22.5" customHeight="1">
      <c r="A200" t="s">
        <v>14460</v>
      </c>
      <c r="B200" s="4" t="s">
        <v>1300</v>
      </c>
      <c r="C200" s="7" t="s">
        <v>1418</v>
      </c>
      <c r="D200" s="6" t="s">
        <v>1419</v>
      </c>
      <c r="E200" s="7" t="s">
        <v>1420</v>
      </c>
      <c r="F200" s="7" t="s">
        <v>1421</v>
      </c>
      <c r="G200" s="7"/>
      <c r="H200" s="10" t="s">
        <v>1422</v>
      </c>
      <c r="I200" s="7">
        <v>4.9000000000000004</v>
      </c>
      <c r="J200" s="7">
        <v>206</v>
      </c>
      <c r="K200" s="7" t="s">
        <v>1423</v>
      </c>
      <c r="L200" s="7" t="s">
        <v>1424</v>
      </c>
      <c r="M200" s="7" t="s">
        <v>1300</v>
      </c>
      <c r="N200" s="7" t="s">
        <v>316</v>
      </c>
      <c r="O200" s="7"/>
      <c r="P200" s="7"/>
      <c r="Q200" s="7"/>
      <c r="R200" s="7"/>
      <c r="S200" s="7"/>
      <c r="T200" s="7"/>
      <c r="U200" s="7"/>
      <c r="V200" s="7"/>
      <c r="W200" s="7"/>
      <c r="X200" s="7"/>
      <c r="Y200" s="7"/>
      <c r="Z200" s="7"/>
    </row>
    <row r="201" spans="1:26" ht="22.5" customHeight="1">
      <c r="A201" t="s">
        <v>14460</v>
      </c>
      <c r="B201" s="4" t="s">
        <v>1300</v>
      </c>
      <c r="C201" s="7" t="s">
        <v>1425</v>
      </c>
      <c r="D201" s="6" t="s">
        <v>1426</v>
      </c>
      <c r="E201" s="7" t="s">
        <v>1427</v>
      </c>
      <c r="F201" s="7" t="s">
        <v>1428</v>
      </c>
      <c r="G201" s="7"/>
      <c r="H201" s="10" t="s">
        <v>1429</v>
      </c>
      <c r="I201" s="7">
        <v>4.7</v>
      </c>
      <c r="J201" s="7">
        <v>157</v>
      </c>
      <c r="K201" s="7" t="s">
        <v>1430</v>
      </c>
      <c r="L201" s="7" t="s">
        <v>1431</v>
      </c>
      <c r="M201" s="7" t="s">
        <v>1300</v>
      </c>
      <c r="N201" s="7" t="s">
        <v>316</v>
      </c>
      <c r="O201" s="7"/>
      <c r="P201" s="7"/>
      <c r="Q201" s="7"/>
      <c r="R201" s="7"/>
      <c r="S201" s="7"/>
      <c r="T201" s="7"/>
      <c r="U201" s="7"/>
      <c r="V201" s="7"/>
      <c r="W201" s="7"/>
      <c r="X201" s="7"/>
      <c r="Y201" s="7"/>
      <c r="Z201" s="7"/>
    </row>
    <row r="202" spans="1:26" ht="22.5" customHeight="1">
      <c r="A202" t="s">
        <v>14460</v>
      </c>
      <c r="B202" s="4" t="s">
        <v>1300</v>
      </c>
      <c r="C202" s="7" t="s">
        <v>1432</v>
      </c>
      <c r="D202" s="6" t="s">
        <v>1433</v>
      </c>
      <c r="E202" s="7" t="s">
        <v>1434</v>
      </c>
      <c r="F202" s="7" t="s">
        <v>1435</v>
      </c>
      <c r="G202" s="7"/>
      <c r="H202" s="10" t="s">
        <v>1436</v>
      </c>
      <c r="I202" s="7">
        <v>4.9000000000000004</v>
      </c>
      <c r="J202" s="7">
        <v>131</v>
      </c>
      <c r="K202" s="7" t="s">
        <v>1437</v>
      </c>
      <c r="L202" s="7" t="s">
        <v>1438</v>
      </c>
      <c r="M202" s="7" t="s">
        <v>1300</v>
      </c>
      <c r="N202" s="7" t="s">
        <v>888</v>
      </c>
      <c r="O202" s="7"/>
      <c r="P202" s="7"/>
      <c r="Q202" s="7"/>
      <c r="R202" s="7"/>
      <c r="S202" s="7"/>
      <c r="T202" s="7"/>
      <c r="U202" s="7"/>
      <c r="V202" s="7"/>
      <c r="W202" s="7"/>
      <c r="X202" s="7"/>
      <c r="Y202" s="7"/>
      <c r="Z202" s="7"/>
    </row>
    <row r="203" spans="1:26" ht="22.5" customHeight="1">
      <c r="A203" t="s">
        <v>14460</v>
      </c>
      <c r="B203" s="4" t="s">
        <v>1300</v>
      </c>
      <c r="C203" s="7" t="s">
        <v>1439</v>
      </c>
      <c r="D203" s="6" t="s">
        <v>1440</v>
      </c>
      <c r="E203" s="7" t="s">
        <v>1441</v>
      </c>
      <c r="F203" s="7" t="s">
        <v>1442</v>
      </c>
      <c r="G203" s="7"/>
      <c r="H203" s="10" t="s">
        <v>1443</v>
      </c>
      <c r="I203" s="15">
        <v>4.8</v>
      </c>
      <c r="J203" s="7">
        <v>170</v>
      </c>
      <c r="K203" s="7" t="s">
        <v>1444</v>
      </c>
      <c r="L203" s="7" t="s">
        <v>1445</v>
      </c>
      <c r="M203" s="7" t="s">
        <v>1300</v>
      </c>
      <c r="N203" s="7" t="s">
        <v>1446</v>
      </c>
      <c r="O203" s="7"/>
      <c r="P203" s="7"/>
      <c r="Q203" s="7"/>
      <c r="R203" s="7"/>
      <c r="S203" s="7"/>
      <c r="T203" s="7"/>
      <c r="U203" s="7"/>
      <c r="V203" s="7"/>
      <c r="W203" s="7"/>
      <c r="X203" s="7"/>
      <c r="Y203" s="7"/>
      <c r="Z203" s="7"/>
    </row>
    <row r="204" spans="1:26" ht="22.5" customHeight="1">
      <c r="A204" t="s">
        <v>14460</v>
      </c>
      <c r="B204" s="16" t="s">
        <v>1447</v>
      </c>
      <c r="C204" s="7" t="s">
        <v>1448</v>
      </c>
      <c r="D204" s="6" t="s">
        <v>1449</v>
      </c>
      <c r="E204" s="7" t="s">
        <v>1450</v>
      </c>
      <c r="F204" s="7" t="s">
        <v>1451</v>
      </c>
      <c r="G204" s="7"/>
      <c r="H204" s="17" t="s">
        <v>1452</v>
      </c>
      <c r="I204" s="7">
        <v>4.9000000000000004</v>
      </c>
      <c r="J204" s="7">
        <v>391</v>
      </c>
      <c r="K204" s="7" t="s">
        <v>1453</v>
      </c>
      <c r="L204" s="7" t="s">
        <v>1454</v>
      </c>
      <c r="M204" s="7" t="s">
        <v>1455</v>
      </c>
      <c r="N204" s="7" t="s">
        <v>316</v>
      </c>
      <c r="O204" s="7"/>
      <c r="P204" s="7"/>
      <c r="Q204" s="7"/>
      <c r="R204" s="7"/>
      <c r="S204" s="7"/>
      <c r="T204" s="7"/>
      <c r="U204" s="7"/>
      <c r="V204" s="7"/>
      <c r="W204" s="7"/>
      <c r="X204" s="7"/>
      <c r="Y204" s="7"/>
      <c r="Z204" s="7"/>
    </row>
    <row r="205" spans="1:26" ht="22.5" customHeight="1">
      <c r="A205" t="s">
        <v>14460</v>
      </c>
      <c r="B205" s="16" t="s">
        <v>1447</v>
      </c>
      <c r="C205" s="7" t="s">
        <v>1456</v>
      </c>
      <c r="D205" s="6" t="s">
        <v>1457</v>
      </c>
      <c r="E205" s="7" t="s">
        <v>1458</v>
      </c>
      <c r="F205" s="7" t="s">
        <v>1459</v>
      </c>
      <c r="G205" s="7"/>
      <c r="H205" s="17" t="s">
        <v>1460</v>
      </c>
      <c r="I205" s="7">
        <v>4.8</v>
      </c>
      <c r="J205" s="7">
        <v>590</v>
      </c>
      <c r="K205" s="7" t="s">
        <v>1461</v>
      </c>
      <c r="L205" s="7" t="s">
        <v>1462</v>
      </c>
      <c r="M205" s="7" t="s">
        <v>1455</v>
      </c>
      <c r="N205" s="7" t="s">
        <v>316</v>
      </c>
      <c r="O205" s="7"/>
      <c r="P205" s="7"/>
      <c r="Q205" s="7"/>
      <c r="R205" s="7"/>
      <c r="S205" s="7"/>
      <c r="T205" s="7"/>
      <c r="U205" s="7"/>
      <c r="V205" s="7"/>
      <c r="W205" s="7"/>
      <c r="X205" s="7"/>
      <c r="Y205" s="7"/>
      <c r="Z205" s="7"/>
    </row>
    <row r="206" spans="1:26" ht="22.5" customHeight="1">
      <c r="A206" t="s">
        <v>14460</v>
      </c>
      <c r="B206" s="16" t="s">
        <v>1447</v>
      </c>
      <c r="C206" s="7" t="s">
        <v>1463</v>
      </c>
      <c r="D206" s="6" t="s">
        <v>1464</v>
      </c>
      <c r="E206" s="7" t="s">
        <v>1465</v>
      </c>
      <c r="F206" s="7" t="s">
        <v>1466</v>
      </c>
      <c r="G206" s="7"/>
      <c r="H206" s="11" t="s">
        <v>1467</v>
      </c>
      <c r="I206" s="7">
        <v>4.8</v>
      </c>
      <c r="J206" s="7">
        <v>784</v>
      </c>
      <c r="K206" s="7" t="s">
        <v>1468</v>
      </c>
      <c r="L206" s="7" t="s">
        <v>1469</v>
      </c>
      <c r="M206" s="7" t="s">
        <v>1455</v>
      </c>
      <c r="N206" s="7" t="s">
        <v>888</v>
      </c>
      <c r="O206" s="7"/>
      <c r="P206" s="7"/>
      <c r="Q206" s="7"/>
      <c r="R206" s="7"/>
      <c r="S206" s="7"/>
      <c r="T206" s="7"/>
      <c r="U206" s="7"/>
      <c r="V206" s="7"/>
      <c r="W206" s="7"/>
      <c r="X206" s="7"/>
      <c r="Y206" s="7"/>
      <c r="Z206" s="7"/>
    </row>
    <row r="207" spans="1:26" ht="22.5" customHeight="1">
      <c r="A207" t="s">
        <v>14460</v>
      </c>
      <c r="B207" s="16" t="s">
        <v>1447</v>
      </c>
      <c r="C207" s="7" t="s">
        <v>1470</v>
      </c>
      <c r="D207" s="6" t="s">
        <v>1471</v>
      </c>
      <c r="E207" s="7" t="s">
        <v>1472</v>
      </c>
      <c r="F207" s="7" t="s">
        <v>1473</v>
      </c>
      <c r="G207" s="7"/>
      <c r="H207" s="11" t="s">
        <v>1474</v>
      </c>
      <c r="I207" s="7">
        <v>5</v>
      </c>
      <c r="J207" s="9">
        <v>1386</v>
      </c>
      <c r="K207" s="7" t="s">
        <v>1475</v>
      </c>
      <c r="L207" s="7" t="s">
        <v>1476</v>
      </c>
      <c r="M207" s="7" t="s">
        <v>1455</v>
      </c>
      <c r="N207" s="7" t="s">
        <v>316</v>
      </c>
      <c r="O207" s="7"/>
      <c r="P207" s="7"/>
      <c r="Q207" s="7"/>
      <c r="R207" s="7"/>
      <c r="S207" s="7"/>
      <c r="T207" s="7"/>
      <c r="U207" s="7"/>
      <c r="V207" s="7"/>
      <c r="W207" s="7"/>
      <c r="X207" s="7"/>
      <c r="Y207" s="7"/>
      <c r="Z207" s="7"/>
    </row>
    <row r="208" spans="1:26" ht="22.5" customHeight="1">
      <c r="A208" t="s">
        <v>14460</v>
      </c>
      <c r="B208" s="16" t="s">
        <v>1447</v>
      </c>
      <c r="C208" s="7" t="s">
        <v>1477</v>
      </c>
      <c r="D208" s="6" t="s">
        <v>1478</v>
      </c>
      <c r="E208" s="7" t="s">
        <v>1479</v>
      </c>
      <c r="F208" s="7" t="s">
        <v>1480</v>
      </c>
      <c r="G208" s="7"/>
      <c r="H208" s="17" t="s">
        <v>1481</v>
      </c>
      <c r="I208" s="7">
        <v>4.9000000000000004</v>
      </c>
      <c r="J208" s="7">
        <v>731</v>
      </c>
      <c r="K208" s="7" t="s">
        <v>1482</v>
      </c>
      <c r="L208" s="7" t="s">
        <v>1483</v>
      </c>
      <c r="M208" s="7" t="s">
        <v>1455</v>
      </c>
      <c r="N208" s="7" t="s">
        <v>888</v>
      </c>
      <c r="O208" s="7"/>
      <c r="P208" s="7"/>
      <c r="Q208" s="7"/>
      <c r="R208" s="7"/>
      <c r="S208" s="7"/>
      <c r="T208" s="7"/>
      <c r="U208" s="7"/>
      <c r="V208" s="7"/>
      <c r="W208" s="7"/>
      <c r="X208" s="7"/>
      <c r="Y208" s="7"/>
      <c r="Z208" s="7"/>
    </row>
    <row r="209" spans="1:26" ht="22.5" customHeight="1">
      <c r="A209" t="s">
        <v>14460</v>
      </c>
      <c r="B209" s="16" t="s">
        <v>1447</v>
      </c>
      <c r="C209" s="7" t="s">
        <v>1484</v>
      </c>
      <c r="D209" s="6" t="s">
        <v>1485</v>
      </c>
      <c r="E209" s="7" t="s">
        <v>1486</v>
      </c>
      <c r="F209" s="7" t="s">
        <v>1487</v>
      </c>
      <c r="G209" s="7"/>
      <c r="H209" s="17" t="s">
        <v>1488</v>
      </c>
      <c r="I209" s="7">
        <v>5</v>
      </c>
      <c r="J209" s="9">
        <v>1034</v>
      </c>
      <c r="K209" s="7" t="s">
        <v>1489</v>
      </c>
      <c r="L209" s="7" t="s">
        <v>1476</v>
      </c>
      <c r="M209" s="7" t="s">
        <v>1455</v>
      </c>
      <c r="N209" s="7" t="s">
        <v>316</v>
      </c>
      <c r="O209" s="7"/>
      <c r="P209" s="7"/>
      <c r="Q209" s="7"/>
      <c r="R209" s="7"/>
      <c r="S209" s="7"/>
      <c r="T209" s="7"/>
      <c r="U209" s="7"/>
      <c r="V209" s="7"/>
      <c r="W209" s="7"/>
      <c r="X209" s="7"/>
      <c r="Y209" s="7"/>
      <c r="Z209" s="7"/>
    </row>
    <row r="210" spans="1:26" ht="22.5" customHeight="1">
      <c r="A210" t="s">
        <v>14460</v>
      </c>
      <c r="B210" s="16" t="s">
        <v>1447</v>
      </c>
      <c r="C210" s="7" t="s">
        <v>1490</v>
      </c>
      <c r="D210" s="6" t="s">
        <v>1491</v>
      </c>
      <c r="E210" s="7" t="s">
        <v>1492</v>
      </c>
      <c r="F210" s="7" t="s">
        <v>1493</v>
      </c>
      <c r="G210" s="7"/>
      <c r="H210" s="17" t="s">
        <v>1494</v>
      </c>
      <c r="I210" s="7">
        <v>4.9000000000000004</v>
      </c>
      <c r="J210" s="7">
        <v>122</v>
      </c>
      <c r="K210" s="7" t="s">
        <v>1495</v>
      </c>
      <c r="L210" s="7" t="s">
        <v>1496</v>
      </c>
      <c r="M210" s="7" t="s">
        <v>1455</v>
      </c>
      <c r="N210" s="7" t="s">
        <v>316</v>
      </c>
      <c r="O210" s="7"/>
      <c r="P210" s="7"/>
      <c r="Q210" s="7"/>
      <c r="R210" s="7"/>
      <c r="S210" s="7"/>
      <c r="T210" s="7"/>
      <c r="U210" s="7"/>
      <c r="V210" s="7"/>
      <c r="W210" s="7"/>
      <c r="X210" s="7"/>
      <c r="Y210" s="7"/>
      <c r="Z210" s="7"/>
    </row>
    <row r="211" spans="1:26" ht="22.5" customHeight="1">
      <c r="A211" t="s">
        <v>14460</v>
      </c>
      <c r="B211" s="16" t="s">
        <v>1447</v>
      </c>
      <c r="C211" s="7" t="s">
        <v>1497</v>
      </c>
      <c r="D211" s="6" t="s">
        <v>1498</v>
      </c>
      <c r="E211" s="7" t="s">
        <v>1499</v>
      </c>
      <c r="F211" s="7" t="s">
        <v>1500</v>
      </c>
      <c r="G211" s="7"/>
      <c r="H211" s="11" t="s">
        <v>1501</v>
      </c>
      <c r="I211" s="7">
        <v>4.8</v>
      </c>
      <c r="J211" s="7">
        <v>275</v>
      </c>
      <c r="K211" s="7" t="s">
        <v>1502</v>
      </c>
      <c r="L211" s="7" t="s">
        <v>1476</v>
      </c>
      <c r="M211" s="7" t="s">
        <v>1455</v>
      </c>
      <c r="N211" s="7" t="s">
        <v>316</v>
      </c>
      <c r="O211" s="7"/>
      <c r="P211" s="7"/>
      <c r="Q211" s="7"/>
      <c r="R211" s="7"/>
      <c r="S211" s="7"/>
      <c r="T211" s="7"/>
      <c r="U211" s="7"/>
      <c r="V211" s="7"/>
      <c r="W211" s="7"/>
      <c r="X211" s="7"/>
      <c r="Y211" s="7"/>
      <c r="Z211" s="7"/>
    </row>
    <row r="212" spans="1:26" ht="22.5" customHeight="1">
      <c r="A212" t="s">
        <v>14460</v>
      </c>
      <c r="B212" s="16" t="s">
        <v>1447</v>
      </c>
      <c r="C212" s="7" t="s">
        <v>1503</v>
      </c>
      <c r="D212" s="6" t="s">
        <v>1504</v>
      </c>
      <c r="E212" s="7" t="s">
        <v>1505</v>
      </c>
      <c r="F212" s="7" t="s">
        <v>1506</v>
      </c>
      <c r="G212" s="7"/>
      <c r="H212" s="17" t="s">
        <v>1507</v>
      </c>
      <c r="I212" s="7">
        <v>4.7</v>
      </c>
      <c r="J212" s="7">
        <v>138</v>
      </c>
      <c r="K212" s="7" t="s">
        <v>1508</v>
      </c>
      <c r="L212" s="7" t="s">
        <v>1476</v>
      </c>
      <c r="M212" s="7" t="s">
        <v>1455</v>
      </c>
      <c r="N212" s="7" t="s">
        <v>888</v>
      </c>
      <c r="O212" s="7"/>
      <c r="P212" s="7"/>
      <c r="Q212" s="7"/>
      <c r="R212" s="7"/>
      <c r="S212" s="7"/>
      <c r="T212" s="7"/>
      <c r="U212" s="7"/>
      <c r="V212" s="7"/>
      <c r="W212" s="7"/>
      <c r="X212" s="7"/>
      <c r="Y212" s="7"/>
      <c r="Z212" s="7"/>
    </row>
    <row r="213" spans="1:26" ht="22.5" customHeight="1">
      <c r="A213" t="s">
        <v>14460</v>
      </c>
      <c r="B213" s="16" t="s">
        <v>1447</v>
      </c>
      <c r="C213" s="7" t="s">
        <v>1509</v>
      </c>
      <c r="D213" s="6" t="s">
        <v>1510</v>
      </c>
      <c r="E213" s="7" t="s">
        <v>1511</v>
      </c>
      <c r="F213" s="7" t="s">
        <v>1512</v>
      </c>
      <c r="G213" s="7"/>
      <c r="H213" s="17" t="s">
        <v>1513</v>
      </c>
      <c r="I213" s="7">
        <v>4.9000000000000004</v>
      </c>
      <c r="J213" s="7">
        <v>95</v>
      </c>
      <c r="K213" s="7" t="s">
        <v>1514</v>
      </c>
      <c r="L213" s="7" t="s">
        <v>1515</v>
      </c>
      <c r="M213" s="7" t="s">
        <v>1455</v>
      </c>
      <c r="N213" s="7" t="s">
        <v>316</v>
      </c>
      <c r="O213" s="7"/>
      <c r="P213" s="7"/>
      <c r="Q213" s="7"/>
      <c r="R213" s="7"/>
      <c r="S213" s="7"/>
      <c r="T213" s="7"/>
      <c r="U213" s="7"/>
      <c r="V213" s="7"/>
      <c r="W213" s="7"/>
      <c r="X213" s="7"/>
      <c r="Y213" s="7"/>
      <c r="Z213" s="7"/>
    </row>
    <row r="214" spans="1:26" ht="22.5" customHeight="1">
      <c r="A214" t="s">
        <v>14460</v>
      </c>
      <c r="B214" s="16" t="s">
        <v>1447</v>
      </c>
      <c r="C214" s="7" t="s">
        <v>1516</v>
      </c>
      <c r="D214" s="6" t="s">
        <v>1517</v>
      </c>
      <c r="E214" s="7" t="s">
        <v>1518</v>
      </c>
      <c r="F214" s="7" t="s">
        <v>1519</v>
      </c>
      <c r="G214" s="7"/>
      <c r="H214" s="11" t="s">
        <v>1520</v>
      </c>
      <c r="I214" s="7">
        <v>5</v>
      </c>
      <c r="J214" s="7">
        <v>89</v>
      </c>
      <c r="K214" s="7" t="s">
        <v>1521</v>
      </c>
      <c r="L214" s="7" t="s">
        <v>1522</v>
      </c>
      <c r="M214" s="7" t="s">
        <v>1455</v>
      </c>
      <c r="N214" s="7" t="s">
        <v>316</v>
      </c>
      <c r="O214" s="7"/>
      <c r="P214" s="7"/>
      <c r="Q214" s="7"/>
      <c r="R214" s="7"/>
      <c r="S214" s="7"/>
      <c r="T214" s="7"/>
      <c r="U214" s="7"/>
      <c r="V214" s="7"/>
      <c r="W214" s="7"/>
      <c r="X214" s="7"/>
      <c r="Y214" s="7"/>
      <c r="Z214" s="7"/>
    </row>
    <row r="215" spans="1:26" ht="22.5" customHeight="1">
      <c r="A215" t="s">
        <v>14460</v>
      </c>
      <c r="B215" s="16" t="s">
        <v>1447</v>
      </c>
      <c r="C215" s="7" t="s">
        <v>1523</v>
      </c>
      <c r="D215" s="6" t="s">
        <v>1524</v>
      </c>
      <c r="E215" s="7" t="s">
        <v>1525</v>
      </c>
      <c r="F215" s="7" t="s">
        <v>1526</v>
      </c>
      <c r="G215" s="7"/>
      <c r="H215" s="17" t="s">
        <v>1527</v>
      </c>
      <c r="I215" s="7">
        <v>4.5</v>
      </c>
      <c r="J215" s="9">
        <v>2015</v>
      </c>
      <c r="K215" s="7" t="s">
        <v>1528</v>
      </c>
      <c r="L215" s="7" t="s">
        <v>1529</v>
      </c>
      <c r="M215" s="7" t="s">
        <v>1455</v>
      </c>
      <c r="N215" s="7" t="s">
        <v>316</v>
      </c>
      <c r="O215" s="7"/>
      <c r="P215" s="7"/>
      <c r="Q215" s="7"/>
      <c r="R215" s="7"/>
      <c r="S215" s="7"/>
      <c r="T215" s="7"/>
      <c r="U215" s="7"/>
      <c r="V215" s="7"/>
      <c r="W215" s="7"/>
      <c r="X215" s="7"/>
      <c r="Y215" s="7"/>
      <c r="Z215" s="7"/>
    </row>
    <row r="216" spans="1:26" ht="22.5" customHeight="1">
      <c r="A216" t="s">
        <v>14460</v>
      </c>
      <c r="B216" s="16" t="s">
        <v>1447</v>
      </c>
      <c r="C216" s="7" t="s">
        <v>1530</v>
      </c>
      <c r="D216" s="6" t="s">
        <v>1531</v>
      </c>
      <c r="E216" s="7" t="s">
        <v>1532</v>
      </c>
      <c r="F216" s="7" t="s">
        <v>1533</v>
      </c>
      <c r="G216" s="7"/>
      <c r="H216" s="17" t="s">
        <v>1534</v>
      </c>
      <c r="I216" s="7">
        <v>4.8</v>
      </c>
      <c r="J216" s="7">
        <v>257</v>
      </c>
      <c r="K216" s="7" t="s">
        <v>1535</v>
      </c>
      <c r="L216" s="7" t="s">
        <v>1536</v>
      </c>
      <c r="M216" s="7" t="s">
        <v>1455</v>
      </c>
      <c r="N216" s="7" t="s">
        <v>316</v>
      </c>
      <c r="O216" s="7"/>
      <c r="P216" s="7"/>
      <c r="Q216" s="7"/>
      <c r="R216" s="7"/>
      <c r="S216" s="7"/>
      <c r="T216" s="7"/>
      <c r="U216" s="7"/>
      <c r="V216" s="7"/>
      <c r="W216" s="7"/>
      <c r="X216" s="7"/>
      <c r="Y216" s="7"/>
      <c r="Z216" s="7"/>
    </row>
    <row r="217" spans="1:26" ht="22.5" customHeight="1">
      <c r="A217" t="s">
        <v>14460</v>
      </c>
      <c r="B217" s="16" t="s">
        <v>1447</v>
      </c>
      <c r="C217" s="7" t="s">
        <v>1537</v>
      </c>
      <c r="D217" s="6" t="s">
        <v>1538</v>
      </c>
      <c r="E217" s="7" t="s">
        <v>1539</v>
      </c>
      <c r="F217" s="7" t="s">
        <v>1540</v>
      </c>
      <c r="G217" s="7"/>
      <c r="H217" s="17" t="s">
        <v>1541</v>
      </c>
      <c r="I217" s="7">
        <v>5</v>
      </c>
      <c r="J217" s="7">
        <v>71</v>
      </c>
      <c r="K217" s="7" t="s">
        <v>1542</v>
      </c>
      <c r="L217" s="7" t="s">
        <v>1476</v>
      </c>
      <c r="M217" s="7" t="s">
        <v>1455</v>
      </c>
      <c r="N217" s="7" t="s">
        <v>316</v>
      </c>
      <c r="O217" s="7"/>
      <c r="P217" s="7"/>
      <c r="Q217" s="7"/>
      <c r="R217" s="7"/>
      <c r="S217" s="7"/>
      <c r="T217" s="7"/>
      <c r="U217" s="7"/>
      <c r="V217" s="7"/>
      <c r="W217" s="7"/>
      <c r="X217" s="7"/>
      <c r="Y217" s="7"/>
      <c r="Z217" s="7"/>
    </row>
    <row r="218" spans="1:26" ht="22.5" customHeight="1">
      <c r="A218" t="s">
        <v>14460</v>
      </c>
      <c r="B218" s="16" t="s">
        <v>1447</v>
      </c>
      <c r="C218" s="7" t="s">
        <v>1543</v>
      </c>
      <c r="D218" s="6" t="s">
        <v>1544</v>
      </c>
      <c r="E218" s="7" t="s">
        <v>1545</v>
      </c>
      <c r="F218" s="7" t="s">
        <v>1546</v>
      </c>
      <c r="G218" s="7"/>
      <c r="H218" s="17" t="s">
        <v>1547</v>
      </c>
      <c r="I218" s="7">
        <v>4.8</v>
      </c>
      <c r="J218" s="7">
        <v>45</v>
      </c>
      <c r="K218" s="7" t="s">
        <v>1548</v>
      </c>
      <c r="L218" s="7" t="s">
        <v>1496</v>
      </c>
      <c r="M218" s="7" t="s">
        <v>1455</v>
      </c>
      <c r="N218" s="7" t="s">
        <v>316</v>
      </c>
      <c r="O218" s="7"/>
      <c r="P218" s="7"/>
      <c r="Q218" s="7"/>
      <c r="R218" s="7"/>
      <c r="S218" s="7"/>
      <c r="T218" s="7"/>
      <c r="U218" s="7"/>
      <c r="V218" s="7"/>
      <c r="W218" s="7"/>
      <c r="X218" s="7"/>
      <c r="Y218" s="7"/>
      <c r="Z218" s="7"/>
    </row>
    <row r="219" spans="1:26" ht="22.5" customHeight="1">
      <c r="A219" t="s">
        <v>14460</v>
      </c>
      <c r="B219" s="16" t="s">
        <v>1447</v>
      </c>
      <c r="C219" s="7" t="s">
        <v>1549</v>
      </c>
      <c r="D219" s="6" t="s">
        <v>1550</v>
      </c>
      <c r="E219" s="7" t="s">
        <v>1551</v>
      </c>
      <c r="F219" s="7" t="s">
        <v>1552</v>
      </c>
      <c r="G219" s="7"/>
      <c r="H219" s="17" t="s">
        <v>1553</v>
      </c>
      <c r="I219" s="7">
        <v>5</v>
      </c>
      <c r="J219" s="7">
        <v>236</v>
      </c>
      <c r="K219" s="7" t="s">
        <v>1554</v>
      </c>
      <c r="L219" s="7" t="s">
        <v>1555</v>
      </c>
      <c r="M219" s="7" t="s">
        <v>1455</v>
      </c>
      <c r="N219" s="7" t="s">
        <v>316</v>
      </c>
      <c r="O219" s="7"/>
      <c r="P219" s="7"/>
      <c r="Q219" s="7"/>
      <c r="R219" s="7"/>
      <c r="S219" s="7"/>
      <c r="T219" s="7"/>
      <c r="U219" s="7"/>
      <c r="V219" s="7"/>
      <c r="W219" s="7"/>
      <c r="X219" s="7"/>
      <c r="Y219" s="7"/>
      <c r="Z219" s="7"/>
    </row>
    <row r="220" spans="1:26" ht="12.75">
      <c r="B220" s="4"/>
      <c r="C220" s="7"/>
      <c r="D220" s="6"/>
      <c r="E220" s="7"/>
      <c r="F220" s="7"/>
      <c r="G220" s="7"/>
      <c r="H220" s="7"/>
      <c r="I220" s="7"/>
      <c r="J220" s="7"/>
      <c r="K220" s="7"/>
      <c r="L220" s="7"/>
      <c r="M220" s="7"/>
      <c r="N220" s="7"/>
      <c r="O220" s="7"/>
      <c r="P220" s="7"/>
      <c r="Q220" s="7"/>
      <c r="R220" s="7"/>
      <c r="S220" s="7"/>
      <c r="T220" s="7"/>
      <c r="U220" s="7"/>
      <c r="V220" s="7"/>
      <c r="W220" s="7"/>
      <c r="X220" s="7"/>
      <c r="Y220" s="7"/>
      <c r="Z220" s="7"/>
    </row>
    <row r="221" spans="1:26" ht="12.75">
      <c r="B221" s="4"/>
      <c r="C221" s="7"/>
      <c r="D221" s="6"/>
      <c r="E221" s="7"/>
      <c r="F221" s="7"/>
      <c r="G221" s="7"/>
      <c r="H221" s="7"/>
      <c r="I221" s="7"/>
      <c r="J221" s="7"/>
      <c r="K221" s="7"/>
      <c r="L221" s="7"/>
      <c r="M221" s="7"/>
      <c r="N221" s="7"/>
      <c r="O221" s="7"/>
      <c r="P221" s="7"/>
      <c r="Q221" s="7"/>
      <c r="R221" s="7"/>
      <c r="S221" s="7"/>
      <c r="T221" s="7"/>
      <c r="U221" s="7"/>
      <c r="V221" s="7"/>
      <c r="W221" s="7"/>
      <c r="X221" s="7"/>
      <c r="Y221" s="7"/>
      <c r="Z221" s="7"/>
    </row>
    <row r="222" spans="1:26" ht="12.75">
      <c r="B222" s="4"/>
      <c r="C222" s="7"/>
      <c r="D222" s="6"/>
      <c r="E222" s="7"/>
      <c r="F222" s="7"/>
      <c r="G222" s="7"/>
      <c r="H222" s="7"/>
      <c r="I222" s="7"/>
      <c r="J222" s="7"/>
      <c r="K222" s="7"/>
      <c r="L222" s="7"/>
      <c r="M222" s="7"/>
      <c r="N222" s="7"/>
      <c r="O222" s="7"/>
      <c r="P222" s="7"/>
      <c r="Q222" s="7"/>
      <c r="R222" s="7"/>
      <c r="S222" s="7"/>
      <c r="T222" s="7"/>
      <c r="U222" s="7"/>
      <c r="V222" s="7"/>
      <c r="W222" s="7"/>
      <c r="X222" s="7"/>
      <c r="Y222" s="7"/>
      <c r="Z222" s="7"/>
    </row>
    <row r="223" spans="1:26" ht="12.75">
      <c r="B223" s="4"/>
      <c r="C223" s="7"/>
      <c r="D223" s="6"/>
      <c r="E223" s="7"/>
      <c r="F223" s="7"/>
      <c r="G223" s="7"/>
      <c r="H223" s="7"/>
      <c r="I223" s="7"/>
      <c r="J223" s="7"/>
      <c r="K223" s="7"/>
      <c r="L223" s="7"/>
      <c r="M223" s="7"/>
      <c r="N223" s="7"/>
      <c r="O223" s="7"/>
      <c r="P223" s="7"/>
      <c r="Q223" s="7"/>
      <c r="R223" s="7"/>
      <c r="S223" s="7"/>
      <c r="T223" s="7"/>
      <c r="U223" s="7"/>
      <c r="V223" s="7"/>
      <c r="W223" s="7"/>
      <c r="X223" s="7"/>
      <c r="Y223" s="7"/>
      <c r="Z223" s="7"/>
    </row>
    <row r="224" spans="1:26" ht="12.75">
      <c r="B224" s="4"/>
      <c r="C224" s="7"/>
      <c r="D224" s="6"/>
      <c r="E224" s="7"/>
      <c r="F224" s="7"/>
      <c r="G224" s="7"/>
      <c r="H224" s="7"/>
      <c r="I224" s="7"/>
      <c r="J224" s="7"/>
      <c r="K224" s="7"/>
      <c r="L224" s="7"/>
      <c r="M224" s="7"/>
      <c r="N224" s="7"/>
      <c r="O224" s="7"/>
      <c r="P224" s="7"/>
      <c r="Q224" s="7"/>
      <c r="R224" s="7"/>
      <c r="S224" s="7"/>
      <c r="T224" s="7"/>
      <c r="U224" s="7"/>
      <c r="V224" s="7"/>
      <c r="W224" s="7"/>
      <c r="X224" s="7"/>
      <c r="Y224" s="7"/>
      <c r="Z224" s="7"/>
    </row>
    <row r="225" spans="2:26" ht="12.75">
      <c r="B225" s="4"/>
      <c r="C225" s="7"/>
      <c r="D225" s="6"/>
      <c r="E225" s="7"/>
      <c r="F225" s="7"/>
      <c r="G225" s="7"/>
      <c r="H225" s="7"/>
      <c r="I225" s="7"/>
      <c r="J225" s="7"/>
      <c r="K225" s="7"/>
      <c r="L225" s="7"/>
      <c r="M225" s="7"/>
      <c r="N225" s="7"/>
      <c r="O225" s="7"/>
      <c r="P225" s="7"/>
      <c r="Q225" s="7"/>
      <c r="R225" s="7"/>
      <c r="S225" s="7"/>
      <c r="T225" s="7"/>
      <c r="U225" s="7"/>
      <c r="V225" s="7"/>
      <c r="W225" s="7"/>
      <c r="X225" s="7"/>
      <c r="Y225" s="7"/>
      <c r="Z225" s="7"/>
    </row>
    <row r="226" spans="2:26" ht="12.75">
      <c r="B226" s="4"/>
      <c r="C226" s="7"/>
      <c r="D226" s="6"/>
      <c r="E226" s="7"/>
      <c r="F226" s="7"/>
      <c r="G226" s="7"/>
      <c r="H226" s="7"/>
      <c r="I226" s="7"/>
      <c r="J226" s="7"/>
      <c r="K226" s="7"/>
      <c r="L226" s="7"/>
      <c r="M226" s="7"/>
      <c r="N226" s="7"/>
      <c r="O226" s="7"/>
      <c r="P226" s="7"/>
      <c r="Q226" s="7"/>
      <c r="R226" s="7"/>
      <c r="S226" s="7"/>
      <c r="T226" s="7"/>
      <c r="U226" s="7"/>
      <c r="V226" s="7"/>
      <c r="W226" s="7"/>
      <c r="X226" s="7"/>
      <c r="Y226" s="7"/>
      <c r="Z226" s="7"/>
    </row>
    <row r="227" spans="2:26" ht="12.75">
      <c r="B227" s="4"/>
      <c r="C227" s="7"/>
      <c r="D227" s="6"/>
      <c r="E227" s="7"/>
      <c r="F227" s="7"/>
      <c r="G227" s="7"/>
      <c r="H227" s="7"/>
      <c r="I227" s="7"/>
      <c r="J227" s="7"/>
      <c r="K227" s="7"/>
      <c r="L227" s="7"/>
      <c r="M227" s="7"/>
      <c r="N227" s="7"/>
      <c r="O227" s="7"/>
      <c r="P227" s="7"/>
      <c r="Q227" s="7"/>
      <c r="R227" s="7"/>
      <c r="S227" s="7"/>
      <c r="T227" s="7"/>
      <c r="U227" s="7"/>
      <c r="V227" s="7"/>
      <c r="W227" s="7"/>
      <c r="X227" s="7"/>
      <c r="Y227" s="7"/>
      <c r="Z227" s="7"/>
    </row>
    <row r="228" spans="2:26" ht="12.75">
      <c r="B228" s="4"/>
      <c r="C228" s="7"/>
      <c r="D228" s="6"/>
      <c r="E228" s="7"/>
      <c r="F228" s="7"/>
      <c r="G228" s="7"/>
      <c r="H228" s="7"/>
      <c r="I228" s="7"/>
      <c r="J228" s="7"/>
      <c r="K228" s="7"/>
      <c r="L228" s="7"/>
      <c r="M228" s="7"/>
      <c r="N228" s="7"/>
      <c r="O228" s="7"/>
      <c r="P228" s="7"/>
      <c r="Q228" s="7"/>
      <c r="R228" s="7"/>
      <c r="S228" s="7"/>
      <c r="T228" s="7"/>
      <c r="U228" s="7"/>
      <c r="V228" s="7"/>
      <c r="W228" s="7"/>
      <c r="X228" s="7"/>
      <c r="Y228" s="7"/>
      <c r="Z228" s="7"/>
    </row>
    <row r="229" spans="2:26" ht="12.75">
      <c r="B229" s="4"/>
      <c r="C229" s="7"/>
      <c r="D229" s="6"/>
      <c r="E229" s="7"/>
      <c r="F229" s="7"/>
      <c r="G229" s="7"/>
      <c r="H229" s="7"/>
      <c r="I229" s="7"/>
      <c r="J229" s="7"/>
      <c r="K229" s="7"/>
      <c r="L229" s="7"/>
      <c r="M229" s="7"/>
      <c r="N229" s="7"/>
      <c r="O229" s="7"/>
      <c r="P229" s="7"/>
      <c r="Q229" s="7"/>
      <c r="R229" s="7"/>
      <c r="S229" s="7"/>
      <c r="T229" s="7"/>
      <c r="U229" s="7"/>
      <c r="V229" s="7"/>
      <c r="W229" s="7"/>
      <c r="X229" s="7"/>
      <c r="Y229" s="7"/>
      <c r="Z229" s="7"/>
    </row>
    <row r="230" spans="2:26" ht="12.75">
      <c r="B230" s="4"/>
      <c r="C230" s="7"/>
      <c r="D230" s="6"/>
      <c r="E230" s="7"/>
      <c r="F230" s="7"/>
      <c r="G230" s="7"/>
      <c r="H230" s="7"/>
      <c r="I230" s="7"/>
      <c r="J230" s="7"/>
      <c r="K230" s="7"/>
      <c r="L230" s="7"/>
      <c r="M230" s="7"/>
      <c r="N230" s="7"/>
      <c r="O230" s="7"/>
      <c r="P230" s="7"/>
      <c r="Q230" s="7"/>
      <c r="R230" s="7"/>
      <c r="S230" s="7"/>
      <c r="T230" s="7"/>
      <c r="U230" s="7"/>
      <c r="V230" s="7"/>
      <c r="W230" s="7"/>
      <c r="X230" s="7"/>
      <c r="Y230" s="7"/>
      <c r="Z230" s="7"/>
    </row>
    <row r="231" spans="2:26" ht="12.75">
      <c r="B231" s="4"/>
      <c r="C231" s="7"/>
      <c r="D231" s="6"/>
      <c r="E231" s="7"/>
      <c r="F231" s="7"/>
      <c r="G231" s="7"/>
      <c r="H231" s="7"/>
      <c r="I231" s="7"/>
      <c r="J231" s="7"/>
      <c r="K231" s="7"/>
      <c r="L231" s="7"/>
      <c r="M231" s="7"/>
      <c r="N231" s="7"/>
      <c r="O231" s="7"/>
      <c r="P231" s="7"/>
      <c r="Q231" s="7"/>
      <c r="R231" s="7"/>
      <c r="S231" s="7"/>
      <c r="T231" s="7"/>
      <c r="U231" s="7"/>
      <c r="V231" s="7"/>
      <c r="W231" s="7"/>
      <c r="X231" s="7"/>
      <c r="Y231" s="7"/>
      <c r="Z231" s="7"/>
    </row>
    <row r="232" spans="2:26" ht="12.75">
      <c r="B232" s="4"/>
      <c r="C232" s="7"/>
      <c r="D232" s="6"/>
      <c r="E232" s="7"/>
      <c r="F232" s="7"/>
      <c r="G232" s="7"/>
      <c r="H232" s="7"/>
      <c r="I232" s="7"/>
      <c r="J232" s="7"/>
      <c r="K232" s="7"/>
      <c r="L232" s="7"/>
      <c r="M232" s="7"/>
      <c r="N232" s="7"/>
      <c r="O232" s="7"/>
      <c r="P232" s="7"/>
      <c r="Q232" s="7"/>
      <c r="R232" s="7"/>
      <c r="S232" s="7"/>
      <c r="T232" s="7"/>
      <c r="U232" s="7"/>
      <c r="V232" s="7"/>
      <c r="W232" s="7"/>
      <c r="X232" s="7"/>
      <c r="Y232" s="7"/>
      <c r="Z232" s="7"/>
    </row>
    <row r="233" spans="2:26" ht="12.75">
      <c r="B233" s="4"/>
      <c r="C233" s="7"/>
      <c r="D233" s="6"/>
      <c r="E233" s="7"/>
      <c r="F233" s="7"/>
      <c r="G233" s="7"/>
      <c r="H233" s="7"/>
      <c r="I233" s="7"/>
      <c r="J233" s="7"/>
      <c r="K233" s="7"/>
      <c r="L233" s="7"/>
      <c r="M233" s="7"/>
      <c r="N233" s="7"/>
      <c r="O233" s="7"/>
      <c r="P233" s="7"/>
      <c r="Q233" s="7"/>
      <c r="R233" s="7"/>
      <c r="S233" s="7"/>
      <c r="T233" s="7"/>
      <c r="U233" s="7"/>
      <c r="V233" s="7"/>
      <c r="W233" s="7"/>
      <c r="X233" s="7"/>
      <c r="Y233" s="7"/>
      <c r="Z233" s="7"/>
    </row>
    <row r="234" spans="2:26" ht="12.75">
      <c r="B234" s="4"/>
      <c r="C234" s="7"/>
      <c r="D234" s="6"/>
      <c r="E234" s="7"/>
      <c r="F234" s="7"/>
      <c r="G234" s="7"/>
      <c r="H234" s="7"/>
      <c r="I234" s="7"/>
      <c r="J234" s="7"/>
      <c r="K234" s="7"/>
      <c r="L234" s="7"/>
      <c r="M234" s="7"/>
      <c r="N234" s="7"/>
      <c r="O234" s="7"/>
      <c r="P234" s="7"/>
      <c r="Q234" s="7"/>
      <c r="R234" s="7"/>
      <c r="S234" s="7"/>
      <c r="T234" s="7"/>
      <c r="U234" s="7"/>
      <c r="V234" s="7"/>
      <c r="W234" s="7"/>
      <c r="X234" s="7"/>
      <c r="Y234" s="7"/>
      <c r="Z234" s="7"/>
    </row>
    <row r="235" spans="2:26" ht="12.75">
      <c r="B235" s="4"/>
      <c r="C235" s="7"/>
      <c r="D235" s="6"/>
      <c r="E235" s="7"/>
      <c r="F235" s="7"/>
      <c r="G235" s="7"/>
      <c r="H235" s="7"/>
      <c r="I235" s="7"/>
      <c r="J235" s="7"/>
      <c r="K235" s="7"/>
      <c r="L235" s="7"/>
      <c r="M235" s="7"/>
      <c r="N235" s="7"/>
      <c r="O235" s="7"/>
      <c r="P235" s="7"/>
      <c r="Q235" s="7"/>
      <c r="R235" s="7"/>
      <c r="S235" s="7"/>
      <c r="T235" s="7"/>
      <c r="U235" s="7"/>
      <c r="V235" s="7"/>
      <c r="W235" s="7"/>
      <c r="X235" s="7"/>
      <c r="Y235" s="7"/>
      <c r="Z235" s="7"/>
    </row>
    <row r="236" spans="2:26" ht="12.75">
      <c r="B236" s="4"/>
      <c r="C236" s="7"/>
      <c r="D236" s="6"/>
      <c r="E236" s="7"/>
      <c r="F236" s="7"/>
      <c r="G236" s="7"/>
      <c r="H236" s="7"/>
      <c r="I236" s="7"/>
      <c r="J236" s="7"/>
      <c r="K236" s="7"/>
      <c r="L236" s="7"/>
      <c r="M236" s="7"/>
      <c r="N236" s="7"/>
      <c r="O236" s="7"/>
      <c r="P236" s="7"/>
      <c r="Q236" s="7"/>
      <c r="R236" s="7"/>
      <c r="S236" s="7"/>
      <c r="T236" s="7"/>
      <c r="U236" s="7"/>
      <c r="V236" s="7"/>
      <c r="W236" s="7"/>
      <c r="X236" s="7"/>
      <c r="Y236" s="7"/>
      <c r="Z236" s="7"/>
    </row>
    <row r="237" spans="2:26" ht="12.75">
      <c r="B237" s="4"/>
      <c r="C237" s="7"/>
      <c r="D237" s="6"/>
      <c r="E237" s="7"/>
      <c r="F237" s="7"/>
      <c r="G237" s="7"/>
      <c r="H237" s="7"/>
      <c r="I237" s="7"/>
      <c r="J237" s="7"/>
      <c r="K237" s="7"/>
      <c r="L237" s="7"/>
      <c r="M237" s="7"/>
      <c r="N237" s="7"/>
      <c r="O237" s="7"/>
      <c r="P237" s="7"/>
      <c r="Q237" s="7"/>
      <c r="R237" s="7"/>
      <c r="S237" s="7"/>
      <c r="T237" s="7"/>
      <c r="U237" s="7"/>
      <c r="V237" s="7"/>
      <c r="W237" s="7"/>
      <c r="X237" s="7"/>
      <c r="Y237" s="7"/>
      <c r="Z237" s="7"/>
    </row>
    <row r="238" spans="2:26" ht="12.75">
      <c r="B238" s="4"/>
      <c r="C238" s="7"/>
      <c r="D238" s="6"/>
      <c r="E238" s="7"/>
      <c r="F238" s="7"/>
      <c r="G238" s="7"/>
      <c r="H238" s="7"/>
      <c r="I238" s="7"/>
      <c r="J238" s="7"/>
      <c r="K238" s="7"/>
      <c r="L238" s="7"/>
      <c r="M238" s="7"/>
      <c r="N238" s="7"/>
      <c r="O238" s="7"/>
      <c r="P238" s="7"/>
      <c r="Q238" s="7"/>
      <c r="R238" s="7"/>
      <c r="S238" s="7"/>
      <c r="T238" s="7"/>
      <c r="U238" s="7"/>
      <c r="V238" s="7"/>
      <c r="W238" s="7"/>
      <c r="X238" s="7"/>
      <c r="Y238" s="7"/>
      <c r="Z238" s="7"/>
    </row>
    <row r="239" spans="2:26" ht="12.75">
      <c r="B239" s="4"/>
      <c r="C239" s="7"/>
      <c r="D239" s="6"/>
      <c r="E239" s="7"/>
      <c r="F239" s="7"/>
      <c r="G239" s="7"/>
      <c r="H239" s="7"/>
      <c r="I239" s="7"/>
      <c r="J239" s="7"/>
      <c r="K239" s="7"/>
      <c r="L239" s="7"/>
      <c r="M239" s="7"/>
      <c r="N239" s="7"/>
      <c r="O239" s="7"/>
      <c r="P239" s="7"/>
      <c r="Q239" s="7"/>
      <c r="R239" s="7"/>
      <c r="S239" s="7"/>
      <c r="T239" s="7"/>
      <c r="U239" s="7"/>
      <c r="V239" s="7"/>
      <c r="W239" s="7"/>
      <c r="X239" s="7"/>
      <c r="Y239" s="7"/>
      <c r="Z239" s="7"/>
    </row>
    <row r="240" spans="2:26" ht="12.75">
      <c r="B240" s="4"/>
      <c r="C240" s="7"/>
      <c r="D240" s="6"/>
      <c r="E240" s="7"/>
      <c r="F240" s="7"/>
      <c r="G240" s="7"/>
      <c r="H240" s="7"/>
      <c r="I240" s="7"/>
      <c r="J240" s="7"/>
      <c r="K240" s="7"/>
      <c r="L240" s="7"/>
      <c r="M240" s="7"/>
      <c r="N240" s="7"/>
      <c r="O240" s="7"/>
      <c r="P240" s="7"/>
      <c r="Q240" s="7"/>
      <c r="R240" s="7"/>
      <c r="S240" s="7"/>
      <c r="T240" s="7"/>
      <c r="U240" s="7"/>
      <c r="V240" s="7"/>
      <c r="W240" s="7"/>
      <c r="X240" s="7"/>
      <c r="Y240" s="7"/>
      <c r="Z240" s="7"/>
    </row>
    <row r="241" spans="2:26" ht="12.75">
      <c r="B241" s="4"/>
      <c r="C241" s="7"/>
      <c r="D241" s="6"/>
      <c r="E241" s="7"/>
      <c r="F241" s="7"/>
      <c r="G241" s="7"/>
      <c r="H241" s="7"/>
      <c r="I241" s="7"/>
      <c r="J241" s="7"/>
      <c r="K241" s="7"/>
      <c r="L241" s="7"/>
      <c r="M241" s="7"/>
      <c r="N241" s="7"/>
      <c r="O241" s="7"/>
      <c r="P241" s="7"/>
      <c r="Q241" s="7"/>
      <c r="R241" s="7"/>
      <c r="S241" s="7"/>
      <c r="T241" s="7"/>
      <c r="U241" s="7"/>
      <c r="V241" s="7"/>
      <c r="W241" s="7"/>
      <c r="X241" s="7"/>
      <c r="Y241" s="7"/>
      <c r="Z241" s="7"/>
    </row>
    <row r="242" spans="2:26" ht="12.75">
      <c r="B242" s="4"/>
      <c r="C242" s="7"/>
      <c r="D242" s="6"/>
      <c r="E242" s="7"/>
      <c r="F242" s="7"/>
      <c r="G242" s="7"/>
      <c r="H242" s="7"/>
      <c r="I242" s="7"/>
      <c r="J242" s="7"/>
      <c r="K242" s="7"/>
      <c r="L242" s="7"/>
      <c r="M242" s="7"/>
      <c r="N242" s="7"/>
      <c r="O242" s="7"/>
      <c r="P242" s="7"/>
      <c r="Q242" s="7"/>
      <c r="R242" s="7"/>
      <c r="S242" s="7"/>
      <c r="T242" s="7"/>
      <c r="U242" s="7"/>
      <c r="V242" s="7"/>
      <c r="W242" s="7"/>
      <c r="X242" s="7"/>
      <c r="Y242" s="7"/>
      <c r="Z242" s="7"/>
    </row>
    <row r="243" spans="2:26" ht="12.75">
      <c r="B243" s="4"/>
      <c r="C243" s="7"/>
      <c r="D243" s="6"/>
      <c r="E243" s="7"/>
      <c r="F243" s="7"/>
      <c r="G243" s="7"/>
      <c r="H243" s="7"/>
      <c r="I243" s="7"/>
      <c r="J243" s="7"/>
      <c r="K243" s="7"/>
      <c r="L243" s="7"/>
      <c r="M243" s="7"/>
      <c r="N243" s="7"/>
      <c r="O243" s="7"/>
      <c r="P243" s="7"/>
      <c r="Q243" s="7"/>
      <c r="R243" s="7"/>
      <c r="S243" s="7"/>
      <c r="T243" s="7"/>
      <c r="U243" s="7"/>
      <c r="V243" s="7"/>
      <c r="W243" s="7"/>
      <c r="X243" s="7"/>
      <c r="Y243" s="7"/>
      <c r="Z243" s="7"/>
    </row>
    <row r="244" spans="2:26" ht="12.75">
      <c r="B244" s="4"/>
      <c r="C244" s="7"/>
      <c r="D244" s="6"/>
      <c r="E244" s="7"/>
      <c r="F244" s="7"/>
      <c r="G244" s="7"/>
      <c r="H244" s="7"/>
      <c r="I244" s="7"/>
      <c r="J244" s="7"/>
      <c r="K244" s="7"/>
      <c r="L244" s="7"/>
      <c r="M244" s="7"/>
      <c r="N244" s="7"/>
      <c r="O244" s="7"/>
      <c r="P244" s="7"/>
      <c r="Q244" s="7"/>
      <c r="R244" s="7"/>
      <c r="S244" s="7"/>
      <c r="T244" s="7"/>
      <c r="U244" s="7"/>
      <c r="V244" s="7"/>
      <c r="W244" s="7"/>
      <c r="X244" s="7"/>
      <c r="Y244" s="7"/>
      <c r="Z244" s="7"/>
    </row>
    <row r="245" spans="2:26" ht="12.75">
      <c r="B245" s="4"/>
      <c r="C245" s="7"/>
      <c r="D245" s="6"/>
      <c r="E245" s="7"/>
      <c r="F245" s="7"/>
      <c r="G245" s="7"/>
      <c r="H245" s="7"/>
      <c r="I245" s="7"/>
      <c r="J245" s="7"/>
      <c r="K245" s="7"/>
      <c r="L245" s="7"/>
      <c r="M245" s="7"/>
      <c r="N245" s="7"/>
      <c r="O245" s="7"/>
      <c r="P245" s="7"/>
      <c r="Q245" s="7"/>
      <c r="R245" s="7"/>
      <c r="S245" s="7"/>
      <c r="T245" s="7"/>
      <c r="U245" s="7"/>
      <c r="V245" s="7"/>
      <c r="W245" s="7"/>
      <c r="X245" s="7"/>
      <c r="Y245" s="7"/>
      <c r="Z245" s="7"/>
    </row>
    <row r="246" spans="2:26" ht="12.75">
      <c r="B246" s="4"/>
      <c r="C246" s="7"/>
      <c r="D246" s="6"/>
      <c r="E246" s="7"/>
      <c r="F246" s="7"/>
      <c r="G246" s="7"/>
      <c r="H246" s="7"/>
      <c r="I246" s="7"/>
      <c r="J246" s="7"/>
      <c r="K246" s="7"/>
      <c r="L246" s="7"/>
      <c r="M246" s="7"/>
      <c r="N246" s="7"/>
      <c r="O246" s="7"/>
      <c r="P246" s="7"/>
      <c r="Q246" s="7"/>
      <c r="R246" s="7"/>
      <c r="S246" s="7"/>
      <c r="T246" s="7"/>
      <c r="U246" s="7"/>
      <c r="V246" s="7"/>
      <c r="W246" s="7"/>
      <c r="X246" s="7"/>
      <c r="Y246" s="7"/>
      <c r="Z246" s="7"/>
    </row>
    <row r="247" spans="2:26" ht="12.75">
      <c r="B247" s="4"/>
      <c r="C247" s="7"/>
      <c r="D247" s="6"/>
      <c r="E247" s="7"/>
      <c r="F247" s="7"/>
      <c r="G247" s="7"/>
      <c r="H247" s="7"/>
      <c r="I247" s="7"/>
      <c r="J247" s="7"/>
      <c r="K247" s="7"/>
      <c r="L247" s="7"/>
      <c r="M247" s="7"/>
      <c r="N247" s="7"/>
      <c r="O247" s="7"/>
      <c r="P247" s="7"/>
      <c r="Q247" s="7"/>
      <c r="R247" s="7"/>
      <c r="S247" s="7"/>
      <c r="T247" s="7"/>
      <c r="U247" s="7"/>
      <c r="V247" s="7"/>
      <c r="W247" s="7"/>
      <c r="X247" s="7"/>
      <c r="Y247" s="7"/>
      <c r="Z247" s="7"/>
    </row>
    <row r="248" spans="2:26" ht="12.75">
      <c r="B248" s="4"/>
      <c r="C248" s="7"/>
      <c r="D248" s="6"/>
      <c r="E248" s="7"/>
      <c r="F248" s="7"/>
      <c r="G248" s="7"/>
      <c r="H248" s="7"/>
      <c r="I248" s="7"/>
      <c r="J248" s="7"/>
      <c r="K248" s="7"/>
      <c r="L248" s="7"/>
      <c r="M248" s="7"/>
      <c r="N248" s="7"/>
      <c r="O248" s="7"/>
      <c r="P248" s="7"/>
      <c r="Q248" s="7"/>
      <c r="R248" s="7"/>
      <c r="S248" s="7"/>
      <c r="T248" s="7"/>
      <c r="U248" s="7"/>
      <c r="V248" s="7"/>
      <c r="W248" s="7"/>
      <c r="X248" s="7"/>
      <c r="Y248" s="7"/>
      <c r="Z248" s="7"/>
    </row>
    <row r="249" spans="2:26" ht="12.75">
      <c r="B249" s="4"/>
      <c r="C249" s="7"/>
      <c r="D249" s="6"/>
      <c r="E249" s="7"/>
      <c r="F249" s="7"/>
      <c r="G249" s="7"/>
      <c r="H249" s="7"/>
      <c r="I249" s="7"/>
      <c r="J249" s="7"/>
      <c r="K249" s="7"/>
      <c r="L249" s="7"/>
      <c r="M249" s="7"/>
      <c r="N249" s="7"/>
      <c r="O249" s="7"/>
      <c r="P249" s="7"/>
      <c r="Q249" s="7"/>
      <c r="R249" s="7"/>
      <c r="S249" s="7"/>
      <c r="T249" s="7"/>
      <c r="U249" s="7"/>
      <c r="V249" s="7"/>
      <c r="W249" s="7"/>
      <c r="X249" s="7"/>
      <c r="Y249" s="7"/>
      <c r="Z249" s="7"/>
    </row>
    <row r="250" spans="2:26" ht="12.75">
      <c r="B250" s="4"/>
      <c r="C250" s="7"/>
      <c r="D250" s="6"/>
      <c r="E250" s="7"/>
      <c r="F250" s="7"/>
      <c r="G250" s="7"/>
      <c r="H250" s="7"/>
      <c r="I250" s="7"/>
      <c r="J250" s="7"/>
      <c r="K250" s="7"/>
      <c r="L250" s="7"/>
      <c r="M250" s="7"/>
      <c r="N250" s="7"/>
      <c r="O250" s="7"/>
      <c r="P250" s="7"/>
      <c r="Q250" s="7"/>
      <c r="R250" s="7"/>
      <c r="S250" s="7"/>
      <c r="T250" s="7"/>
      <c r="U250" s="7"/>
      <c r="V250" s="7"/>
      <c r="W250" s="7"/>
      <c r="X250" s="7"/>
      <c r="Y250" s="7"/>
      <c r="Z250" s="7"/>
    </row>
    <row r="251" spans="2:26" ht="12.75">
      <c r="B251" s="4"/>
      <c r="C251" s="7"/>
      <c r="D251" s="6"/>
      <c r="E251" s="7"/>
      <c r="F251" s="7"/>
      <c r="G251" s="7"/>
      <c r="H251" s="7"/>
      <c r="I251" s="7"/>
      <c r="J251" s="7"/>
      <c r="K251" s="7"/>
      <c r="L251" s="7"/>
      <c r="M251" s="7"/>
      <c r="N251" s="7"/>
      <c r="O251" s="7"/>
      <c r="P251" s="7"/>
      <c r="Q251" s="7"/>
      <c r="R251" s="7"/>
      <c r="S251" s="7"/>
      <c r="T251" s="7"/>
      <c r="U251" s="7"/>
      <c r="V251" s="7"/>
      <c r="W251" s="7"/>
      <c r="X251" s="7"/>
      <c r="Y251" s="7"/>
      <c r="Z251" s="7"/>
    </row>
    <row r="252" spans="2:26" ht="12.75">
      <c r="B252" s="4"/>
      <c r="C252" s="7"/>
      <c r="D252" s="6"/>
      <c r="E252" s="7"/>
      <c r="F252" s="7"/>
      <c r="G252" s="7"/>
      <c r="H252" s="7"/>
      <c r="I252" s="7"/>
      <c r="J252" s="7"/>
      <c r="K252" s="7"/>
      <c r="L252" s="7"/>
      <c r="M252" s="7"/>
      <c r="N252" s="7"/>
      <c r="O252" s="7"/>
      <c r="P252" s="7"/>
      <c r="Q252" s="7"/>
      <c r="R252" s="7"/>
      <c r="S252" s="7"/>
      <c r="T252" s="7"/>
      <c r="U252" s="7"/>
      <c r="V252" s="7"/>
      <c r="W252" s="7"/>
      <c r="X252" s="7"/>
      <c r="Y252" s="7"/>
      <c r="Z252" s="7"/>
    </row>
    <row r="253" spans="2:26" ht="12.75">
      <c r="B253" s="4"/>
      <c r="C253" s="7"/>
      <c r="D253" s="6"/>
      <c r="E253" s="7"/>
      <c r="F253" s="7"/>
      <c r="G253" s="7"/>
      <c r="H253" s="7"/>
      <c r="I253" s="7"/>
      <c r="J253" s="7"/>
      <c r="K253" s="7"/>
      <c r="L253" s="7"/>
      <c r="M253" s="7"/>
      <c r="N253" s="7"/>
      <c r="O253" s="7"/>
      <c r="P253" s="7"/>
      <c r="Q253" s="7"/>
      <c r="R253" s="7"/>
      <c r="S253" s="7"/>
      <c r="T253" s="7"/>
      <c r="U253" s="7"/>
      <c r="V253" s="7"/>
      <c r="W253" s="7"/>
      <c r="X253" s="7"/>
      <c r="Y253" s="7"/>
      <c r="Z253" s="7"/>
    </row>
    <row r="254" spans="2:26" ht="12.75">
      <c r="B254" s="4"/>
      <c r="C254" s="7"/>
      <c r="D254" s="6"/>
      <c r="E254" s="7"/>
      <c r="F254" s="7"/>
      <c r="G254" s="7"/>
      <c r="H254" s="7"/>
      <c r="I254" s="7"/>
      <c r="J254" s="7"/>
      <c r="K254" s="7"/>
      <c r="L254" s="7"/>
      <c r="M254" s="7"/>
      <c r="N254" s="7"/>
      <c r="O254" s="7"/>
      <c r="P254" s="7"/>
      <c r="Q254" s="7"/>
      <c r="R254" s="7"/>
      <c r="S254" s="7"/>
      <c r="T254" s="7"/>
      <c r="U254" s="7"/>
      <c r="V254" s="7"/>
      <c r="W254" s="7"/>
      <c r="X254" s="7"/>
      <c r="Y254" s="7"/>
      <c r="Z254" s="7"/>
    </row>
    <row r="255" spans="2:26" ht="12.75">
      <c r="B255" s="4"/>
      <c r="C255" s="7"/>
      <c r="D255" s="6"/>
      <c r="E255" s="7"/>
      <c r="F255" s="7"/>
      <c r="G255" s="7"/>
      <c r="H255" s="7"/>
      <c r="I255" s="7"/>
      <c r="J255" s="7"/>
      <c r="K255" s="7"/>
      <c r="L255" s="7"/>
      <c r="M255" s="7"/>
      <c r="N255" s="7"/>
      <c r="O255" s="7"/>
      <c r="P255" s="7"/>
      <c r="Q255" s="7"/>
      <c r="R255" s="7"/>
      <c r="S255" s="7"/>
      <c r="T255" s="7"/>
      <c r="U255" s="7"/>
      <c r="V255" s="7"/>
      <c r="W255" s="7"/>
      <c r="X255" s="7"/>
      <c r="Y255" s="7"/>
      <c r="Z255" s="7"/>
    </row>
    <row r="256" spans="2:26" ht="12.75">
      <c r="B256" s="4"/>
      <c r="C256" s="7"/>
      <c r="D256" s="6"/>
      <c r="E256" s="7"/>
      <c r="F256" s="7"/>
      <c r="G256" s="7"/>
      <c r="H256" s="7"/>
      <c r="I256" s="7"/>
      <c r="J256" s="7"/>
      <c r="K256" s="7"/>
      <c r="L256" s="7"/>
      <c r="M256" s="7"/>
      <c r="N256" s="7"/>
      <c r="O256" s="7"/>
      <c r="P256" s="7"/>
      <c r="Q256" s="7"/>
      <c r="R256" s="7"/>
      <c r="S256" s="7"/>
      <c r="T256" s="7"/>
      <c r="U256" s="7"/>
      <c r="V256" s="7"/>
      <c r="W256" s="7"/>
      <c r="X256" s="7"/>
      <c r="Y256" s="7"/>
      <c r="Z256" s="7"/>
    </row>
    <row r="257" spans="2:26" ht="12.75">
      <c r="B257" s="4"/>
      <c r="C257" s="7"/>
      <c r="D257" s="6"/>
      <c r="E257" s="7"/>
      <c r="F257" s="7"/>
      <c r="G257" s="7"/>
      <c r="H257" s="7"/>
      <c r="I257" s="7"/>
      <c r="J257" s="7"/>
      <c r="K257" s="7"/>
      <c r="L257" s="7"/>
      <c r="M257" s="7"/>
      <c r="N257" s="7"/>
      <c r="O257" s="7"/>
      <c r="P257" s="7"/>
      <c r="Q257" s="7"/>
      <c r="R257" s="7"/>
      <c r="S257" s="7"/>
      <c r="T257" s="7"/>
      <c r="U257" s="7"/>
      <c r="V257" s="7"/>
      <c r="W257" s="7"/>
      <c r="X257" s="7"/>
      <c r="Y257" s="7"/>
      <c r="Z257" s="7"/>
    </row>
    <row r="258" spans="2:26" ht="12.75">
      <c r="B258" s="4"/>
      <c r="C258" s="7"/>
      <c r="D258" s="6"/>
      <c r="E258" s="7"/>
      <c r="F258" s="7"/>
      <c r="G258" s="7"/>
      <c r="H258" s="7"/>
      <c r="I258" s="7"/>
      <c r="J258" s="7"/>
      <c r="K258" s="7"/>
      <c r="L258" s="7"/>
      <c r="M258" s="7"/>
      <c r="N258" s="7"/>
      <c r="O258" s="7"/>
      <c r="P258" s="7"/>
      <c r="Q258" s="7"/>
      <c r="R258" s="7"/>
      <c r="S258" s="7"/>
      <c r="T258" s="7"/>
      <c r="U258" s="7"/>
      <c r="V258" s="7"/>
      <c r="W258" s="7"/>
      <c r="X258" s="7"/>
      <c r="Y258" s="7"/>
      <c r="Z258" s="7"/>
    </row>
    <row r="259" spans="2:26" ht="12.75">
      <c r="B259" s="4"/>
      <c r="C259" s="7"/>
      <c r="D259" s="6"/>
      <c r="E259" s="7"/>
      <c r="F259" s="7"/>
      <c r="G259" s="7"/>
      <c r="H259" s="7"/>
      <c r="I259" s="7"/>
      <c r="J259" s="7"/>
      <c r="K259" s="7"/>
      <c r="L259" s="7"/>
      <c r="M259" s="7"/>
      <c r="N259" s="7"/>
      <c r="O259" s="7"/>
      <c r="P259" s="7"/>
      <c r="Q259" s="7"/>
      <c r="R259" s="7"/>
      <c r="S259" s="7"/>
      <c r="T259" s="7"/>
      <c r="U259" s="7"/>
      <c r="V259" s="7"/>
      <c r="W259" s="7"/>
      <c r="X259" s="7"/>
      <c r="Y259" s="7"/>
      <c r="Z259" s="7"/>
    </row>
    <row r="260" spans="2:26" ht="12.75">
      <c r="B260" s="4"/>
      <c r="C260" s="7"/>
      <c r="D260" s="6"/>
      <c r="E260" s="7"/>
      <c r="F260" s="7"/>
      <c r="G260" s="7"/>
      <c r="H260" s="7"/>
      <c r="I260" s="7"/>
      <c r="J260" s="7"/>
      <c r="K260" s="7"/>
      <c r="L260" s="7"/>
      <c r="M260" s="7"/>
      <c r="N260" s="7"/>
      <c r="O260" s="7"/>
      <c r="P260" s="7"/>
      <c r="Q260" s="7"/>
      <c r="R260" s="7"/>
      <c r="S260" s="7"/>
      <c r="T260" s="7"/>
      <c r="U260" s="7"/>
      <c r="V260" s="7"/>
      <c r="W260" s="7"/>
      <c r="X260" s="7"/>
      <c r="Y260" s="7"/>
      <c r="Z260" s="7"/>
    </row>
    <row r="261" spans="2:26" ht="12.75">
      <c r="B261" s="4"/>
      <c r="C261" s="7"/>
      <c r="D261" s="6"/>
      <c r="E261" s="7"/>
      <c r="F261" s="7"/>
      <c r="G261" s="7"/>
      <c r="H261" s="7"/>
      <c r="I261" s="7"/>
      <c r="J261" s="7"/>
      <c r="K261" s="7"/>
      <c r="L261" s="7"/>
      <c r="M261" s="7"/>
      <c r="N261" s="7"/>
      <c r="O261" s="7"/>
      <c r="P261" s="7"/>
      <c r="Q261" s="7"/>
      <c r="R261" s="7"/>
      <c r="S261" s="7"/>
      <c r="T261" s="7"/>
      <c r="U261" s="7"/>
      <c r="V261" s="7"/>
      <c r="W261" s="7"/>
      <c r="X261" s="7"/>
      <c r="Y261" s="7"/>
      <c r="Z261" s="7"/>
    </row>
    <row r="262" spans="2:26" ht="12.75">
      <c r="B262" s="4"/>
      <c r="C262" s="7"/>
      <c r="D262" s="6"/>
      <c r="E262" s="7"/>
      <c r="F262" s="7"/>
      <c r="G262" s="7"/>
      <c r="H262" s="7"/>
      <c r="I262" s="7"/>
      <c r="J262" s="7"/>
      <c r="K262" s="7"/>
      <c r="L262" s="7"/>
      <c r="M262" s="7"/>
      <c r="N262" s="7"/>
      <c r="O262" s="7"/>
      <c r="P262" s="7"/>
      <c r="Q262" s="7"/>
      <c r="R262" s="7"/>
      <c r="S262" s="7"/>
      <c r="T262" s="7"/>
      <c r="U262" s="7"/>
      <c r="V262" s="7"/>
      <c r="W262" s="7"/>
      <c r="X262" s="7"/>
      <c r="Y262" s="7"/>
      <c r="Z262" s="7"/>
    </row>
    <row r="263" spans="2:26" ht="12.75">
      <c r="B263" s="4"/>
      <c r="C263" s="7"/>
      <c r="D263" s="6"/>
      <c r="E263" s="7"/>
      <c r="F263" s="7"/>
      <c r="G263" s="7"/>
      <c r="H263" s="7"/>
      <c r="I263" s="7"/>
      <c r="J263" s="7"/>
      <c r="K263" s="7"/>
      <c r="L263" s="7"/>
      <c r="M263" s="7"/>
      <c r="N263" s="7"/>
      <c r="O263" s="7"/>
      <c r="P263" s="7"/>
      <c r="Q263" s="7"/>
      <c r="R263" s="7"/>
      <c r="S263" s="7"/>
      <c r="T263" s="7"/>
      <c r="U263" s="7"/>
      <c r="V263" s="7"/>
      <c r="W263" s="7"/>
      <c r="X263" s="7"/>
      <c r="Y263" s="7"/>
      <c r="Z263" s="7"/>
    </row>
    <row r="264" spans="2:26" ht="12.75">
      <c r="B264" s="4"/>
      <c r="C264" s="7"/>
      <c r="D264" s="6"/>
      <c r="E264" s="7"/>
      <c r="F264" s="7"/>
      <c r="G264" s="7"/>
      <c r="H264" s="7"/>
      <c r="I264" s="7"/>
      <c r="J264" s="7"/>
      <c r="K264" s="7"/>
      <c r="L264" s="7"/>
      <c r="M264" s="7"/>
      <c r="N264" s="7"/>
      <c r="O264" s="7"/>
      <c r="P264" s="7"/>
      <c r="Q264" s="7"/>
      <c r="R264" s="7"/>
      <c r="S264" s="7"/>
      <c r="T264" s="7"/>
      <c r="U264" s="7"/>
      <c r="V264" s="7"/>
      <c r="W264" s="7"/>
      <c r="X264" s="7"/>
      <c r="Y264" s="7"/>
      <c r="Z264" s="7"/>
    </row>
    <row r="265" spans="2:26" ht="12.75">
      <c r="B265" s="4"/>
      <c r="C265" s="7"/>
      <c r="D265" s="6"/>
      <c r="E265" s="7"/>
      <c r="F265" s="7"/>
      <c r="G265" s="7"/>
      <c r="H265" s="7"/>
      <c r="I265" s="7"/>
      <c r="J265" s="7"/>
      <c r="K265" s="7"/>
      <c r="L265" s="7"/>
      <c r="M265" s="7"/>
      <c r="N265" s="7"/>
      <c r="O265" s="7"/>
      <c r="P265" s="7"/>
      <c r="Q265" s="7"/>
      <c r="R265" s="7"/>
      <c r="S265" s="7"/>
      <c r="T265" s="7"/>
      <c r="U265" s="7"/>
      <c r="V265" s="7"/>
      <c r="W265" s="7"/>
      <c r="X265" s="7"/>
      <c r="Y265" s="7"/>
      <c r="Z265" s="7"/>
    </row>
    <row r="266" spans="2:26" ht="12.75">
      <c r="B266" s="4"/>
      <c r="C266" s="7"/>
      <c r="D266" s="6"/>
      <c r="E266" s="7"/>
      <c r="F266" s="7"/>
      <c r="G266" s="7"/>
      <c r="H266" s="7"/>
      <c r="I266" s="7"/>
      <c r="J266" s="7"/>
      <c r="K266" s="7"/>
      <c r="L266" s="7"/>
      <c r="M266" s="7"/>
      <c r="N266" s="7"/>
      <c r="O266" s="7"/>
      <c r="P266" s="7"/>
      <c r="Q266" s="7"/>
      <c r="R266" s="7"/>
      <c r="S266" s="7"/>
      <c r="T266" s="7"/>
      <c r="U266" s="7"/>
      <c r="V266" s="7"/>
      <c r="W266" s="7"/>
      <c r="X266" s="7"/>
      <c r="Y266" s="7"/>
      <c r="Z266" s="7"/>
    </row>
    <row r="267" spans="2:26" ht="12.75">
      <c r="B267" s="4"/>
      <c r="C267" s="7"/>
      <c r="D267" s="6"/>
      <c r="E267" s="7"/>
      <c r="F267" s="7"/>
      <c r="G267" s="7"/>
      <c r="H267" s="7"/>
      <c r="I267" s="7"/>
      <c r="J267" s="7"/>
      <c r="K267" s="7"/>
      <c r="L267" s="7"/>
      <c r="M267" s="7"/>
      <c r="N267" s="7"/>
      <c r="O267" s="7"/>
      <c r="P267" s="7"/>
      <c r="Q267" s="7"/>
      <c r="R267" s="7"/>
      <c r="S267" s="7"/>
      <c r="T267" s="7"/>
      <c r="U267" s="7"/>
      <c r="V267" s="7"/>
      <c r="W267" s="7"/>
      <c r="X267" s="7"/>
      <c r="Y267" s="7"/>
      <c r="Z267" s="7"/>
    </row>
    <row r="268" spans="2:26" ht="12.75">
      <c r="B268" s="4"/>
      <c r="C268" s="7"/>
      <c r="D268" s="6"/>
      <c r="E268" s="7"/>
      <c r="F268" s="7"/>
      <c r="G268" s="7"/>
      <c r="H268" s="7"/>
      <c r="I268" s="7"/>
      <c r="J268" s="7"/>
      <c r="K268" s="7"/>
      <c r="L268" s="7"/>
      <c r="M268" s="7"/>
      <c r="N268" s="7"/>
      <c r="O268" s="7"/>
      <c r="P268" s="7"/>
      <c r="Q268" s="7"/>
      <c r="R268" s="7"/>
      <c r="S268" s="7"/>
      <c r="T268" s="7"/>
      <c r="U268" s="7"/>
      <c r="V268" s="7"/>
      <c r="W268" s="7"/>
      <c r="X268" s="7"/>
      <c r="Y268" s="7"/>
      <c r="Z268" s="7"/>
    </row>
    <row r="269" spans="2:26" ht="12.75">
      <c r="B269" s="4"/>
      <c r="C269" s="7"/>
      <c r="D269" s="6"/>
      <c r="E269" s="7"/>
      <c r="F269" s="7"/>
      <c r="G269" s="7"/>
      <c r="H269" s="7"/>
      <c r="I269" s="7"/>
      <c r="J269" s="7"/>
      <c r="K269" s="7"/>
      <c r="L269" s="7"/>
      <c r="M269" s="7"/>
      <c r="N269" s="7"/>
      <c r="O269" s="7"/>
      <c r="P269" s="7"/>
      <c r="Q269" s="7"/>
      <c r="R269" s="7"/>
      <c r="S269" s="7"/>
      <c r="T269" s="7"/>
      <c r="U269" s="7"/>
      <c r="V269" s="7"/>
      <c r="W269" s="7"/>
      <c r="X269" s="7"/>
      <c r="Y269" s="7"/>
      <c r="Z269" s="7"/>
    </row>
    <row r="270" spans="2:26" ht="12.75">
      <c r="B270" s="4"/>
      <c r="C270" s="7"/>
      <c r="D270" s="6"/>
      <c r="E270" s="7"/>
      <c r="F270" s="7"/>
      <c r="G270" s="7"/>
      <c r="H270" s="7"/>
      <c r="I270" s="7"/>
      <c r="J270" s="7"/>
      <c r="K270" s="7"/>
      <c r="L270" s="7"/>
      <c r="M270" s="7"/>
      <c r="N270" s="7"/>
      <c r="O270" s="7"/>
      <c r="P270" s="7"/>
      <c r="Q270" s="7"/>
      <c r="R270" s="7"/>
      <c r="S270" s="7"/>
      <c r="T270" s="7"/>
      <c r="U270" s="7"/>
      <c r="V270" s="7"/>
      <c r="W270" s="7"/>
      <c r="X270" s="7"/>
      <c r="Y270" s="7"/>
      <c r="Z270" s="7"/>
    </row>
    <row r="271" spans="2:26" ht="12.75">
      <c r="B271" s="4"/>
      <c r="C271" s="7"/>
      <c r="D271" s="6"/>
      <c r="E271" s="7"/>
      <c r="F271" s="7"/>
      <c r="G271" s="7"/>
      <c r="H271" s="7"/>
      <c r="I271" s="7"/>
      <c r="J271" s="7"/>
      <c r="K271" s="7"/>
      <c r="L271" s="7"/>
      <c r="M271" s="7"/>
      <c r="N271" s="7"/>
      <c r="O271" s="7"/>
      <c r="P271" s="7"/>
      <c r="Q271" s="7"/>
      <c r="R271" s="7"/>
      <c r="S271" s="7"/>
      <c r="T271" s="7"/>
      <c r="U271" s="7"/>
      <c r="V271" s="7"/>
      <c r="W271" s="7"/>
      <c r="X271" s="7"/>
      <c r="Y271" s="7"/>
      <c r="Z271" s="7"/>
    </row>
    <row r="272" spans="2:26" ht="12.75">
      <c r="B272" s="4"/>
      <c r="C272" s="7"/>
      <c r="D272" s="6"/>
      <c r="E272" s="7"/>
      <c r="F272" s="7"/>
      <c r="G272" s="7"/>
      <c r="H272" s="7"/>
      <c r="I272" s="7"/>
      <c r="J272" s="7"/>
      <c r="K272" s="7"/>
      <c r="L272" s="7"/>
      <c r="M272" s="7"/>
      <c r="N272" s="7"/>
      <c r="O272" s="7"/>
      <c r="P272" s="7"/>
      <c r="Q272" s="7"/>
      <c r="R272" s="7"/>
      <c r="S272" s="7"/>
      <c r="T272" s="7"/>
      <c r="U272" s="7"/>
      <c r="V272" s="7"/>
      <c r="W272" s="7"/>
      <c r="X272" s="7"/>
      <c r="Y272" s="7"/>
      <c r="Z272" s="7"/>
    </row>
    <row r="273" spans="2:26" ht="12.75">
      <c r="B273" s="4"/>
      <c r="C273" s="7"/>
      <c r="D273" s="6"/>
      <c r="E273" s="7"/>
      <c r="F273" s="7"/>
      <c r="G273" s="7"/>
      <c r="H273" s="7"/>
      <c r="I273" s="7"/>
      <c r="J273" s="7"/>
      <c r="K273" s="7"/>
      <c r="L273" s="7"/>
      <c r="M273" s="7"/>
      <c r="N273" s="7"/>
      <c r="O273" s="7"/>
      <c r="P273" s="7"/>
      <c r="Q273" s="7"/>
      <c r="R273" s="7"/>
      <c r="S273" s="7"/>
      <c r="T273" s="7"/>
      <c r="U273" s="7"/>
      <c r="V273" s="7"/>
      <c r="W273" s="7"/>
      <c r="X273" s="7"/>
      <c r="Y273" s="7"/>
      <c r="Z273" s="7"/>
    </row>
    <row r="274" spans="2:26" ht="12.75">
      <c r="B274" s="4"/>
      <c r="C274" s="7"/>
      <c r="D274" s="6"/>
      <c r="E274" s="7"/>
      <c r="F274" s="7"/>
      <c r="G274" s="7"/>
      <c r="H274" s="7"/>
      <c r="I274" s="7"/>
      <c r="J274" s="7"/>
      <c r="K274" s="7"/>
      <c r="L274" s="7"/>
      <c r="M274" s="7"/>
      <c r="N274" s="7"/>
      <c r="O274" s="7"/>
      <c r="P274" s="7"/>
      <c r="Q274" s="7"/>
      <c r="R274" s="7"/>
      <c r="S274" s="7"/>
      <c r="T274" s="7"/>
      <c r="U274" s="7"/>
      <c r="V274" s="7"/>
      <c r="W274" s="7"/>
      <c r="X274" s="7"/>
      <c r="Y274" s="7"/>
      <c r="Z274" s="7"/>
    </row>
    <row r="275" spans="2:26" ht="12.75">
      <c r="B275" s="4"/>
      <c r="C275" s="7"/>
      <c r="D275" s="6"/>
      <c r="E275" s="7"/>
      <c r="F275" s="7"/>
      <c r="G275" s="7"/>
      <c r="H275" s="7"/>
      <c r="I275" s="7"/>
      <c r="J275" s="7"/>
      <c r="K275" s="7"/>
      <c r="L275" s="7"/>
      <c r="M275" s="7"/>
      <c r="N275" s="7"/>
      <c r="O275" s="7"/>
      <c r="P275" s="7"/>
      <c r="Q275" s="7"/>
      <c r="R275" s="7"/>
      <c r="S275" s="7"/>
      <c r="T275" s="7"/>
      <c r="U275" s="7"/>
      <c r="V275" s="7"/>
      <c r="W275" s="7"/>
      <c r="X275" s="7"/>
      <c r="Y275" s="7"/>
      <c r="Z275" s="7"/>
    </row>
    <row r="276" spans="2:26" ht="12.75">
      <c r="B276" s="4"/>
      <c r="C276" s="7"/>
      <c r="D276" s="6"/>
      <c r="E276" s="7"/>
      <c r="F276" s="7"/>
      <c r="G276" s="7"/>
      <c r="H276" s="7"/>
      <c r="I276" s="7"/>
      <c r="J276" s="7"/>
      <c r="K276" s="7"/>
      <c r="L276" s="7"/>
      <c r="M276" s="7"/>
      <c r="N276" s="7"/>
      <c r="O276" s="7"/>
      <c r="P276" s="7"/>
      <c r="Q276" s="7"/>
      <c r="R276" s="7"/>
      <c r="S276" s="7"/>
      <c r="T276" s="7"/>
      <c r="U276" s="7"/>
      <c r="V276" s="7"/>
      <c r="W276" s="7"/>
      <c r="X276" s="7"/>
      <c r="Y276" s="7"/>
      <c r="Z276" s="7"/>
    </row>
    <row r="277" spans="2:26" ht="12.75">
      <c r="B277" s="4"/>
      <c r="C277" s="7"/>
      <c r="D277" s="6"/>
      <c r="E277" s="7"/>
      <c r="F277" s="7"/>
      <c r="G277" s="7"/>
      <c r="H277" s="7"/>
      <c r="I277" s="7"/>
      <c r="J277" s="7"/>
      <c r="K277" s="7"/>
      <c r="L277" s="7"/>
      <c r="M277" s="7"/>
      <c r="N277" s="7"/>
      <c r="O277" s="7"/>
      <c r="P277" s="7"/>
      <c r="Q277" s="7"/>
      <c r="R277" s="7"/>
      <c r="S277" s="7"/>
      <c r="T277" s="7"/>
      <c r="U277" s="7"/>
      <c r="V277" s="7"/>
      <c r="W277" s="7"/>
      <c r="X277" s="7"/>
      <c r="Y277" s="7"/>
      <c r="Z277" s="7"/>
    </row>
    <row r="278" spans="2:26" ht="12.75">
      <c r="B278" s="4"/>
      <c r="C278" s="7"/>
      <c r="D278" s="6"/>
      <c r="E278" s="7"/>
      <c r="F278" s="7"/>
      <c r="G278" s="7"/>
      <c r="H278" s="7"/>
      <c r="I278" s="7"/>
      <c r="J278" s="7"/>
      <c r="K278" s="7"/>
      <c r="L278" s="7"/>
      <c r="M278" s="7"/>
      <c r="N278" s="7"/>
      <c r="O278" s="7"/>
      <c r="P278" s="7"/>
      <c r="Q278" s="7"/>
      <c r="R278" s="7"/>
      <c r="S278" s="7"/>
      <c r="T278" s="7"/>
      <c r="U278" s="7"/>
      <c r="V278" s="7"/>
      <c r="W278" s="7"/>
      <c r="X278" s="7"/>
      <c r="Y278" s="7"/>
      <c r="Z278" s="7"/>
    </row>
    <row r="279" spans="2:26" ht="12.75">
      <c r="B279" s="4"/>
      <c r="C279" s="7"/>
      <c r="D279" s="6"/>
      <c r="E279" s="7"/>
      <c r="F279" s="7"/>
      <c r="G279" s="7"/>
      <c r="H279" s="7"/>
      <c r="I279" s="7"/>
      <c r="J279" s="7"/>
      <c r="K279" s="7"/>
      <c r="L279" s="7"/>
      <c r="M279" s="7"/>
      <c r="N279" s="7"/>
      <c r="O279" s="7"/>
      <c r="P279" s="7"/>
      <c r="Q279" s="7"/>
      <c r="R279" s="7"/>
      <c r="S279" s="7"/>
      <c r="T279" s="7"/>
      <c r="U279" s="7"/>
      <c r="V279" s="7"/>
      <c r="W279" s="7"/>
      <c r="X279" s="7"/>
      <c r="Y279" s="7"/>
      <c r="Z279" s="7"/>
    </row>
    <row r="280" spans="2:26" ht="12.75">
      <c r="B280" s="4"/>
      <c r="C280" s="7"/>
      <c r="D280" s="6"/>
      <c r="E280" s="7"/>
      <c r="F280" s="7"/>
      <c r="G280" s="7"/>
      <c r="H280" s="7"/>
      <c r="I280" s="7"/>
      <c r="J280" s="7"/>
      <c r="K280" s="7"/>
      <c r="L280" s="7"/>
      <c r="M280" s="7"/>
      <c r="N280" s="7"/>
      <c r="O280" s="7"/>
      <c r="P280" s="7"/>
      <c r="Q280" s="7"/>
      <c r="R280" s="7"/>
      <c r="S280" s="7"/>
      <c r="T280" s="7"/>
      <c r="U280" s="7"/>
      <c r="V280" s="7"/>
      <c r="W280" s="7"/>
      <c r="X280" s="7"/>
      <c r="Y280" s="7"/>
      <c r="Z280" s="7"/>
    </row>
    <row r="281" spans="2:26" ht="12.75">
      <c r="B281" s="4"/>
      <c r="C281" s="7"/>
      <c r="D281" s="6"/>
      <c r="E281" s="7"/>
      <c r="F281" s="7"/>
      <c r="G281" s="7"/>
      <c r="H281" s="7"/>
      <c r="I281" s="7"/>
      <c r="J281" s="7"/>
      <c r="K281" s="7"/>
      <c r="L281" s="7"/>
      <c r="M281" s="7"/>
      <c r="N281" s="7"/>
      <c r="O281" s="7"/>
      <c r="P281" s="7"/>
      <c r="Q281" s="7"/>
      <c r="R281" s="7"/>
      <c r="S281" s="7"/>
      <c r="T281" s="7"/>
      <c r="U281" s="7"/>
      <c r="V281" s="7"/>
      <c r="W281" s="7"/>
      <c r="X281" s="7"/>
      <c r="Y281" s="7"/>
      <c r="Z281" s="7"/>
    </row>
    <row r="282" spans="2:26" ht="12.75">
      <c r="B282" s="4"/>
      <c r="C282" s="7"/>
      <c r="D282" s="6"/>
      <c r="E282" s="7"/>
      <c r="F282" s="7"/>
      <c r="G282" s="7"/>
      <c r="H282" s="7"/>
      <c r="I282" s="7"/>
      <c r="J282" s="7"/>
      <c r="K282" s="7"/>
      <c r="L282" s="7"/>
      <c r="M282" s="7"/>
      <c r="N282" s="7"/>
      <c r="O282" s="7"/>
      <c r="P282" s="7"/>
      <c r="Q282" s="7"/>
      <c r="R282" s="7"/>
      <c r="S282" s="7"/>
      <c r="T282" s="7"/>
      <c r="U282" s="7"/>
      <c r="V282" s="7"/>
      <c r="W282" s="7"/>
      <c r="X282" s="7"/>
      <c r="Y282" s="7"/>
      <c r="Z282" s="7"/>
    </row>
    <row r="283" spans="2:26" ht="12.75">
      <c r="B283" s="4"/>
      <c r="C283" s="7"/>
      <c r="D283" s="6"/>
      <c r="E283" s="7"/>
      <c r="F283" s="7"/>
      <c r="G283" s="7"/>
      <c r="H283" s="7"/>
      <c r="I283" s="7"/>
      <c r="J283" s="7"/>
      <c r="K283" s="7"/>
      <c r="L283" s="7"/>
      <c r="M283" s="7"/>
      <c r="N283" s="7"/>
      <c r="O283" s="7"/>
      <c r="P283" s="7"/>
      <c r="Q283" s="7"/>
      <c r="R283" s="7"/>
      <c r="S283" s="7"/>
      <c r="T283" s="7"/>
      <c r="U283" s="7"/>
      <c r="V283" s="7"/>
      <c r="W283" s="7"/>
      <c r="X283" s="7"/>
      <c r="Y283" s="7"/>
      <c r="Z283" s="7"/>
    </row>
    <row r="284" spans="2:26" ht="12.75">
      <c r="B284" s="4"/>
      <c r="C284" s="7"/>
      <c r="D284" s="6"/>
      <c r="E284" s="7"/>
      <c r="F284" s="7"/>
      <c r="G284" s="7"/>
      <c r="H284" s="7"/>
      <c r="I284" s="7"/>
      <c r="J284" s="7"/>
      <c r="K284" s="7"/>
      <c r="L284" s="7"/>
      <c r="M284" s="7"/>
      <c r="N284" s="7"/>
      <c r="O284" s="7"/>
      <c r="P284" s="7"/>
      <c r="Q284" s="7"/>
      <c r="R284" s="7"/>
      <c r="S284" s="7"/>
      <c r="T284" s="7"/>
      <c r="U284" s="7"/>
      <c r="V284" s="7"/>
      <c r="W284" s="7"/>
      <c r="X284" s="7"/>
      <c r="Y284" s="7"/>
      <c r="Z284" s="7"/>
    </row>
    <row r="285" spans="2:26" ht="12.75">
      <c r="B285" s="4"/>
      <c r="C285" s="7"/>
      <c r="D285" s="6"/>
      <c r="E285" s="7"/>
      <c r="F285" s="7"/>
      <c r="G285" s="7"/>
      <c r="H285" s="7"/>
      <c r="I285" s="7"/>
      <c r="J285" s="7"/>
      <c r="K285" s="7"/>
      <c r="L285" s="7"/>
      <c r="M285" s="7"/>
      <c r="N285" s="7"/>
      <c r="O285" s="7"/>
      <c r="P285" s="7"/>
      <c r="Q285" s="7"/>
      <c r="R285" s="7"/>
      <c r="S285" s="7"/>
      <c r="T285" s="7"/>
      <c r="U285" s="7"/>
      <c r="V285" s="7"/>
      <c r="W285" s="7"/>
      <c r="X285" s="7"/>
      <c r="Y285" s="7"/>
      <c r="Z285" s="7"/>
    </row>
    <row r="286" spans="2:26" ht="12.75">
      <c r="B286" s="4"/>
      <c r="C286" s="7"/>
      <c r="D286" s="6"/>
      <c r="E286" s="7"/>
      <c r="F286" s="7"/>
      <c r="G286" s="7"/>
      <c r="H286" s="7"/>
      <c r="I286" s="7"/>
      <c r="J286" s="7"/>
      <c r="K286" s="7"/>
      <c r="L286" s="7"/>
      <c r="M286" s="7"/>
      <c r="N286" s="7"/>
      <c r="O286" s="7"/>
      <c r="P286" s="7"/>
      <c r="Q286" s="7"/>
      <c r="R286" s="7"/>
      <c r="S286" s="7"/>
      <c r="T286" s="7"/>
      <c r="U286" s="7"/>
      <c r="V286" s="7"/>
      <c r="W286" s="7"/>
      <c r="X286" s="7"/>
      <c r="Y286" s="7"/>
      <c r="Z286" s="7"/>
    </row>
    <row r="287" spans="2:26" ht="12.75">
      <c r="B287" s="4"/>
      <c r="C287" s="7"/>
      <c r="D287" s="6"/>
      <c r="E287" s="7"/>
      <c r="F287" s="7"/>
      <c r="G287" s="7"/>
      <c r="H287" s="7"/>
      <c r="I287" s="7"/>
      <c r="J287" s="7"/>
      <c r="K287" s="7"/>
      <c r="L287" s="7"/>
      <c r="M287" s="7"/>
      <c r="N287" s="7"/>
      <c r="O287" s="7"/>
      <c r="P287" s="7"/>
      <c r="Q287" s="7"/>
      <c r="R287" s="7"/>
      <c r="S287" s="7"/>
      <c r="T287" s="7"/>
      <c r="U287" s="7"/>
      <c r="V287" s="7"/>
      <c r="W287" s="7"/>
      <c r="X287" s="7"/>
      <c r="Y287" s="7"/>
      <c r="Z287" s="7"/>
    </row>
    <row r="288" spans="2:26" ht="12.75">
      <c r="B288" s="4"/>
      <c r="C288" s="7"/>
      <c r="D288" s="6"/>
      <c r="E288" s="7"/>
      <c r="F288" s="7"/>
      <c r="G288" s="7"/>
      <c r="H288" s="7"/>
      <c r="I288" s="7"/>
      <c r="J288" s="7"/>
      <c r="K288" s="7"/>
      <c r="L288" s="7"/>
      <c r="M288" s="7"/>
      <c r="N288" s="7"/>
      <c r="O288" s="7"/>
      <c r="P288" s="7"/>
      <c r="Q288" s="7"/>
      <c r="R288" s="7"/>
      <c r="S288" s="7"/>
      <c r="T288" s="7"/>
      <c r="U288" s="7"/>
      <c r="V288" s="7"/>
      <c r="W288" s="7"/>
      <c r="X288" s="7"/>
      <c r="Y288" s="7"/>
      <c r="Z288" s="7"/>
    </row>
    <row r="289" spans="2:26" ht="12.75">
      <c r="B289" s="4"/>
      <c r="C289" s="7"/>
      <c r="D289" s="6"/>
      <c r="E289" s="7"/>
      <c r="F289" s="7"/>
      <c r="G289" s="7"/>
      <c r="H289" s="7"/>
      <c r="I289" s="7"/>
      <c r="J289" s="7"/>
      <c r="K289" s="7"/>
      <c r="L289" s="7"/>
      <c r="M289" s="7"/>
      <c r="N289" s="7"/>
      <c r="O289" s="7"/>
      <c r="P289" s="7"/>
      <c r="Q289" s="7"/>
      <c r="R289" s="7"/>
      <c r="S289" s="7"/>
      <c r="T289" s="7"/>
      <c r="U289" s="7"/>
      <c r="V289" s="7"/>
      <c r="W289" s="7"/>
      <c r="X289" s="7"/>
      <c r="Y289" s="7"/>
      <c r="Z289" s="7"/>
    </row>
    <row r="290" spans="2:26" ht="12.75">
      <c r="B290" s="4"/>
      <c r="C290" s="7"/>
      <c r="D290" s="6"/>
      <c r="E290" s="7"/>
      <c r="F290" s="7"/>
      <c r="G290" s="7"/>
      <c r="H290" s="7"/>
      <c r="I290" s="7"/>
      <c r="J290" s="7"/>
      <c r="K290" s="7"/>
      <c r="L290" s="7"/>
      <c r="M290" s="7"/>
      <c r="N290" s="7"/>
      <c r="O290" s="7"/>
      <c r="P290" s="7"/>
      <c r="Q290" s="7"/>
      <c r="R290" s="7"/>
      <c r="S290" s="7"/>
      <c r="T290" s="7"/>
      <c r="U290" s="7"/>
      <c r="V290" s="7"/>
      <c r="W290" s="7"/>
      <c r="X290" s="7"/>
      <c r="Y290" s="7"/>
      <c r="Z290" s="7"/>
    </row>
    <row r="291" spans="2:26" ht="12.75">
      <c r="B291" s="4"/>
      <c r="C291" s="7"/>
      <c r="D291" s="6"/>
      <c r="E291" s="7"/>
      <c r="F291" s="7"/>
      <c r="G291" s="7"/>
      <c r="H291" s="7"/>
      <c r="I291" s="7"/>
      <c r="J291" s="7"/>
      <c r="K291" s="7"/>
      <c r="L291" s="7"/>
      <c r="M291" s="7"/>
      <c r="N291" s="7"/>
      <c r="O291" s="7"/>
      <c r="P291" s="7"/>
      <c r="Q291" s="7"/>
      <c r="R291" s="7"/>
      <c r="S291" s="7"/>
      <c r="T291" s="7"/>
      <c r="U291" s="7"/>
      <c r="V291" s="7"/>
      <c r="W291" s="7"/>
      <c r="X291" s="7"/>
      <c r="Y291" s="7"/>
      <c r="Z291" s="7"/>
    </row>
    <row r="292" spans="2:26" ht="12.75">
      <c r="B292" s="4"/>
      <c r="C292" s="7"/>
      <c r="D292" s="6"/>
      <c r="E292" s="7"/>
      <c r="F292" s="7"/>
      <c r="G292" s="7"/>
      <c r="H292" s="7"/>
      <c r="I292" s="7"/>
      <c r="J292" s="7"/>
      <c r="K292" s="7"/>
      <c r="L292" s="7"/>
      <c r="M292" s="7"/>
      <c r="N292" s="7"/>
      <c r="O292" s="7"/>
      <c r="P292" s="7"/>
      <c r="Q292" s="7"/>
      <c r="R292" s="7"/>
      <c r="S292" s="7"/>
      <c r="T292" s="7"/>
      <c r="U292" s="7"/>
      <c r="V292" s="7"/>
      <c r="W292" s="7"/>
      <c r="X292" s="7"/>
      <c r="Y292" s="7"/>
      <c r="Z292" s="7"/>
    </row>
    <row r="293" spans="2:26" ht="12.75">
      <c r="B293" s="4"/>
      <c r="C293" s="7"/>
      <c r="D293" s="6"/>
      <c r="E293" s="7"/>
      <c r="F293" s="7"/>
      <c r="G293" s="7"/>
      <c r="H293" s="7"/>
      <c r="I293" s="7"/>
      <c r="J293" s="7"/>
      <c r="K293" s="7"/>
      <c r="L293" s="7"/>
      <c r="M293" s="7"/>
      <c r="N293" s="7"/>
      <c r="O293" s="7"/>
      <c r="P293" s="7"/>
      <c r="Q293" s="7"/>
      <c r="R293" s="7"/>
      <c r="S293" s="7"/>
      <c r="T293" s="7"/>
      <c r="U293" s="7"/>
      <c r="V293" s="7"/>
      <c r="W293" s="7"/>
      <c r="X293" s="7"/>
      <c r="Y293" s="7"/>
      <c r="Z293" s="7"/>
    </row>
    <row r="294" spans="2:26" ht="12.75">
      <c r="B294" s="4"/>
      <c r="C294" s="7"/>
      <c r="D294" s="6"/>
      <c r="E294" s="7"/>
      <c r="F294" s="7"/>
      <c r="G294" s="7"/>
      <c r="H294" s="7"/>
      <c r="I294" s="7"/>
      <c r="J294" s="7"/>
      <c r="K294" s="7"/>
      <c r="L294" s="7"/>
      <c r="M294" s="7"/>
      <c r="N294" s="7"/>
      <c r="O294" s="7"/>
      <c r="P294" s="7"/>
      <c r="Q294" s="7"/>
      <c r="R294" s="7"/>
      <c r="S294" s="7"/>
      <c r="T294" s="7"/>
      <c r="U294" s="7"/>
      <c r="V294" s="7"/>
      <c r="W294" s="7"/>
      <c r="X294" s="7"/>
      <c r="Y294" s="7"/>
      <c r="Z294" s="7"/>
    </row>
    <row r="295" spans="2:26" ht="12.75">
      <c r="B295" s="4"/>
      <c r="C295" s="7"/>
      <c r="D295" s="6"/>
      <c r="E295" s="7"/>
      <c r="F295" s="7"/>
      <c r="G295" s="7"/>
      <c r="H295" s="7"/>
      <c r="I295" s="7"/>
      <c r="J295" s="7"/>
      <c r="K295" s="7"/>
      <c r="L295" s="7"/>
      <c r="M295" s="7"/>
      <c r="N295" s="7"/>
      <c r="O295" s="7"/>
      <c r="P295" s="7"/>
      <c r="Q295" s="7"/>
      <c r="R295" s="7"/>
      <c r="S295" s="7"/>
      <c r="T295" s="7"/>
      <c r="U295" s="7"/>
      <c r="V295" s="7"/>
      <c r="W295" s="7"/>
      <c r="X295" s="7"/>
      <c r="Y295" s="7"/>
      <c r="Z295" s="7"/>
    </row>
    <row r="296" spans="2:26" ht="12.75">
      <c r="B296" s="4"/>
      <c r="C296" s="7"/>
      <c r="D296" s="6"/>
      <c r="E296" s="7"/>
      <c r="F296" s="7"/>
      <c r="G296" s="7"/>
      <c r="H296" s="7"/>
      <c r="I296" s="7"/>
      <c r="J296" s="7"/>
      <c r="K296" s="7"/>
      <c r="L296" s="7"/>
      <c r="M296" s="7"/>
      <c r="N296" s="7"/>
      <c r="O296" s="7"/>
      <c r="P296" s="7"/>
      <c r="Q296" s="7"/>
      <c r="R296" s="7"/>
      <c r="S296" s="7"/>
      <c r="T296" s="7"/>
      <c r="U296" s="7"/>
      <c r="V296" s="7"/>
      <c r="W296" s="7"/>
      <c r="X296" s="7"/>
      <c r="Y296" s="7"/>
      <c r="Z296" s="7"/>
    </row>
    <row r="297" spans="2:26" ht="12.75">
      <c r="B297" s="4"/>
      <c r="C297" s="7"/>
      <c r="D297" s="6"/>
      <c r="E297" s="7"/>
      <c r="F297" s="7"/>
      <c r="G297" s="7"/>
      <c r="H297" s="7"/>
      <c r="I297" s="7"/>
      <c r="J297" s="7"/>
      <c r="K297" s="7"/>
      <c r="L297" s="7"/>
      <c r="M297" s="7"/>
      <c r="N297" s="7"/>
      <c r="O297" s="7"/>
      <c r="P297" s="7"/>
      <c r="Q297" s="7"/>
      <c r="R297" s="7"/>
      <c r="S297" s="7"/>
      <c r="T297" s="7"/>
      <c r="U297" s="7"/>
      <c r="V297" s="7"/>
      <c r="W297" s="7"/>
      <c r="X297" s="7"/>
      <c r="Y297" s="7"/>
      <c r="Z297" s="7"/>
    </row>
    <row r="298" spans="2:26" ht="12.75">
      <c r="B298" s="4"/>
      <c r="C298" s="7"/>
      <c r="D298" s="6"/>
      <c r="E298" s="7"/>
      <c r="F298" s="7"/>
      <c r="G298" s="7"/>
      <c r="H298" s="7"/>
      <c r="I298" s="7"/>
      <c r="J298" s="7"/>
      <c r="K298" s="7"/>
      <c r="L298" s="7"/>
      <c r="M298" s="7"/>
      <c r="N298" s="7"/>
      <c r="O298" s="7"/>
      <c r="P298" s="7"/>
      <c r="Q298" s="7"/>
      <c r="R298" s="7"/>
      <c r="S298" s="7"/>
      <c r="T298" s="7"/>
      <c r="U298" s="7"/>
      <c r="V298" s="7"/>
      <c r="W298" s="7"/>
      <c r="X298" s="7"/>
      <c r="Y298" s="7"/>
      <c r="Z298" s="7"/>
    </row>
    <row r="299" spans="2:26" ht="12.75">
      <c r="B299" s="4"/>
      <c r="C299" s="7"/>
      <c r="D299" s="6"/>
      <c r="E299" s="7"/>
      <c r="F299" s="7"/>
      <c r="G299" s="7"/>
      <c r="H299" s="7"/>
      <c r="I299" s="7"/>
      <c r="J299" s="7"/>
      <c r="K299" s="7"/>
      <c r="L299" s="7"/>
      <c r="M299" s="7"/>
      <c r="N299" s="7"/>
      <c r="O299" s="7"/>
      <c r="P299" s="7"/>
      <c r="Q299" s="7"/>
      <c r="R299" s="7"/>
      <c r="S299" s="7"/>
      <c r="T299" s="7"/>
      <c r="U299" s="7"/>
      <c r="V299" s="7"/>
      <c r="W299" s="7"/>
      <c r="X299" s="7"/>
      <c r="Y299" s="7"/>
      <c r="Z299" s="7"/>
    </row>
    <row r="300" spans="2:26" ht="12.75">
      <c r="B300" s="4"/>
      <c r="C300" s="7"/>
      <c r="D300" s="6"/>
      <c r="E300" s="7"/>
      <c r="F300" s="7"/>
      <c r="G300" s="7"/>
      <c r="H300" s="7"/>
      <c r="I300" s="7"/>
      <c r="J300" s="7"/>
      <c r="K300" s="7"/>
      <c r="L300" s="7"/>
      <c r="M300" s="7"/>
      <c r="N300" s="7"/>
      <c r="O300" s="7"/>
      <c r="P300" s="7"/>
      <c r="Q300" s="7"/>
      <c r="R300" s="7"/>
      <c r="S300" s="7"/>
      <c r="T300" s="7"/>
      <c r="U300" s="7"/>
      <c r="V300" s="7"/>
      <c r="W300" s="7"/>
      <c r="X300" s="7"/>
      <c r="Y300" s="7"/>
      <c r="Z300" s="7"/>
    </row>
    <row r="301" spans="2:26" ht="12.75">
      <c r="B301" s="4"/>
      <c r="C301" s="7"/>
      <c r="D301" s="6"/>
      <c r="E301" s="7"/>
      <c r="F301" s="7"/>
      <c r="G301" s="7"/>
      <c r="H301" s="7"/>
      <c r="I301" s="7"/>
      <c r="J301" s="7"/>
      <c r="K301" s="7"/>
      <c r="L301" s="7"/>
      <c r="M301" s="7"/>
      <c r="N301" s="7"/>
      <c r="O301" s="7"/>
      <c r="P301" s="7"/>
      <c r="Q301" s="7"/>
      <c r="R301" s="7"/>
      <c r="S301" s="7"/>
      <c r="T301" s="7"/>
      <c r="U301" s="7"/>
      <c r="V301" s="7"/>
      <c r="W301" s="7"/>
      <c r="X301" s="7"/>
      <c r="Y301" s="7"/>
      <c r="Z301" s="7"/>
    </row>
    <row r="302" spans="2:26" ht="12.75">
      <c r="B302" s="4"/>
      <c r="C302" s="7"/>
      <c r="D302" s="6"/>
      <c r="E302" s="7"/>
      <c r="F302" s="7"/>
      <c r="G302" s="7"/>
      <c r="H302" s="7"/>
      <c r="I302" s="7"/>
      <c r="J302" s="7"/>
      <c r="K302" s="7"/>
      <c r="L302" s="7"/>
      <c r="M302" s="7"/>
      <c r="N302" s="7"/>
      <c r="O302" s="7"/>
      <c r="P302" s="7"/>
      <c r="Q302" s="7"/>
      <c r="R302" s="7"/>
      <c r="S302" s="7"/>
      <c r="T302" s="7"/>
      <c r="U302" s="7"/>
      <c r="V302" s="7"/>
      <c r="W302" s="7"/>
      <c r="X302" s="7"/>
      <c r="Y302" s="7"/>
      <c r="Z302" s="7"/>
    </row>
    <row r="303" spans="2:26" ht="12.75">
      <c r="B303" s="4"/>
      <c r="C303" s="7"/>
      <c r="D303" s="6"/>
      <c r="E303" s="7"/>
      <c r="F303" s="7"/>
      <c r="G303" s="7"/>
      <c r="H303" s="7"/>
      <c r="I303" s="7"/>
      <c r="J303" s="7"/>
      <c r="K303" s="7"/>
      <c r="L303" s="7"/>
      <c r="M303" s="7"/>
      <c r="N303" s="7"/>
      <c r="O303" s="7"/>
      <c r="P303" s="7"/>
      <c r="Q303" s="7"/>
      <c r="R303" s="7"/>
      <c r="S303" s="7"/>
      <c r="T303" s="7"/>
      <c r="U303" s="7"/>
      <c r="V303" s="7"/>
      <c r="W303" s="7"/>
      <c r="X303" s="7"/>
      <c r="Y303" s="7"/>
      <c r="Z303" s="7"/>
    </row>
    <row r="304" spans="2:26" ht="12.75">
      <c r="B304" s="4"/>
      <c r="C304" s="7"/>
      <c r="D304" s="6"/>
      <c r="E304" s="7"/>
      <c r="F304" s="7"/>
      <c r="G304" s="7"/>
      <c r="H304" s="7"/>
      <c r="I304" s="7"/>
      <c r="J304" s="7"/>
      <c r="K304" s="7"/>
      <c r="L304" s="7"/>
      <c r="M304" s="7"/>
      <c r="N304" s="7"/>
      <c r="O304" s="7"/>
      <c r="P304" s="7"/>
      <c r="Q304" s="7"/>
      <c r="R304" s="7"/>
      <c r="S304" s="7"/>
      <c r="T304" s="7"/>
      <c r="U304" s="7"/>
      <c r="V304" s="7"/>
      <c r="W304" s="7"/>
      <c r="X304" s="7"/>
      <c r="Y304" s="7"/>
      <c r="Z304" s="7"/>
    </row>
    <row r="305" spans="2:26" ht="12.75">
      <c r="B305" s="4"/>
      <c r="C305" s="7"/>
      <c r="D305" s="6"/>
      <c r="E305" s="7"/>
      <c r="F305" s="7"/>
      <c r="G305" s="7"/>
      <c r="H305" s="7"/>
      <c r="I305" s="7"/>
      <c r="J305" s="7"/>
      <c r="K305" s="7"/>
      <c r="L305" s="7"/>
      <c r="M305" s="7"/>
      <c r="N305" s="7"/>
      <c r="O305" s="7"/>
      <c r="P305" s="7"/>
      <c r="Q305" s="7"/>
      <c r="R305" s="7"/>
      <c r="S305" s="7"/>
      <c r="T305" s="7"/>
      <c r="U305" s="7"/>
      <c r="V305" s="7"/>
      <c r="W305" s="7"/>
      <c r="X305" s="7"/>
      <c r="Y305" s="7"/>
      <c r="Z305" s="7"/>
    </row>
    <row r="306" spans="2:26" ht="12.75">
      <c r="B306" s="4"/>
      <c r="C306" s="7"/>
      <c r="D306" s="6"/>
      <c r="E306" s="7"/>
      <c r="F306" s="7"/>
      <c r="G306" s="7"/>
      <c r="H306" s="7"/>
      <c r="I306" s="7"/>
      <c r="J306" s="7"/>
      <c r="K306" s="7"/>
      <c r="L306" s="7"/>
      <c r="M306" s="7"/>
      <c r="N306" s="7"/>
      <c r="O306" s="7"/>
      <c r="P306" s="7"/>
      <c r="Q306" s="7"/>
      <c r="R306" s="7"/>
      <c r="S306" s="7"/>
      <c r="T306" s="7"/>
      <c r="U306" s="7"/>
      <c r="V306" s="7"/>
      <c r="W306" s="7"/>
      <c r="X306" s="7"/>
      <c r="Y306" s="7"/>
      <c r="Z306" s="7"/>
    </row>
    <row r="307" spans="2:26" ht="12.75">
      <c r="B307" s="4"/>
      <c r="C307" s="7"/>
      <c r="D307" s="6"/>
      <c r="E307" s="7"/>
      <c r="F307" s="7"/>
      <c r="G307" s="7"/>
      <c r="H307" s="7"/>
      <c r="I307" s="7"/>
      <c r="J307" s="7"/>
      <c r="K307" s="7"/>
      <c r="L307" s="7"/>
      <c r="M307" s="7"/>
      <c r="N307" s="7"/>
      <c r="O307" s="7"/>
      <c r="P307" s="7"/>
      <c r="Q307" s="7"/>
      <c r="R307" s="7"/>
      <c r="S307" s="7"/>
      <c r="T307" s="7"/>
      <c r="U307" s="7"/>
      <c r="V307" s="7"/>
      <c r="W307" s="7"/>
      <c r="X307" s="7"/>
      <c r="Y307" s="7"/>
      <c r="Z307" s="7"/>
    </row>
    <row r="308" spans="2:26" ht="12.75">
      <c r="B308" s="4"/>
      <c r="C308" s="7"/>
      <c r="D308" s="6"/>
      <c r="E308" s="7"/>
      <c r="F308" s="7"/>
      <c r="G308" s="7"/>
      <c r="H308" s="7"/>
      <c r="I308" s="7"/>
      <c r="J308" s="7"/>
      <c r="K308" s="7"/>
      <c r="L308" s="7"/>
      <c r="M308" s="7"/>
      <c r="N308" s="7"/>
      <c r="O308" s="7"/>
      <c r="P308" s="7"/>
      <c r="Q308" s="7"/>
      <c r="R308" s="7"/>
      <c r="S308" s="7"/>
      <c r="T308" s="7"/>
      <c r="U308" s="7"/>
      <c r="V308" s="7"/>
      <c r="W308" s="7"/>
      <c r="X308" s="7"/>
      <c r="Y308" s="7"/>
      <c r="Z308" s="7"/>
    </row>
    <row r="309" spans="2:26" ht="12.75">
      <c r="B309" s="4"/>
      <c r="C309" s="7"/>
      <c r="D309" s="6"/>
      <c r="E309" s="7"/>
      <c r="F309" s="7"/>
      <c r="G309" s="7"/>
      <c r="H309" s="7"/>
      <c r="I309" s="7"/>
      <c r="J309" s="7"/>
      <c r="K309" s="7"/>
      <c r="L309" s="7"/>
      <c r="M309" s="7"/>
      <c r="N309" s="7"/>
      <c r="O309" s="7"/>
      <c r="P309" s="7"/>
      <c r="Q309" s="7"/>
      <c r="R309" s="7"/>
      <c r="S309" s="7"/>
      <c r="T309" s="7"/>
      <c r="U309" s="7"/>
      <c r="V309" s="7"/>
      <c r="W309" s="7"/>
      <c r="X309" s="7"/>
      <c r="Y309" s="7"/>
      <c r="Z309" s="7"/>
    </row>
    <row r="310" spans="2:26" ht="12.75">
      <c r="B310" s="4"/>
      <c r="C310" s="7"/>
      <c r="D310" s="6"/>
      <c r="E310" s="7"/>
      <c r="F310" s="7"/>
      <c r="G310" s="7"/>
      <c r="H310" s="7"/>
      <c r="I310" s="7"/>
      <c r="J310" s="7"/>
      <c r="K310" s="7"/>
      <c r="L310" s="7"/>
      <c r="M310" s="7"/>
      <c r="N310" s="7"/>
      <c r="O310" s="7"/>
      <c r="P310" s="7"/>
      <c r="Q310" s="7"/>
      <c r="R310" s="7"/>
      <c r="S310" s="7"/>
      <c r="T310" s="7"/>
      <c r="U310" s="7"/>
      <c r="V310" s="7"/>
      <c r="W310" s="7"/>
      <c r="X310" s="7"/>
      <c r="Y310" s="7"/>
      <c r="Z310" s="7"/>
    </row>
    <row r="311" spans="2:26" ht="12.75">
      <c r="B311" s="4"/>
      <c r="C311" s="7"/>
      <c r="D311" s="6"/>
      <c r="E311" s="7"/>
      <c r="F311" s="7"/>
      <c r="G311" s="7"/>
      <c r="H311" s="7"/>
      <c r="I311" s="7"/>
      <c r="J311" s="7"/>
      <c r="K311" s="7"/>
      <c r="L311" s="7"/>
      <c r="M311" s="7"/>
      <c r="N311" s="7"/>
      <c r="O311" s="7"/>
      <c r="P311" s="7"/>
      <c r="Q311" s="7"/>
      <c r="R311" s="7"/>
      <c r="S311" s="7"/>
      <c r="T311" s="7"/>
      <c r="U311" s="7"/>
      <c r="V311" s="7"/>
      <c r="W311" s="7"/>
      <c r="X311" s="7"/>
      <c r="Y311" s="7"/>
      <c r="Z311" s="7"/>
    </row>
    <row r="312" spans="2:26" ht="12.75">
      <c r="B312" s="4"/>
      <c r="C312" s="7"/>
      <c r="D312" s="6"/>
      <c r="E312" s="7"/>
      <c r="F312" s="7"/>
      <c r="G312" s="7"/>
      <c r="H312" s="7"/>
      <c r="I312" s="7"/>
      <c r="J312" s="7"/>
      <c r="K312" s="7"/>
      <c r="L312" s="7"/>
      <c r="M312" s="7"/>
      <c r="N312" s="7"/>
      <c r="O312" s="7"/>
      <c r="P312" s="7"/>
      <c r="Q312" s="7"/>
      <c r="R312" s="7"/>
      <c r="S312" s="7"/>
      <c r="T312" s="7"/>
      <c r="U312" s="7"/>
      <c r="V312" s="7"/>
      <c r="W312" s="7"/>
      <c r="X312" s="7"/>
      <c r="Y312" s="7"/>
      <c r="Z312" s="7"/>
    </row>
    <row r="313" spans="2:26" ht="12.75">
      <c r="B313" s="4"/>
      <c r="C313" s="7"/>
      <c r="D313" s="6"/>
      <c r="E313" s="7"/>
      <c r="F313" s="7"/>
      <c r="G313" s="7"/>
      <c r="H313" s="7"/>
      <c r="I313" s="7"/>
      <c r="J313" s="7"/>
      <c r="K313" s="7"/>
      <c r="L313" s="7"/>
      <c r="M313" s="7"/>
      <c r="N313" s="7"/>
      <c r="O313" s="7"/>
      <c r="P313" s="7"/>
      <c r="Q313" s="7"/>
      <c r="R313" s="7"/>
      <c r="S313" s="7"/>
      <c r="T313" s="7"/>
      <c r="U313" s="7"/>
      <c r="V313" s="7"/>
      <c r="W313" s="7"/>
      <c r="X313" s="7"/>
      <c r="Y313" s="7"/>
      <c r="Z313" s="7"/>
    </row>
    <row r="314" spans="2:26" ht="12.75">
      <c r="B314" s="4"/>
      <c r="C314" s="7"/>
      <c r="D314" s="6"/>
      <c r="E314" s="7"/>
      <c r="F314" s="7"/>
      <c r="G314" s="7"/>
      <c r="H314" s="7"/>
      <c r="I314" s="7"/>
      <c r="J314" s="7"/>
      <c r="K314" s="7"/>
      <c r="L314" s="7"/>
      <c r="M314" s="7"/>
      <c r="N314" s="7"/>
      <c r="O314" s="7"/>
      <c r="P314" s="7"/>
      <c r="Q314" s="7"/>
      <c r="R314" s="7"/>
      <c r="S314" s="7"/>
      <c r="T314" s="7"/>
      <c r="U314" s="7"/>
      <c r="V314" s="7"/>
      <c r="W314" s="7"/>
      <c r="X314" s="7"/>
      <c r="Y314" s="7"/>
      <c r="Z314" s="7"/>
    </row>
    <row r="315" spans="2:26" ht="12.75">
      <c r="B315" s="4"/>
      <c r="C315" s="7"/>
      <c r="D315" s="6"/>
      <c r="E315" s="7"/>
      <c r="F315" s="7"/>
      <c r="G315" s="7"/>
      <c r="H315" s="7"/>
      <c r="I315" s="7"/>
      <c r="J315" s="7"/>
      <c r="K315" s="7"/>
      <c r="L315" s="7"/>
      <c r="M315" s="7"/>
      <c r="N315" s="7"/>
      <c r="O315" s="7"/>
      <c r="P315" s="7"/>
      <c r="Q315" s="7"/>
      <c r="R315" s="7"/>
      <c r="S315" s="7"/>
      <c r="T315" s="7"/>
      <c r="U315" s="7"/>
      <c r="V315" s="7"/>
      <c r="W315" s="7"/>
      <c r="X315" s="7"/>
      <c r="Y315" s="7"/>
      <c r="Z315" s="7"/>
    </row>
    <row r="316" spans="2:26" ht="12.75">
      <c r="B316" s="4"/>
      <c r="C316" s="7"/>
      <c r="D316" s="6"/>
      <c r="E316" s="7"/>
      <c r="F316" s="7"/>
      <c r="G316" s="7"/>
      <c r="H316" s="7"/>
      <c r="I316" s="7"/>
      <c r="J316" s="7"/>
      <c r="K316" s="7"/>
      <c r="L316" s="7"/>
      <c r="M316" s="7"/>
      <c r="N316" s="7"/>
      <c r="O316" s="7"/>
      <c r="P316" s="7"/>
      <c r="Q316" s="7"/>
      <c r="R316" s="7"/>
      <c r="S316" s="7"/>
      <c r="T316" s="7"/>
      <c r="U316" s="7"/>
      <c r="V316" s="7"/>
      <c r="W316" s="7"/>
      <c r="X316" s="7"/>
      <c r="Y316" s="7"/>
      <c r="Z316" s="7"/>
    </row>
    <row r="317" spans="2:26" ht="12.75">
      <c r="B317" s="4"/>
      <c r="C317" s="7"/>
      <c r="D317" s="6"/>
      <c r="E317" s="7"/>
      <c r="F317" s="7"/>
      <c r="G317" s="7"/>
      <c r="H317" s="7"/>
      <c r="I317" s="7"/>
      <c r="J317" s="7"/>
      <c r="K317" s="7"/>
      <c r="L317" s="7"/>
      <c r="M317" s="7"/>
      <c r="N317" s="7"/>
      <c r="O317" s="7"/>
      <c r="P317" s="7"/>
      <c r="Q317" s="7"/>
      <c r="R317" s="7"/>
      <c r="S317" s="7"/>
      <c r="T317" s="7"/>
      <c r="U317" s="7"/>
      <c r="V317" s="7"/>
      <c r="W317" s="7"/>
      <c r="X317" s="7"/>
      <c r="Y317" s="7"/>
      <c r="Z317" s="7"/>
    </row>
    <row r="318" spans="2:26" ht="12.75">
      <c r="B318" s="4"/>
      <c r="C318" s="7"/>
      <c r="D318" s="6"/>
      <c r="E318" s="7"/>
      <c r="F318" s="7"/>
      <c r="G318" s="7"/>
      <c r="H318" s="7"/>
      <c r="I318" s="7"/>
      <c r="J318" s="7"/>
      <c r="K318" s="7"/>
      <c r="L318" s="7"/>
      <c r="M318" s="7"/>
      <c r="N318" s="7"/>
      <c r="O318" s="7"/>
      <c r="P318" s="7"/>
      <c r="Q318" s="7"/>
      <c r="R318" s="7"/>
      <c r="S318" s="7"/>
      <c r="T318" s="7"/>
      <c r="U318" s="7"/>
      <c r="V318" s="7"/>
      <c r="W318" s="7"/>
      <c r="X318" s="7"/>
      <c r="Y318" s="7"/>
      <c r="Z318" s="7"/>
    </row>
    <row r="319" spans="2:26" ht="12.75">
      <c r="B319" s="4"/>
      <c r="C319" s="7"/>
      <c r="D319" s="6"/>
      <c r="E319" s="7"/>
      <c r="F319" s="7"/>
      <c r="G319" s="7"/>
      <c r="H319" s="7"/>
      <c r="I319" s="7"/>
      <c r="J319" s="7"/>
      <c r="K319" s="7"/>
      <c r="L319" s="7"/>
      <c r="M319" s="7"/>
      <c r="N319" s="7"/>
      <c r="O319" s="7"/>
      <c r="P319" s="7"/>
      <c r="Q319" s="7"/>
      <c r="R319" s="7"/>
      <c r="S319" s="7"/>
      <c r="T319" s="7"/>
      <c r="U319" s="7"/>
      <c r="V319" s="7"/>
      <c r="W319" s="7"/>
      <c r="X319" s="7"/>
      <c r="Y319" s="7"/>
      <c r="Z319" s="7"/>
    </row>
    <row r="320" spans="2:26" ht="12.75">
      <c r="B320" s="4"/>
      <c r="C320" s="7"/>
      <c r="D320" s="6"/>
      <c r="E320" s="7"/>
      <c r="F320" s="7"/>
      <c r="G320" s="7"/>
      <c r="H320" s="7"/>
      <c r="I320" s="7"/>
      <c r="J320" s="7"/>
      <c r="K320" s="7"/>
      <c r="L320" s="7"/>
      <c r="M320" s="7"/>
      <c r="N320" s="7"/>
      <c r="O320" s="7"/>
      <c r="P320" s="7"/>
      <c r="Q320" s="7"/>
      <c r="R320" s="7"/>
      <c r="S320" s="7"/>
      <c r="T320" s="7"/>
      <c r="U320" s="7"/>
      <c r="V320" s="7"/>
      <c r="W320" s="7"/>
      <c r="X320" s="7"/>
      <c r="Y320" s="7"/>
      <c r="Z320" s="7"/>
    </row>
    <row r="321" spans="2:26" ht="12.75">
      <c r="B321" s="4"/>
      <c r="C321" s="7"/>
      <c r="D321" s="6"/>
      <c r="E321" s="7"/>
      <c r="F321" s="7"/>
      <c r="G321" s="7"/>
      <c r="H321" s="7"/>
      <c r="I321" s="7"/>
      <c r="J321" s="7"/>
      <c r="K321" s="7"/>
      <c r="L321" s="7"/>
      <c r="M321" s="7"/>
      <c r="N321" s="7"/>
      <c r="O321" s="7"/>
      <c r="P321" s="7"/>
      <c r="Q321" s="7"/>
      <c r="R321" s="7"/>
      <c r="S321" s="7"/>
      <c r="T321" s="7"/>
      <c r="U321" s="7"/>
      <c r="V321" s="7"/>
      <c r="W321" s="7"/>
      <c r="X321" s="7"/>
      <c r="Y321" s="7"/>
      <c r="Z321" s="7"/>
    </row>
    <row r="322" spans="2:26" ht="12.75">
      <c r="B322" s="4"/>
      <c r="C322" s="7"/>
      <c r="D322" s="6"/>
      <c r="E322" s="7"/>
      <c r="F322" s="7"/>
      <c r="G322" s="7"/>
      <c r="H322" s="7"/>
      <c r="I322" s="7"/>
      <c r="J322" s="7"/>
      <c r="K322" s="7"/>
      <c r="L322" s="7"/>
      <c r="M322" s="7"/>
      <c r="N322" s="7"/>
      <c r="O322" s="7"/>
      <c r="P322" s="7"/>
      <c r="Q322" s="7"/>
      <c r="R322" s="7"/>
      <c r="S322" s="7"/>
      <c r="T322" s="7"/>
      <c r="U322" s="7"/>
      <c r="V322" s="7"/>
      <c r="W322" s="7"/>
      <c r="X322" s="7"/>
      <c r="Y322" s="7"/>
      <c r="Z322" s="7"/>
    </row>
    <row r="323" spans="2:26" ht="12.75">
      <c r="B323" s="4"/>
      <c r="C323" s="7"/>
      <c r="D323" s="6"/>
      <c r="E323" s="7"/>
      <c r="F323" s="7"/>
      <c r="G323" s="7"/>
      <c r="H323" s="7"/>
      <c r="I323" s="7"/>
      <c r="J323" s="7"/>
      <c r="K323" s="7"/>
      <c r="L323" s="7"/>
      <c r="M323" s="7"/>
      <c r="N323" s="7"/>
      <c r="O323" s="7"/>
      <c r="P323" s="7"/>
      <c r="Q323" s="7"/>
      <c r="R323" s="7"/>
      <c r="S323" s="7"/>
      <c r="T323" s="7"/>
      <c r="U323" s="7"/>
      <c r="V323" s="7"/>
      <c r="W323" s="7"/>
      <c r="X323" s="7"/>
      <c r="Y323" s="7"/>
      <c r="Z323" s="7"/>
    </row>
    <row r="324" spans="2:26" ht="12.75">
      <c r="B324" s="4"/>
      <c r="C324" s="7"/>
      <c r="D324" s="6"/>
      <c r="E324" s="7"/>
      <c r="F324" s="7"/>
      <c r="G324" s="7"/>
      <c r="H324" s="7"/>
      <c r="I324" s="7"/>
      <c r="J324" s="7"/>
      <c r="K324" s="7"/>
      <c r="L324" s="7"/>
      <c r="M324" s="7"/>
      <c r="N324" s="7"/>
      <c r="O324" s="7"/>
      <c r="P324" s="7"/>
      <c r="Q324" s="7"/>
      <c r="R324" s="7"/>
      <c r="S324" s="7"/>
      <c r="T324" s="7"/>
      <c r="U324" s="7"/>
      <c r="V324" s="7"/>
      <c r="W324" s="7"/>
      <c r="X324" s="7"/>
      <c r="Y324" s="7"/>
      <c r="Z324" s="7"/>
    </row>
    <row r="325" spans="2:26" ht="12.75">
      <c r="B325" s="4"/>
      <c r="C325" s="7"/>
      <c r="D325" s="6"/>
      <c r="E325" s="7"/>
      <c r="F325" s="7"/>
      <c r="G325" s="7"/>
      <c r="H325" s="7"/>
      <c r="I325" s="7"/>
      <c r="J325" s="7"/>
      <c r="K325" s="7"/>
      <c r="L325" s="7"/>
      <c r="M325" s="7"/>
      <c r="N325" s="7"/>
      <c r="O325" s="7"/>
      <c r="P325" s="7"/>
      <c r="Q325" s="7"/>
      <c r="R325" s="7"/>
      <c r="S325" s="7"/>
      <c r="T325" s="7"/>
      <c r="U325" s="7"/>
      <c r="V325" s="7"/>
      <c r="W325" s="7"/>
      <c r="X325" s="7"/>
      <c r="Y325" s="7"/>
      <c r="Z325" s="7"/>
    </row>
    <row r="326" spans="2:26" ht="12.75">
      <c r="B326" s="4"/>
      <c r="C326" s="7"/>
      <c r="D326" s="6"/>
      <c r="E326" s="7"/>
      <c r="F326" s="7"/>
      <c r="G326" s="7"/>
      <c r="H326" s="7"/>
      <c r="I326" s="7"/>
      <c r="J326" s="7"/>
      <c r="K326" s="7"/>
      <c r="L326" s="7"/>
      <c r="M326" s="7"/>
      <c r="N326" s="7"/>
      <c r="O326" s="7"/>
      <c r="P326" s="7"/>
      <c r="Q326" s="7"/>
      <c r="R326" s="7"/>
      <c r="S326" s="7"/>
      <c r="T326" s="7"/>
      <c r="U326" s="7"/>
      <c r="V326" s="7"/>
      <c r="W326" s="7"/>
      <c r="X326" s="7"/>
      <c r="Y326" s="7"/>
      <c r="Z326" s="7"/>
    </row>
    <row r="327" spans="2:26" ht="12.75">
      <c r="B327" s="4"/>
      <c r="C327" s="7"/>
      <c r="D327" s="6"/>
      <c r="E327" s="7"/>
      <c r="F327" s="7"/>
      <c r="G327" s="7"/>
      <c r="H327" s="7"/>
      <c r="I327" s="7"/>
      <c r="J327" s="7"/>
      <c r="K327" s="7"/>
      <c r="L327" s="7"/>
      <c r="M327" s="7"/>
      <c r="N327" s="7"/>
      <c r="O327" s="7"/>
      <c r="P327" s="7"/>
      <c r="Q327" s="7"/>
      <c r="R327" s="7"/>
      <c r="S327" s="7"/>
      <c r="T327" s="7"/>
      <c r="U327" s="7"/>
      <c r="V327" s="7"/>
      <c r="W327" s="7"/>
      <c r="X327" s="7"/>
      <c r="Y327" s="7"/>
      <c r="Z327" s="7"/>
    </row>
    <row r="328" spans="2:26" ht="12.75">
      <c r="B328" s="4"/>
      <c r="C328" s="7"/>
      <c r="D328" s="6"/>
      <c r="E328" s="7"/>
      <c r="F328" s="7"/>
      <c r="G328" s="7"/>
      <c r="H328" s="7"/>
      <c r="I328" s="7"/>
      <c r="J328" s="7"/>
      <c r="K328" s="7"/>
      <c r="L328" s="7"/>
      <c r="M328" s="7"/>
      <c r="N328" s="7"/>
      <c r="O328" s="7"/>
      <c r="P328" s="7"/>
      <c r="Q328" s="7"/>
      <c r="R328" s="7"/>
      <c r="S328" s="7"/>
      <c r="T328" s="7"/>
      <c r="U328" s="7"/>
      <c r="V328" s="7"/>
      <c r="W328" s="7"/>
      <c r="X328" s="7"/>
      <c r="Y328" s="7"/>
      <c r="Z328" s="7"/>
    </row>
    <row r="329" spans="2:26" ht="12.75">
      <c r="B329" s="4"/>
      <c r="C329" s="7"/>
      <c r="D329" s="6"/>
      <c r="E329" s="7"/>
      <c r="F329" s="7"/>
      <c r="G329" s="7"/>
      <c r="H329" s="7"/>
      <c r="I329" s="7"/>
      <c r="J329" s="7"/>
      <c r="K329" s="7"/>
      <c r="L329" s="7"/>
      <c r="M329" s="7"/>
      <c r="N329" s="7"/>
      <c r="O329" s="7"/>
      <c r="P329" s="7"/>
      <c r="Q329" s="7"/>
      <c r="R329" s="7"/>
      <c r="S329" s="7"/>
      <c r="T329" s="7"/>
      <c r="U329" s="7"/>
      <c r="V329" s="7"/>
      <c r="W329" s="7"/>
      <c r="X329" s="7"/>
      <c r="Y329" s="7"/>
      <c r="Z329" s="7"/>
    </row>
    <row r="330" spans="2:26" ht="12.75">
      <c r="B330" s="4"/>
      <c r="C330" s="7"/>
      <c r="D330" s="6"/>
      <c r="E330" s="7"/>
      <c r="F330" s="7"/>
      <c r="G330" s="7"/>
      <c r="H330" s="7"/>
      <c r="I330" s="7"/>
      <c r="J330" s="7"/>
      <c r="K330" s="7"/>
      <c r="L330" s="7"/>
      <c r="M330" s="7"/>
      <c r="N330" s="7"/>
      <c r="O330" s="7"/>
      <c r="P330" s="7"/>
      <c r="Q330" s="7"/>
      <c r="R330" s="7"/>
      <c r="S330" s="7"/>
      <c r="T330" s="7"/>
      <c r="U330" s="7"/>
      <c r="V330" s="7"/>
      <c r="W330" s="7"/>
      <c r="X330" s="7"/>
      <c r="Y330" s="7"/>
      <c r="Z330" s="7"/>
    </row>
    <row r="331" spans="2:26" ht="12.75">
      <c r="B331" s="4"/>
      <c r="C331" s="7"/>
      <c r="D331" s="6"/>
      <c r="E331" s="7"/>
      <c r="F331" s="7"/>
      <c r="G331" s="7"/>
      <c r="H331" s="7"/>
      <c r="I331" s="7"/>
      <c r="J331" s="7"/>
      <c r="K331" s="7"/>
      <c r="L331" s="7"/>
      <c r="M331" s="7"/>
      <c r="N331" s="7"/>
      <c r="O331" s="7"/>
      <c r="P331" s="7"/>
      <c r="Q331" s="7"/>
      <c r="R331" s="7"/>
      <c r="S331" s="7"/>
      <c r="T331" s="7"/>
      <c r="U331" s="7"/>
      <c r="V331" s="7"/>
      <c r="W331" s="7"/>
      <c r="X331" s="7"/>
      <c r="Y331" s="7"/>
      <c r="Z331" s="7"/>
    </row>
    <row r="332" spans="2:26" ht="12.75">
      <c r="B332" s="4"/>
      <c r="C332" s="7"/>
      <c r="D332" s="6"/>
      <c r="E332" s="7"/>
      <c r="F332" s="7"/>
      <c r="G332" s="7"/>
      <c r="H332" s="7"/>
      <c r="I332" s="7"/>
      <c r="J332" s="7"/>
      <c r="K332" s="7"/>
      <c r="L332" s="7"/>
      <c r="M332" s="7"/>
      <c r="N332" s="7"/>
      <c r="O332" s="7"/>
      <c r="P332" s="7"/>
      <c r="Q332" s="7"/>
      <c r="R332" s="7"/>
      <c r="S332" s="7"/>
      <c r="T332" s="7"/>
      <c r="U332" s="7"/>
      <c r="V332" s="7"/>
      <c r="W332" s="7"/>
      <c r="X332" s="7"/>
      <c r="Y332" s="7"/>
      <c r="Z332" s="7"/>
    </row>
    <row r="333" spans="2:26" ht="12.75">
      <c r="B333" s="4"/>
      <c r="C333" s="7"/>
      <c r="D333" s="6"/>
      <c r="E333" s="7"/>
      <c r="F333" s="7"/>
      <c r="G333" s="7"/>
      <c r="H333" s="7"/>
      <c r="I333" s="7"/>
      <c r="J333" s="7"/>
      <c r="K333" s="7"/>
      <c r="L333" s="7"/>
      <c r="M333" s="7"/>
      <c r="N333" s="7"/>
      <c r="O333" s="7"/>
      <c r="P333" s="7"/>
      <c r="Q333" s="7"/>
      <c r="R333" s="7"/>
      <c r="S333" s="7"/>
      <c r="T333" s="7"/>
      <c r="U333" s="7"/>
      <c r="V333" s="7"/>
      <c r="W333" s="7"/>
      <c r="X333" s="7"/>
      <c r="Y333" s="7"/>
      <c r="Z333" s="7"/>
    </row>
    <row r="334" spans="2:26" ht="12.75">
      <c r="B334" s="4"/>
      <c r="C334" s="7"/>
      <c r="D334" s="6"/>
      <c r="E334" s="7"/>
      <c r="F334" s="7"/>
      <c r="G334" s="7"/>
      <c r="H334" s="7"/>
      <c r="I334" s="7"/>
      <c r="J334" s="7"/>
      <c r="K334" s="7"/>
      <c r="L334" s="7"/>
      <c r="M334" s="7"/>
      <c r="N334" s="7"/>
      <c r="O334" s="7"/>
      <c r="P334" s="7"/>
      <c r="Q334" s="7"/>
      <c r="R334" s="7"/>
      <c r="S334" s="7"/>
      <c r="T334" s="7"/>
      <c r="U334" s="7"/>
      <c r="V334" s="7"/>
      <c r="W334" s="7"/>
      <c r="X334" s="7"/>
      <c r="Y334" s="7"/>
      <c r="Z334" s="7"/>
    </row>
    <row r="335" spans="2:26" ht="12.75">
      <c r="B335" s="4"/>
      <c r="C335" s="7"/>
      <c r="D335" s="6"/>
      <c r="E335" s="7"/>
      <c r="F335" s="7"/>
      <c r="G335" s="7"/>
      <c r="H335" s="7"/>
      <c r="I335" s="7"/>
      <c r="J335" s="7"/>
      <c r="K335" s="7"/>
      <c r="L335" s="7"/>
      <c r="M335" s="7"/>
      <c r="N335" s="7"/>
      <c r="O335" s="7"/>
      <c r="P335" s="7"/>
      <c r="Q335" s="7"/>
      <c r="R335" s="7"/>
      <c r="S335" s="7"/>
      <c r="T335" s="7"/>
      <c r="U335" s="7"/>
      <c r="V335" s="7"/>
      <c r="W335" s="7"/>
      <c r="X335" s="7"/>
      <c r="Y335" s="7"/>
      <c r="Z335" s="7"/>
    </row>
    <row r="336" spans="2:26" ht="12.75">
      <c r="B336" s="4"/>
      <c r="C336" s="7"/>
      <c r="D336" s="6"/>
      <c r="E336" s="7"/>
      <c r="F336" s="7"/>
      <c r="G336" s="7"/>
      <c r="H336" s="7"/>
      <c r="I336" s="7"/>
      <c r="J336" s="7"/>
      <c r="K336" s="7"/>
      <c r="L336" s="7"/>
      <c r="M336" s="7"/>
      <c r="N336" s="7"/>
      <c r="O336" s="7"/>
      <c r="P336" s="7"/>
      <c r="Q336" s="7"/>
      <c r="R336" s="7"/>
      <c r="S336" s="7"/>
      <c r="T336" s="7"/>
      <c r="U336" s="7"/>
      <c r="V336" s="7"/>
      <c r="W336" s="7"/>
      <c r="X336" s="7"/>
      <c r="Y336" s="7"/>
      <c r="Z336" s="7"/>
    </row>
    <row r="337" spans="2:26" ht="12.75">
      <c r="B337" s="4"/>
      <c r="C337" s="7"/>
      <c r="D337" s="6"/>
      <c r="E337" s="7"/>
      <c r="F337" s="7"/>
      <c r="G337" s="7"/>
      <c r="H337" s="7"/>
      <c r="I337" s="7"/>
      <c r="J337" s="7"/>
      <c r="K337" s="7"/>
      <c r="L337" s="7"/>
      <c r="M337" s="7"/>
      <c r="N337" s="7"/>
      <c r="O337" s="7"/>
      <c r="P337" s="7"/>
      <c r="Q337" s="7"/>
      <c r="R337" s="7"/>
      <c r="S337" s="7"/>
      <c r="T337" s="7"/>
      <c r="U337" s="7"/>
      <c r="V337" s="7"/>
      <c r="W337" s="7"/>
      <c r="X337" s="7"/>
      <c r="Y337" s="7"/>
      <c r="Z337" s="7"/>
    </row>
    <row r="338" spans="2:26" ht="12.75">
      <c r="B338" s="4"/>
      <c r="C338" s="7"/>
      <c r="D338" s="6"/>
      <c r="E338" s="7"/>
      <c r="F338" s="7"/>
      <c r="G338" s="7"/>
      <c r="H338" s="7"/>
      <c r="I338" s="7"/>
      <c r="J338" s="7"/>
      <c r="K338" s="7"/>
      <c r="L338" s="7"/>
      <c r="M338" s="7"/>
      <c r="N338" s="7"/>
      <c r="O338" s="7"/>
      <c r="P338" s="7"/>
      <c r="Q338" s="7"/>
      <c r="R338" s="7"/>
      <c r="S338" s="7"/>
      <c r="T338" s="7"/>
      <c r="U338" s="7"/>
      <c r="V338" s="7"/>
      <c r="W338" s="7"/>
      <c r="X338" s="7"/>
      <c r="Y338" s="7"/>
      <c r="Z338" s="7"/>
    </row>
    <row r="339" spans="2:26" ht="12.75">
      <c r="B339" s="4"/>
      <c r="C339" s="7"/>
      <c r="D339" s="6"/>
      <c r="E339" s="7"/>
      <c r="F339" s="7"/>
      <c r="G339" s="7"/>
      <c r="H339" s="7"/>
      <c r="I339" s="7"/>
      <c r="J339" s="7"/>
      <c r="K339" s="7"/>
      <c r="L339" s="7"/>
      <c r="M339" s="7"/>
      <c r="N339" s="7"/>
      <c r="O339" s="7"/>
      <c r="P339" s="7"/>
      <c r="Q339" s="7"/>
      <c r="R339" s="7"/>
      <c r="S339" s="7"/>
      <c r="T339" s="7"/>
      <c r="U339" s="7"/>
      <c r="V339" s="7"/>
      <c r="W339" s="7"/>
      <c r="X339" s="7"/>
      <c r="Y339" s="7"/>
      <c r="Z339" s="7"/>
    </row>
    <row r="340" spans="2:26" ht="12.75">
      <c r="B340" s="4"/>
      <c r="C340" s="7"/>
      <c r="D340" s="6"/>
      <c r="E340" s="7"/>
      <c r="F340" s="7"/>
      <c r="G340" s="7"/>
      <c r="H340" s="7"/>
      <c r="I340" s="7"/>
      <c r="J340" s="7"/>
      <c r="K340" s="7"/>
      <c r="L340" s="7"/>
      <c r="M340" s="7"/>
      <c r="N340" s="7"/>
      <c r="O340" s="7"/>
      <c r="P340" s="7"/>
      <c r="Q340" s="7"/>
      <c r="R340" s="7"/>
      <c r="S340" s="7"/>
      <c r="T340" s="7"/>
      <c r="U340" s="7"/>
      <c r="V340" s="7"/>
      <c r="W340" s="7"/>
      <c r="X340" s="7"/>
      <c r="Y340" s="7"/>
      <c r="Z340" s="7"/>
    </row>
    <row r="341" spans="2:26" ht="12.75">
      <c r="B341" s="4"/>
      <c r="C341" s="7"/>
      <c r="D341" s="6"/>
      <c r="E341" s="7"/>
      <c r="F341" s="7"/>
      <c r="G341" s="7"/>
      <c r="H341" s="7"/>
      <c r="I341" s="7"/>
      <c r="J341" s="7"/>
      <c r="K341" s="7"/>
      <c r="L341" s="7"/>
      <c r="M341" s="7"/>
      <c r="N341" s="7"/>
      <c r="O341" s="7"/>
      <c r="P341" s="7"/>
      <c r="Q341" s="7"/>
      <c r="R341" s="7"/>
      <c r="S341" s="7"/>
      <c r="T341" s="7"/>
      <c r="U341" s="7"/>
      <c r="V341" s="7"/>
      <c r="W341" s="7"/>
      <c r="X341" s="7"/>
      <c r="Y341" s="7"/>
      <c r="Z341" s="7"/>
    </row>
    <row r="342" spans="2:26" ht="12.75">
      <c r="B342" s="4"/>
      <c r="C342" s="7"/>
      <c r="D342" s="6"/>
      <c r="E342" s="7"/>
      <c r="F342" s="7"/>
      <c r="G342" s="7"/>
      <c r="H342" s="7"/>
      <c r="I342" s="7"/>
      <c r="J342" s="7"/>
      <c r="K342" s="7"/>
      <c r="L342" s="7"/>
      <c r="M342" s="7"/>
      <c r="N342" s="7"/>
      <c r="O342" s="7"/>
      <c r="P342" s="7"/>
      <c r="Q342" s="7"/>
      <c r="R342" s="7"/>
      <c r="S342" s="7"/>
      <c r="T342" s="7"/>
      <c r="U342" s="7"/>
      <c r="V342" s="7"/>
      <c r="W342" s="7"/>
      <c r="X342" s="7"/>
      <c r="Y342" s="7"/>
      <c r="Z342" s="7"/>
    </row>
    <row r="343" spans="2:26" ht="12.75">
      <c r="B343" s="4"/>
      <c r="C343" s="7"/>
      <c r="D343" s="6"/>
      <c r="E343" s="7"/>
      <c r="F343" s="7"/>
      <c r="G343" s="7"/>
      <c r="H343" s="7"/>
      <c r="I343" s="7"/>
      <c r="J343" s="7"/>
      <c r="K343" s="7"/>
      <c r="L343" s="7"/>
      <c r="M343" s="7"/>
      <c r="N343" s="7"/>
      <c r="O343" s="7"/>
      <c r="P343" s="7"/>
      <c r="Q343" s="7"/>
      <c r="R343" s="7"/>
      <c r="S343" s="7"/>
      <c r="T343" s="7"/>
      <c r="U343" s="7"/>
      <c r="V343" s="7"/>
      <c r="W343" s="7"/>
      <c r="X343" s="7"/>
      <c r="Y343" s="7"/>
      <c r="Z343" s="7"/>
    </row>
    <row r="344" spans="2:26" ht="12.75">
      <c r="B344" s="4"/>
      <c r="C344" s="7"/>
      <c r="D344" s="6"/>
      <c r="E344" s="7"/>
      <c r="F344" s="7"/>
      <c r="G344" s="7"/>
      <c r="H344" s="7"/>
      <c r="I344" s="7"/>
      <c r="J344" s="7"/>
      <c r="K344" s="7"/>
      <c r="L344" s="7"/>
      <c r="M344" s="7"/>
      <c r="N344" s="7"/>
      <c r="O344" s="7"/>
      <c r="P344" s="7"/>
      <c r="Q344" s="7"/>
      <c r="R344" s="7"/>
      <c r="S344" s="7"/>
      <c r="T344" s="7"/>
      <c r="U344" s="7"/>
      <c r="V344" s="7"/>
      <c r="W344" s="7"/>
      <c r="X344" s="7"/>
      <c r="Y344" s="7"/>
      <c r="Z344" s="7"/>
    </row>
    <row r="345" spans="2:26" ht="12.75">
      <c r="B345" s="4"/>
      <c r="C345" s="7"/>
      <c r="D345" s="6"/>
      <c r="E345" s="7"/>
      <c r="F345" s="7"/>
      <c r="G345" s="7"/>
      <c r="H345" s="7"/>
      <c r="I345" s="7"/>
      <c r="J345" s="7"/>
      <c r="K345" s="7"/>
      <c r="L345" s="7"/>
      <c r="M345" s="7"/>
      <c r="N345" s="7"/>
      <c r="O345" s="7"/>
      <c r="P345" s="7"/>
      <c r="Q345" s="7"/>
      <c r="R345" s="7"/>
      <c r="S345" s="7"/>
      <c r="T345" s="7"/>
      <c r="U345" s="7"/>
      <c r="V345" s="7"/>
      <c r="W345" s="7"/>
      <c r="X345" s="7"/>
      <c r="Y345" s="7"/>
      <c r="Z345" s="7"/>
    </row>
    <row r="346" spans="2:26" ht="12.75">
      <c r="B346" s="4"/>
      <c r="C346" s="7"/>
      <c r="D346" s="6"/>
      <c r="E346" s="7"/>
      <c r="F346" s="7"/>
      <c r="G346" s="7"/>
      <c r="H346" s="7"/>
      <c r="I346" s="7"/>
      <c r="J346" s="7"/>
      <c r="K346" s="7"/>
      <c r="L346" s="7"/>
      <c r="M346" s="7"/>
      <c r="N346" s="7"/>
      <c r="O346" s="7"/>
      <c r="P346" s="7"/>
      <c r="Q346" s="7"/>
      <c r="R346" s="7"/>
      <c r="S346" s="7"/>
      <c r="T346" s="7"/>
      <c r="U346" s="7"/>
      <c r="V346" s="7"/>
      <c r="W346" s="7"/>
      <c r="X346" s="7"/>
      <c r="Y346" s="7"/>
      <c r="Z346" s="7"/>
    </row>
    <row r="347" spans="2:26" ht="12.75">
      <c r="B347" s="4"/>
      <c r="C347" s="7"/>
      <c r="D347" s="6"/>
      <c r="E347" s="7"/>
      <c r="F347" s="7"/>
      <c r="G347" s="7"/>
      <c r="H347" s="7"/>
      <c r="I347" s="7"/>
      <c r="J347" s="7"/>
      <c r="K347" s="7"/>
      <c r="L347" s="7"/>
      <c r="M347" s="7"/>
      <c r="N347" s="7"/>
      <c r="O347" s="7"/>
      <c r="P347" s="7"/>
      <c r="Q347" s="7"/>
      <c r="R347" s="7"/>
      <c r="S347" s="7"/>
      <c r="T347" s="7"/>
      <c r="U347" s="7"/>
      <c r="V347" s="7"/>
      <c r="W347" s="7"/>
      <c r="X347" s="7"/>
      <c r="Y347" s="7"/>
      <c r="Z347" s="7"/>
    </row>
    <row r="348" spans="2:26" ht="12.75">
      <c r="B348" s="4"/>
      <c r="C348" s="7"/>
      <c r="D348" s="6"/>
      <c r="E348" s="7"/>
      <c r="F348" s="7"/>
      <c r="G348" s="7"/>
      <c r="H348" s="7"/>
      <c r="I348" s="7"/>
      <c r="J348" s="7"/>
      <c r="K348" s="7"/>
      <c r="L348" s="7"/>
      <c r="M348" s="7"/>
      <c r="N348" s="7"/>
      <c r="O348" s="7"/>
      <c r="P348" s="7"/>
      <c r="Q348" s="7"/>
      <c r="R348" s="7"/>
      <c r="S348" s="7"/>
      <c r="T348" s="7"/>
      <c r="U348" s="7"/>
      <c r="V348" s="7"/>
      <c r="W348" s="7"/>
      <c r="X348" s="7"/>
      <c r="Y348" s="7"/>
      <c r="Z348" s="7"/>
    </row>
    <row r="349" spans="2:26" ht="12.75">
      <c r="B349" s="4"/>
      <c r="C349" s="7"/>
      <c r="D349" s="6"/>
      <c r="E349" s="7"/>
      <c r="F349" s="7"/>
      <c r="G349" s="7"/>
      <c r="H349" s="7"/>
      <c r="I349" s="7"/>
      <c r="J349" s="7"/>
      <c r="K349" s="7"/>
      <c r="L349" s="7"/>
      <c r="M349" s="7"/>
      <c r="N349" s="7"/>
      <c r="O349" s="7"/>
      <c r="P349" s="7"/>
      <c r="Q349" s="7"/>
      <c r="R349" s="7"/>
      <c r="S349" s="7"/>
      <c r="T349" s="7"/>
      <c r="U349" s="7"/>
      <c r="V349" s="7"/>
      <c r="W349" s="7"/>
      <c r="X349" s="7"/>
      <c r="Y349" s="7"/>
      <c r="Z349" s="7"/>
    </row>
    <row r="350" spans="2:26" ht="12.75">
      <c r="B350" s="4"/>
      <c r="C350" s="7"/>
      <c r="D350" s="6"/>
      <c r="E350" s="7"/>
      <c r="F350" s="7"/>
      <c r="G350" s="7"/>
      <c r="H350" s="7"/>
      <c r="I350" s="7"/>
      <c r="J350" s="7"/>
      <c r="K350" s="7"/>
      <c r="L350" s="7"/>
      <c r="M350" s="7"/>
      <c r="N350" s="7"/>
      <c r="O350" s="7"/>
      <c r="P350" s="7"/>
      <c r="Q350" s="7"/>
      <c r="R350" s="7"/>
      <c r="S350" s="7"/>
      <c r="T350" s="7"/>
      <c r="U350" s="7"/>
      <c r="V350" s="7"/>
      <c r="W350" s="7"/>
      <c r="X350" s="7"/>
      <c r="Y350" s="7"/>
      <c r="Z350" s="7"/>
    </row>
    <row r="351" spans="2:26" ht="12.75">
      <c r="B351" s="4"/>
      <c r="C351" s="7"/>
      <c r="D351" s="6"/>
      <c r="E351" s="7"/>
      <c r="F351" s="7"/>
      <c r="G351" s="7"/>
      <c r="H351" s="7"/>
      <c r="I351" s="7"/>
      <c r="J351" s="7"/>
      <c r="K351" s="7"/>
      <c r="L351" s="7"/>
      <c r="M351" s="7"/>
      <c r="N351" s="7"/>
      <c r="O351" s="7"/>
      <c r="P351" s="7"/>
      <c r="Q351" s="7"/>
      <c r="R351" s="7"/>
      <c r="S351" s="7"/>
      <c r="T351" s="7"/>
      <c r="U351" s="7"/>
      <c r="V351" s="7"/>
      <c r="W351" s="7"/>
      <c r="X351" s="7"/>
      <c r="Y351" s="7"/>
      <c r="Z351" s="7"/>
    </row>
    <row r="352" spans="2:26" ht="12.75">
      <c r="B352" s="4"/>
      <c r="C352" s="7"/>
      <c r="D352" s="6"/>
      <c r="E352" s="7"/>
      <c r="F352" s="7"/>
      <c r="G352" s="7"/>
      <c r="H352" s="7"/>
      <c r="I352" s="7"/>
      <c r="J352" s="7"/>
      <c r="K352" s="7"/>
      <c r="L352" s="7"/>
      <c r="M352" s="7"/>
      <c r="N352" s="7"/>
      <c r="O352" s="7"/>
      <c r="P352" s="7"/>
      <c r="Q352" s="7"/>
      <c r="R352" s="7"/>
      <c r="S352" s="7"/>
      <c r="T352" s="7"/>
      <c r="U352" s="7"/>
      <c r="V352" s="7"/>
      <c r="W352" s="7"/>
      <c r="X352" s="7"/>
      <c r="Y352" s="7"/>
      <c r="Z352" s="7"/>
    </row>
    <row r="353" spans="2:26" ht="12.75">
      <c r="B353" s="4"/>
      <c r="C353" s="7"/>
      <c r="D353" s="6"/>
      <c r="E353" s="7"/>
      <c r="F353" s="7"/>
      <c r="G353" s="7"/>
      <c r="H353" s="7"/>
      <c r="I353" s="7"/>
      <c r="J353" s="7"/>
      <c r="K353" s="7"/>
      <c r="L353" s="7"/>
      <c r="M353" s="7"/>
      <c r="N353" s="7"/>
      <c r="O353" s="7"/>
      <c r="P353" s="7"/>
      <c r="Q353" s="7"/>
      <c r="R353" s="7"/>
      <c r="S353" s="7"/>
      <c r="T353" s="7"/>
      <c r="U353" s="7"/>
      <c r="V353" s="7"/>
      <c r="W353" s="7"/>
      <c r="X353" s="7"/>
      <c r="Y353" s="7"/>
      <c r="Z353" s="7"/>
    </row>
    <row r="354" spans="2:26" ht="12.75">
      <c r="B354" s="4"/>
      <c r="C354" s="7"/>
      <c r="D354" s="6"/>
      <c r="E354" s="7"/>
      <c r="F354" s="7"/>
      <c r="G354" s="7"/>
      <c r="H354" s="7"/>
      <c r="I354" s="7"/>
      <c r="J354" s="7"/>
      <c r="K354" s="7"/>
      <c r="L354" s="7"/>
      <c r="M354" s="7"/>
      <c r="N354" s="7"/>
      <c r="O354" s="7"/>
      <c r="P354" s="7"/>
      <c r="Q354" s="7"/>
      <c r="R354" s="7"/>
      <c r="S354" s="7"/>
      <c r="T354" s="7"/>
      <c r="U354" s="7"/>
      <c r="V354" s="7"/>
      <c r="W354" s="7"/>
      <c r="X354" s="7"/>
      <c r="Y354" s="7"/>
      <c r="Z354" s="7"/>
    </row>
    <row r="355" spans="2:26" ht="12.75">
      <c r="B355" s="4"/>
      <c r="C355" s="7"/>
      <c r="D355" s="6"/>
      <c r="E355" s="7"/>
      <c r="F355" s="7"/>
      <c r="G355" s="7"/>
      <c r="H355" s="7"/>
      <c r="I355" s="7"/>
      <c r="J355" s="7"/>
      <c r="K355" s="7"/>
      <c r="L355" s="7"/>
      <c r="M355" s="7"/>
      <c r="N355" s="7"/>
      <c r="O355" s="7"/>
      <c r="P355" s="7"/>
      <c r="Q355" s="7"/>
      <c r="R355" s="7"/>
      <c r="S355" s="7"/>
      <c r="T355" s="7"/>
      <c r="U355" s="7"/>
      <c r="V355" s="7"/>
      <c r="W355" s="7"/>
      <c r="X355" s="7"/>
      <c r="Y355" s="7"/>
      <c r="Z355" s="7"/>
    </row>
    <row r="356" spans="2:26" ht="12.75">
      <c r="B356" s="4"/>
      <c r="C356" s="7"/>
      <c r="D356" s="6"/>
      <c r="E356" s="7"/>
      <c r="F356" s="7"/>
      <c r="G356" s="7"/>
      <c r="H356" s="7"/>
      <c r="I356" s="7"/>
      <c r="J356" s="7"/>
      <c r="K356" s="7"/>
      <c r="L356" s="7"/>
      <c r="M356" s="7"/>
      <c r="N356" s="7"/>
      <c r="O356" s="7"/>
      <c r="P356" s="7"/>
      <c r="Q356" s="7"/>
      <c r="R356" s="7"/>
      <c r="S356" s="7"/>
      <c r="T356" s="7"/>
      <c r="U356" s="7"/>
      <c r="V356" s="7"/>
      <c r="W356" s="7"/>
      <c r="X356" s="7"/>
      <c r="Y356" s="7"/>
      <c r="Z356" s="7"/>
    </row>
    <row r="357" spans="2:26" ht="12.75">
      <c r="B357" s="4"/>
      <c r="C357" s="7"/>
      <c r="D357" s="6"/>
      <c r="E357" s="7"/>
      <c r="F357" s="7"/>
      <c r="G357" s="7"/>
      <c r="H357" s="7"/>
      <c r="I357" s="7"/>
      <c r="J357" s="7"/>
      <c r="K357" s="7"/>
      <c r="L357" s="7"/>
      <c r="M357" s="7"/>
      <c r="N357" s="7"/>
      <c r="O357" s="7"/>
      <c r="P357" s="7"/>
      <c r="Q357" s="7"/>
      <c r="R357" s="7"/>
      <c r="S357" s="7"/>
      <c r="T357" s="7"/>
      <c r="U357" s="7"/>
      <c r="V357" s="7"/>
      <c r="W357" s="7"/>
      <c r="X357" s="7"/>
      <c r="Y357" s="7"/>
      <c r="Z357" s="7"/>
    </row>
    <row r="358" spans="2:26" ht="12.75">
      <c r="B358" s="4"/>
      <c r="C358" s="7"/>
      <c r="D358" s="6"/>
      <c r="E358" s="7"/>
      <c r="F358" s="7"/>
      <c r="G358" s="7"/>
      <c r="H358" s="7"/>
      <c r="I358" s="7"/>
      <c r="J358" s="7"/>
      <c r="K358" s="7"/>
      <c r="L358" s="7"/>
      <c r="M358" s="7"/>
      <c r="N358" s="7"/>
      <c r="O358" s="7"/>
      <c r="P358" s="7"/>
      <c r="Q358" s="7"/>
      <c r="R358" s="7"/>
      <c r="S358" s="7"/>
      <c r="T358" s="7"/>
      <c r="U358" s="7"/>
      <c r="V358" s="7"/>
      <c r="W358" s="7"/>
      <c r="X358" s="7"/>
      <c r="Y358" s="7"/>
      <c r="Z358" s="7"/>
    </row>
    <row r="359" spans="2:26" ht="12.75">
      <c r="B359" s="4"/>
      <c r="C359" s="7"/>
      <c r="D359" s="6"/>
      <c r="E359" s="7"/>
      <c r="F359" s="7"/>
      <c r="G359" s="7"/>
      <c r="H359" s="7"/>
      <c r="I359" s="7"/>
      <c r="J359" s="7"/>
      <c r="K359" s="7"/>
      <c r="L359" s="7"/>
      <c r="M359" s="7"/>
      <c r="N359" s="7"/>
      <c r="O359" s="7"/>
      <c r="P359" s="7"/>
      <c r="Q359" s="7"/>
      <c r="R359" s="7"/>
      <c r="S359" s="7"/>
      <c r="T359" s="7"/>
      <c r="U359" s="7"/>
      <c r="V359" s="7"/>
      <c r="W359" s="7"/>
      <c r="X359" s="7"/>
      <c r="Y359" s="7"/>
      <c r="Z359" s="7"/>
    </row>
    <row r="360" spans="2:26" ht="12.75">
      <c r="B360" s="4"/>
      <c r="C360" s="7"/>
      <c r="D360" s="6"/>
      <c r="E360" s="7"/>
      <c r="F360" s="7"/>
      <c r="G360" s="7"/>
      <c r="H360" s="7"/>
      <c r="I360" s="7"/>
      <c r="J360" s="7"/>
      <c r="K360" s="7"/>
      <c r="L360" s="7"/>
      <c r="M360" s="7"/>
      <c r="N360" s="7"/>
      <c r="O360" s="7"/>
      <c r="P360" s="7"/>
      <c r="Q360" s="7"/>
      <c r="R360" s="7"/>
      <c r="S360" s="7"/>
      <c r="T360" s="7"/>
      <c r="U360" s="7"/>
      <c r="V360" s="7"/>
      <c r="W360" s="7"/>
      <c r="X360" s="7"/>
      <c r="Y360" s="7"/>
      <c r="Z360" s="7"/>
    </row>
    <row r="361" spans="2:26" ht="12.75">
      <c r="B361" s="4"/>
      <c r="C361" s="7"/>
      <c r="D361" s="6"/>
      <c r="E361" s="7"/>
      <c r="F361" s="7"/>
      <c r="G361" s="7"/>
      <c r="H361" s="7"/>
      <c r="I361" s="7"/>
      <c r="J361" s="7"/>
      <c r="K361" s="7"/>
      <c r="L361" s="7"/>
      <c r="M361" s="7"/>
      <c r="N361" s="7"/>
      <c r="O361" s="7"/>
      <c r="P361" s="7"/>
      <c r="Q361" s="7"/>
      <c r="R361" s="7"/>
      <c r="S361" s="7"/>
      <c r="T361" s="7"/>
      <c r="U361" s="7"/>
      <c r="V361" s="7"/>
      <c r="W361" s="7"/>
      <c r="X361" s="7"/>
      <c r="Y361" s="7"/>
      <c r="Z361" s="7"/>
    </row>
    <row r="362" spans="2:26" ht="12.75">
      <c r="B362" s="4"/>
      <c r="C362" s="7"/>
      <c r="D362" s="6"/>
      <c r="E362" s="7"/>
      <c r="F362" s="7"/>
      <c r="G362" s="7"/>
      <c r="H362" s="7"/>
      <c r="I362" s="7"/>
      <c r="J362" s="7"/>
      <c r="K362" s="7"/>
      <c r="L362" s="7"/>
      <c r="M362" s="7"/>
      <c r="N362" s="7"/>
      <c r="O362" s="7"/>
      <c r="P362" s="7"/>
      <c r="Q362" s="7"/>
      <c r="R362" s="7"/>
      <c r="S362" s="7"/>
      <c r="T362" s="7"/>
      <c r="U362" s="7"/>
      <c r="V362" s="7"/>
      <c r="W362" s="7"/>
      <c r="X362" s="7"/>
      <c r="Y362" s="7"/>
      <c r="Z362" s="7"/>
    </row>
    <row r="363" spans="2:26" ht="12.75">
      <c r="B363" s="4"/>
      <c r="C363" s="7"/>
      <c r="D363" s="6"/>
      <c r="E363" s="7"/>
      <c r="F363" s="7"/>
      <c r="G363" s="7"/>
      <c r="H363" s="7"/>
      <c r="I363" s="7"/>
      <c r="J363" s="7"/>
      <c r="K363" s="7"/>
      <c r="L363" s="7"/>
      <c r="M363" s="7"/>
      <c r="N363" s="7"/>
      <c r="O363" s="7"/>
      <c r="P363" s="7"/>
      <c r="Q363" s="7"/>
      <c r="R363" s="7"/>
      <c r="S363" s="7"/>
      <c r="T363" s="7"/>
      <c r="U363" s="7"/>
      <c r="V363" s="7"/>
      <c r="W363" s="7"/>
      <c r="X363" s="7"/>
      <c r="Y363" s="7"/>
      <c r="Z363" s="7"/>
    </row>
    <row r="364" spans="2:26" ht="12.75">
      <c r="B364" s="4"/>
      <c r="C364" s="7"/>
      <c r="D364" s="6"/>
      <c r="E364" s="7"/>
      <c r="F364" s="7"/>
      <c r="G364" s="7"/>
      <c r="H364" s="7"/>
      <c r="I364" s="7"/>
      <c r="J364" s="7"/>
      <c r="K364" s="7"/>
      <c r="L364" s="7"/>
      <c r="M364" s="7"/>
      <c r="N364" s="7"/>
      <c r="O364" s="7"/>
      <c r="P364" s="7"/>
      <c r="Q364" s="7"/>
      <c r="R364" s="7"/>
      <c r="S364" s="7"/>
      <c r="T364" s="7"/>
      <c r="U364" s="7"/>
      <c r="V364" s="7"/>
      <c r="W364" s="7"/>
      <c r="X364" s="7"/>
      <c r="Y364" s="7"/>
      <c r="Z364" s="7"/>
    </row>
    <row r="365" spans="2:26" ht="12.75">
      <c r="B365" s="4"/>
      <c r="C365" s="7"/>
      <c r="D365" s="6"/>
      <c r="E365" s="7"/>
      <c r="F365" s="7"/>
      <c r="G365" s="7"/>
      <c r="H365" s="7"/>
      <c r="I365" s="7"/>
      <c r="J365" s="7"/>
      <c r="K365" s="7"/>
      <c r="L365" s="7"/>
      <c r="M365" s="7"/>
      <c r="N365" s="7"/>
      <c r="O365" s="7"/>
      <c r="P365" s="7"/>
      <c r="Q365" s="7"/>
      <c r="R365" s="7"/>
      <c r="S365" s="7"/>
      <c r="T365" s="7"/>
      <c r="U365" s="7"/>
      <c r="V365" s="7"/>
      <c r="W365" s="7"/>
      <c r="X365" s="7"/>
      <c r="Y365" s="7"/>
      <c r="Z365" s="7"/>
    </row>
    <row r="366" spans="2:26" ht="12.75">
      <c r="B366" s="4"/>
      <c r="C366" s="7"/>
      <c r="D366" s="6"/>
      <c r="E366" s="7"/>
      <c r="F366" s="7"/>
      <c r="G366" s="7"/>
      <c r="H366" s="7"/>
      <c r="I366" s="7"/>
      <c r="J366" s="7"/>
      <c r="K366" s="7"/>
      <c r="L366" s="7"/>
      <c r="M366" s="7"/>
      <c r="N366" s="7"/>
      <c r="O366" s="7"/>
      <c r="P366" s="7"/>
      <c r="Q366" s="7"/>
      <c r="R366" s="7"/>
      <c r="S366" s="7"/>
      <c r="T366" s="7"/>
      <c r="U366" s="7"/>
      <c r="V366" s="7"/>
      <c r="W366" s="7"/>
      <c r="X366" s="7"/>
      <c r="Y366" s="7"/>
      <c r="Z366" s="7"/>
    </row>
    <row r="367" spans="2:26" ht="12.75">
      <c r="B367" s="4"/>
      <c r="C367" s="7"/>
      <c r="D367" s="6"/>
      <c r="E367" s="7"/>
      <c r="F367" s="7"/>
      <c r="G367" s="7"/>
      <c r="H367" s="7"/>
      <c r="I367" s="7"/>
      <c r="J367" s="7"/>
      <c r="K367" s="7"/>
      <c r="L367" s="7"/>
      <c r="M367" s="7"/>
      <c r="N367" s="7"/>
      <c r="O367" s="7"/>
      <c r="P367" s="7"/>
      <c r="Q367" s="7"/>
      <c r="R367" s="7"/>
      <c r="S367" s="7"/>
      <c r="T367" s="7"/>
      <c r="U367" s="7"/>
      <c r="V367" s="7"/>
      <c r="W367" s="7"/>
      <c r="X367" s="7"/>
      <c r="Y367" s="7"/>
      <c r="Z367" s="7"/>
    </row>
    <row r="368" spans="2:26" ht="12.75">
      <c r="B368" s="4"/>
      <c r="C368" s="7"/>
      <c r="D368" s="6"/>
      <c r="E368" s="7"/>
      <c r="F368" s="7"/>
      <c r="G368" s="7"/>
      <c r="H368" s="7"/>
      <c r="I368" s="7"/>
      <c r="J368" s="7"/>
      <c r="K368" s="7"/>
      <c r="L368" s="7"/>
      <c r="M368" s="7"/>
      <c r="N368" s="7"/>
      <c r="O368" s="7"/>
      <c r="P368" s="7"/>
      <c r="Q368" s="7"/>
      <c r="R368" s="7"/>
      <c r="S368" s="7"/>
      <c r="T368" s="7"/>
      <c r="U368" s="7"/>
      <c r="V368" s="7"/>
      <c r="W368" s="7"/>
      <c r="X368" s="7"/>
      <c r="Y368" s="7"/>
      <c r="Z368" s="7"/>
    </row>
    <row r="369" spans="2:26" ht="12.75">
      <c r="B369" s="4"/>
      <c r="C369" s="7"/>
      <c r="D369" s="6"/>
      <c r="E369" s="7"/>
      <c r="F369" s="7"/>
      <c r="G369" s="7"/>
      <c r="H369" s="7"/>
      <c r="I369" s="7"/>
      <c r="J369" s="7"/>
      <c r="K369" s="7"/>
      <c r="L369" s="7"/>
      <c r="M369" s="7"/>
      <c r="N369" s="7"/>
      <c r="O369" s="7"/>
      <c r="P369" s="7"/>
      <c r="Q369" s="7"/>
      <c r="R369" s="7"/>
      <c r="S369" s="7"/>
      <c r="T369" s="7"/>
      <c r="U369" s="7"/>
      <c r="V369" s="7"/>
      <c r="W369" s="7"/>
      <c r="X369" s="7"/>
      <c r="Y369" s="7"/>
      <c r="Z369" s="7"/>
    </row>
    <row r="370" spans="2:26" ht="12.75">
      <c r="B370" s="4"/>
      <c r="C370" s="7"/>
      <c r="D370" s="6"/>
      <c r="E370" s="7"/>
      <c r="F370" s="7"/>
      <c r="G370" s="7"/>
      <c r="H370" s="7"/>
      <c r="I370" s="7"/>
      <c r="J370" s="7"/>
      <c r="K370" s="7"/>
      <c r="L370" s="7"/>
      <c r="M370" s="7"/>
      <c r="N370" s="7"/>
      <c r="O370" s="7"/>
      <c r="P370" s="7"/>
      <c r="Q370" s="7"/>
      <c r="R370" s="7"/>
      <c r="S370" s="7"/>
      <c r="T370" s="7"/>
      <c r="U370" s="7"/>
      <c r="V370" s="7"/>
      <c r="W370" s="7"/>
      <c r="X370" s="7"/>
      <c r="Y370" s="7"/>
      <c r="Z370" s="7"/>
    </row>
    <row r="371" spans="2:26" ht="12.75">
      <c r="B371" s="4"/>
      <c r="C371" s="7"/>
      <c r="D371" s="6"/>
      <c r="E371" s="7"/>
      <c r="F371" s="7"/>
      <c r="G371" s="7"/>
      <c r="H371" s="7"/>
      <c r="I371" s="7"/>
      <c r="J371" s="7"/>
      <c r="K371" s="7"/>
      <c r="L371" s="7"/>
      <c r="M371" s="7"/>
      <c r="N371" s="7"/>
      <c r="O371" s="7"/>
      <c r="P371" s="7"/>
      <c r="Q371" s="7"/>
      <c r="R371" s="7"/>
      <c r="S371" s="7"/>
      <c r="T371" s="7"/>
      <c r="U371" s="7"/>
      <c r="V371" s="7"/>
      <c r="W371" s="7"/>
      <c r="X371" s="7"/>
      <c r="Y371" s="7"/>
      <c r="Z371" s="7"/>
    </row>
    <row r="372" spans="2:26" ht="12.75">
      <c r="B372" s="4"/>
      <c r="C372" s="7"/>
      <c r="D372" s="6"/>
      <c r="E372" s="7"/>
      <c r="F372" s="7"/>
      <c r="G372" s="7"/>
      <c r="H372" s="7"/>
      <c r="I372" s="7"/>
      <c r="J372" s="7"/>
      <c r="K372" s="7"/>
      <c r="L372" s="7"/>
      <c r="M372" s="7"/>
      <c r="N372" s="7"/>
      <c r="O372" s="7"/>
      <c r="P372" s="7"/>
      <c r="Q372" s="7"/>
      <c r="R372" s="7"/>
      <c r="S372" s="7"/>
      <c r="T372" s="7"/>
      <c r="U372" s="7"/>
      <c r="V372" s="7"/>
      <c r="W372" s="7"/>
      <c r="X372" s="7"/>
      <c r="Y372" s="7"/>
      <c r="Z372" s="7"/>
    </row>
    <row r="373" spans="2:26" ht="12.75">
      <c r="B373" s="4"/>
      <c r="C373" s="7"/>
      <c r="D373" s="6"/>
      <c r="E373" s="7"/>
      <c r="F373" s="7"/>
      <c r="G373" s="7"/>
      <c r="H373" s="7"/>
      <c r="I373" s="7"/>
      <c r="J373" s="7"/>
      <c r="K373" s="7"/>
      <c r="L373" s="7"/>
      <c r="M373" s="7"/>
      <c r="N373" s="7"/>
      <c r="O373" s="7"/>
      <c r="P373" s="7"/>
      <c r="Q373" s="7"/>
      <c r="R373" s="7"/>
      <c r="S373" s="7"/>
      <c r="T373" s="7"/>
      <c r="U373" s="7"/>
      <c r="V373" s="7"/>
      <c r="W373" s="7"/>
      <c r="X373" s="7"/>
      <c r="Y373" s="7"/>
      <c r="Z373" s="7"/>
    </row>
    <row r="374" spans="2:26" ht="12.75">
      <c r="B374" s="4"/>
      <c r="C374" s="7"/>
      <c r="D374" s="6"/>
      <c r="E374" s="7"/>
      <c r="F374" s="7"/>
      <c r="G374" s="7"/>
      <c r="H374" s="7"/>
      <c r="I374" s="7"/>
      <c r="J374" s="7"/>
      <c r="K374" s="7"/>
      <c r="L374" s="7"/>
      <c r="M374" s="7"/>
      <c r="N374" s="7"/>
      <c r="O374" s="7"/>
      <c r="P374" s="7"/>
      <c r="Q374" s="7"/>
      <c r="R374" s="7"/>
      <c r="S374" s="7"/>
      <c r="T374" s="7"/>
      <c r="U374" s="7"/>
      <c r="V374" s="7"/>
      <c r="W374" s="7"/>
      <c r="X374" s="7"/>
      <c r="Y374" s="7"/>
      <c r="Z374" s="7"/>
    </row>
    <row r="375" spans="2:26" ht="12.75">
      <c r="B375" s="4"/>
      <c r="C375" s="7"/>
      <c r="D375" s="6"/>
      <c r="E375" s="7"/>
      <c r="F375" s="7"/>
      <c r="G375" s="7"/>
      <c r="H375" s="7"/>
      <c r="I375" s="7"/>
      <c r="J375" s="7"/>
      <c r="K375" s="7"/>
      <c r="L375" s="7"/>
      <c r="M375" s="7"/>
      <c r="N375" s="7"/>
      <c r="O375" s="7"/>
      <c r="P375" s="7"/>
      <c r="Q375" s="7"/>
      <c r="R375" s="7"/>
      <c r="S375" s="7"/>
      <c r="T375" s="7"/>
      <c r="U375" s="7"/>
      <c r="V375" s="7"/>
      <c r="W375" s="7"/>
      <c r="X375" s="7"/>
      <c r="Y375" s="7"/>
      <c r="Z375" s="7"/>
    </row>
    <row r="376" spans="2:26" ht="12.75">
      <c r="B376" s="4"/>
      <c r="C376" s="7"/>
      <c r="D376" s="6"/>
      <c r="E376" s="7"/>
      <c r="F376" s="7"/>
      <c r="G376" s="7"/>
      <c r="H376" s="7"/>
      <c r="I376" s="7"/>
      <c r="J376" s="7"/>
      <c r="K376" s="7"/>
      <c r="L376" s="7"/>
      <c r="M376" s="7"/>
      <c r="N376" s="7"/>
      <c r="O376" s="7"/>
      <c r="P376" s="7"/>
      <c r="Q376" s="7"/>
      <c r="R376" s="7"/>
      <c r="S376" s="7"/>
      <c r="T376" s="7"/>
      <c r="U376" s="7"/>
      <c r="V376" s="7"/>
      <c r="W376" s="7"/>
      <c r="X376" s="7"/>
      <c r="Y376" s="7"/>
      <c r="Z376" s="7"/>
    </row>
    <row r="377" spans="2:26" ht="12.75">
      <c r="B377" s="4"/>
      <c r="C377" s="7"/>
      <c r="D377" s="6"/>
      <c r="E377" s="7"/>
      <c r="F377" s="7"/>
      <c r="G377" s="7"/>
      <c r="H377" s="7"/>
      <c r="I377" s="7"/>
      <c r="J377" s="7"/>
      <c r="K377" s="7"/>
      <c r="L377" s="7"/>
      <c r="M377" s="7"/>
      <c r="N377" s="7"/>
      <c r="O377" s="7"/>
      <c r="P377" s="7"/>
      <c r="Q377" s="7"/>
      <c r="R377" s="7"/>
      <c r="S377" s="7"/>
      <c r="T377" s="7"/>
      <c r="U377" s="7"/>
      <c r="V377" s="7"/>
      <c r="W377" s="7"/>
      <c r="X377" s="7"/>
      <c r="Y377" s="7"/>
      <c r="Z377" s="7"/>
    </row>
    <row r="378" spans="2:26" ht="12.75">
      <c r="B378" s="4"/>
      <c r="C378" s="7"/>
      <c r="D378" s="6"/>
      <c r="E378" s="7"/>
      <c r="F378" s="7"/>
      <c r="G378" s="7"/>
      <c r="H378" s="7"/>
      <c r="I378" s="7"/>
      <c r="J378" s="7"/>
      <c r="K378" s="7"/>
      <c r="L378" s="7"/>
      <c r="M378" s="7"/>
      <c r="N378" s="7"/>
      <c r="O378" s="7"/>
      <c r="P378" s="7"/>
      <c r="Q378" s="7"/>
      <c r="R378" s="7"/>
      <c r="S378" s="7"/>
      <c r="T378" s="7"/>
      <c r="U378" s="7"/>
      <c r="V378" s="7"/>
      <c r="W378" s="7"/>
      <c r="X378" s="7"/>
      <c r="Y378" s="7"/>
      <c r="Z378" s="7"/>
    </row>
    <row r="379" spans="2:26" ht="12.75">
      <c r="B379" s="4"/>
      <c r="C379" s="7"/>
      <c r="D379" s="6"/>
      <c r="E379" s="7"/>
      <c r="F379" s="7"/>
      <c r="G379" s="7"/>
      <c r="H379" s="7"/>
      <c r="I379" s="7"/>
      <c r="J379" s="7"/>
      <c r="K379" s="7"/>
      <c r="L379" s="7"/>
      <c r="M379" s="7"/>
      <c r="N379" s="7"/>
      <c r="O379" s="7"/>
      <c r="P379" s="7"/>
      <c r="Q379" s="7"/>
      <c r="R379" s="7"/>
      <c r="S379" s="7"/>
      <c r="T379" s="7"/>
      <c r="U379" s="7"/>
      <c r="V379" s="7"/>
      <c r="W379" s="7"/>
      <c r="X379" s="7"/>
      <c r="Y379" s="7"/>
      <c r="Z379" s="7"/>
    </row>
    <row r="380" spans="2:26" ht="12.75">
      <c r="B380" s="4"/>
      <c r="C380" s="7"/>
      <c r="D380" s="6"/>
      <c r="E380" s="7"/>
      <c r="F380" s="7"/>
      <c r="G380" s="7"/>
      <c r="H380" s="7"/>
      <c r="I380" s="7"/>
      <c r="J380" s="7"/>
      <c r="K380" s="7"/>
      <c r="L380" s="7"/>
      <c r="M380" s="7"/>
      <c r="N380" s="7"/>
      <c r="O380" s="7"/>
      <c r="P380" s="7"/>
      <c r="Q380" s="7"/>
      <c r="R380" s="7"/>
      <c r="S380" s="7"/>
      <c r="T380" s="7"/>
      <c r="U380" s="7"/>
      <c r="V380" s="7"/>
      <c r="W380" s="7"/>
      <c r="X380" s="7"/>
      <c r="Y380" s="7"/>
      <c r="Z380" s="7"/>
    </row>
    <row r="381" spans="2:26" ht="12.75">
      <c r="B381" s="4"/>
      <c r="C381" s="7"/>
      <c r="D381" s="6"/>
      <c r="E381" s="7"/>
      <c r="F381" s="7"/>
      <c r="G381" s="7"/>
      <c r="H381" s="7"/>
      <c r="I381" s="7"/>
      <c r="J381" s="7"/>
      <c r="K381" s="7"/>
      <c r="L381" s="7"/>
      <c r="M381" s="7"/>
      <c r="N381" s="7"/>
      <c r="O381" s="7"/>
      <c r="P381" s="7"/>
      <c r="Q381" s="7"/>
      <c r="R381" s="7"/>
      <c r="S381" s="7"/>
      <c r="T381" s="7"/>
      <c r="U381" s="7"/>
      <c r="V381" s="7"/>
      <c r="W381" s="7"/>
      <c r="X381" s="7"/>
      <c r="Y381" s="7"/>
      <c r="Z381" s="7"/>
    </row>
    <row r="382" spans="2:26" ht="12.75">
      <c r="B382" s="4"/>
      <c r="C382" s="7"/>
      <c r="D382" s="6"/>
      <c r="E382" s="7"/>
      <c r="F382" s="7"/>
      <c r="G382" s="7"/>
      <c r="H382" s="7"/>
      <c r="I382" s="7"/>
      <c r="J382" s="7"/>
      <c r="K382" s="7"/>
      <c r="L382" s="7"/>
      <c r="M382" s="7"/>
      <c r="N382" s="7"/>
      <c r="O382" s="7"/>
      <c r="P382" s="7"/>
      <c r="Q382" s="7"/>
      <c r="R382" s="7"/>
      <c r="S382" s="7"/>
      <c r="T382" s="7"/>
      <c r="U382" s="7"/>
      <c r="V382" s="7"/>
      <c r="W382" s="7"/>
      <c r="X382" s="7"/>
      <c r="Y382" s="7"/>
      <c r="Z382" s="7"/>
    </row>
    <row r="383" spans="2:26" ht="12.75">
      <c r="B383" s="4"/>
      <c r="C383" s="7"/>
      <c r="D383" s="6"/>
      <c r="E383" s="7"/>
      <c r="F383" s="7"/>
      <c r="G383" s="7"/>
      <c r="H383" s="7"/>
      <c r="I383" s="7"/>
      <c r="J383" s="7"/>
      <c r="K383" s="7"/>
      <c r="L383" s="7"/>
      <c r="M383" s="7"/>
      <c r="N383" s="7"/>
      <c r="O383" s="7"/>
      <c r="P383" s="7"/>
      <c r="Q383" s="7"/>
      <c r="R383" s="7"/>
      <c r="S383" s="7"/>
      <c r="T383" s="7"/>
      <c r="U383" s="7"/>
      <c r="V383" s="7"/>
      <c r="W383" s="7"/>
      <c r="X383" s="7"/>
      <c r="Y383" s="7"/>
      <c r="Z383" s="7"/>
    </row>
    <row r="384" spans="2:26" ht="12.75">
      <c r="B384" s="4"/>
      <c r="C384" s="7"/>
      <c r="D384" s="6"/>
      <c r="E384" s="7"/>
      <c r="F384" s="7"/>
      <c r="G384" s="7"/>
      <c r="H384" s="7"/>
      <c r="I384" s="7"/>
      <c r="J384" s="7"/>
      <c r="K384" s="7"/>
      <c r="L384" s="7"/>
      <c r="M384" s="7"/>
      <c r="N384" s="7"/>
      <c r="O384" s="7"/>
      <c r="P384" s="7"/>
      <c r="Q384" s="7"/>
      <c r="R384" s="7"/>
      <c r="S384" s="7"/>
      <c r="T384" s="7"/>
      <c r="U384" s="7"/>
      <c r="V384" s="7"/>
      <c r="W384" s="7"/>
      <c r="X384" s="7"/>
      <c r="Y384" s="7"/>
      <c r="Z384" s="7"/>
    </row>
    <row r="385" spans="2:26" ht="12.75">
      <c r="B385" s="4"/>
      <c r="C385" s="7"/>
      <c r="D385" s="6"/>
      <c r="E385" s="7"/>
      <c r="F385" s="7"/>
      <c r="G385" s="7"/>
      <c r="H385" s="7"/>
      <c r="I385" s="7"/>
      <c r="J385" s="7"/>
      <c r="K385" s="7"/>
      <c r="L385" s="7"/>
      <c r="M385" s="7"/>
      <c r="N385" s="7"/>
      <c r="O385" s="7"/>
      <c r="P385" s="7"/>
      <c r="Q385" s="7"/>
      <c r="R385" s="7"/>
      <c r="S385" s="7"/>
      <c r="T385" s="7"/>
      <c r="U385" s="7"/>
      <c r="V385" s="7"/>
      <c r="W385" s="7"/>
      <c r="X385" s="7"/>
      <c r="Y385" s="7"/>
      <c r="Z385" s="7"/>
    </row>
    <row r="386" spans="2:26" ht="12.75">
      <c r="B386" s="4"/>
      <c r="C386" s="7"/>
      <c r="D386" s="6"/>
      <c r="E386" s="7"/>
      <c r="F386" s="7"/>
      <c r="G386" s="7"/>
      <c r="H386" s="7"/>
      <c r="I386" s="7"/>
      <c r="J386" s="7"/>
      <c r="K386" s="7"/>
      <c r="L386" s="7"/>
      <c r="M386" s="7"/>
      <c r="N386" s="7"/>
      <c r="O386" s="7"/>
      <c r="P386" s="7"/>
      <c r="Q386" s="7"/>
      <c r="R386" s="7"/>
      <c r="S386" s="7"/>
      <c r="T386" s="7"/>
      <c r="U386" s="7"/>
      <c r="V386" s="7"/>
      <c r="W386" s="7"/>
      <c r="X386" s="7"/>
      <c r="Y386" s="7"/>
      <c r="Z386" s="7"/>
    </row>
    <row r="387" spans="2:26" ht="12.75">
      <c r="B387" s="4"/>
      <c r="C387" s="7"/>
      <c r="D387" s="6"/>
      <c r="E387" s="7"/>
      <c r="F387" s="7"/>
      <c r="G387" s="7"/>
      <c r="H387" s="7"/>
      <c r="I387" s="7"/>
      <c r="J387" s="7"/>
      <c r="K387" s="7"/>
      <c r="L387" s="7"/>
      <c r="M387" s="7"/>
      <c r="N387" s="7"/>
      <c r="O387" s="7"/>
      <c r="P387" s="7"/>
      <c r="Q387" s="7"/>
      <c r="R387" s="7"/>
      <c r="S387" s="7"/>
      <c r="T387" s="7"/>
      <c r="U387" s="7"/>
      <c r="V387" s="7"/>
      <c r="W387" s="7"/>
      <c r="X387" s="7"/>
      <c r="Y387" s="7"/>
      <c r="Z387" s="7"/>
    </row>
    <row r="388" spans="2:26" ht="12.75">
      <c r="B388" s="4"/>
      <c r="C388" s="7"/>
      <c r="D388" s="6"/>
      <c r="E388" s="7"/>
      <c r="F388" s="7"/>
      <c r="G388" s="7"/>
      <c r="H388" s="7"/>
      <c r="I388" s="7"/>
      <c r="J388" s="7"/>
      <c r="K388" s="7"/>
      <c r="L388" s="7"/>
      <c r="M388" s="7"/>
      <c r="N388" s="7"/>
      <c r="O388" s="7"/>
      <c r="P388" s="7"/>
      <c r="Q388" s="7"/>
      <c r="R388" s="7"/>
      <c r="S388" s="7"/>
      <c r="T388" s="7"/>
      <c r="U388" s="7"/>
      <c r="V388" s="7"/>
      <c r="W388" s="7"/>
      <c r="X388" s="7"/>
      <c r="Y388" s="7"/>
      <c r="Z388" s="7"/>
    </row>
    <row r="389" spans="2:26" ht="12.75">
      <c r="B389" s="4"/>
      <c r="C389" s="7"/>
      <c r="D389" s="6"/>
      <c r="E389" s="7"/>
      <c r="F389" s="7"/>
      <c r="G389" s="7"/>
      <c r="H389" s="7"/>
      <c r="I389" s="7"/>
      <c r="J389" s="7"/>
      <c r="K389" s="7"/>
      <c r="L389" s="7"/>
      <c r="M389" s="7"/>
      <c r="N389" s="7"/>
      <c r="O389" s="7"/>
      <c r="P389" s="7"/>
      <c r="Q389" s="7"/>
      <c r="R389" s="7"/>
      <c r="S389" s="7"/>
      <c r="T389" s="7"/>
      <c r="U389" s="7"/>
      <c r="V389" s="7"/>
      <c r="W389" s="7"/>
      <c r="X389" s="7"/>
      <c r="Y389" s="7"/>
      <c r="Z389" s="7"/>
    </row>
    <row r="390" spans="2:26" ht="12.75">
      <c r="B390" s="4"/>
      <c r="C390" s="7"/>
      <c r="D390" s="6"/>
      <c r="E390" s="7"/>
      <c r="F390" s="7"/>
      <c r="G390" s="7"/>
      <c r="H390" s="7"/>
      <c r="I390" s="7"/>
      <c r="J390" s="7"/>
      <c r="K390" s="7"/>
      <c r="L390" s="7"/>
      <c r="M390" s="7"/>
      <c r="N390" s="7"/>
      <c r="O390" s="7"/>
      <c r="P390" s="7"/>
      <c r="Q390" s="7"/>
      <c r="R390" s="7"/>
      <c r="S390" s="7"/>
      <c r="T390" s="7"/>
      <c r="U390" s="7"/>
      <c r="V390" s="7"/>
      <c r="W390" s="7"/>
      <c r="X390" s="7"/>
      <c r="Y390" s="7"/>
      <c r="Z390" s="7"/>
    </row>
    <row r="391" spans="2:26" ht="12.75">
      <c r="B391" s="4"/>
      <c r="C391" s="7"/>
      <c r="D391" s="6"/>
      <c r="E391" s="7"/>
      <c r="F391" s="7"/>
      <c r="G391" s="7"/>
      <c r="H391" s="7"/>
      <c r="I391" s="7"/>
      <c r="J391" s="7"/>
      <c r="K391" s="7"/>
      <c r="L391" s="7"/>
      <c r="M391" s="7"/>
      <c r="N391" s="7"/>
      <c r="O391" s="7"/>
      <c r="P391" s="7"/>
      <c r="Q391" s="7"/>
      <c r="R391" s="7"/>
      <c r="S391" s="7"/>
      <c r="T391" s="7"/>
      <c r="U391" s="7"/>
      <c r="V391" s="7"/>
      <c r="W391" s="7"/>
      <c r="X391" s="7"/>
      <c r="Y391" s="7"/>
      <c r="Z391" s="7"/>
    </row>
    <row r="392" spans="2:26" ht="12.75">
      <c r="B392" s="4"/>
      <c r="C392" s="7"/>
      <c r="D392" s="6"/>
      <c r="E392" s="7"/>
      <c r="F392" s="7"/>
      <c r="G392" s="7"/>
      <c r="H392" s="7"/>
      <c r="I392" s="7"/>
      <c r="J392" s="7"/>
      <c r="K392" s="7"/>
      <c r="L392" s="7"/>
      <c r="M392" s="7"/>
      <c r="N392" s="7"/>
      <c r="O392" s="7"/>
      <c r="P392" s="7"/>
      <c r="Q392" s="7"/>
      <c r="R392" s="7"/>
      <c r="S392" s="7"/>
      <c r="T392" s="7"/>
      <c r="U392" s="7"/>
      <c r="V392" s="7"/>
      <c r="W392" s="7"/>
      <c r="X392" s="7"/>
      <c r="Y392" s="7"/>
      <c r="Z392" s="7"/>
    </row>
    <row r="393" spans="2:26" ht="12.75">
      <c r="B393" s="4"/>
      <c r="C393" s="7"/>
      <c r="D393" s="6"/>
      <c r="E393" s="7"/>
      <c r="F393" s="7"/>
      <c r="G393" s="7"/>
      <c r="H393" s="7"/>
      <c r="I393" s="7"/>
      <c r="J393" s="7"/>
      <c r="K393" s="7"/>
      <c r="L393" s="7"/>
      <c r="M393" s="7"/>
      <c r="N393" s="7"/>
      <c r="O393" s="7"/>
      <c r="P393" s="7"/>
      <c r="Q393" s="7"/>
      <c r="R393" s="7"/>
      <c r="S393" s="7"/>
      <c r="T393" s="7"/>
      <c r="U393" s="7"/>
      <c r="V393" s="7"/>
      <c r="W393" s="7"/>
      <c r="X393" s="7"/>
      <c r="Y393" s="7"/>
      <c r="Z393" s="7"/>
    </row>
    <row r="394" spans="2:26" ht="12.75">
      <c r="B394" s="4"/>
      <c r="C394" s="7"/>
      <c r="D394" s="6"/>
      <c r="E394" s="7"/>
      <c r="F394" s="7"/>
      <c r="G394" s="7"/>
      <c r="H394" s="7"/>
      <c r="I394" s="7"/>
      <c r="J394" s="7"/>
      <c r="K394" s="7"/>
      <c r="L394" s="7"/>
      <c r="M394" s="7"/>
      <c r="N394" s="7"/>
      <c r="O394" s="7"/>
      <c r="P394" s="7"/>
      <c r="Q394" s="7"/>
      <c r="R394" s="7"/>
      <c r="S394" s="7"/>
      <c r="T394" s="7"/>
      <c r="U394" s="7"/>
      <c r="V394" s="7"/>
      <c r="W394" s="7"/>
      <c r="X394" s="7"/>
      <c r="Y394" s="7"/>
      <c r="Z394" s="7"/>
    </row>
    <row r="395" spans="2:26" ht="12.75">
      <c r="B395" s="4"/>
      <c r="C395" s="7"/>
      <c r="D395" s="6"/>
      <c r="E395" s="7"/>
      <c r="F395" s="7"/>
      <c r="G395" s="7"/>
      <c r="H395" s="7"/>
      <c r="I395" s="7"/>
      <c r="J395" s="7"/>
      <c r="K395" s="7"/>
      <c r="L395" s="7"/>
      <c r="M395" s="7"/>
      <c r="N395" s="7"/>
      <c r="O395" s="7"/>
      <c r="P395" s="7"/>
      <c r="Q395" s="7"/>
      <c r="R395" s="7"/>
      <c r="S395" s="7"/>
      <c r="T395" s="7"/>
      <c r="U395" s="7"/>
      <c r="V395" s="7"/>
      <c r="W395" s="7"/>
      <c r="X395" s="7"/>
      <c r="Y395" s="7"/>
      <c r="Z395" s="7"/>
    </row>
    <row r="396" spans="2:26" ht="12.75">
      <c r="B396" s="4"/>
      <c r="C396" s="7"/>
      <c r="D396" s="6"/>
      <c r="E396" s="7"/>
      <c r="F396" s="7"/>
      <c r="G396" s="7"/>
      <c r="H396" s="7"/>
      <c r="I396" s="7"/>
      <c r="J396" s="7"/>
      <c r="K396" s="7"/>
      <c r="L396" s="7"/>
      <c r="M396" s="7"/>
      <c r="N396" s="7"/>
      <c r="O396" s="7"/>
      <c r="P396" s="7"/>
      <c r="Q396" s="7"/>
      <c r="R396" s="7"/>
      <c r="S396" s="7"/>
      <c r="T396" s="7"/>
      <c r="U396" s="7"/>
      <c r="V396" s="7"/>
      <c r="W396" s="7"/>
      <c r="X396" s="7"/>
      <c r="Y396" s="7"/>
      <c r="Z396" s="7"/>
    </row>
    <row r="397" spans="2:26" ht="12.75">
      <c r="B397" s="4"/>
      <c r="C397" s="7"/>
      <c r="D397" s="6"/>
      <c r="E397" s="7"/>
      <c r="F397" s="7"/>
      <c r="G397" s="7"/>
      <c r="H397" s="7"/>
      <c r="I397" s="7"/>
      <c r="J397" s="7"/>
      <c r="K397" s="7"/>
      <c r="L397" s="7"/>
      <c r="M397" s="7"/>
      <c r="N397" s="7"/>
      <c r="O397" s="7"/>
      <c r="P397" s="7"/>
      <c r="Q397" s="7"/>
      <c r="R397" s="7"/>
      <c r="S397" s="7"/>
      <c r="T397" s="7"/>
      <c r="U397" s="7"/>
      <c r="V397" s="7"/>
      <c r="W397" s="7"/>
      <c r="X397" s="7"/>
      <c r="Y397" s="7"/>
      <c r="Z397" s="7"/>
    </row>
    <row r="398" spans="2:26" ht="12.75">
      <c r="B398" s="4"/>
      <c r="C398" s="7"/>
      <c r="D398" s="6"/>
      <c r="E398" s="7"/>
      <c r="F398" s="7"/>
      <c r="G398" s="7"/>
      <c r="H398" s="7"/>
      <c r="I398" s="7"/>
      <c r="J398" s="7"/>
      <c r="K398" s="7"/>
      <c r="L398" s="7"/>
      <c r="M398" s="7"/>
      <c r="N398" s="7"/>
      <c r="O398" s="7"/>
      <c r="P398" s="7"/>
      <c r="Q398" s="7"/>
      <c r="R398" s="7"/>
      <c r="S398" s="7"/>
      <c r="T398" s="7"/>
      <c r="U398" s="7"/>
      <c r="V398" s="7"/>
      <c r="W398" s="7"/>
      <c r="X398" s="7"/>
      <c r="Y398" s="7"/>
      <c r="Z398" s="7"/>
    </row>
    <row r="399" spans="2:26" ht="12.75">
      <c r="B399" s="4"/>
      <c r="C399" s="7"/>
      <c r="D399" s="6"/>
      <c r="E399" s="7"/>
      <c r="F399" s="7"/>
      <c r="G399" s="7"/>
      <c r="H399" s="7"/>
      <c r="I399" s="7"/>
      <c r="J399" s="7"/>
      <c r="K399" s="7"/>
      <c r="L399" s="7"/>
      <c r="M399" s="7"/>
      <c r="N399" s="7"/>
      <c r="O399" s="7"/>
      <c r="P399" s="7"/>
      <c r="Q399" s="7"/>
      <c r="R399" s="7"/>
      <c r="S399" s="7"/>
      <c r="T399" s="7"/>
      <c r="U399" s="7"/>
      <c r="V399" s="7"/>
      <c r="W399" s="7"/>
      <c r="X399" s="7"/>
      <c r="Y399" s="7"/>
      <c r="Z399" s="7"/>
    </row>
    <row r="400" spans="2:26" ht="12.75">
      <c r="B400" s="4"/>
      <c r="C400" s="7"/>
      <c r="D400" s="6"/>
      <c r="E400" s="7"/>
      <c r="F400" s="7"/>
      <c r="G400" s="7"/>
      <c r="H400" s="7"/>
      <c r="I400" s="7"/>
      <c r="J400" s="7"/>
      <c r="K400" s="7"/>
      <c r="L400" s="7"/>
      <c r="M400" s="7"/>
      <c r="N400" s="7"/>
      <c r="O400" s="7"/>
      <c r="P400" s="7"/>
      <c r="Q400" s="7"/>
      <c r="R400" s="7"/>
      <c r="S400" s="7"/>
      <c r="T400" s="7"/>
      <c r="U400" s="7"/>
      <c r="V400" s="7"/>
      <c r="W400" s="7"/>
      <c r="X400" s="7"/>
      <c r="Y400" s="7"/>
      <c r="Z400" s="7"/>
    </row>
    <row r="401" spans="2:26" ht="12.75">
      <c r="B401" s="4"/>
      <c r="C401" s="7"/>
      <c r="D401" s="6"/>
      <c r="E401" s="7"/>
      <c r="F401" s="7"/>
      <c r="G401" s="7"/>
      <c r="H401" s="7"/>
      <c r="I401" s="7"/>
      <c r="J401" s="7"/>
      <c r="K401" s="7"/>
      <c r="L401" s="7"/>
      <c r="M401" s="7"/>
      <c r="N401" s="7"/>
      <c r="O401" s="7"/>
      <c r="P401" s="7"/>
      <c r="Q401" s="7"/>
      <c r="R401" s="7"/>
      <c r="S401" s="7"/>
      <c r="T401" s="7"/>
      <c r="U401" s="7"/>
      <c r="V401" s="7"/>
      <c r="W401" s="7"/>
      <c r="X401" s="7"/>
      <c r="Y401" s="7"/>
      <c r="Z401" s="7"/>
    </row>
    <row r="402" spans="2:26" ht="12.75">
      <c r="B402" s="4"/>
      <c r="C402" s="7"/>
      <c r="D402" s="6"/>
      <c r="E402" s="7"/>
      <c r="F402" s="7"/>
      <c r="G402" s="7"/>
      <c r="H402" s="7"/>
      <c r="I402" s="7"/>
      <c r="J402" s="7"/>
      <c r="K402" s="7"/>
      <c r="L402" s="7"/>
      <c r="M402" s="7"/>
      <c r="N402" s="7"/>
      <c r="O402" s="7"/>
      <c r="P402" s="7"/>
      <c r="Q402" s="7"/>
      <c r="R402" s="7"/>
      <c r="S402" s="7"/>
      <c r="T402" s="7"/>
      <c r="U402" s="7"/>
      <c r="V402" s="7"/>
      <c r="W402" s="7"/>
      <c r="X402" s="7"/>
      <c r="Y402" s="7"/>
      <c r="Z402" s="7"/>
    </row>
    <row r="403" spans="2:26" ht="12.75">
      <c r="B403" s="4"/>
      <c r="C403" s="7"/>
      <c r="D403" s="6"/>
      <c r="E403" s="7"/>
      <c r="F403" s="7"/>
      <c r="G403" s="7"/>
      <c r="H403" s="7"/>
      <c r="I403" s="7"/>
      <c r="J403" s="7"/>
      <c r="K403" s="7"/>
      <c r="L403" s="7"/>
      <c r="M403" s="7"/>
      <c r="N403" s="7"/>
      <c r="O403" s="7"/>
      <c r="P403" s="7"/>
      <c r="Q403" s="7"/>
      <c r="R403" s="7"/>
      <c r="S403" s="7"/>
      <c r="T403" s="7"/>
      <c r="U403" s="7"/>
      <c r="V403" s="7"/>
      <c r="W403" s="7"/>
      <c r="X403" s="7"/>
      <c r="Y403" s="7"/>
      <c r="Z403" s="7"/>
    </row>
    <row r="404" spans="2:26" ht="12.75">
      <c r="B404" s="4"/>
      <c r="C404" s="7"/>
      <c r="D404" s="6"/>
      <c r="E404" s="7"/>
      <c r="F404" s="7"/>
      <c r="G404" s="7"/>
      <c r="H404" s="7"/>
      <c r="I404" s="7"/>
      <c r="J404" s="7"/>
      <c r="K404" s="7"/>
      <c r="L404" s="7"/>
      <c r="M404" s="7"/>
      <c r="N404" s="7"/>
      <c r="O404" s="7"/>
      <c r="P404" s="7"/>
      <c r="Q404" s="7"/>
      <c r="R404" s="7"/>
      <c r="S404" s="7"/>
      <c r="T404" s="7"/>
      <c r="U404" s="7"/>
      <c r="V404" s="7"/>
      <c r="W404" s="7"/>
      <c r="X404" s="7"/>
      <c r="Y404" s="7"/>
      <c r="Z404" s="7"/>
    </row>
    <row r="405" spans="2:26" ht="12.75">
      <c r="B405" s="4"/>
      <c r="C405" s="7"/>
      <c r="D405" s="6"/>
      <c r="E405" s="7"/>
      <c r="F405" s="7"/>
      <c r="G405" s="7"/>
      <c r="H405" s="7"/>
      <c r="I405" s="7"/>
      <c r="J405" s="7"/>
      <c r="K405" s="7"/>
      <c r="L405" s="7"/>
      <c r="M405" s="7"/>
      <c r="N405" s="7"/>
      <c r="O405" s="7"/>
      <c r="P405" s="7"/>
      <c r="Q405" s="7"/>
      <c r="R405" s="7"/>
      <c r="S405" s="7"/>
      <c r="T405" s="7"/>
      <c r="U405" s="7"/>
      <c r="V405" s="7"/>
      <c r="W405" s="7"/>
      <c r="X405" s="7"/>
      <c r="Y405" s="7"/>
      <c r="Z405" s="7"/>
    </row>
    <row r="406" spans="2:26" ht="12.75">
      <c r="B406" s="4"/>
      <c r="C406" s="7"/>
      <c r="D406" s="6"/>
      <c r="E406" s="7"/>
      <c r="F406" s="7"/>
      <c r="G406" s="7"/>
      <c r="H406" s="7"/>
      <c r="I406" s="7"/>
      <c r="J406" s="7"/>
      <c r="K406" s="7"/>
      <c r="L406" s="7"/>
      <c r="M406" s="7"/>
      <c r="N406" s="7"/>
      <c r="O406" s="7"/>
      <c r="P406" s="7"/>
      <c r="Q406" s="7"/>
      <c r="R406" s="7"/>
      <c r="S406" s="7"/>
      <c r="T406" s="7"/>
      <c r="U406" s="7"/>
      <c r="V406" s="7"/>
      <c r="W406" s="7"/>
      <c r="X406" s="7"/>
      <c r="Y406" s="7"/>
      <c r="Z406" s="7"/>
    </row>
    <row r="407" spans="2:26" ht="12.75">
      <c r="B407" s="4"/>
      <c r="C407" s="7"/>
      <c r="D407" s="6"/>
      <c r="E407" s="7"/>
      <c r="F407" s="7"/>
      <c r="G407" s="7"/>
      <c r="H407" s="7"/>
      <c r="I407" s="7"/>
      <c r="J407" s="7"/>
      <c r="K407" s="7"/>
      <c r="L407" s="7"/>
      <c r="M407" s="7"/>
      <c r="N407" s="7"/>
      <c r="O407" s="7"/>
      <c r="P407" s="7"/>
      <c r="Q407" s="7"/>
      <c r="R407" s="7"/>
      <c r="S407" s="7"/>
      <c r="T407" s="7"/>
      <c r="U407" s="7"/>
      <c r="V407" s="7"/>
      <c r="W407" s="7"/>
      <c r="X407" s="7"/>
      <c r="Y407" s="7"/>
      <c r="Z407" s="7"/>
    </row>
    <row r="408" spans="2:26" ht="12.75">
      <c r="B408" s="4"/>
      <c r="C408" s="7"/>
      <c r="D408" s="6"/>
      <c r="E408" s="7"/>
      <c r="F408" s="7"/>
      <c r="G408" s="7"/>
      <c r="H408" s="7"/>
      <c r="I408" s="7"/>
      <c r="J408" s="7"/>
      <c r="K408" s="7"/>
      <c r="L408" s="7"/>
      <c r="M408" s="7"/>
      <c r="N408" s="7"/>
      <c r="O408" s="7"/>
      <c r="P408" s="7"/>
      <c r="Q408" s="7"/>
      <c r="R408" s="7"/>
      <c r="S408" s="7"/>
      <c r="T408" s="7"/>
      <c r="U408" s="7"/>
      <c r="V408" s="7"/>
      <c r="W408" s="7"/>
      <c r="X408" s="7"/>
      <c r="Y408" s="7"/>
      <c r="Z408" s="7"/>
    </row>
    <row r="409" spans="2:26" ht="12.75">
      <c r="B409" s="4"/>
      <c r="C409" s="7"/>
      <c r="D409" s="6"/>
      <c r="E409" s="7"/>
      <c r="F409" s="7"/>
      <c r="G409" s="7"/>
      <c r="H409" s="7"/>
      <c r="I409" s="7"/>
      <c r="J409" s="7"/>
      <c r="K409" s="7"/>
      <c r="L409" s="7"/>
      <c r="M409" s="7"/>
      <c r="N409" s="7"/>
      <c r="O409" s="7"/>
      <c r="P409" s="7"/>
      <c r="Q409" s="7"/>
      <c r="R409" s="7"/>
      <c r="S409" s="7"/>
      <c r="T409" s="7"/>
      <c r="U409" s="7"/>
      <c r="V409" s="7"/>
      <c r="W409" s="7"/>
      <c r="X409" s="7"/>
      <c r="Y409" s="7"/>
      <c r="Z409" s="7"/>
    </row>
    <row r="410" spans="2:26" ht="12.75">
      <c r="B410" s="4"/>
      <c r="C410" s="7"/>
      <c r="D410" s="6"/>
      <c r="E410" s="7"/>
      <c r="F410" s="7"/>
      <c r="G410" s="7"/>
      <c r="H410" s="7"/>
      <c r="I410" s="7"/>
      <c r="J410" s="7"/>
      <c r="K410" s="7"/>
      <c r="L410" s="7"/>
      <c r="M410" s="7"/>
      <c r="N410" s="7"/>
      <c r="O410" s="7"/>
      <c r="P410" s="7"/>
      <c r="Q410" s="7"/>
      <c r="R410" s="7"/>
      <c r="S410" s="7"/>
      <c r="T410" s="7"/>
      <c r="U410" s="7"/>
      <c r="V410" s="7"/>
      <c r="W410" s="7"/>
      <c r="X410" s="7"/>
      <c r="Y410" s="7"/>
      <c r="Z410" s="7"/>
    </row>
    <row r="411" spans="2:26" ht="12.75">
      <c r="B411" s="4"/>
      <c r="C411" s="7"/>
      <c r="D411" s="6"/>
      <c r="E411" s="7"/>
      <c r="F411" s="7"/>
      <c r="G411" s="7"/>
      <c r="H411" s="7"/>
      <c r="I411" s="7"/>
      <c r="J411" s="7"/>
      <c r="K411" s="7"/>
      <c r="L411" s="7"/>
      <c r="M411" s="7"/>
      <c r="N411" s="7"/>
      <c r="O411" s="7"/>
      <c r="P411" s="7"/>
      <c r="Q411" s="7"/>
      <c r="R411" s="7"/>
      <c r="S411" s="7"/>
      <c r="T411" s="7"/>
      <c r="U411" s="7"/>
      <c r="V411" s="7"/>
      <c r="W411" s="7"/>
      <c r="X411" s="7"/>
      <c r="Y411" s="7"/>
      <c r="Z411" s="7"/>
    </row>
    <row r="412" spans="2:26" ht="12.75">
      <c r="B412" s="4"/>
      <c r="C412" s="7"/>
      <c r="D412" s="6"/>
      <c r="E412" s="7"/>
      <c r="F412" s="7"/>
      <c r="G412" s="7"/>
      <c r="H412" s="7"/>
      <c r="I412" s="7"/>
      <c r="J412" s="7"/>
      <c r="K412" s="7"/>
      <c r="L412" s="7"/>
      <c r="M412" s="7"/>
      <c r="N412" s="7"/>
      <c r="O412" s="7"/>
      <c r="P412" s="7"/>
      <c r="Q412" s="7"/>
      <c r="R412" s="7"/>
      <c r="S412" s="7"/>
      <c r="T412" s="7"/>
      <c r="U412" s="7"/>
      <c r="V412" s="7"/>
      <c r="W412" s="7"/>
      <c r="X412" s="7"/>
      <c r="Y412" s="7"/>
      <c r="Z412" s="7"/>
    </row>
    <row r="413" spans="2:26" ht="12.75">
      <c r="B413" s="4"/>
      <c r="C413" s="7"/>
      <c r="D413" s="6"/>
      <c r="E413" s="7"/>
      <c r="F413" s="7"/>
      <c r="G413" s="7"/>
      <c r="H413" s="7"/>
      <c r="I413" s="7"/>
      <c r="J413" s="7"/>
      <c r="K413" s="7"/>
      <c r="L413" s="7"/>
      <c r="M413" s="7"/>
      <c r="N413" s="7"/>
      <c r="O413" s="7"/>
      <c r="P413" s="7"/>
      <c r="Q413" s="7"/>
      <c r="R413" s="7"/>
      <c r="S413" s="7"/>
      <c r="T413" s="7"/>
      <c r="U413" s="7"/>
      <c r="V413" s="7"/>
      <c r="W413" s="7"/>
      <c r="X413" s="7"/>
      <c r="Y413" s="7"/>
      <c r="Z413" s="7"/>
    </row>
    <row r="414" spans="2:26" ht="12.75">
      <c r="B414" s="4"/>
      <c r="C414" s="7"/>
      <c r="D414" s="6"/>
      <c r="E414" s="7"/>
      <c r="F414" s="7"/>
      <c r="G414" s="7"/>
      <c r="H414" s="7"/>
      <c r="I414" s="7"/>
      <c r="J414" s="7"/>
      <c r="K414" s="7"/>
      <c r="L414" s="7"/>
      <c r="M414" s="7"/>
      <c r="N414" s="7"/>
      <c r="O414" s="7"/>
      <c r="P414" s="7"/>
      <c r="Q414" s="7"/>
      <c r="R414" s="7"/>
      <c r="S414" s="7"/>
      <c r="T414" s="7"/>
      <c r="U414" s="7"/>
      <c r="V414" s="7"/>
      <c r="W414" s="7"/>
      <c r="X414" s="7"/>
      <c r="Y414" s="7"/>
      <c r="Z414" s="7"/>
    </row>
    <row r="415" spans="2:26" ht="12.75">
      <c r="B415" s="4"/>
      <c r="C415" s="7"/>
      <c r="D415" s="6"/>
      <c r="E415" s="7"/>
      <c r="F415" s="7"/>
      <c r="G415" s="7"/>
      <c r="H415" s="7"/>
      <c r="I415" s="7"/>
      <c r="J415" s="7"/>
      <c r="K415" s="7"/>
      <c r="L415" s="7"/>
      <c r="M415" s="7"/>
      <c r="N415" s="7"/>
      <c r="O415" s="7"/>
      <c r="P415" s="7"/>
      <c r="Q415" s="7"/>
      <c r="R415" s="7"/>
      <c r="S415" s="7"/>
      <c r="T415" s="7"/>
      <c r="U415" s="7"/>
      <c r="V415" s="7"/>
      <c r="W415" s="7"/>
      <c r="X415" s="7"/>
      <c r="Y415" s="7"/>
      <c r="Z415" s="7"/>
    </row>
    <row r="416" spans="2:26" ht="12.75">
      <c r="B416" s="4"/>
      <c r="C416" s="7"/>
      <c r="D416" s="6"/>
      <c r="E416" s="7"/>
      <c r="F416" s="7"/>
      <c r="G416" s="7"/>
      <c r="H416" s="7"/>
      <c r="I416" s="7"/>
      <c r="J416" s="7"/>
      <c r="K416" s="7"/>
      <c r="L416" s="7"/>
      <c r="M416" s="7"/>
      <c r="N416" s="7"/>
      <c r="O416" s="7"/>
      <c r="P416" s="7"/>
      <c r="Q416" s="7"/>
      <c r="R416" s="7"/>
      <c r="S416" s="7"/>
      <c r="T416" s="7"/>
      <c r="U416" s="7"/>
      <c r="V416" s="7"/>
      <c r="W416" s="7"/>
      <c r="X416" s="7"/>
      <c r="Y416" s="7"/>
      <c r="Z416" s="7"/>
    </row>
    <row r="417" spans="2:26" ht="12.75">
      <c r="B417" s="4"/>
      <c r="C417" s="7"/>
      <c r="D417" s="6"/>
      <c r="E417" s="7"/>
      <c r="F417" s="7"/>
      <c r="G417" s="7"/>
      <c r="H417" s="7"/>
      <c r="I417" s="7"/>
      <c r="J417" s="7"/>
      <c r="K417" s="7"/>
      <c r="L417" s="7"/>
      <c r="M417" s="7"/>
      <c r="N417" s="7"/>
      <c r="O417" s="7"/>
      <c r="P417" s="7"/>
      <c r="Q417" s="7"/>
      <c r="R417" s="7"/>
      <c r="S417" s="7"/>
      <c r="T417" s="7"/>
      <c r="U417" s="7"/>
      <c r="V417" s="7"/>
      <c r="W417" s="7"/>
      <c r="X417" s="7"/>
      <c r="Y417" s="7"/>
      <c r="Z417" s="7"/>
    </row>
    <row r="418" spans="2:26" ht="12.75">
      <c r="B418" s="4"/>
      <c r="C418" s="7"/>
      <c r="D418" s="6"/>
      <c r="E418" s="7"/>
      <c r="F418" s="7"/>
      <c r="G418" s="7"/>
      <c r="H418" s="7"/>
      <c r="I418" s="7"/>
      <c r="J418" s="7"/>
      <c r="K418" s="7"/>
      <c r="L418" s="7"/>
      <c r="M418" s="7"/>
      <c r="N418" s="7"/>
      <c r="O418" s="7"/>
      <c r="P418" s="7"/>
      <c r="Q418" s="7"/>
      <c r="R418" s="7"/>
      <c r="S418" s="7"/>
      <c r="T418" s="7"/>
      <c r="U418" s="7"/>
      <c r="V418" s="7"/>
      <c r="W418" s="7"/>
      <c r="X418" s="7"/>
      <c r="Y418" s="7"/>
      <c r="Z418" s="7"/>
    </row>
    <row r="419" spans="2:26" ht="12.75">
      <c r="B419" s="4"/>
      <c r="C419" s="7"/>
      <c r="D419" s="6"/>
      <c r="E419" s="7"/>
      <c r="F419" s="7"/>
      <c r="G419" s="7"/>
      <c r="H419" s="7"/>
      <c r="I419" s="7"/>
      <c r="J419" s="7"/>
      <c r="K419" s="7"/>
      <c r="L419" s="7"/>
      <c r="M419" s="7"/>
      <c r="N419" s="7"/>
      <c r="O419" s="7"/>
      <c r="P419" s="7"/>
      <c r="Q419" s="7"/>
      <c r="R419" s="7"/>
      <c r="S419" s="7"/>
      <c r="T419" s="7"/>
      <c r="U419" s="7"/>
      <c r="V419" s="7"/>
      <c r="W419" s="7"/>
      <c r="X419" s="7"/>
      <c r="Y419" s="7"/>
      <c r="Z419" s="7"/>
    </row>
    <row r="420" spans="2:26" ht="12.75">
      <c r="B420" s="4"/>
      <c r="C420" s="7"/>
      <c r="D420" s="6"/>
      <c r="E420" s="7"/>
      <c r="F420" s="7"/>
      <c r="G420" s="7"/>
      <c r="H420" s="7"/>
      <c r="I420" s="7"/>
      <c r="J420" s="7"/>
      <c r="K420" s="7"/>
      <c r="L420" s="7"/>
      <c r="M420" s="7"/>
      <c r="N420" s="7"/>
      <c r="O420" s="7"/>
      <c r="P420" s="7"/>
      <c r="Q420" s="7"/>
      <c r="R420" s="7"/>
      <c r="S420" s="7"/>
      <c r="T420" s="7"/>
      <c r="U420" s="7"/>
      <c r="V420" s="7"/>
      <c r="W420" s="7"/>
      <c r="X420" s="7"/>
      <c r="Y420" s="7"/>
      <c r="Z420" s="7"/>
    </row>
    <row r="421" spans="2:26" ht="12.75">
      <c r="B421" s="4"/>
      <c r="C421" s="7"/>
      <c r="D421" s="6"/>
      <c r="E421" s="7"/>
      <c r="F421" s="7"/>
      <c r="G421" s="7"/>
      <c r="H421" s="7"/>
      <c r="I421" s="7"/>
      <c r="J421" s="7"/>
      <c r="K421" s="7"/>
      <c r="L421" s="7"/>
      <c r="M421" s="7"/>
      <c r="N421" s="7"/>
      <c r="O421" s="7"/>
      <c r="P421" s="7"/>
      <c r="Q421" s="7"/>
      <c r="R421" s="7"/>
      <c r="S421" s="7"/>
      <c r="T421" s="7"/>
      <c r="U421" s="7"/>
      <c r="V421" s="7"/>
      <c r="W421" s="7"/>
      <c r="X421" s="7"/>
      <c r="Y421" s="7"/>
      <c r="Z421" s="7"/>
    </row>
    <row r="422" spans="2:26" ht="12.75">
      <c r="B422" s="4"/>
      <c r="C422" s="7"/>
      <c r="D422" s="6"/>
      <c r="E422" s="7"/>
      <c r="F422" s="7"/>
      <c r="G422" s="7"/>
      <c r="H422" s="7"/>
      <c r="I422" s="7"/>
      <c r="J422" s="7"/>
      <c r="K422" s="7"/>
      <c r="L422" s="7"/>
      <c r="M422" s="7"/>
      <c r="N422" s="7"/>
      <c r="O422" s="7"/>
      <c r="P422" s="7"/>
      <c r="Q422" s="7"/>
      <c r="R422" s="7"/>
      <c r="S422" s="7"/>
      <c r="T422" s="7"/>
      <c r="U422" s="7"/>
      <c r="V422" s="7"/>
      <c r="W422" s="7"/>
      <c r="X422" s="7"/>
      <c r="Y422" s="7"/>
      <c r="Z422" s="7"/>
    </row>
    <row r="423" spans="2:26" ht="12.75">
      <c r="B423" s="4"/>
      <c r="C423" s="7"/>
      <c r="D423" s="6"/>
      <c r="E423" s="7"/>
      <c r="F423" s="7"/>
      <c r="G423" s="7"/>
      <c r="H423" s="7"/>
      <c r="I423" s="7"/>
      <c r="J423" s="7"/>
      <c r="K423" s="7"/>
      <c r="L423" s="7"/>
      <c r="M423" s="7"/>
      <c r="N423" s="7"/>
      <c r="O423" s="7"/>
      <c r="P423" s="7"/>
      <c r="Q423" s="7"/>
      <c r="R423" s="7"/>
      <c r="S423" s="7"/>
      <c r="T423" s="7"/>
      <c r="U423" s="7"/>
      <c r="V423" s="7"/>
      <c r="W423" s="7"/>
      <c r="X423" s="7"/>
      <c r="Y423" s="7"/>
      <c r="Z423" s="7"/>
    </row>
    <row r="424" spans="2:26" ht="12.75">
      <c r="B424" s="4"/>
      <c r="C424" s="7"/>
      <c r="D424" s="6"/>
      <c r="E424" s="7"/>
      <c r="F424" s="7"/>
      <c r="G424" s="7"/>
      <c r="H424" s="7"/>
      <c r="I424" s="7"/>
      <c r="J424" s="7"/>
      <c r="K424" s="7"/>
      <c r="L424" s="7"/>
      <c r="M424" s="7"/>
      <c r="N424" s="7"/>
      <c r="O424" s="7"/>
      <c r="P424" s="7"/>
      <c r="Q424" s="7"/>
      <c r="R424" s="7"/>
      <c r="S424" s="7"/>
      <c r="T424" s="7"/>
      <c r="U424" s="7"/>
      <c r="V424" s="7"/>
      <c r="W424" s="7"/>
      <c r="X424" s="7"/>
      <c r="Y424" s="7"/>
      <c r="Z424" s="7"/>
    </row>
    <row r="425" spans="2:26" ht="12.75">
      <c r="B425" s="4"/>
      <c r="C425" s="7"/>
      <c r="D425" s="6"/>
      <c r="E425" s="7"/>
      <c r="F425" s="7"/>
      <c r="G425" s="7"/>
      <c r="H425" s="7"/>
      <c r="I425" s="7"/>
      <c r="J425" s="7"/>
      <c r="K425" s="7"/>
      <c r="L425" s="7"/>
      <c r="M425" s="7"/>
      <c r="N425" s="7"/>
      <c r="O425" s="7"/>
      <c r="P425" s="7"/>
      <c r="Q425" s="7"/>
      <c r="R425" s="7"/>
      <c r="S425" s="7"/>
      <c r="T425" s="7"/>
      <c r="U425" s="7"/>
      <c r="V425" s="7"/>
      <c r="W425" s="7"/>
      <c r="X425" s="7"/>
      <c r="Y425" s="7"/>
      <c r="Z425" s="7"/>
    </row>
    <row r="426" spans="2:26" ht="12.75">
      <c r="B426" s="4"/>
      <c r="C426" s="7"/>
      <c r="D426" s="6"/>
      <c r="E426" s="7"/>
      <c r="F426" s="7"/>
      <c r="G426" s="7"/>
      <c r="H426" s="7"/>
      <c r="I426" s="7"/>
      <c r="J426" s="7"/>
      <c r="K426" s="7"/>
      <c r="L426" s="7"/>
      <c r="M426" s="7"/>
      <c r="N426" s="7"/>
      <c r="O426" s="7"/>
      <c r="P426" s="7"/>
      <c r="Q426" s="7"/>
      <c r="R426" s="7"/>
      <c r="S426" s="7"/>
      <c r="T426" s="7"/>
      <c r="U426" s="7"/>
      <c r="V426" s="7"/>
      <c r="W426" s="7"/>
      <c r="X426" s="7"/>
      <c r="Y426" s="7"/>
      <c r="Z426" s="7"/>
    </row>
    <row r="427" spans="2:26" ht="12.75">
      <c r="B427" s="4"/>
      <c r="C427" s="7"/>
      <c r="D427" s="6"/>
      <c r="E427" s="7"/>
      <c r="F427" s="7"/>
      <c r="G427" s="7"/>
      <c r="H427" s="7"/>
      <c r="I427" s="7"/>
      <c r="J427" s="7"/>
      <c r="K427" s="7"/>
      <c r="L427" s="7"/>
      <c r="M427" s="7"/>
      <c r="N427" s="7"/>
      <c r="O427" s="7"/>
      <c r="P427" s="7"/>
      <c r="Q427" s="7"/>
      <c r="R427" s="7"/>
      <c r="S427" s="7"/>
      <c r="T427" s="7"/>
      <c r="U427" s="7"/>
      <c r="V427" s="7"/>
      <c r="W427" s="7"/>
      <c r="X427" s="7"/>
      <c r="Y427" s="7"/>
      <c r="Z427" s="7"/>
    </row>
    <row r="428" spans="2:26" ht="12.75">
      <c r="B428" s="4"/>
      <c r="C428" s="7"/>
      <c r="D428" s="6"/>
      <c r="E428" s="7"/>
      <c r="F428" s="7"/>
      <c r="G428" s="7"/>
      <c r="H428" s="7"/>
      <c r="I428" s="7"/>
      <c r="J428" s="7"/>
      <c r="K428" s="7"/>
      <c r="L428" s="7"/>
      <c r="M428" s="7"/>
      <c r="N428" s="7"/>
      <c r="O428" s="7"/>
      <c r="P428" s="7"/>
      <c r="Q428" s="7"/>
      <c r="R428" s="7"/>
      <c r="S428" s="7"/>
      <c r="T428" s="7"/>
      <c r="U428" s="7"/>
      <c r="V428" s="7"/>
      <c r="W428" s="7"/>
      <c r="X428" s="7"/>
      <c r="Y428" s="7"/>
      <c r="Z428" s="7"/>
    </row>
    <row r="429" spans="2:26" ht="12.75">
      <c r="B429" s="4"/>
      <c r="C429" s="7"/>
      <c r="D429" s="6"/>
      <c r="E429" s="7"/>
      <c r="F429" s="7"/>
      <c r="G429" s="7"/>
      <c r="H429" s="7"/>
      <c r="I429" s="7"/>
      <c r="J429" s="7"/>
      <c r="K429" s="7"/>
      <c r="L429" s="7"/>
      <c r="M429" s="7"/>
      <c r="N429" s="7"/>
      <c r="O429" s="7"/>
      <c r="P429" s="7"/>
      <c r="Q429" s="7"/>
      <c r="R429" s="7"/>
      <c r="S429" s="7"/>
      <c r="T429" s="7"/>
      <c r="U429" s="7"/>
      <c r="V429" s="7"/>
      <c r="W429" s="7"/>
      <c r="X429" s="7"/>
      <c r="Y429" s="7"/>
      <c r="Z429" s="7"/>
    </row>
    <row r="430" spans="2:26" ht="12.75">
      <c r="B430" s="4"/>
      <c r="C430" s="7"/>
      <c r="D430" s="6"/>
      <c r="E430" s="7"/>
      <c r="F430" s="7"/>
      <c r="G430" s="7"/>
      <c r="H430" s="7"/>
      <c r="I430" s="7"/>
      <c r="J430" s="7"/>
      <c r="K430" s="7"/>
      <c r="L430" s="7"/>
      <c r="M430" s="7"/>
      <c r="N430" s="7"/>
      <c r="O430" s="7"/>
      <c r="P430" s="7"/>
      <c r="Q430" s="7"/>
      <c r="R430" s="7"/>
      <c r="S430" s="7"/>
      <c r="T430" s="7"/>
      <c r="U430" s="7"/>
      <c r="V430" s="7"/>
      <c r="W430" s="7"/>
      <c r="X430" s="7"/>
      <c r="Y430" s="7"/>
      <c r="Z430" s="7"/>
    </row>
    <row r="431" spans="2:26" ht="12.75">
      <c r="B431" s="4"/>
      <c r="C431" s="7"/>
      <c r="D431" s="6"/>
      <c r="E431" s="7"/>
      <c r="F431" s="7"/>
      <c r="G431" s="7"/>
      <c r="H431" s="7"/>
      <c r="I431" s="7"/>
      <c r="J431" s="7"/>
      <c r="K431" s="7"/>
      <c r="L431" s="7"/>
      <c r="M431" s="7"/>
      <c r="N431" s="7"/>
      <c r="O431" s="7"/>
      <c r="P431" s="7"/>
      <c r="Q431" s="7"/>
      <c r="R431" s="7"/>
      <c r="S431" s="7"/>
      <c r="T431" s="7"/>
      <c r="U431" s="7"/>
      <c r="V431" s="7"/>
      <c r="W431" s="7"/>
      <c r="X431" s="7"/>
      <c r="Y431" s="7"/>
      <c r="Z431" s="7"/>
    </row>
    <row r="432" spans="2:26" ht="12.75">
      <c r="B432" s="4"/>
      <c r="C432" s="7"/>
      <c r="D432" s="6"/>
      <c r="E432" s="7"/>
      <c r="F432" s="7"/>
      <c r="G432" s="7"/>
      <c r="H432" s="7"/>
      <c r="I432" s="7"/>
      <c r="J432" s="7"/>
      <c r="K432" s="7"/>
      <c r="L432" s="7"/>
      <c r="M432" s="7"/>
      <c r="N432" s="7"/>
      <c r="O432" s="7"/>
      <c r="P432" s="7"/>
      <c r="Q432" s="7"/>
      <c r="R432" s="7"/>
      <c r="S432" s="7"/>
      <c r="T432" s="7"/>
      <c r="U432" s="7"/>
      <c r="V432" s="7"/>
      <c r="W432" s="7"/>
      <c r="X432" s="7"/>
      <c r="Y432" s="7"/>
      <c r="Z432" s="7"/>
    </row>
    <row r="433" spans="2:26" ht="12.75">
      <c r="B433" s="4"/>
      <c r="C433" s="7"/>
      <c r="D433" s="6"/>
      <c r="E433" s="7"/>
      <c r="F433" s="7"/>
      <c r="G433" s="7"/>
      <c r="H433" s="7"/>
      <c r="I433" s="7"/>
      <c r="J433" s="7"/>
      <c r="K433" s="7"/>
      <c r="L433" s="7"/>
      <c r="M433" s="7"/>
      <c r="N433" s="7"/>
      <c r="O433" s="7"/>
      <c r="P433" s="7"/>
      <c r="Q433" s="7"/>
      <c r="R433" s="7"/>
      <c r="S433" s="7"/>
      <c r="T433" s="7"/>
      <c r="U433" s="7"/>
      <c r="V433" s="7"/>
      <c r="W433" s="7"/>
      <c r="X433" s="7"/>
      <c r="Y433" s="7"/>
      <c r="Z433" s="7"/>
    </row>
    <row r="434" spans="2:26" ht="12.75">
      <c r="B434" s="4"/>
      <c r="C434" s="7"/>
      <c r="D434" s="6"/>
      <c r="E434" s="7"/>
      <c r="F434" s="7"/>
      <c r="G434" s="7"/>
      <c r="H434" s="7"/>
      <c r="I434" s="7"/>
      <c r="J434" s="7"/>
      <c r="K434" s="7"/>
      <c r="L434" s="7"/>
      <c r="M434" s="7"/>
      <c r="N434" s="7"/>
      <c r="O434" s="7"/>
      <c r="P434" s="7"/>
      <c r="Q434" s="7"/>
      <c r="R434" s="7"/>
      <c r="S434" s="7"/>
      <c r="T434" s="7"/>
      <c r="U434" s="7"/>
      <c r="V434" s="7"/>
      <c r="W434" s="7"/>
      <c r="X434" s="7"/>
      <c r="Y434" s="7"/>
      <c r="Z434" s="7"/>
    </row>
    <row r="435" spans="2:26" ht="12.75">
      <c r="B435" s="4"/>
      <c r="C435" s="7"/>
      <c r="D435" s="6"/>
      <c r="E435" s="7"/>
      <c r="F435" s="7"/>
      <c r="G435" s="7"/>
      <c r="H435" s="7"/>
      <c r="I435" s="7"/>
      <c r="J435" s="7"/>
      <c r="K435" s="7"/>
      <c r="L435" s="7"/>
      <c r="M435" s="7"/>
      <c r="N435" s="7"/>
      <c r="O435" s="7"/>
      <c r="P435" s="7"/>
      <c r="Q435" s="7"/>
      <c r="R435" s="7"/>
      <c r="S435" s="7"/>
      <c r="T435" s="7"/>
      <c r="U435" s="7"/>
      <c r="V435" s="7"/>
      <c r="W435" s="7"/>
      <c r="X435" s="7"/>
      <c r="Y435" s="7"/>
      <c r="Z435" s="7"/>
    </row>
    <row r="436" spans="2:26" ht="12.75">
      <c r="B436" s="4"/>
      <c r="C436" s="7"/>
      <c r="D436" s="6"/>
      <c r="E436" s="7"/>
      <c r="F436" s="7"/>
      <c r="G436" s="7"/>
      <c r="H436" s="7"/>
      <c r="I436" s="7"/>
      <c r="J436" s="7"/>
      <c r="K436" s="7"/>
      <c r="L436" s="7"/>
      <c r="M436" s="7"/>
      <c r="N436" s="7"/>
      <c r="O436" s="7"/>
      <c r="P436" s="7"/>
      <c r="Q436" s="7"/>
      <c r="R436" s="7"/>
      <c r="S436" s="7"/>
      <c r="T436" s="7"/>
      <c r="U436" s="7"/>
      <c r="V436" s="7"/>
      <c r="W436" s="7"/>
      <c r="X436" s="7"/>
      <c r="Y436" s="7"/>
      <c r="Z436" s="7"/>
    </row>
    <row r="437" spans="2:26" ht="12.75">
      <c r="B437" s="4"/>
      <c r="C437" s="7"/>
      <c r="D437" s="6"/>
      <c r="E437" s="7"/>
      <c r="F437" s="7"/>
      <c r="G437" s="7"/>
      <c r="H437" s="7"/>
      <c r="I437" s="7"/>
      <c r="J437" s="7"/>
      <c r="K437" s="7"/>
      <c r="L437" s="7"/>
      <c r="M437" s="7"/>
      <c r="N437" s="7"/>
      <c r="O437" s="7"/>
      <c r="P437" s="7"/>
      <c r="Q437" s="7"/>
      <c r="R437" s="7"/>
      <c r="S437" s="7"/>
      <c r="T437" s="7"/>
      <c r="U437" s="7"/>
      <c r="V437" s="7"/>
      <c r="W437" s="7"/>
      <c r="X437" s="7"/>
      <c r="Y437" s="7"/>
      <c r="Z437" s="7"/>
    </row>
    <row r="438" spans="2:26" ht="12.75">
      <c r="B438" s="4"/>
      <c r="C438" s="7"/>
      <c r="D438" s="6"/>
      <c r="E438" s="7"/>
      <c r="F438" s="7"/>
      <c r="G438" s="7"/>
      <c r="H438" s="7"/>
      <c r="I438" s="7"/>
      <c r="J438" s="7"/>
      <c r="K438" s="7"/>
      <c r="L438" s="7"/>
      <c r="M438" s="7"/>
      <c r="N438" s="7"/>
      <c r="O438" s="7"/>
      <c r="P438" s="7"/>
      <c r="Q438" s="7"/>
      <c r="R438" s="7"/>
      <c r="S438" s="7"/>
      <c r="T438" s="7"/>
      <c r="U438" s="7"/>
      <c r="V438" s="7"/>
      <c r="W438" s="7"/>
      <c r="X438" s="7"/>
      <c r="Y438" s="7"/>
      <c r="Z438" s="7"/>
    </row>
    <row r="439" spans="2:26" ht="12.75">
      <c r="B439" s="4"/>
      <c r="C439" s="7"/>
      <c r="D439" s="6"/>
      <c r="E439" s="7"/>
      <c r="F439" s="7"/>
      <c r="G439" s="7"/>
      <c r="H439" s="7"/>
      <c r="I439" s="7"/>
      <c r="J439" s="7"/>
      <c r="K439" s="7"/>
      <c r="L439" s="7"/>
      <c r="M439" s="7"/>
      <c r="N439" s="7"/>
      <c r="O439" s="7"/>
      <c r="P439" s="7"/>
      <c r="Q439" s="7"/>
      <c r="R439" s="7"/>
      <c r="S439" s="7"/>
      <c r="T439" s="7"/>
      <c r="U439" s="7"/>
      <c r="V439" s="7"/>
      <c r="W439" s="7"/>
      <c r="X439" s="7"/>
      <c r="Y439" s="7"/>
      <c r="Z439" s="7"/>
    </row>
    <row r="440" spans="2:26" ht="12.75">
      <c r="B440" s="4"/>
      <c r="C440" s="7"/>
      <c r="D440" s="6"/>
      <c r="E440" s="7"/>
      <c r="F440" s="7"/>
      <c r="G440" s="7"/>
      <c r="H440" s="7"/>
      <c r="I440" s="7"/>
      <c r="J440" s="7"/>
      <c r="K440" s="7"/>
      <c r="L440" s="7"/>
      <c r="M440" s="7"/>
      <c r="N440" s="7"/>
      <c r="O440" s="7"/>
      <c r="P440" s="7"/>
      <c r="Q440" s="7"/>
      <c r="R440" s="7"/>
      <c r="S440" s="7"/>
      <c r="T440" s="7"/>
      <c r="U440" s="7"/>
      <c r="V440" s="7"/>
      <c r="W440" s="7"/>
      <c r="X440" s="7"/>
      <c r="Y440" s="7"/>
      <c r="Z440" s="7"/>
    </row>
    <row r="441" spans="2:26" ht="12.75">
      <c r="B441" s="4"/>
      <c r="C441" s="7"/>
      <c r="D441" s="6"/>
      <c r="E441" s="7"/>
      <c r="F441" s="7"/>
      <c r="G441" s="7"/>
      <c r="H441" s="7"/>
      <c r="I441" s="7"/>
      <c r="J441" s="7"/>
      <c r="K441" s="7"/>
      <c r="L441" s="7"/>
      <c r="M441" s="7"/>
      <c r="N441" s="7"/>
      <c r="O441" s="7"/>
      <c r="P441" s="7"/>
      <c r="Q441" s="7"/>
      <c r="R441" s="7"/>
      <c r="S441" s="7"/>
      <c r="T441" s="7"/>
      <c r="U441" s="7"/>
      <c r="V441" s="7"/>
      <c r="W441" s="7"/>
      <c r="X441" s="7"/>
      <c r="Y441" s="7"/>
      <c r="Z441" s="7"/>
    </row>
    <row r="442" spans="2:26" ht="12.75">
      <c r="B442" s="4"/>
      <c r="C442" s="7"/>
      <c r="D442" s="6"/>
      <c r="E442" s="7"/>
      <c r="F442" s="7"/>
      <c r="G442" s="7"/>
      <c r="H442" s="7"/>
      <c r="I442" s="7"/>
      <c r="J442" s="7"/>
      <c r="K442" s="7"/>
      <c r="L442" s="7"/>
      <c r="M442" s="7"/>
      <c r="N442" s="7"/>
      <c r="O442" s="7"/>
      <c r="P442" s="7"/>
      <c r="Q442" s="7"/>
      <c r="R442" s="7"/>
      <c r="S442" s="7"/>
      <c r="T442" s="7"/>
      <c r="U442" s="7"/>
      <c r="V442" s="7"/>
      <c r="W442" s="7"/>
      <c r="X442" s="7"/>
      <c r="Y442" s="7"/>
      <c r="Z442" s="7"/>
    </row>
    <row r="443" spans="2:26" ht="12.75">
      <c r="B443" s="4"/>
      <c r="C443" s="7"/>
      <c r="D443" s="6"/>
      <c r="E443" s="7"/>
      <c r="F443" s="7"/>
      <c r="G443" s="7"/>
      <c r="H443" s="7"/>
      <c r="I443" s="7"/>
      <c r="J443" s="7"/>
      <c r="K443" s="7"/>
      <c r="L443" s="7"/>
      <c r="M443" s="7"/>
      <c r="N443" s="7"/>
      <c r="O443" s="7"/>
      <c r="P443" s="7"/>
      <c r="Q443" s="7"/>
      <c r="R443" s="7"/>
      <c r="S443" s="7"/>
      <c r="T443" s="7"/>
      <c r="U443" s="7"/>
      <c r="V443" s="7"/>
      <c r="W443" s="7"/>
      <c r="X443" s="7"/>
      <c r="Y443" s="7"/>
      <c r="Z443" s="7"/>
    </row>
    <row r="444" spans="2:26" ht="12.75">
      <c r="B444" s="4"/>
      <c r="C444" s="7"/>
      <c r="D444" s="6"/>
      <c r="E444" s="7"/>
      <c r="F444" s="7"/>
      <c r="G444" s="7"/>
      <c r="H444" s="7"/>
      <c r="I444" s="7"/>
      <c r="J444" s="7"/>
      <c r="K444" s="7"/>
      <c r="L444" s="7"/>
      <c r="M444" s="7"/>
      <c r="N444" s="7"/>
      <c r="O444" s="7"/>
      <c r="P444" s="7"/>
      <c r="Q444" s="7"/>
      <c r="R444" s="7"/>
      <c r="S444" s="7"/>
      <c r="T444" s="7"/>
      <c r="U444" s="7"/>
      <c r="V444" s="7"/>
      <c r="W444" s="7"/>
      <c r="X444" s="7"/>
      <c r="Y444" s="7"/>
      <c r="Z444" s="7"/>
    </row>
    <row r="445" spans="2:26" ht="12.75">
      <c r="B445" s="4"/>
      <c r="C445" s="7"/>
      <c r="D445" s="6"/>
      <c r="E445" s="7"/>
      <c r="F445" s="7"/>
      <c r="G445" s="7"/>
      <c r="H445" s="7"/>
      <c r="I445" s="7"/>
      <c r="J445" s="7"/>
      <c r="K445" s="7"/>
      <c r="L445" s="7"/>
      <c r="M445" s="7"/>
      <c r="N445" s="7"/>
      <c r="O445" s="7"/>
      <c r="P445" s="7"/>
      <c r="Q445" s="7"/>
      <c r="R445" s="7"/>
      <c r="S445" s="7"/>
      <c r="T445" s="7"/>
      <c r="U445" s="7"/>
      <c r="V445" s="7"/>
      <c r="W445" s="7"/>
      <c r="X445" s="7"/>
      <c r="Y445" s="7"/>
      <c r="Z445" s="7"/>
    </row>
    <row r="446" spans="2:26" ht="12.75">
      <c r="B446" s="4"/>
      <c r="C446" s="7"/>
      <c r="D446" s="6"/>
      <c r="E446" s="7"/>
      <c r="F446" s="7"/>
      <c r="G446" s="7"/>
      <c r="H446" s="7"/>
      <c r="I446" s="7"/>
      <c r="J446" s="7"/>
      <c r="K446" s="7"/>
      <c r="L446" s="7"/>
      <c r="M446" s="7"/>
      <c r="N446" s="7"/>
      <c r="O446" s="7"/>
      <c r="P446" s="7"/>
      <c r="Q446" s="7"/>
      <c r="R446" s="7"/>
      <c r="S446" s="7"/>
      <c r="T446" s="7"/>
      <c r="U446" s="7"/>
      <c r="V446" s="7"/>
      <c r="W446" s="7"/>
      <c r="X446" s="7"/>
      <c r="Y446" s="7"/>
      <c r="Z446" s="7"/>
    </row>
    <row r="447" spans="2:26" ht="12.75">
      <c r="B447" s="4"/>
      <c r="C447" s="7"/>
      <c r="D447" s="6"/>
      <c r="E447" s="7"/>
      <c r="F447" s="7"/>
      <c r="G447" s="7"/>
      <c r="H447" s="7"/>
      <c r="I447" s="7"/>
      <c r="J447" s="7"/>
      <c r="K447" s="7"/>
      <c r="L447" s="7"/>
      <c r="M447" s="7"/>
      <c r="N447" s="7"/>
      <c r="O447" s="7"/>
      <c r="P447" s="7"/>
      <c r="Q447" s="7"/>
      <c r="R447" s="7"/>
      <c r="S447" s="7"/>
      <c r="T447" s="7"/>
      <c r="U447" s="7"/>
      <c r="V447" s="7"/>
      <c r="W447" s="7"/>
      <c r="X447" s="7"/>
      <c r="Y447" s="7"/>
      <c r="Z447" s="7"/>
    </row>
    <row r="448" spans="2:26" ht="12.75">
      <c r="B448" s="4"/>
      <c r="C448" s="7"/>
      <c r="D448" s="6"/>
      <c r="E448" s="7"/>
      <c r="F448" s="7"/>
      <c r="G448" s="7"/>
      <c r="H448" s="7"/>
      <c r="I448" s="7"/>
      <c r="J448" s="7"/>
      <c r="K448" s="7"/>
      <c r="L448" s="7"/>
      <c r="M448" s="7"/>
      <c r="N448" s="7"/>
      <c r="O448" s="7"/>
      <c r="P448" s="7"/>
      <c r="Q448" s="7"/>
      <c r="R448" s="7"/>
      <c r="S448" s="7"/>
      <c r="T448" s="7"/>
      <c r="U448" s="7"/>
      <c r="V448" s="7"/>
      <c r="W448" s="7"/>
      <c r="X448" s="7"/>
      <c r="Y448" s="7"/>
      <c r="Z448" s="7"/>
    </row>
    <row r="449" spans="2:26" ht="12.75">
      <c r="B449" s="4"/>
      <c r="C449" s="7"/>
      <c r="D449" s="6"/>
      <c r="E449" s="7"/>
      <c r="F449" s="7"/>
      <c r="G449" s="7"/>
      <c r="H449" s="7"/>
      <c r="I449" s="7"/>
      <c r="J449" s="7"/>
      <c r="K449" s="7"/>
      <c r="L449" s="7"/>
      <c r="M449" s="7"/>
      <c r="N449" s="7"/>
      <c r="O449" s="7"/>
      <c r="P449" s="7"/>
      <c r="Q449" s="7"/>
      <c r="R449" s="7"/>
      <c r="S449" s="7"/>
      <c r="T449" s="7"/>
      <c r="U449" s="7"/>
      <c r="V449" s="7"/>
      <c r="W449" s="7"/>
      <c r="X449" s="7"/>
      <c r="Y449" s="7"/>
      <c r="Z449" s="7"/>
    </row>
    <row r="450" spans="2:26" ht="12.75">
      <c r="B450" s="4"/>
      <c r="C450" s="7"/>
      <c r="D450" s="6"/>
      <c r="E450" s="7"/>
      <c r="F450" s="7"/>
      <c r="G450" s="7"/>
      <c r="H450" s="7"/>
      <c r="I450" s="7"/>
      <c r="J450" s="7"/>
      <c r="K450" s="7"/>
      <c r="L450" s="7"/>
      <c r="M450" s="7"/>
      <c r="N450" s="7"/>
      <c r="O450" s="7"/>
      <c r="P450" s="7"/>
      <c r="Q450" s="7"/>
      <c r="R450" s="7"/>
      <c r="S450" s="7"/>
      <c r="T450" s="7"/>
      <c r="U450" s="7"/>
      <c r="V450" s="7"/>
      <c r="W450" s="7"/>
      <c r="X450" s="7"/>
      <c r="Y450" s="7"/>
      <c r="Z450" s="7"/>
    </row>
    <row r="451" spans="2:26" ht="12.75">
      <c r="B451" s="4"/>
      <c r="C451" s="7"/>
      <c r="D451" s="6"/>
      <c r="E451" s="7"/>
      <c r="F451" s="7"/>
      <c r="G451" s="7"/>
      <c r="H451" s="7"/>
      <c r="I451" s="7"/>
      <c r="J451" s="7"/>
      <c r="K451" s="7"/>
      <c r="L451" s="7"/>
      <c r="M451" s="7"/>
      <c r="N451" s="7"/>
      <c r="O451" s="7"/>
      <c r="P451" s="7"/>
      <c r="Q451" s="7"/>
      <c r="R451" s="7"/>
      <c r="S451" s="7"/>
      <c r="T451" s="7"/>
      <c r="U451" s="7"/>
      <c r="V451" s="7"/>
      <c r="W451" s="7"/>
      <c r="X451" s="7"/>
      <c r="Y451" s="7"/>
      <c r="Z451" s="7"/>
    </row>
    <row r="452" spans="2:26" ht="12.75">
      <c r="B452" s="4"/>
      <c r="C452" s="7"/>
      <c r="D452" s="6"/>
      <c r="E452" s="7"/>
      <c r="F452" s="7"/>
      <c r="G452" s="7"/>
      <c r="H452" s="7"/>
      <c r="I452" s="7"/>
      <c r="J452" s="7"/>
      <c r="K452" s="7"/>
      <c r="L452" s="7"/>
      <c r="M452" s="7"/>
      <c r="N452" s="7"/>
      <c r="O452" s="7"/>
      <c r="P452" s="7"/>
      <c r="Q452" s="7"/>
      <c r="R452" s="7"/>
      <c r="S452" s="7"/>
      <c r="T452" s="7"/>
      <c r="U452" s="7"/>
      <c r="V452" s="7"/>
      <c r="W452" s="7"/>
      <c r="X452" s="7"/>
      <c r="Y452" s="7"/>
      <c r="Z452" s="7"/>
    </row>
    <row r="453" spans="2:26" ht="12.75">
      <c r="B453" s="4"/>
      <c r="C453" s="7"/>
      <c r="D453" s="6"/>
      <c r="E453" s="7"/>
      <c r="F453" s="7"/>
      <c r="G453" s="7"/>
      <c r="H453" s="7"/>
      <c r="I453" s="7"/>
      <c r="J453" s="7"/>
      <c r="K453" s="7"/>
      <c r="L453" s="7"/>
      <c r="M453" s="7"/>
      <c r="N453" s="7"/>
      <c r="O453" s="7"/>
      <c r="P453" s="7"/>
      <c r="Q453" s="7"/>
      <c r="R453" s="7"/>
      <c r="S453" s="7"/>
      <c r="T453" s="7"/>
      <c r="U453" s="7"/>
      <c r="V453" s="7"/>
      <c r="W453" s="7"/>
      <c r="X453" s="7"/>
      <c r="Y453" s="7"/>
      <c r="Z453" s="7"/>
    </row>
    <row r="454" spans="2:26" ht="12.75">
      <c r="B454" s="4"/>
      <c r="C454" s="7"/>
      <c r="D454" s="6"/>
      <c r="E454" s="7"/>
      <c r="F454" s="7"/>
      <c r="G454" s="7"/>
      <c r="H454" s="7"/>
      <c r="I454" s="7"/>
      <c r="J454" s="7"/>
      <c r="K454" s="7"/>
      <c r="L454" s="7"/>
      <c r="M454" s="7"/>
      <c r="N454" s="7"/>
      <c r="O454" s="7"/>
      <c r="P454" s="7"/>
      <c r="Q454" s="7"/>
      <c r="R454" s="7"/>
      <c r="S454" s="7"/>
      <c r="T454" s="7"/>
      <c r="U454" s="7"/>
      <c r="V454" s="7"/>
      <c r="W454" s="7"/>
      <c r="X454" s="7"/>
      <c r="Y454" s="7"/>
      <c r="Z454" s="7"/>
    </row>
    <row r="455" spans="2:26" ht="12.75">
      <c r="B455" s="4"/>
      <c r="C455" s="7"/>
      <c r="D455" s="6"/>
      <c r="E455" s="7"/>
      <c r="F455" s="7"/>
      <c r="G455" s="7"/>
      <c r="H455" s="7"/>
      <c r="I455" s="7"/>
      <c r="J455" s="7"/>
      <c r="K455" s="7"/>
      <c r="L455" s="7"/>
      <c r="M455" s="7"/>
      <c r="N455" s="7"/>
      <c r="O455" s="7"/>
      <c r="P455" s="7"/>
      <c r="Q455" s="7"/>
      <c r="R455" s="7"/>
      <c r="S455" s="7"/>
      <c r="T455" s="7"/>
      <c r="U455" s="7"/>
      <c r="V455" s="7"/>
      <c r="W455" s="7"/>
      <c r="X455" s="7"/>
      <c r="Y455" s="7"/>
      <c r="Z455" s="7"/>
    </row>
    <row r="456" spans="2:26" ht="12.75">
      <c r="B456" s="4"/>
      <c r="C456" s="7"/>
      <c r="D456" s="6"/>
      <c r="E456" s="7"/>
      <c r="F456" s="7"/>
      <c r="G456" s="7"/>
      <c r="H456" s="7"/>
      <c r="I456" s="7"/>
      <c r="J456" s="7"/>
      <c r="K456" s="7"/>
      <c r="L456" s="7"/>
      <c r="M456" s="7"/>
      <c r="N456" s="7"/>
      <c r="O456" s="7"/>
      <c r="P456" s="7"/>
      <c r="Q456" s="7"/>
      <c r="R456" s="7"/>
      <c r="S456" s="7"/>
      <c r="T456" s="7"/>
      <c r="U456" s="7"/>
      <c r="V456" s="7"/>
      <c r="W456" s="7"/>
      <c r="X456" s="7"/>
      <c r="Y456" s="7"/>
      <c r="Z456" s="7"/>
    </row>
    <row r="457" spans="2:26" ht="12.75">
      <c r="B457" s="4"/>
      <c r="C457" s="7"/>
      <c r="D457" s="6"/>
      <c r="E457" s="7"/>
      <c r="F457" s="7"/>
      <c r="G457" s="7"/>
      <c r="H457" s="7"/>
      <c r="I457" s="7"/>
      <c r="J457" s="7"/>
      <c r="K457" s="7"/>
      <c r="L457" s="7"/>
      <c r="M457" s="7"/>
      <c r="N457" s="7"/>
      <c r="O457" s="7"/>
      <c r="P457" s="7"/>
      <c r="Q457" s="7"/>
      <c r="R457" s="7"/>
      <c r="S457" s="7"/>
      <c r="T457" s="7"/>
      <c r="U457" s="7"/>
      <c r="V457" s="7"/>
      <c r="W457" s="7"/>
      <c r="X457" s="7"/>
      <c r="Y457" s="7"/>
      <c r="Z457" s="7"/>
    </row>
    <row r="458" spans="2:26" ht="12.75">
      <c r="B458" s="4"/>
      <c r="C458" s="7"/>
      <c r="D458" s="6"/>
      <c r="E458" s="7"/>
      <c r="F458" s="7"/>
      <c r="G458" s="7"/>
      <c r="H458" s="7"/>
      <c r="I458" s="7"/>
      <c r="J458" s="7"/>
      <c r="K458" s="7"/>
      <c r="L458" s="7"/>
      <c r="M458" s="7"/>
      <c r="N458" s="7"/>
      <c r="O458" s="7"/>
      <c r="P458" s="7"/>
      <c r="Q458" s="7"/>
      <c r="R458" s="7"/>
      <c r="S458" s="7"/>
      <c r="T458" s="7"/>
      <c r="U458" s="7"/>
      <c r="V458" s="7"/>
      <c r="W458" s="7"/>
      <c r="X458" s="7"/>
      <c r="Y458" s="7"/>
      <c r="Z458" s="7"/>
    </row>
    <row r="459" spans="2:26" ht="12.75">
      <c r="B459" s="4"/>
      <c r="C459" s="7"/>
      <c r="D459" s="6"/>
      <c r="E459" s="7"/>
      <c r="F459" s="7"/>
      <c r="G459" s="7"/>
      <c r="H459" s="7"/>
      <c r="I459" s="7"/>
      <c r="J459" s="7"/>
      <c r="K459" s="7"/>
      <c r="L459" s="7"/>
      <c r="M459" s="7"/>
      <c r="N459" s="7"/>
      <c r="O459" s="7"/>
      <c r="P459" s="7"/>
      <c r="Q459" s="7"/>
      <c r="R459" s="7"/>
      <c r="S459" s="7"/>
      <c r="T459" s="7"/>
      <c r="U459" s="7"/>
      <c r="V459" s="7"/>
      <c r="W459" s="7"/>
      <c r="X459" s="7"/>
      <c r="Y459" s="7"/>
      <c r="Z459" s="7"/>
    </row>
    <row r="460" spans="2:26" ht="12.75">
      <c r="B460" s="4"/>
      <c r="C460" s="7"/>
      <c r="D460" s="6"/>
      <c r="E460" s="7"/>
      <c r="F460" s="7"/>
      <c r="G460" s="7"/>
      <c r="H460" s="7"/>
      <c r="I460" s="7"/>
      <c r="J460" s="7"/>
      <c r="K460" s="7"/>
      <c r="L460" s="7"/>
      <c r="M460" s="7"/>
      <c r="N460" s="7"/>
      <c r="O460" s="7"/>
      <c r="P460" s="7"/>
      <c r="Q460" s="7"/>
      <c r="R460" s="7"/>
      <c r="S460" s="7"/>
      <c r="T460" s="7"/>
      <c r="U460" s="7"/>
      <c r="V460" s="7"/>
      <c r="W460" s="7"/>
      <c r="X460" s="7"/>
      <c r="Y460" s="7"/>
      <c r="Z460" s="7"/>
    </row>
    <row r="461" spans="2:26" ht="12.75">
      <c r="B461" s="4"/>
      <c r="C461" s="7"/>
      <c r="D461" s="6"/>
      <c r="E461" s="7"/>
      <c r="F461" s="7"/>
      <c r="G461" s="7"/>
      <c r="H461" s="7"/>
      <c r="I461" s="7"/>
      <c r="J461" s="7"/>
      <c r="K461" s="7"/>
      <c r="L461" s="7"/>
      <c r="M461" s="7"/>
      <c r="N461" s="7"/>
      <c r="O461" s="7"/>
      <c r="P461" s="7"/>
      <c r="Q461" s="7"/>
      <c r="R461" s="7"/>
      <c r="S461" s="7"/>
      <c r="T461" s="7"/>
      <c r="U461" s="7"/>
      <c r="V461" s="7"/>
      <c r="W461" s="7"/>
      <c r="X461" s="7"/>
      <c r="Y461" s="7"/>
      <c r="Z461" s="7"/>
    </row>
    <row r="462" spans="2:26" ht="12.75">
      <c r="B462" s="4"/>
      <c r="C462" s="7"/>
      <c r="D462" s="6"/>
      <c r="E462" s="7"/>
      <c r="F462" s="7"/>
      <c r="G462" s="7"/>
      <c r="H462" s="7"/>
      <c r="I462" s="7"/>
      <c r="J462" s="7"/>
      <c r="K462" s="7"/>
      <c r="L462" s="7"/>
      <c r="M462" s="7"/>
      <c r="N462" s="7"/>
      <c r="O462" s="7"/>
      <c r="P462" s="7"/>
      <c r="Q462" s="7"/>
      <c r="R462" s="7"/>
      <c r="S462" s="7"/>
      <c r="T462" s="7"/>
      <c r="U462" s="7"/>
      <c r="V462" s="7"/>
      <c r="W462" s="7"/>
      <c r="X462" s="7"/>
      <c r="Y462" s="7"/>
      <c r="Z462" s="7"/>
    </row>
    <row r="463" spans="2:26" ht="12.75">
      <c r="B463" s="4"/>
      <c r="C463" s="7"/>
      <c r="D463" s="6"/>
      <c r="E463" s="7"/>
      <c r="F463" s="7"/>
      <c r="G463" s="7"/>
      <c r="H463" s="7"/>
      <c r="I463" s="7"/>
      <c r="J463" s="7"/>
      <c r="K463" s="7"/>
      <c r="L463" s="7"/>
      <c r="M463" s="7"/>
      <c r="N463" s="7"/>
      <c r="O463" s="7"/>
      <c r="P463" s="7"/>
      <c r="Q463" s="7"/>
      <c r="R463" s="7"/>
      <c r="S463" s="7"/>
      <c r="T463" s="7"/>
      <c r="U463" s="7"/>
      <c r="V463" s="7"/>
      <c r="W463" s="7"/>
      <c r="X463" s="7"/>
      <c r="Y463" s="7"/>
      <c r="Z463" s="7"/>
    </row>
    <row r="464" spans="2:26" ht="12.75">
      <c r="B464" s="4"/>
      <c r="C464" s="7"/>
      <c r="D464" s="6"/>
      <c r="E464" s="7"/>
      <c r="F464" s="7"/>
      <c r="G464" s="7"/>
      <c r="H464" s="7"/>
      <c r="I464" s="7"/>
      <c r="J464" s="7"/>
      <c r="K464" s="7"/>
      <c r="L464" s="7"/>
      <c r="M464" s="7"/>
      <c r="N464" s="7"/>
      <c r="O464" s="7"/>
      <c r="P464" s="7"/>
      <c r="Q464" s="7"/>
      <c r="R464" s="7"/>
      <c r="S464" s="7"/>
      <c r="T464" s="7"/>
      <c r="U464" s="7"/>
      <c r="V464" s="7"/>
      <c r="W464" s="7"/>
      <c r="X464" s="7"/>
      <c r="Y464" s="7"/>
      <c r="Z464" s="7"/>
    </row>
    <row r="465" spans="2:26" ht="12.75">
      <c r="B465" s="4"/>
      <c r="C465" s="7"/>
      <c r="D465" s="6"/>
      <c r="E465" s="7"/>
      <c r="F465" s="7"/>
      <c r="G465" s="7"/>
      <c r="H465" s="7"/>
      <c r="I465" s="7"/>
      <c r="J465" s="7"/>
      <c r="K465" s="7"/>
      <c r="L465" s="7"/>
      <c r="M465" s="7"/>
      <c r="N465" s="7"/>
      <c r="O465" s="7"/>
      <c r="P465" s="7"/>
      <c r="Q465" s="7"/>
      <c r="R465" s="7"/>
      <c r="S465" s="7"/>
      <c r="T465" s="7"/>
      <c r="U465" s="7"/>
      <c r="V465" s="7"/>
      <c r="W465" s="7"/>
      <c r="X465" s="7"/>
      <c r="Y465" s="7"/>
      <c r="Z465" s="7"/>
    </row>
    <row r="466" spans="2:26" ht="12.75">
      <c r="B466" s="4"/>
      <c r="C466" s="7"/>
      <c r="D466" s="6"/>
      <c r="E466" s="7"/>
      <c r="F466" s="7"/>
      <c r="G466" s="7"/>
      <c r="H466" s="7"/>
      <c r="I466" s="7"/>
      <c r="J466" s="7"/>
      <c r="K466" s="7"/>
      <c r="L466" s="7"/>
      <c r="M466" s="7"/>
      <c r="N466" s="7"/>
      <c r="O466" s="7"/>
      <c r="P466" s="7"/>
      <c r="Q466" s="7"/>
      <c r="R466" s="7"/>
      <c r="S466" s="7"/>
      <c r="T466" s="7"/>
      <c r="U466" s="7"/>
      <c r="V466" s="7"/>
      <c r="W466" s="7"/>
      <c r="X466" s="7"/>
      <c r="Y466" s="7"/>
      <c r="Z466" s="7"/>
    </row>
    <row r="467" spans="2:26" ht="12.75">
      <c r="B467" s="4"/>
      <c r="C467" s="7"/>
      <c r="D467" s="6"/>
      <c r="E467" s="7"/>
      <c r="F467" s="7"/>
      <c r="G467" s="7"/>
      <c r="H467" s="7"/>
      <c r="I467" s="7"/>
      <c r="J467" s="7"/>
      <c r="K467" s="7"/>
      <c r="L467" s="7"/>
      <c r="M467" s="7"/>
      <c r="N467" s="7"/>
      <c r="O467" s="7"/>
      <c r="P467" s="7"/>
      <c r="Q467" s="7"/>
      <c r="R467" s="7"/>
      <c r="S467" s="7"/>
      <c r="T467" s="7"/>
      <c r="U467" s="7"/>
      <c r="V467" s="7"/>
      <c r="W467" s="7"/>
      <c r="X467" s="7"/>
      <c r="Y467" s="7"/>
      <c r="Z467" s="7"/>
    </row>
    <row r="468" spans="2:26" ht="12.75">
      <c r="B468" s="4"/>
      <c r="C468" s="7"/>
      <c r="D468" s="6"/>
      <c r="E468" s="7"/>
      <c r="F468" s="7"/>
      <c r="G468" s="7"/>
      <c r="H468" s="7"/>
      <c r="I468" s="7"/>
      <c r="J468" s="7"/>
      <c r="K468" s="7"/>
      <c r="L468" s="7"/>
      <c r="M468" s="7"/>
      <c r="N468" s="7"/>
      <c r="O468" s="7"/>
      <c r="P468" s="7"/>
      <c r="Q468" s="7"/>
      <c r="R468" s="7"/>
      <c r="S468" s="7"/>
      <c r="T468" s="7"/>
      <c r="U468" s="7"/>
      <c r="V468" s="7"/>
      <c r="W468" s="7"/>
      <c r="X468" s="7"/>
      <c r="Y468" s="7"/>
      <c r="Z468" s="7"/>
    </row>
    <row r="469" spans="2:26" ht="12.75">
      <c r="B469" s="4"/>
      <c r="C469" s="7"/>
      <c r="D469" s="6"/>
      <c r="E469" s="7"/>
      <c r="F469" s="7"/>
      <c r="G469" s="7"/>
      <c r="H469" s="7"/>
      <c r="I469" s="7"/>
      <c r="J469" s="7"/>
      <c r="K469" s="7"/>
      <c r="L469" s="7"/>
      <c r="M469" s="7"/>
      <c r="N469" s="7"/>
      <c r="O469" s="7"/>
      <c r="P469" s="7"/>
      <c r="Q469" s="7"/>
      <c r="R469" s="7"/>
      <c r="S469" s="7"/>
      <c r="T469" s="7"/>
      <c r="U469" s="7"/>
      <c r="V469" s="7"/>
      <c r="W469" s="7"/>
      <c r="X469" s="7"/>
      <c r="Y469" s="7"/>
      <c r="Z469" s="7"/>
    </row>
    <row r="470" spans="2:26" ht="12.75">
      <c r="B470" s="4"/>
      <c r="C470" s="7"/>
      <c r="D470" s="6"/>
      <c r="E470" s="7"/>
      <c r="F470" s="7"/>
      <c r="G470" s="7"/>
      <c r="H470" s="7"/>
      <c r="I470" s="7"/>
      <c r="J470" s="7"/>
      <c r="K470" s="7"/>
      <c r="L470" s="7"/>
      <c r="M470" s="7"/>
      <c r="N470" s="7"/>
      <c r="O470" s="7"/>
      <c r="P470" s="7"/>
      <c r="Q470" s="7"/>
      <c r="R470" s="7"/>
      <c r="S470" s="7"/>
      <c r="T470" s="7"/>
      <c r="U470" s="7"/>
      <c r="V470" s="7"/>
      <c r="W470" s="7"/>
      <c r="X470" s="7"/>
      <c r="Y470" s="7"/>
      <c r="Z470" s="7"/>
    </row>
    <row r="471" spans="2:26" ht="12.75">
      <c r="B471" s="4"/>
      <c r="C471" s="7"/>
      <c r="D471" s="6"/>
      <c r="E471" s="7"/>
      <c r="F471" s="7"/>
      <c r="G471" s="7"/>
      <c r="H471" s="7"/>
      <c r="I471" s="7"/>
      <c r="J471" s="7"/>
      <c r="K471" s="7"/>
      <c r="L471" s="7"/>
      <c r="M471" s="7"/>
      <c r="N471" s="7"/>
      <c r="O471" s="7"/>
      <c r="P471" s="7"/>
      <c r="Q471" s="7"/>
      <c r="R471" s="7"/>
      <c r="S471" s="7"/>
      <c r="T471" s="7"/>
      <c r="U471" s="7"/>
      <c r="V471" s="7"/>
      <c r="W471" s="7"/>
      <c r="X471" s="7"/>
      <c r="Y471" s="7"/>
      <c r="Z471" s="7"/>
    </row>
    <row r="472" spans="2:26" ht="12.75">
      <c r="B472" s="4"/>
      <c r="C472" s="7"/>
      <c r="D472" s="6"/>
      <c r="E472" s="7"/>
      <c r="F472" s="7"/>
      <c r="G472" s="7"/>
      <c r="H472" s="7"/>
      <c r="I472" s="7"/>
      <c r="J472" s="7"/>
      <c r="K472" s="7"/>
      <c r="L472" s="7"/>
      <c r="M472" s="7"/>
      <c r="N472" s="7"/>
      <c r="O472" s="7"/>
      <c r="P472" s="7"/>
      <c r="Q472" s="7"/>
      <c r="R472" s="7"/>
      <c r="S472" s="7"/>
      <c r="T472" s="7"/>
      <c r="U472" s="7"/>
      <c r="V472" s="7"/>
      <c r="W472" s="7"/>
      <c r="X472" s="7"/>
      <c r="Y472" s="7"/>
      <c r="Z472" s="7"/>
    </row>
    <row r="473" spans="2:26" ht="12.75">
      <c r="B473" s="4"/>
      <c r="C473" s="7"/>
      <c r="D473" s="6"/>
      <c r="E473" s="7"/>
      <c r="F473" s="7"/>
      <c r="G473" s="7"/>
      <c r="H473" s="7"/>
      <c r="I473" s="7"/>
      <c r="J473" s="7"/>
      <c r="K473" s="7"/>
      <c r="L473" s="7"/>
      <c r="M473" s="7"/>
      <c r="N473" s="7"/>
      <c r="O473" s="7"/>
      <c r="P473" s="7"/>
      <c r="Q473" s="7"/>
      <c r="R473" s="7"/>
      <c r="S473" s="7"/>
      <c r="T473" s="7"/>
      <c r="U473" s="7"/>
      <c r="V473" s="7"/>
      <c r="W473" s="7"/>
      <c r="X473" s="7"/>
      <c r="Y473" s="7"/>
      <c r="Z473" s="7"/>
    </row>
    <row r="474" spans="2:26" ht="12.75">
      <c r="B474" s="4"/>
      <c r="C474" s="7"/>
      <c r="D474" s="6"/>
      <c r="E474" s="7"/>
      <c r="F474" s="7"/>
      <c r="G474" s="7"/>
      <c r="H474" s="7"/>
      <c r="I474" s="7"/>
      <c r="J474" s="7"/>
      <c r="K474" s="7"/>
      <c r="L474" s="7"/>
      <c r="M474" s="7"/>
      <c r="N474" s="7"/>
      <c r="O474" s="7"/>
      <c r="P474" s="7"/>
      <c r="Q474" s="7"/>
      <c r="R474" s="7"/>
      <c r="S474" s="7"/>
      <c r="T474" s="7"/>
      <c r="U474" s="7"/>
      <c r="V474" s="7"/>
      <c r="W474" s="7"/>
      <c r="X474" s="7"/>
      <c r="Y474" s="7"/>
      <c r="Z474" s="7"/>
    </row>
    <row r="475" spans="2:26" ht="12.75">
      <c r="B475" s="4"/>
      <c r="C475" s="7"/>
      <c r="D475" s="6"/>
      <c r="E475" s="7"/>
      <c r="F475" s="7"/>
      <c r="G475" s="7"/>
      <c r="H475" s="7"/>
      <c r="I475" s="7"/>
      <c r="J475" s="7"/>
      <c r="K475" s="7"/>
      <c r="L475" s="7"/>
      <c r="M475" s="7"/>
      <c r="N475" s="7"/>
      <c r="O475" s="7"/>
      <c r="P475" s="7"/>
      <c r="Q475" s="7"/>
      <c r="R475" s="7"/>
      <c r="S475" s="7"/>
      <c r="T475" s="7"/>
      <c r="U475" s="7"/>
      <c r="V475" s="7"/>
      <c r="W475" s="7"/>
      <c r="X475" s="7"/>
      <c r="Y475" s="7"/>
      <c r="Z475" s="7"/>
    </row>
    <row r="476" spans="2:26" ht="12.75">
      <c r="B476" s="4"/>
      <c r="C476" s="7"/>
      <c r="D476" s="6"/>
      <c r="E476" s="7"/>
      <c r="F476" s="7"/>
      <c r="G476" s="7"/>
      <c r="H476" s="7"/>
      <c r="I476" s="7"/>
      <c r="J476" s="7"/>
      <c r="K476" s="7"/>
      <c r="L476" s="7"/>
      <c r="M476" s="7"/>
      <c r="N476" s="7"/>
      <c r="O476" s="7"/>
      <c r="P476" s="7"/>
      <c r="Q476" s="7"/>
      <c r="R476" s="7"/>
      <c r="S476" s="7"/>
      <c r="T476" s="7"/>
      <c r="U476" s="7"/>
      <c r="V476" s="7"/>
      <c r="W476" s="7"/>
      <c r="X476" s="7"/>
      <c r="Y476" s="7"/>
      <c r="Z476" s="7"/>
    </row>
    <row r="477" spans="2:26" ht="12.75">
      <c r="B477" s="4"/>
      <c r="C477" s="7"/>
      <c r="D477" s="6"/>
      <c r="E477" s="7"/>
      <c r="F477" s="7"/>
      <c r="G477" s="7"/>
      <c r="H477" s="7"/>
      <c r="I477" s="7"/>
      <c r="J477" s="7"/>
      <c r="K477" s="7"/>
      <c r="L477" s="7"/>
      <c r="M477" s="7"/>
      <c r="N477" s="7"/>
      <c r="O477" s="7"/>
      <c r="P477" s="7"/>
      <c r="Q477" s="7"/>
      <c r="R477" s="7"/>
      <c r="S477" s="7"/>
      <c r="T477" s="7"/>
      <c r="U477" s="7"/>
      <c r="V477" s="7"/>
      <c r="W477" s="7"/>
      <c r="X477" s="7"/>
      <c r="Y477" s="7"/>
      <c r="Z477" s="7"/>
    </row>
    <row r="478" spans="2:26" ht="12.75">
      <c r="B478" s="4"/>
      <c r="C478" s="7"/>
      <c r="D478" s="6"/>
      <c r="E478" s="7"/>
      <c r="F478" s="7"/>
      <c r="G478" s="7"/>
      <c r="H478" s="7"/>
      <c r="I478" s="7"/>
      <c r="J478" s="7"/>
      <c r="K478" s="7"/>
      <c r="L478" s="7"/>
      <c r="M478" s="7"/>
      <c r="N478" s="7"/>
      <c r="O478" s="7"/>
      <c r="P478" s="7"/>
      <c r="Q478" s="7"/>
      <c r="R478" s="7"/>
      <c r="S478" s="7"/>
      <c r="T478" s="7"/>
      <c r="U478" s="7"/>
      <c r="V478" s="7"/>
      <c r="W478" s="7"/>
      <c r="X478" s="7"/>
      <c r="Y478" s="7"/>
      <c r="Z478" s="7"/>
    </row>
    <row r="479" spans="2:26" ht="12.75">
      <c r="B479" s="4"/>
      <c r="C479" s="7"/>
      <c r="D479" s="6"/>
      <c r="E479" s="7"/>
      <c r="F479" s="7"/>
      <c r="G479" s="7"/>
      <c r="H479" s="7"/>
      <c r="I479" s="7"/>
      <c r="J479" s="7"/>
      <c r="K479" s="7"/>
      <c r="L479" s="7"/>
      <c r="M479" s="7"/>
      <c r="N479" s="7"/>
      <c r="O479" s="7"/>
      <c r="P479" s="7"/>
      <c r="Q479" s="7"/>
      <c r="R479" s="7"/>
      <c r="S479" s="7"/>
      <c r="T479" s="7"/>
      <c r="U479" s="7"/>
      <c r="V479" s="7"/>
      <c r="W479" s="7"/>
      <c r="X479" s="7"/>
      <c r="Y479" s="7"/>
      <c r="Z479" s="7"/>
    </row>
    <row r="480" spans="2:26" ht="12.75">
      <c r="B480" s="4"/>
      <c r="C480" s="7"/>
      <c r="D480" s="6"/>
      <c r="E480" s="7"/>
      <c r="F480" s="7"/>
      <c r="G480" s="7"/>
      <c r="H480" s="7"/>
      <c r="I480" s="7"/>
      <c r="J480" s="7"/>
      <c r="K480" s="7"/>
      <c r="L480" s="7"/>
      <c r="M480" s="7"/>
      <c r="N480" s="7"/>
      <c r="O480" s="7"/>
      <c r="P480" s="7"/>
      <c r="Q480" s="7"/>
      <c r="R480" s="7"/>
      <c r="S480" s="7"/>
      <c r="T480" s="7"/>
      <c r="U480" s="7"/>
      <c r="V480" s="7"/>
      <c r="W480" s="7"/>
      <c r="X480" s="7"/>
      <c r="Y480" s="7"/>
      <c r="Z480" s="7"/>
    </row>
    <row r="481" spans="2:26" ht="12.75">
      <c r="B481" s="4"/>
      <c r="C481" s="7"/>
      <c r="D481" s="6"/>
      <c r="E481" s="7"/>
      <c r="F481" s="7"/>
      <c r="G481" s="7"/>
      <c r="H481" s="7"/>
      <c r="I481" s="7"/>
      <c r="J481" s="7"/>
      <c r="K481" s="7"/>
      <c r="L481" s="7"/>
      <c r="M481" s="7"/>
      <c r="N481" s="7"/>
      <c r="O481" s="7"/>
      <c r="P481" s="7"/>
      <c r="Q481" s="7"/>
      <c r="R481" s="7"/>
      <c r="S481" s="7"/>
      <c r="T481" s="7"/>
      <c r="U481" s="7"/>
      <c r="V481" s="7"/>
      <c r="W481" s="7"/>
      <c r="X481" s="7"/>
      <c r="Y481" s="7"/>
      <c r="Z481" s="7"/>
    </row>
    <row r="482" spans="2:26" ht="12.75">
      <c r="B482" s="4"/>
      <c r="C482" s="7"/>
      <c r="D482" s="6"/>
      <c r="E482" s="7"/>
      <c r="F482" s="7"/>
      <c r="G482" s="7"/>
      <c r="H482" s="7"/>
      <c r="I482" s="7"/>
      <c r="J482" s="7"/>
      <c r="K482" s="7"/>
      <c r="L482" s="7"/>
      <c r="M482" s="7"/>
      <c r="N482" s="7"/>
      <c r="O482" s="7"/>
      <c r="P482" s="7"/>
      <c r="Q482" s="7"/>
      <c r="R482" s="7"/>
      <c r="S482" s="7"/>
      <c r="T482" s="7"/>
      <c r="U482" s="7"/>
      <c r="V482" s="7"/>
      <c r="W482" s="7"/>
      <c r="X482" s="7"/>
      <c r="Y482" s="7"/>
      <c r="Z482" s="7"/>
    </row>
    <row r="483" spans="2:26" ht="12.75">
      <c r="B483" s="4"/>
      <c r="C483" s="7"/>
      <c r="D483" s="6"/>
      <c r="E483" s="7"/>
      <c r="F483" s="7"/>
      <c r="G483" s="7"/>
      <c r="H483" s="7"/>
      <c r="I483" s="7"/>
      <c r="J483" s="7"/>
      <c r="K483" s="7"/>
      <c r="L483" s="7"/>
      <c r="M483" s="7"/>
      <c r="N483" s="7"/>
      <c r="O483" s="7"/>
      <c r="P483" s="7"/>
      <c r="Q483" s="7"/>
      <c r="R483" s="7"/>
      <c r="S483" s="7"/>
      <c r="T483" s="7"/>
      <c r="U483" s="7"/>
      <c r="V483" s="7"/>
      <c r="W483" s="7"/>
      <c r="X483" s="7"/>
      <c r="Y483" s="7"/>
      <c r="Z483" s="7"/>
    </row>
    <row r="484" spans="2:26" ht="12.75">
      <c r="B484" s="4"/>
      <c r="C484" s="7"/>
      <c r="D484" s="6"/>
      <c r="E484" s="7"/>
      <c r="F484" s="7"/>
      <c r="G484" s="7"/>
      <c r="H484" s="7"/>
      <c r="I484" s="7"/>
      <c r="J484" s="7"/>
      <c r="K484" s="7"/>
      <c r="L484" s="7"/>
      <c r="M484" s="7"/>
      <c r="N484" s="7"/>
      <c r="O484" s="7"/>
      <c r="P484" s="7"/>
      <c r="Q484" s="7"/>
      <c r="R484" s="7"/>
      <c r="S484" s="7"/>
      <c r="T484" s="7"/>
      <c r="U484" s="7"/>
      <c r="V484" s="7"/>
      <c r="W484" s="7"/>
      <c r="X484" s="7"/>
      <c r="Y484" s="7"/>
      <c r="Z484" s="7"/>
    </row>
    <row r="485" spans="2:26" ht="12.75">
      <c r="B485" s="4"/>
      <c r="C485" s="7"/>
      <c r="D485" s="6"/>
      <c r="E485" s="7"/>
      <c r="F485" s="7"/>
      <c r="G485" s="7"/>
      <c r="H485" s="7"/>
      <c r="I485" s="7"/>
      <c r="J485" s="7"/>
      <c r="K485" s="7"/>
      <c r="L485" s="7"/>
      <c r="M485" s="7"/>
      <c r="N485" s="7"/>
      <c r="O485" s="7"/>
      <c r="P485" s="7"/>
      <c r="Q485" s="7"/>
      <c r="R485" s="7"/>
      <c r="S485" s="7"/>
      <c r="T485" s="7"/>
      <c r="U485" s="7"/>
      <c r="V485" s="7"/>
      <c r="W485" s="7"/>
      <c r="X485" s="7"/>
      <c r="Y485" s="7"/>
      <c r="Z485" s="7"/>
    </row>
    <row r="486" spans="2:26" ht="12.75">
      <c r="B486" s="4"/>
      <c r="C486" s="7"/>
      <c r="D486" s="6"/>
      <c r="E486" s="7"/>
      <c r="F486" s="7"/>
      <c r="G486" s="7"/>
      <c r="H486" s="7"/>
      <c r="I486" s="7"/>
      <c r="J486" s="7"/>
      <c r="K486" s="7"/>
      <c r="L486" s="7"/>
      <c r="M486" s="7"/>
      <c r="N486" s="7"/>
      <c r="O486" s="7"/>
      <c r="P486" s="7"/>
      <c r="Q486" s="7"/>
      <c r="R486" s="7"/>
      <c r="S486" s="7"/>
      <c r="T486" s="7"/>
      <c r="U486" s="7"/>
      <c r="V486" s="7"/>
      <c r="W486" s="7"/>
      <c r="X486" s="7"/>
      <c r="Y486" s="7"/>
      <c r="Z486" s="7"/>
    </row>
    <row r="487" spans="2:26" ht="12.75">
      <c r="B487" s="4"/>
      <c r="C487" s="7"/>
      <c r="D487" s="6"/>
      <c r="E487" s="7"/>
      <c r="F487" s="7"/>
      <c r="G487" s="7"/>
      <c r="H487" s="7"/>
      <c r="I487" s="7"/>
      <c r="J487" s="7"/>
      <c r="K487" s="7"/>
      <c r="L487" s="7"/>
      <c r="M487" s="7"/>
      <c r="N487" s="7"/>
      <c r="O487" s="7"/>
      <c r="P487" s="7"/>
      <c r="Q487" s="7"/>
      <c r="R487" s="7"/>
      <c r="S487" s="7"/>
      <c r="T487" s="7"/>
      <c r="U487" s="7"/>
      <c r="V487" s="7"/>
      <c r="W487" s="7"/>
      <c r="X487" s="7"/>
      <c r="Y487" s="7"/>
      <c r="Z487" s="7"/>
    </row>
    <row r="488" spans="2:26" ht="12.75">
      <c r="B488" s="4"/>
      <c r="C488" s="7"/>
      <c r="D488" s="6"/>
      <c r="E488" s="7"/>
      <c r="F488" s="7"/>
      <c r="G488" s="7"/>
      <c r="H488" s="7"/>
      <c r="I488" s="7"/>
      <c r="J488" s="7"/>
      <c r="K488" s="7"/>
      <c r="L488" s="7"/>
      <c r="M488" s="7"/>
      <c r="N488" s="7"/>
      <c r="O488" s="7"/>
      <c r="P488" s="7"/>
      <c r="Q488" s="7"/>
      <c r="R488" s="7"/>
      <c r="S488" s="7"/>
      <c r="T488" s="7"/>
      <c r="U488" s="7"/>
      <c r="V488" s="7"/>
      <c r="W488" s="7"/>
      <c r="X488" s="7"/>
      <c r="Y488" s="7"/>
      <c r="Z488" s="7"/>
    </row>
    <row r="489" spans="2:26" ht="12.75">
      <c r="B489" s="4"/>
      <c r="C489" s="7"/>
      <c r="D489" s="6"/>
      <c r="E489" s="7"/>
      <c r="F489" s="7"/>
      <c r="G489" s="7"/>
      <c r="H489" s="7"/>
      <c r="I489" s="7"/>
      <c r="J489" s="7"/>
      <c r="K489" s="7"/>
      <c r="L489" s="7"/>
      <c r="M489" s="7"/>
      <c r="N489" s="7"/>
      <c r="O489" s="7"/>
      <c r="P489" s="7"/>
      <c r="Q489" s="7"/>
      <c r="R489" s="7"/>
      <c r="S489" s="7"/>
      <c r="T489" s="7"/>
      <c r="U489" s="7"/>
      <c r="V489" s="7"/>
      <c r="W489" s="7"/>
      <c r="X489" s="7"/>
      <c r="Y489" s="7"/>
      <c r="Z489" s="7"/>
    </row>
    <row r="490" spans="2:26" ht="12.75">
      <c r="B490" s="4"/>
      <c r="C490" s="7"/>
      <c r="D490" s="6"/>
      <c r="E490" s="7"/>
      <c r="F490" s="7"/>
      <c r="G490" s="7"/>
      <c r="H490" s="7"/>
      <c r="I490" s="7"/>
      <c r="J490" s="7"/>
      <c r="K490" s="7"/>
      <c r="L490" s="7"/>
      <c r="M490" s="7"/>
      <c r="N490" s="7"/>
      <c r="O490" s="7"/>
      <c r="P490" s="7"/>
      <c r="Q490" s="7"/>
      <c r="R490" s="7"/>
      <c r="S490" s="7"/>
      <c r="T490" s="7"/>
      <c r="U490" s="7"/>
      <c r="V490" s="7"/>
      <c r="W490" s="7"/>
      <c r="X490" s="7"/>
      <c r="Y490" s="7"/>
      <c r="Z490" s="7"/>
    </row>
    <row r="491" spans="2:26" ht="12.75">
      <c r="B491" s="4"/>
      <c r="C491" s="7"/>
      <c r="D491" s="6"/>
      <c r="E491" s="7"/>
      <c r="F491" s="7"/>
      <c r="G491" s="7"/>
      <c r="H491" s="7"/>
      <c r="I491" s="7"/>
      <c r="J491" s="7"/>
      <c r="K491" s="7"/>
      <c r="L491" s="7"/>
      <c r="M491" s="7"/>
      <c r="N491" s="7"/>
      <c r="O491" s="7"/>
      <c r="P491" s="7"/>
      <c r="Q491" s="7"/>
      <c r="R491" s="7"/>
      <c r="S491" s="7"/>
      <c r="T491" s="7"/>
      <c r="U491" s="7"/>
      <c r="V491" s="7"/>
      <c r="W491" s="7"/>
      <c r="X491" s="7"/>
      <c r="Y491" s="7"/>
      <c r="Z491" s="7"/>
    </row>
    <row r="492" spans="2:26" ht="12.75">
      <c r="B492" s="4"/>
      <c r="C492" s="7"/>
      <c r="D492" s="6"/>
      <c r="E492" s="7"/>
      <c r="F492" s="7"/>
      <c r="G492" s="7"/>
      <c r="H492" s="7"/>
      <c r="I492" s="7"/>
      <c r="J492" s="7"/>
      <c r="K492" s="7"/>
      <c r="L492" s="7"/>
      <c r="M492" s="7"/>
      <c r="N492" s="7"/>
      <c r="O492" s="7"/>
      <c r="P492" s="7"/>
      <c r="Q492" s="7"/>
      <c r="R492" s="7"/>
      <c r="S492" s="7"/>
      <c r="T492" s="7"/>
      <c r="U492" s="7"/>
      <c r="V492" s="7"/>
      <c r="W492" s="7"/>
      <c r="X492" s="7"/>
      <c r="Y492" s="7"/>
      <c r="Z492" s="7"/>
    </row>
    <row r="493" spans="2:26" ht="12.75">
      <c r="B493" s="4"/>
      <c r="C493" s="7"/>
      <c r="D493" s="6"/>
      <c r="E493" s="7"/>
      <c r="F493" s="7"/>
      <c r="G493" s="7"/>
      <c r="H493" s="7"/>
      <c r="I493" s="7"/>
      <c r="J493" s="7"/>
      <c r="K493" s="7"/>
      <c r="L493" s="7"/>
      <c r="M493" s="7"/>
      <c r="N493" s="7"/>
      <c r="O493" s="7"/>
      <c r="P493" s="7"/>
      <c r="Q493" s="7"/>
      <c r="R493" s="7"/>
      <c r="S493" s="7"/>
      <c r="T493" s="7"/>
      <c r="U493" s="7"/>
      <c r="V493" s="7"/>
      <c r="W493" s="7"/>
      <c r="X493" s="7"/>
      <c r="Y493" s="7"/>
      <c r="Z493" s="7"/>
    </row>
    <row r="494" spans="2:26" ht="12.75">
      <c r="B494" s="4"/>
      <c r="C494" s="7"/>
      <c r="D494" s="6"/>
      <c r="E494" s="7"/>
      <c r="F494" s="7"/>
      <c r="G494" s="7"/>
      <c r="H494" s="7"/>
      <c r="I494" s="7"/>
      <c r="J494" s="7"/>
      <c r="K494" s="7"/>
      <c r="L494" s="7"/>
      <c r="M494" s="7"/>
      <c r="N494" s="7"/>
      <c r="O494" s="7"/>
      <c r="P494" s="7"/>
      <c r="Q494" s="7"/>
      <c r="R494" s="7"/>
      <c r="S494" s="7"/>
      <c r="T494" s="7"/>
      <c r="U494" s="7"/>
      <c r="V494" s="7"/>
      <c r="W494" s="7"/>
      <c r="X494" s="7"/>
      <c r="Y494" s="7"/>
      <c r="Z494" s="7"/>
    </row>
    <row r="495" spans="2:26" ht="12.75">
      <c r="B495" s="4"/>
      <c r="C495" s="7"/>
      <c r="D495" s="6"/>
      <c r="E495" s="7"/>
      <c r="F495" s="7"/>
      <c r="G495" s="7"/>
      <c r="H495" s="7"/>
      <c r="I495" s="7"/>
      <c r="J495" s="7"/>
      <c r="K495" s="7"/>
      <c r="L495" s="7"/>
      <c r="M495" s="7"/>
      <c r="N495" s="7"/>
      <c r="O495" s="7"/>
      <c r="P495" s="7"/>
      <c r="Q495" s="7"/>
      <c r="R495" s="7"/>
      <c r="S495" s="7"/>
      <c r="T495" s="7"/>
      <c r="U495" s="7"/>
      <c r="V495" s="7"/>
      <c r="W495" s="7"/>
      <c r="X495" s="7"/>
      <c r="Y495" s="7"/>
      <c r="Z495" s="7"/>
    </row>
    <row r="496" spans="2:26" ht="12.75">
      <c r="B496" s="4"/>
      <c r="C496" s="7"/>
      <c r="D496" s="6"/>
      <c r="E496" s="7"/>
      <c r="F496" s="7"/>
      <c r="G496" s="7"/>
      <c r="H496" s="7"/>
      <c r="I496" s="7"/>
      <c r="J496" s="7"/>
      <c r="K496" s="7"/>
      <c r="L496" s="7"/>
      <c r="M496" s="7"/>
      <c r="N496" s="7"/>
      <c r="O496" s="7"/>
      <c r="P496" s="7"/>
      <c r="Q496" s="7"/>
      <c r="R496" s="7"/>
      <c r="S496" s="7"/>
      <c r="T496" s="7"/>
      <c r="U496" s="7"/>
      <c r="V496" s="7"/>
      <c r="W496" s="7"/>
      <c r="X496" s="7"/>
      <c r="Y496" s="7"/>
      <c r="Z496" s="7"/>
    </row>
    <row r="497" spans="2:26" ht="12.75">
      <c r="B497" s="4"/>
      <c r="C497" s="7"/>
      <c r="D497" s="6"/>
      <c r="E497" s="7"/>
      <c r="F497" s="7"/>
      <c r="G497" s="7"/>
      <c r="H497" s="7"/>
      <c r="I497" s="7"/>
      <c r="J497" s="7"/>
      <c r="K497" s="7"/>
      <c r="L497" s="7"/>
      <c r="M497" s="7"/>
      <c r="N497" s="7"/>
      <c r="O497" s="7"/>
      <c r="P497" s="7"/>
      <c r="Q497" s="7"/>
      <c r="R497" s="7"/>
      <c r="S497" s="7"/>
      <c r="T497" s="7"/>
      <c r="U497" s="7"/>
      <c r="V497" s="7"/>
      <c r="W497" s="7"/>
      <c r="X497" s="7"/>
      <c r="Y497" s="7"/>
      <c r="Z497" s="7"/>
    </row>
    <row r="498" spans="2:26" ht="12.75">
      <c r="B498" s="4"/>
      <c r="C498" s="7"/>
      <c r="D498" s="6"/>
      <c r="E498" s="7"/>
      <c r="F498" s="7"/>
      <c r="G498" s="7"/>
      <c r="H498" s="7"/>
      <c r="I498" s="7"/>
      <c r="J498" s="7"/>
      <c r="K498" s="7"/>
      <c r="L498" s="7"/>
      <c r="M498" s="7"/>
      <c r="N498" s="7"/>
      <c r="O498" s="7"/>
      <c r="P498" s="7"/>
      <c r="Q498" s="7"/>
      <c r="R498" s="7"/>
      <c r="S498" s="7"/>
      <c r="T498" s="7"/>
      <c r="U498" s="7"/>
      <c r="V498" s="7"/>
      <c r="W498" s="7"/>
      <c r="X498" s="7"/>
      <c r="Y498" s="7"/>
      <c r="Z498" s="7"/>
    </row>
    <row r="499" spans="2:26" ht="12.75">
      <c r="B499" s="4"/>
      <c r="C499" s="7"/>
      <c r="D499" s="6"/>
      <c r="E499" s="7"/>
      <c r="F499" s="7"/>
      <c r="G499" s="7"/>
      <c r="H499" s="7"/>
      <c r="I499" s="7"/>
      <c r="J499" s="7"/>
      <c r="K499" s="7"/>
      <c r="L499" s="7"/>
      <c r="M499" s="7"/>
      <c r="N499" s="7"/>
      <c r="O499" s="7"/>
      <c r="P499" s="7"/>
      <c r="Q499" s="7"/>
      <c r="R499" s="7"/>
      <c r="S499" s="7"/>
      <c r="T499" s="7"/>
      <c r="U499" s="7"/>
      <c r="V499" s="7"/>
      <c r="W499" s="7"/>
      <c r="X499" s="7"/>
      <c r="Y499" s="7"/>
      <c r="Z499" s="7"/>
    </row>
    <row r="500" spans="2:26" ht="12.75">
      <c r="B500" s="4"/>
      <c r="C500" s="7"/>
      <c r="D500" s="6"/>
      <c r="E500" s="7"/>
      <c r="F500" s="7"/>
      <c r="G500" s="7"/>
      <c r="H500" s="7"/>
      <c r="I500" s="7"/>
      <c r="J500" s="7"/>
      <c r="K500" s="7"/>
      <c r="L500" s="7"/>
      <c r="M500" s="7"/>
      <c r="N500" s="7"/>
      <c r="O500" s="7"/>
      <c r="P500" s="7"/>
      <c r="Q500" s="7"/>
      <c r="R500" s="7"/>
      <c r="S500" s="7"/>
      <c r="T500" s="7"/>
      <c r="U500" s="7"/>
      <c r="V500" s="7"/>
      <c r="W500" s="7"/>
      <c r="X500" s="7"/>
      <c r="Y500" s="7"/>
      <c r="Z500" s="7"/>
    </row>
    <row r="501" spans="2:26" ht="12.75">
      <c r="B501" s="4"/>
      <c r="C501" s="7"/>
      <c r="D501" s="6"/>
      <c r="E501" s="7"/>
      <c r="F501" s="7"/>
      <c r="G501" s="7"/>
      <c r="H501" s="7"/>
      <c r="I501" s="7"/>
      <c r="J501" s="7"/>
      <c r="K501" s="7"/>
      <c r="L501" s="7"/>
      <c r="M501" s="7"/>
      <c r="N501" s="7"/>
      <c r="O501" s="7"/>
      <c r="P501" s="7"/>
      <c r="Q501" s="7"/>
      <c r="R501" s="7"/>
      <c r="S501" s="7"/>
      <c r="T501" s="7"/>
      <c r="U501" s="7"/>
      <c r="V501" s="7"/>
      <c r="W501" s="7"/>
      <c r="X501" s="7"/>
      <c r="Y501" s="7"/>
      <c r="Z501" s="7"/>
    </row>
    <row r="502" spans="2:26" ht="12.75">
      <c r="B502" s="4"/>
      <c r="C502" s="7"/>
      <c r="D502" s="6"/>
      <c r="E502" s="7"/>
      <c r="F502" s="7"/>
      <c r="G502" s="7"/>
      <c r="H502" s="7"/>
      <c r="I502" s="7"/>
      <c r="J502" s="7"/>
      <c r="K502" s="7"/>
      <c r="L502" s="7"/>
      <c r="M502" s="7"/>
      <c r="N502" s="7"/>
      <c r="O502" s="7"/>
      <c r="P502" s="7"/>
      <c r="Q502" s="7"/>
      <c r="R502" s="7"/>
      <c r="S502" s="7"/>
      <c r="T502" s="7"/>
      <c r="U502" s="7"/>
      <c r="V502" s="7"/>
      <c r="W502" s="7"/>
      <c r="X502" s="7"/>
      <c r="Y502" s="7"/>
      <c r="Z502" s="7"/>
    </row>
    <row r="503" spans="2:26" ht="12.75">
      <c r="B503" s="4"/>
      <c r="C503" s="7"/>
      <c r="D503" s="6"/>
      <c r="E503" s="7"/>
      <c r="F503" s="7"/>
      <c r="G503" s="7"/>
      <c r="H503" s="7"/>
      <c r="I503" s="7"/>
      <c r="J503" s="7"/>
      <c r="K503" s="7"/>
      <c r="L503" s="7"/>
      <c r="M503" s="7"/>
      <c r="N503" s="7"/>
      <c r="O503" s="7"/>
      <c r="P503" s="7"/>
      <c r="Q503" s="7"/>
      <c r="R503" s="7"/>
      <c r="S503" s="7"/>
      <c r="T503" s="7"/>
      <c r="U503" s="7"/>
      <c r="V503" s="7"/>
      <c r="W503" s="7"/>
      <c r="X503" s="7"/>
      <c r="Y503" s="7"/>
      <c r="Z503" s="7"/>
    </row>
    <row r="504" spans="2:26" ht="12.75">
      <c r="B504" s="4"/>
      <c r="C504" s="7"/>
      <c r="D504" s="6"/>
      <c r="E504" s="7"/>
      <c r="F504" s="7"/>
      <c r="G504" s="7"/>
      <c r="H504" s="7"/>
      <c r="I504" s="7"/>
      <c r="J504" s="7"/>
      <c r="K504" s="7"/>
      <c r="L504" s="7"/>
      <c r="M504" s="7"/>
      <c r="N504" s="7"/>
      <c r="O504" s="7"/>
      <c r="P504" s="7"/>
      <c r="Q504" s="7"/>
      <c r="R504" s="7"/>
      <c r="S504" s="7"/>
      <c r="T504" s="7"/>
      <c r="U504" s="7"/>
      <c r="V504" s="7"/>
      <c r="W504" s="7"/>
      <c r="X504" s="7"/>
      <c r="Y504" s="7"/>
      <c r="Z504" s="7"/>
    </row>
    <row r="505" spans="2:26" ht="12.75">
      <c r="B505" s="4"/>
      <c r="C505" s="7"/>
      <c r="D505" s="6"/>
      <c r="E505" s="7"/>
      <c r="F505" s="7"/>
      <c r="G505" s="7"/>
      <c r="H505" s="7"/>
      <c r="I505" s="7"/>
      <c r="J505" s="7"/>
      <c r="K505" s="7"/>
      <c r="L505" s="7"/>
      <c r="M505" s="7"/>
      <c r="N505" s="7"/>
      <c r="O505" s="7"/>
      <c r="P505" s="7"/>
      <c r="Q505" s="7"/>
      <c r="R505" s="7"/>
      <c r="S505" s="7"/>
      <c r="T505" s="7"/>
      <c r="U505" s="7"/>
      <c r="V505" s="7"/>
      <c r="W505" s="7"/>
      <c r="X505" s="7"/>
      <c r="Y505" s="7"/>
      <c r="Z505" s="7"/>
    </row>
    <row r="506" spans="2:26" ht="12.75">
      <c r="B506" s="4"/>
      <c r="C506" s="7"/>
      <c r="D506" s="6"/>
      <c r="E506" s="7"/>
      <c r="F506" s="7"/>
      <c r="G506" s="7"/>
      <c r="H506" s="7"/>
      <c r="I506" s="7"/>
      <c r="J506" s="7"/>
      <c r="K506" s="7"/>
      <c r="L506" s="7"/>
      <c r="M506" s="7"/>
      <c r="N506" s="7"/>
      <c r="O506" s="7"/>
      <c r="P506" s="7"/>
      <c r="Q506" s="7"/>
      <c r="R506" s="7"/>
      <c r="S506" s="7"/>
      <c r="T506" s="7"/>
      <c r="U506" s="7"/>
      <c r="V506" s="7"/>
      <c r="W506" s="7"/>
      <c r="X506" s="7"/>
      <c r="Y506" s="7"/>
      <c r="Z506" s="7"/>
    </row>
    <row r="507" spans="2:26" ht="12.75">
      <c r="B507" s="4"/>
      <c r="C507" s="7"/>
      <c r="D507" s="6"/>
      <c r="E507" s="7"/>
      <c r="F507" s="7"/>
      <c r="G507" s="7"/>
      <c r="H507" s="7"/>
      <c r="I507" s="7"/>
      <c r="J507" s="7"/>
      <c r="K507" s="7"/>
      <c r="L507" s="7"/>
      <c r="M507" s="7"/>
      <c r="N507" s="7"/>
      <c r="O507" s="7"/>
      <c r="P507" s="7"/>
      <c r="Q507" s="7"/>
      <c r="R507" s="7"/>
      <c r="S507" s="7"/>
      <c r="T507" s="7"/>
      <c r="U507" s="7"/>
      <c r="V507" s="7"/>
      <c r="W507" s="7"/>
      <c r="X507" s="7"/>
      <c r="Y507" s="7"/>
      <c r="Z507" s="7"/>
    </row>
    <row r="508" spans="2:26" ht="12.75">
      <c r="B508" s="4"/>
      <c r="C508" s="7"/>
      <c r="D508" s="6"/>
      <c r="E508" s="7"/>
      <c r="F508" s="7"/>
      <c r="G508" s="7"/>
      <c r="H508" s="7"/>
      <c r="I508" s="7"/>
      <c r="J508" s="7"/>
      <c r="K508" s="7"/>
      <c r="L508" s="7"/>
      <c r="M508" s="7"/>
      <c r="N508" s="7"/>
      <c r="O508" s="7"/>
      <c r="P508" s="7"/>
      <c r="Q508" s="7"/>
      <c r="R508" s="7"/>
      <c r="S508" s="7"/>
      <c r="T508" s="7"/>
      <c r="U508" s="7"/>
      <c r="V508" s="7"/>
      <c r="W508" s="7"/>
      <c r="X508" s="7"/>
      <c r="Y508" s="7"/>
      <c r="Z508" s="7"/>
    </row>
    <row r="509" spans="2:26" ht="12.75">
      <c r="B509" s="4"/>
      <c r="C509" s="7"/>
      <c r="D509" s="6"/>
      <c r="E509" s="7"/>
      <c r="F509" s="7"/>
      <c r="G509" s="7"/>
      <c r="H509" s="7"/>
      <c r="I509" s="7"/>
      <c r="J509" s="7"/>
      <c r="K509" s="7"/>
      <c r="L509" s="7"/>
      <c r="M509" s="7"/>
      <c r="N509" s="7"/>
      <c r="O509" s="7"/>
      <c r="P509" s="7"/>
      <c r="Q509" s="7"/>
      <c r="R509" s="7"/>
      <c r="S509" s="7"/>
      <c r="T509" s="7"/>
      <c r="U509" s="7"/>
      <c r="V509" s="7"/>
      <c r="W509" s="7"/>
      <c r="X509" s="7"/>
      <c r="Y509" s="7"/>
      <c r="Z509" s="7"/>
    </row>
    <row r="510" spans="2:26" ht="12.75">
      <c r="B510" s="4"/>
      <c r="C510" s="7"/>
      <c r="D510" s="6"/>
      <c r="E510" s="7"/>
      <c r="F510" s="7"/>
      <c r="G510" s="7"/>
      <c r="H510" s="7"/>
      <c r="I510" s="7"/>
      <c r="J510" s="7"/>
      <c r="K510" s="7"/>
      <c r="L510" s="7"/>
      <c r="M510" s="7"/>
      <c r="N510" s="7"/>
      <c r="O510" s="7"/>
      <c r="P510" s="7"/>
      <c r="Q510" s="7"/>
      <c r="R510" s="7"/>
      <c r="S510" s="7"/>
      <c r="T510" s="7"/>
      <c r="U510" s="7"/>
      <c r="V510" s="7"/>
      <c r="W510" s="7"/>
      <c r="X510" s="7"/>
      <c r="Y510" s="7"/>
      <c r="Z510" s="7"/>
    </row>
    <row r="511" spans="2:26" ht="12.75">
      <c r="B511" s="4"/>
      <c r="C511" s="7"/>
      <c r="D511" s="6"/>
      <c r="E511" s="7"/>
      <c r="F511" s="7"/>
      <c r="G511" s="7"/>
      <c r="H511" s="7"/>
      <c r="I511" s="7"/>
      <c r="J511" s="7"/>
      <c r="K511" s="7"/>
      <c r="L511" s="7"/>
      <c r="M511" s="7"/>
      <c r="N511" s="7"/>
      <c r="O511" s="7"/>
      <c r="P511" s="7"/>
      <c r="Q511" s="7"/>
      <c r="R511" s="7"/>
      <c r="S511" s="7"/>
      <c r="T511" s="7"/>
      <c r="U511" s="7"/>
      <c r="V511" s="7"/>
      <c r="W511" s="7"/>
      <c r="X511" s="7"/>
      <c r="Y511" s="7"/>
      <c r="Z511" s="7"/>
    </row>
    <row r="512" spans="2:26" ht="12.75">
      <c r="B512" s="4"/>
      <c r="C512" s="7"/>
      <c r="D512" s="6"/>
      <c r="E512" s="7"/>
      <c r="F512" s="7"/>
      <c r="G512" s="7"/>
      <c r="H512" s="7"/>
      <c r="I512" s="7"/>
      <c r="J512" s="7"/>
      <c r="K512" s="7"/>
      <c r="L512" s="7"/>
      <c r="M512" s="7"/>
      <c r="N512" s="7"/>
      <c r="O512" s="7"/>
      <c r="P512" s="7"/>
      <c r="Q512" s="7"/>
      <c r="R512" s="7"/>
      <c r="S512" s="7"/>
      <c r="T512" s="7"/>
      <c r="U512" s="7"/>
      <c r="V512" s="7"/>
      <c r="W512" s="7"/>
      <c r="X512" s="7"/>
      <c r="Y512" s="7"/>
      <c r="Z512" s="7"/>
    </row>
    <row r="513" spans="2:26" ht="12.75">
      <c r="B513" s="4"/>
      <c r="C513" s="7"/>
      <c r="D513" s="6"/>
      <c r="E513" s="7"/>
      <c r="F513" s="7"/>
      <c r="G513" s="7"/>
      <c r="H513" s="7"/>
      <c r="I513" s="7"/>
      <c r="J513" s="7"/>
      <c r="K513" s="7"/>
      <c r="L513" s="7"/>
      <c r="M513" s="7"/>
      <c r="N513" s="7"/>
      <c r="O513" s="7"/>
      <c r="P513" s="7"/>
      <c r="Q513" s="7"/>
      <c r="R513" s="7"/>
      <c r="S513" s="7"/>
      <c r="T513" s="7"/>
      <c r="U513" s="7"/>
      <c r="V513" s="7"/>
      <c r="W513" s="7"/>
      <c r="X513" s="7"/>
      <c r="Y513" s="7"/>
      <c r="Z513" s="7"/>
    </row>
    <row r="514" spans="2:26" ht="12.75">
      <c r="B514" s="4"/>
      <c r="C514" s="7"/>
      <c r="D514" s="6"/>
      <c r="E514" s="7"/>
      <c r="F514" s="7"/>
      <c r="G514" s="7"/>
      <c r="H514" s="7"/>
      <c r="I514" s="7"/>
      <c r="J514" s="7"/>
      <c r="K514" s="7"/>
      <c r="L514" s="7"/>
      <c r="M514" s="7"/>
      <c r="N514" s="7"/>
      <c r="O514" s="7"/>
      <c r="P514" s="7"/>
      <c r="Q514" s="7"/>
      <c r="R514" s="7"/>
      <c r="S514" s="7"/>
      <c r="T514" s="7"/>
      <c r="U514" s="7"/>
      <c r="V514" s="7"/>
      <c r="W514" s="7"/>
      <c r="X514" s="7"/>
      <c r="Y514" s="7"/>
      <c r="Z514" s="7"/>
    </row>
    <row r="515" spans="2:26" ht="12.75">
      <c r="B515" s="4"/>
      <c r="C515" s="7"/>
      <c r="D515" s="6"/>
      <c r="E515" s="7"/>
      <c r="F515" s="7"/>
      <c r="G515" s="7"/>
      <c r="H515" s="7"/>
      <c r="I515" s="7"/>
      <c r="J515" s="7"/>
      <c r="K515" s="7"/>
      <c r="L515" s="7"/>
      <c r="M515" s="7"/>
      <c r="N515" s="7"/>
      <c r="O515" s="7"/>
      <c r="P515" s="7"/>
      <c r="Q515" s="7"/>
      <c r="R515" s="7"/>
      <c r="S515" s="7"/>
      <c r="T515" s="7"/>
      <c r="U515" s="7"/>
      <c r="V515" s="7"/>
      <c r="W515" s="7"/>
      <c r="X515" s="7"/>
      <c r="Y515" s="7"/>
      <c r="Z515" s="7"/>
    </row>
    <row r="516" spans="2:26" ht="12.75">
      <c r="B516" s="4"/>
      <c r="C516" s="7"/>
      <c r="D516" s="6"/>
      <c r="E516" s="7"/>
      <c r="F516" s="7"/>
      <c r="G516" s="7"/>
      <c r="H516" s="7"/>
      <c r="I516" s="7"/>
      <c r="J516" s="7"/>
      <c r="K516" s="7"/>
      <c r="L516" s="7"/>
      <c r="M516" s="7"/>
      <c r="N516" s="7"/>
      <c r="O516" s="7"/>
      <c r="P516" s="7"/>
      <c r="Q516" s="7"/>
      <c r="R516" s="7"/>
      <c r="S516" s="7"/>
      <c r="T516" s="7"/>
      <c r="U516" s="7"/>
      <c r="V516" s="7"/>
      <c r="W516" s="7"/>
      <c r="X516" s="7"/>
      <c r="Y516" s="7"/>
      <c r="Z516" s="7"/>
    </row>
    <row r="517" spans="2:26" ht="12.75">
      <c r="B517" s="4"/>
      <c r="C517" s="7"/>
      <c r="D517" s="6"/>
      <c r="E517" s="7"/>
      <c r="F517" s="7"/>
      <c r="G517" s="7"/>
      <c r="H517" s="7"/>
      <c r="I517" s="7"/>
      <c r="J517" s="7"/>
      <c r="K517" s="7"/>
      <c r="L517" s="7"/>
      <c r="M517" s="7"/>
      <c r="N517" s="7"/>
      <c r="O517" s="7"/>
      <c r="P517" s="7"/>
      <c r="Q517" s="7"/>
      <c r="R517" s="7"/>
      <c r="S517" s="7"/>
      <c r="T517" s="7"/>
      <c r="U517" s="7"/>
      <c r="V517" s="7"/>
      <c r="W517" s="7"/>
      <c r="X517" s="7"/>
      <c r="Y517" s="7"/>
      <c r="Z517" s="7"/>
    </row>
    <row r="518" spans="2:26" ht="12.75">
      <c r="B518" s="4"/>
      <c r="C518" s="7"/>
      <c r="D518" s="6"/>
      <c r="E518" s="7"/>
      <c r="F518" s="7"/>
      <c r="G518" s="7"/>
      <c r="H518" s="7"/>
      <c r="I518" s="7"/>
      <c r="J518" s="7"/>
      <c r="K518" s="7"/>
      <c r="L518" s="7"/>
      <c r="M518" s="7"/>
      <c r="N518" s="7"/>
      <c r="O518" s="7"/>
      <c r="P518" s="7"/>
      <c r="Q518" s="7"/>
      <c r="R518" s="7"/>
      <c r="S518" s="7"/>
      <c r="T518" s="7"/>
      <c r="U518" s="7"/>
      <c r="V518" s="7"/>
      <c r="W518" s="7"/>
      <c r="X518" s="7"/>
      <c r="Y518" s="7"/>
      <c r="Z518" s="7"/>
    </row>
    <row r="519" spans="2:26" ht="12.75">
      <c r="B519" s="4"/>
      <c r="C519" s="7"/>
      <c r="D519" s="6"/>
      <c r="E519" s="7"/>
      <c r="F519" s="7"/>
      <c r="G519" s="7"/>
      <c r="H519" s="7"/>
      <c r="I519" s="7"/>
      <c r="J519" s="7"/>
      <c r="K519" s="7"/>
      <c r="L519" s="7"/>
      <c r="M519" s="7"/>
      <c r="N519" s="7"/>
      <c r="O519" s="7"/>
      <c r="P519" s="7"/>
      <c r="Q519" s="7"/>
      <c r="R519" s="7"/>
      <c r="S519" s="7"/>
      <c r="T519" s="7"/>
      <c r="U519" s="7"/>
      <c r="V519" s="7"/>
      <c r="W519" s="7"/>
      <c r="X519" s="7"/>
      <c r="Y519" s="7"/>
      <c r="Z519" s="7"/>
    </row>
    <row r="520" spans="2:26" ht="12.75">
      <c r="B520" s="4"/>
      <c r="C520" s="7"/>
      <c r="D520" s="6"/>
      <c r="E520" s="7"/>
      <c r="F520" s="7"/>
      <c r="G520" s="7"/>
      <c r="H520" s="7"/>
      <c r="I520" s="7"/>
      <c r="J520" s="7"/>
      <c r="K520" s="7"/>
      <c r="L520" s="7"/>
      <c r="M520" s="7"/>
      <c r="N520" s="7"/>
      <c r="O520" s="7"/>
      <c r="P520" s="7"/>
      <c r="Q520" s="7"/>
      <c r="R520" s="7"/>
      <c r="S520" s="7"/>
      <c r="T520" s="7"/>
      <c r="U520" s="7"/>
      <c r="V520" s="7"/>
      <c r="W520" s="7"/>
      <c r="X520" s="7"/>
      <c r="Y520" s="7"/>
      <c r="Z520" s="7"/>
    </row>
    <row r="521" spans="2:26" ht="12.75">
      <c r="B521" s="4"/>
      <c r="C521" s="7"/>
      <c r="D521" s="6"/>
      <c r="E521" s="7"/>
      <c r="F521" s="7"/>
      <c r="G521" s="7"/>
      <c r="H521" s="7"/>
      <c r="I521" s="7"/>
      <c r="J521" s="7"/>
      <c r="K521" s="7"/>
      <c r="L521" s="7"/>
      <c r="M521" s="7"/>
      <c r="N521" s="7"/>
      <c r="O521" s="7"/>
      <c r="P521" s="7"/>
      <c r="Q521" s="7"/>
      <c r="R521" s="7"/>
      <c r="S521" s="7"/>
      <c r="T521" s="7"/>
      <c r="U521" s="7"/>
      <c r="V521" s="7"/>
      <c r="W521" s="7"/>
      <c r="X521" s="7"/>
      <c r="Y521" s="7"/>
      <c r="Z521" s="7"/>
    </row>
    <row r="522" spans="2:26" ht="12.75">
      <c r="B522" s="4"/>
      <c r="C522" s="7"/>
      <c r="D522" s="6"/>
      <c r="E522" s="7"/>
      <c r="F522" s="7"/>
      <c r="G522" s="7"/>
      <c r="H522" s="7"/>
      <c r="I522" s="7"/>
      <c r="J522" s="7"/>
      <c r="K522" s="7"/>
      <c r="L522" s="7"/>
      <c r="M522" s="7"/>
      <c r="N522" s="7"/>
      <c r="O522" s="7"/>
      <c r="P522" s="7"/>
      <c r="Q522" s="7"/>
      <c r="R522" s="7"/>
      <c r="S522" s="7"/>
      <c r="T522" s="7"/>
      <c r="U522" s="7"/>
      <c r="V522" s="7"/>
      <c r="W522" s="7"/>
      <c r="X522" s="7"/>
      <c r="Y522" s="7"/>
      <c r="Z522" s="7"/>
    </row>
    <row r="523" spans="2:26" ht="12.75">
      <c r="B523" s="4"/>
      <c r="C523" s="7"/>
      <c r="D523" s="6"/>
      <c r="E523" s="7"/>
      <c r="F523" s="7"/>
      <c r="G523" s="7"/>
      <c r="H523" s="7"/>
      <c r="I523" s="7"/>
      <c r="J523" s="7"/>
      <c r="K523" s="7"/>
      <c r="L523" s="7"/>
      <c r="M523" s="7"/>
      <c r="N523" s="7"/>
      <c r="O523" s="7"/>
      <c r="P523" s="7"/>
      <c r="Q523" s="7"/>
      <c r="R523" s="7"/>
      <c r="S523" s="7"/>
      <c r="T523" s="7"/>
      <c r="U523" s="7"/>
      <c r="V523" s="7"/>
      <c r="W523" s="7"/>
      <c r="X523" s="7"/>
      <c r="Y523" s="7"/>
      <c r="Z523" s="7"/>
    </row>
    <row r="524" spans="2:26" ht="12.75">
      <c r="B524" s="4"/>
      <c r="C524" s="7"/>
      <c r="D524" s="6"/>
      <c r="E524" s="7"/>
      <c r="F524" s="7"/>
      <c r="G524" s="7"/>
      <c r="H524" s="7"/>
      <c r="I524" s="7"/>
      <c r="J524" s="7"/>
      <c r="K524" s="7"/>
      <c r="L524" s="7"/>
      <c r="M524" s="7"/>
      <c r="N524" s="7"/>
      <c r="O524" s="7"/>
      <c r="P524" s="7"/>
      <c r="Q524" s="7"/>
      <c r="R524" s="7"/>
      <c r="S524" s="7"/>
      <c r="T524" s="7"/>
      <c r="U524" s="7"/>
      <c r="V524" s="7"/>
      <c r="W524" s="7"/>
      <c r="X524" s="7"/>
      <c r="Y524" s="7"/>
      <c r="Z524" s="7"/>
    </row>
    <row r="525" spans="2:26" ht="12.75">
      <c r="B525" s="4"/>
      <c r="C525" s="7"/>
      <c r="D525" s="6"/>
      <c r="E525" s="7"/>
      <c r="F525" s="7"/>
      <c r="G525" s="7"/>
      <c r="H525" s="7"/>
      <c r="I525" s="7"/>
      <c r="J525" s="7"/>
      <c r="K525" s="7"/>
      <c r="L525" s="7"/>
      <c r="M525" s="7"/>
      <c r="N525" s="7"/>
      <c r="O525" s="7"/>
      <c r="P525" s="7"/>
      <c r="Q525" s="7"/>
      <c r="R525" s="7"/>
      <c r="S525" s="7"/>
      <c r="T525" s="7"/>
      <c r="U525" s="7"/>
      <c r="V525" s="7"/>
      <c r="W525" s="7"/>
      <c r="X525" s="7"/>
      <c r="Y525" s="7"/>
      <c r="Z525" s="7"/>
    </row>
    <row r="526" spans="2:26" ht="12.75">
      <c r="B526" s="4"/>
      <c r="C526" s="7"/>
      <c r="D526" s="6"/>
      <c r="E526" s="7"/>
      <c r="F526" s="7"/>
      <c r="G526" s="7"/>
      <c r="H526" s="7"/>
      <c r="I526" s="7"/>
      <c r="J526" s="7"/>
      <c r="K526" s="7"/>
      <c r="L526" s="7"/>
      <c r="M526" s="7"/>
      <c r="N526" s="7"/>
      <c r="O526" s="7"/>
      <c r="P526" s="7"/>
      <c r="Q526" s="7"/>
      <c r="R526" s="7"/>
      <c r="S526" s="7"/>
      <c r="T526" s="7"/>
      <c r="U526" s="7"/>
      <c r="V526" s="7"/>
      <c r="W526" s="7"/>
      <c r="X526" s="7"/>
      <c r="Y526" s="7"/>
      <c r="Z526" s="7"/>
    </row>
    <row r="527" spans="2:26" ht="12.75">
      <c r="B527" s="4"/>
      <c r="C527" s="7"/>
      <c r="D527" s="6"/>
      <c r="E527" s="7"/>
      <c r="F527" s="7"/>
      <c r="G527" s="7"/>
      <c r="H527" s="7"/>
      <c r="I527" s="7"/>
      <c r="J527" s="7"/>
      <c r="K527" s="7"/>
      <c r="L527" s="7"/>
      <c r="M527" s="7"/>
      <c r="N527" s="7"/>
      <c r="O527" s="7"/>
      <c r="P527" s="7"/>
      <c r="Q527" s="7"/>
      <c r="R527" s="7"/>
      <c r="S527" s="7"/>
      <c r="T527" s="7"/>
      <c r="U527" s="7"/>
      <c r="V527" s="7"/>
      <c r="W527" s="7"/>
      <c r="X527" s="7"/>
      <c r="Y527" s="7"/>
      <c r="Z527" s="7"/>
    </row>
    <row r="528" spans="2:26" ht="12.75">
      <c r="B528" s="4"/>
      <c r="C528" s="7"/>
      <c r="D528" s="6"/>
      <c r="E528" s="7"/>
      <c r="F528" s="7"/>
      <c r="G528" s="7"/>
      <c r="H528" s="7"/>
      <c r="I528" s="7"/>
      <c r="J528" s="7"/>
      <c r="K528" s="7"/>
      <c r="L528" s="7"/>
      <c r="M528" s="7"/>
      <c r="N528" s="7"/>
      <c r="O528" s="7"/>
      <c r="P528" s="7"/>
      <c r="Q528" s="7"/>
      <c r="R528" s="7"/>
      <c r="S528" s="7"/>
      <c r="T528" s="7"/>
      <c r="U528" s="7"/>
      <c r="V528" s="7"/>
      <c r="W528" s="7"/>
      <c r="X528" s="7"/>
      <c r="Y528" s="7"/>
      <c r="Z528" s="7"/>
    </row>
    <row r="529" spans="2:26" ht="12.75">
      <c r="B529" s="4"/>
      <c r="C529" s="7"/>
      <c r="D529" s="6"/>
      <c r="E529" s="7"/>
      <c r="F529" s="7"/>
      <c r="G529" s="7"/>
      <c r="H529" s="7"/>
      <c r="I529" s="7"/>
      <c r="J529" s="7"/>
      <c r="K529" s="7"/>
      <c r="L529" s="7"/>
      <c r="M529" s="7"/>
      <c r="N529" s="7"/>
      <c r="O529" s="7"/>
      <c r="P529" s="7"/>
      <c r="Q529" s="7"/>
      <c r="R529" s="7"/>
      <c r="S529" s="7"/>
      <c r="T529" s="7"/>
      <c r="U529" s="7"/>
      <c r="V529" s="7"/>
      <c r="W529" s="7"/>
      <c r="X529" s="7"/>
      <c r="Y529" s="7"/>
      <c r="Z529" s="7"/>
    </row>
    <row r="530" spans="2:26" ht="12.75">
      <c r="B530" s="4"/>
      <c r="C530" s="7"/>
      <c r="D530" s="6"/>
      <c r="E530" s="7"/>
      <c r="F530" s="7"/>
      <c r="G530" s="7"/>
      <c r="H530" s="7"/>
      <c r="I530" s="7"/>
      <c r="J530" s="7"/>
      <c r="K530" s="7"/>
      <c r="L530" s="7"/>
      <c r="M530" s="7"/>
      <c r="N530" s="7"/>
      <c r="O530" s="7"/>
      <c r="P530" s="7"/>
      <c r="Q530" s="7"/>
      <c r="R530" s="7"/>
      <c r="S530" s="7"/>
      <c r="T530" s="7"/>
      <c r="U530" s="7"/>
      <c r="V530" s="7"/>
      <c r="W530" s="7"/>
      <c r="X530" s="7"/>
      <c r="Y530" s="7"/>
      <c r="Z530" s="7"/>
    </row>
    <row r="531" spans="2:26" ht="12.75">
      <c r="B531" s="4"/>
      <c r="C531" s="7"/>
      <c r="D531" s="6"/>
      <c r="E531" s="7"/>
      <c r="F531" s="7"/>
      <c r="G531" s="7"/>
      <c r="H531" s="7"/>
      <c r="I531" s="7"/>
      <c r="J531" s="7"/>
      <c r="K531" s="7"/>
      <c r="L531" s="7"/>
      <c r="M531" s="7"/>
      <c r="N531" s="7"/>
      <c r="O531" s="7"/>
      <c r="P531" s="7"/>
      <c r="Q531" s="7"/>
      <c r="R531" s="7"/>
      <c r="S531" s="7"/>
      <c r="T531" s="7"/>
      <c r="U531" s="7"/>
      <c r="V531" s="7"/>
      <c r="W531" s="7"/>
      <c r="X531" s="7"/>
      <c r="Y531" s="7"/>
      <c r="Z531" s="7"/>
    </row>
    <row r="532" spans="2:26" ht="12.75">
      <c r="B532" s="4"/>
      <c r="C532" s="7"/>
      <c r="D532" s="6"/>
      <c r="E532" s="7"/>
      <c r="F532" s="7"/>
      <c r="G532" s="7"/>
      <c r="H532" s="7"/>
      <c r="I532" s="7"/>
      <c r="J532" s="7"/>
      <c r="K532" s="7"/>
      <c r="L532" s="7"/>
      <c r="M532" s="7"/>
      <c r="N532" s="7"/>
      <c r="O532" s="7"/>
      <c r="P532" s="7"/>
      <c r="Q532" s="7"/>
      <c r="R532" s="7"/>
      <c r="S532" s="7"/>
      <c r="T532" s="7"/>
      <c r="U532" s="7"/>
      <c r="V532" s="7"/>
      <c r="W532" s="7"/>
      <c r="X532" s="7"/>
      <c r="Y532" s="7"/>
      <c r="Z532" s="7"/>
    </row>
    <row r="533" spans="2:26" ht="12.75">
      <c r="B533" s="4"/>
      <c r="C533" s="7"/>
      <c r="D533" s="6"/>
      <c r="E533" s="7"/>
      <c r="F533" s="7"/>
      <c r="G533" s="7"/>
      <c r="H533" s="7"/>
      <c r="I533" s="7"/>
      <c r="J533" s="7"/>
      <c r="K533" s="7"/>
      <c r="L533" s="7"/>
      <c r="M533" s="7"/>
      <c r="N533" s="7"/>
      <c r="O533" s="7"/>
      <c r="P533" s="7"/>
      <c r="Q533" s="7"/>
      <c r="R533" s="7"/>
      <c r="S533" s="7"/>
      <c r="T533" s="7"/>
      <c r="U533" s="7"/>
      <c r="V533" s="7"/>
      <c r="W533" s="7"/>
      <c r="X533" s="7"/>
      <c r="Y533" s="7"/>
      <c r="Z533" s="7"/>
    </row>
    <row r="534" spans="2:26" ht="12.75">
      <c r="B534" s="4"/>
      <c r="C534" s="7"/>
      <c r="D534" s="6"/>
      <c r="E534" s="7"/>
      <c r="F534" s="7"/>
      <c r="G534" s="7"/>
      <c r="H534" s="7"/>
      <c r="I534" s="7"/>
      <c r="J534" s="7"/>
      <c r="K534" s="7"/>
      <c r="L534" s="7"/>
      <c r="M534" s="7"/>
      <c r="N534" s="7"/>
      <c r="O534" s="7"/>
      <c r="P534" s="7"/>
      <c r="Q534" s="7"/>
      <c r="R534" s="7"/>
      <c r="S534" s="7"/>
      <c r="T534" s="7"/>
      <c r="U534" s="7"/>
      <c r="V534" s="7"/>
      <c r="W534" s="7"/>
      <c r="X534" s="7"/>
      <c r="Y534" s="7"/>
      <c r="Z534" s="7"/>
    </row>
    <row r="535" spans="2:26" ht="12.75">
      <c r="B535" s="4"/>
      <c r="C535" s="7"/>
      <c r="D535" s="6"/>
      <c r="E535" s="7"/>
      <c r="F535" s="7"/>
      <c r="G535" s="7"/>
      <c r="H535" s="7"/>
      <c r="I535" s="7"/>
      <c r="J535" s="7"/>
      <c r="K535" s="7"/>
      <c r="L535" s="7"/>
      <c r="M535" s="7"/>
      <c r="N535" s="7"/>
      <c r="O535" s="7"/>
      <c r="P535" s="7"/>
      <c r="Q535" s="7"/>
      <c r="R535" s="7"/>
      <c r="S535" s="7"/>
      <c r="T535" s="7"/>
      <c r="U535" s="7"/>
      <c r="V535" s="7"/>
      <c r="W535" s="7"/>
      <c r="X535" s="7"/>
      <c r="Y535" s="7"/>
      <c r="Z535" s="7"/>
    </row>
    <row r="536" spans="2:26" ht="12.75">
      <c r="B536" s="4"/>
      <c r="C536" s="7"/>
      <c r="D536" s="6"/>
      <c r="E536" s="7"/>
      <c r="F536" s="7"/>
      <c r="G536" s="7"/>
      <c r="H536" s="7"/>
      <c r="I536" s="7"/>
      <c r="J536" s="7"/>
      <c r="K536" s="7"/>
      <c r="L536" s="7"/>
      <c r="M536" s="7"/>
      <c r="N536" s="7"/>
      <c r="O536" s="7"/>
      <c r="P536" s="7"/>
      <c r="Q536" s="7"/>
      <c r="R536" s="7"/>
      <c r="S536" s="7"/>
      <c r="T536" s="7"/>
      <c r="U536" s="7"/>
      <c r="V536" s="7"/>
      <c r="W536" s="7"/>
      <c r="X536" s="7"/>
      <c r="Y536" s="7"/>
      <c r="Z536" s="7"/>
    </row>
    <row r="537" spans="2:26" ht="12.75">
      <c r="B537" s="4"/>
      <c r="C537" s="7"/>
      <c r="D537" s="6"/>
      <c r="E537" s="7"/>
      <c r="F537" s="7"/>
      <c r="G537" s="7"/>
      <c r="H537" s="7"/>
      <c r="I537" s="7"/>
      <c r="J537" s="7"/>
      <c r="K537" s="7"/>
      <c r="L537" s="7"/>
      <c r="M537" s="7"/>
      <c r="N537" s="7"/>
      <c r="O537" s="7"/>
      <c r="P537" s="7"/>
      <c r="Q537" s="7"/>
      <c r="R537" s="7"/>
      <c r="S537" s="7"/>
      <c r="T537" s="7"/>
      <c r="U537" s="7"/>
      <c r="V537" s="7"/>
      <c r="W537" s="7"/>
      <c r="X537" s="7"/>
      <c r="Y537" s="7"/>
      <c r="Z537" s="7"/>
    </row>
    <row r="538" spans="2:26" ht="12.75">
      <c r="B538" s="4"/>
      <c r="C538" s="7"/>
      <c r="D538" s="6"/>
      <c r="E538" s="7"/>
      <c r="F538" s="7"/>
      <c r="G538" s="7"/>
      <c r="H538" s="7"/>
      <c r="I538" s="7"/>
      <c r="J538" s="7"/>
      <c r="K538" s="7"/>
      <c r="L538" s="7"/>
      <c r="M538" s="7"/>
      <c r="N538" s="7"/>
      <c r="O538" s="7"/>
      <c r="P538" s="7"/>
      <c r="Q538" s="7"/>
      <c r="R538" s="7"/>
      <c r="S538" s="7"/>
      <c r="T538" s="7"/>
      <c r="U538" s="7"/>
      <c r="V538" s="7"/>
      <c r="W538" s="7"/>
      <c r="X538" s="7"/>
      <c r="Y538" s="7"/>
      <c r="Z538" s="7"/>
    </row>
    <row r="539" spans="2:26" ht="12.75">
      <c r="B539" s="4"/>
      <c r="C539" s="7"/>
      <c r="D539" s="6"/>
      <c r="E539" s="7"/>
      <c r="F539" s="7"/>
      <c r="G539" s="7"/>
      <c r="H539" s="7"/>
      <c r="I539" s="7"/>
      <c r="J539" s="7"/>
      <c r="K539" s="7"/>
      <c r="L539" s="7"/>
      <c r="M539" s="7"/>
      <c r="N539" s="7"/>
      <c r="O539" s="7"/>
      <c r="P539" s="7"/>
      <c r="Q539" s="7"/>
      <c r="R539" s="7"/>
      <c r="S539" s="7"/>
      <c r="T539" s="7"/>
      <c r="U539" s="7"/>
      <c r="V539" s="7"/>
      <c r="W539" s="7"/>
      <c r="X539" s="7"/>
      <c r="Y539" s="7"/>
      <c r="Z539" s="7"/>
    </row>
    <row r="540" spans="2:26" ht="12.75">
      <c r="B540" s="4"/>
      <c r="C540" s="7"/>
      <c r="D540" s="6"/>
      <c r="E540" s="7"/>
      <c r="F540" s="7"/>
      <c r="G540" s="7"/>
      <c r="H540" s="7"/>
      <c r="I540" s="7"/>
      <c r="J540" s="7"/>
      <c r="K540" s="7"/>
      <c r="L540" s="7"/>
      <c r="M540" s="7"/>
      <c r="N540" s="7"/>
      <c r="O540" s="7"/>
      <c r="P540" s="7"/>
      <c r="Q540" s="7"/>
      <c r="R540" s="7"/>
      <c r="S540" s="7"/>
      <c r="T540" s="7"/>
      <c r="U540" s="7"/>
      <c r="V540" s="7"/>
      <c r="W540" s="7"/>
      <c r="X540" s="7"/>
      <c r="Y540" s="7"/>
      <c r="Z540" s="7"/>
    </row>
    <row r="541" spans="2:26" ht="12.75">
      <c r="B541" s="4"/>
      <c r="C541" s="7"/>
      <c r="D541" s="6"/>
      <c r="E541" s="7"/>
      <c r="F541" s="7"/>
      <c r="G541" s="7"/>
      <c r="H541" s="7"/>
      <c r="I541" s="7"/>
      <c r="J541" s="7"/>
      <c r="K541" s="7"/>
      <c r="L541" s="7"/>
      <c r="M541" s="7"/>
      <c r="N541" s="7"/>
      <c r="O541" s="7"/>
      <c r="P541" s="7"/>
      <c r="Q541" s="7"/>
      <c r="R541" s="7"/>
      <c r="S541" s="7"/>
      <c r="T541" s="7"/>
      <c r="U541" s="7"/>
      <c r="V541" s="7"/>
      <c r="W541" s="7"/>
      <c r="X541" s="7"/>
      <c r="Y541" s="7"/>
      <c r="Z541" s="7"/>
    </row>
    <row r="542" spans="2:26" ht="12.75">
      <c r="B542" s="4"/>
      <c r="C542" s="7"/>
      <c r="D542" s="6"/>
      <c r="E542" s="7"/>
      <c r="F542" s="7"/>
      <c r="G542" s="7"/>
      <c r="H542" s="7"/>
      <c r="I542" s="7"/>
      <c r="J542" s="7"/>
      <c r="K542" s="7"/>
      <c r="L542" s="7"/>
      <c r="M542" s="7"/>
      <c r="N542" s="7"/>
      <c r="O542" s="7"/>
      <c r="P542" s="7"/>
      <c r="Q542" s="7"/>
      <c r="R542" s="7"/>
      <c r="S542" s="7"/>
      <c r="T542" s="7"/>
      <c r="U542" s="7"/>
      <c r="V542" s="7"/>
      <c r="W542" s="7"/>
      <c r="X542" s="7"/>
      <c r="Y542" s="7"/>
      <c r="Z542" s="7"/>
    </row>
    <row r="543" spans="2:26" ht="12.75">
      <c r="B543" s="4"/>
      <c r="C543" s="7"/>
      <c r="D543" s="6"/>
      <c r="E543" s="7"/>
      <c r="F543" s="7"/>
      <c r="G543" s="7"/>
      <c r="H543" s="7"/>
      <c r="I543" s="7"/>
      <c r="J543" s="7"/>
      <c r="K543" s="7"/>
      <c r="L543" s="7"/>
      <c r="M543" s="7"/>
      <c r="N543" s="7"/>
      <c r="O543" s="7"/>
      <c r="P543" s="7"/>
      <c r="Q543" s="7"/>
      <c r="R543" s="7"/>
      <c r="S543" s="7"/>
      <c r="T543" s="7"/>
      <c r="U543" s="7"/>
      <c r="V543" s="7"/>
      <c r="W543" s="7"/>
      <c r="X543" s="7"/>
      <c r="Y543" s="7"/>
      <c r="Z543" s="7"/>
    </row>
    <row r="544" spans="2:26" ht="12.75">
      <c r="B544" s="4"/>
      <c r="C544" s="7"/>
      <c r="D544" s="6"/>
      <c r="E544" s="7"/>
      <c r="F544" s="7"/>
      <c r="G544" s="7"/>
      <c r="H544" s="7"/>
      <c r="I544" s="7"/>
      <c r="J544" s="7"/>
      <c r="K544" s="7"/>
      <c r="L544" s="7"/>
      <c r="M544" s="7"/>
      <c r="N544" s="7"/>
      <c r="O544" s="7"/>
      <c r="P544" s="7"/>
      <c r="Q544" s="7"/>
      <c r="R544" s="7"/>
      <c r="S544" s="7"/>
      <c r="T544" s="7"/>
      <c r="U544" s="7"/>
      <c r="V544" s="7"/>
      <c r="W544" s="7"/>
      <c r="X544" s="7"/>
      <c r="Y544" s="7"/>
      <c r="Z544" s="7"/>
    </row>
    <row r="545" spans="2:26" ht="12.75">
      <c r="B545" s="4"/>
      <c r="C545" s="7"/>
      <c r="D545" s="6"/>
      <c r="E545" s="7"/>
      <c r="F545" s="7"/>
      <c r="G545" s="7"/>
      <c r="H545" s="7"/>
      <c r="I545" s="7"/>
      <c r="J545" s="7"/>
      <c r="K545" s="7"/>
      <c r="L545" s="7"/>
      <c r="M545" s="7"/>
      <c r="N545" s="7"/>
      <c r="O545" s="7"/>
      <c r="P545" s="7"/>
      <c r="Q545" s="7"/>
      <c r="R545" s="7"/>
      <c r="S545" s="7"/>
      <c r="T545" s="7"/>
      <c r="U545" s="7"/>
      <c r="V545" s="7"/>
      <c r="W545" s="7"/>
      <c r="X545" s="7"/>
      <c r="Y545" s="7"/>
      <c r="Z545" s="7"/>
    </row>
    <row r="546" spans="2:26" ht="12.75">
      <c r="B546" s="4"/>
      <c r="C546" s="7"/>
      <c r="D546" s="6"/>
      <c r="E546" s="7"/>
      <c r="F546" s="7"/>
      <c r="G546" s="7"/>
      <c r="H546" s="7"/>
      <c r="I546" s="7"/>
      <c r="J546" s="7"/>
      <c r="K546" s="7"/>
      <c r="L546" s="7"/>
      <c r="M546" s="7"/>
      <c r="N546" s="7"/>
      <c r="O546" s="7"/>
      <c r="P546" s="7"/>
      <c r="Q546" s="7"/>
      <c r="R546" s="7"/>
      <c r="S546" s="7"/>
      <c r="T546" s="7"/>
      <c r="U546" s="7"/>
      <c r="V546" s="7"/>
      <c r="W546" s="7"/>
      <c r="X546" s="7"/>
      <c r="Y546" s="7"/>
      <c r="Z546" s="7"/>
    </row>
    <row r="547" spans="2:26" ht="12.75">
      <c r="B547" s="4"/>
      <c r="C547" s="7"/>
      <c r="D547" s="6"/>
      <c r="E547" s="7"/>
      <c r="F547" s="7"/>
      <c r="G547" s="7"/>
      <c r="H547" s="7"/>
      <c r="I547" s="7"/>
      <c r="J547" s="7"/>
      <c r="K547" s="7"/>
      <c r="L547" s="7"/>
      <c r="M547" s="7"/>
      <c r="N547" s="7"/>
      <c r="O547" s="7"/>
      <c r="P547" s="7"/>
      <c r="Q547" s="7"/>
      <c r="R547" s="7"/>
      <c r="S547" s="7"/>
      <c r="T547" s="7"/>
      <c r="U547" s="7"/>
      <c r="V547" s="7"/>
      <c r="W547" s="7"/>
      <c r="X547" s="7"/>
      <c r="Y547" s="7"/>
      <c r="Z547" s="7"/>
    </row>
    <row r="548" spans="2:26" ht="12.75">
      <c r="B548" s="4"/>
      <c r="C548" s="7"/>
      <c r="D548" s="6"/>
      <c r="E548" s="7"/>
      <c r="F548" s="7"/>
      <c r="G548" s="7"/>
      <c r="H548" s="7"/>
      <c r="I548" s="7"/>
      <c r="J548" s="7"/>
      <c r="K548" s="7"/>
      <c r="L548" s="7"/>
      <c r="M548" s="7"/>
      <c r="N548" s="7"/>
      <c r="O548" s="7"/>
      <c r="P548" s="7"/>
      <c r="Q548" s="7"/>
      <c r="R548" s="7"/>
      <c r="S548" s="7"/>
      <c r="T548" s="7"/>
      <c r="U548" s="7"/>
      <c r="V548" s="7"/>
      <c r="W548" s="7"/>
      <c r="X548" s="7"/>
      <c r="Y548" s="7"/>
      <c r="Z548" s="7"/>
    </row>
    <row r="549" spans="2:26" ht="12.75">
      <c r="B549" s="4"/>
      <c r="C549" s="7"/>
      <c r="D549" s="6"/>
      <c r="E549" s="7"/>
      <c r="F549" s="7"/>
      <c r="G549" s="7"/>
      <c r="H549" s="7"/>
      <c r="I549" s="7"/>
      <c r="J549" s="7"/>
      <c r="K549" s="7"/>
      <c r="L549" s="7"/>
      <c r="M549" s="7"/>
      <c r="N549" s="7"/>
      <c r="O549" s="7"/>
      <c r="P549" s="7"/>
      <c r="Q549" s="7"/>
      <c r="R549" s="7"/>
      <c r="S549" s="7"/>
      <c r="T549" s="7"/>
      <c r="U549" s="7"/>
      <c r="V549" s="7"/>
      <c r="W549" s="7"/>
      <c r="X549" s="7"/>
      <c r="Y549" s="7"/>
      <c r="Z549" s="7"/>
    </row>
    <row r="550" spans="2:26" ht="12.75">
      <c r="B550" s="4"/>
      <c r="C550" s="7"/>
      <c r="D550" s="6"/>
      <c r="E550" s="7"/>
      <c r="F550" s="7"/>
      <c r="G550" s="7"/>
      <c r="H550" s="7"/>
      <c r="I550" s="7"/>
      <c r="J550" s="7"/>
      <c r="K550" s="7"/>
      <c r="L550" s="7"/>
      <c r="M550" s="7"/>
      <c r="N550" s="7"/>
      <c r="O550" s="7"/>
      <c r="P550" s="7"/>
      <c r="Q550" s="7"/>
      <c r="R550" s="7"/>
      <c r="S550" s="7"/>
      <c r="T550" s="7"/>
      <c r="U550" s="7"/>
      <c r="V550" s="7"/>
      <c r="W550" s="7"/>
      <c r="X550" s="7"/>
      <c r="Y550" s="7"/>
      <c r="Z550" s="7"/>
    </row>
    <row r="551" spans="2:26" ht="12.75">
      <c r="B551" s="4"/>
      <c r="C551" s="7"/>
      <c r="D551" s="6"/>
      <c r="E551" s="7"/>
      <c r="F551" s="7"/>
      <c r="G551" s="7"/>
      <c r="H551" s="7"/>
      <c r="I551" s="7"/>
      <c r="J551" s="7"/>
      <c r="K551" s="7"/>
      <c r="L551" s="7"/>
      <c r="M551" s="7"/>
      <c r="N551" s="7"/>
      <c r="O551" s="7"/>
      <c r="P551" s="7"/>
      <c r="Q551" s="7"/>
      <c r="R551" s="7"/>
      <c r="S551" s="7"/>
      <c r="T551" s="7"/>
      <c r="U551" s="7"/>
      <c r="V551" s="7"/>
      <c r="W551" s="7"/>
      <c r="X551" s="7"/>
      <c r="Y551" s="7"/>
      <c r="Z551" s="7"/>
    </row>
    <row r="552" spans="2:26" ht="12.75">
      <c r="B552" s="4"/>
      <c r="C552" s="7"/>
      <c r="D552" s="6"/>
      <c r="E552" s="7"/>
      <c r="F552" s="7"/>
      <c r="G552" s="7"/>
      <c r="H552" s="7"/>
      <c r="I552" s="7"/>
      <c r="J552" s="7"/>
      <c r="K552" s="7"/>
      <c r="L552" s="7"/>
      <c r="M552" s="7"/>
      <c r="N552" s="7"/>
      <c r="O552" s="7"/>
      <c r="P552" s="7"/>
      <c r="Q552" s="7"/>
      <c r="R552" s="7"/>
      <c r="S552" s="7"/>
      <c r="T552" s="7"/>
      <c r="U552" s="7"/>
      <c r="V552" s="7"/>
      <c r="W552" s="7"/>
      <c r="X552" s="7"/>
      <c r="Y552" s="7"/>
      <c r="Z552" s="7"/>
    </row>
    <row r="553" spans="2:26" ht="12.75">
      <c r="B553" s="4"/>
      <c r="C553" s="7"/>
      <c r="D553" s="6"/>
      <c r="E553" s="7"/>
      <c r="F553" s="7"/>
      <c r="G553" s="7"/>
      <c r="H553" s="7"/>
      <c r="I553" s="7"/>
      <c r="J553" s="7"/>
      <c r="K553" s="7"/>
      <c r="L553" s="7"/>
      <c r="M553" s="7"/>
      <c r="N553" s="7"/>
      <c r="O553" s="7"/>
      <c r="P553" s="7"/>
      <c r="Q553" s="7"/>
      <c r="R553" s="7"/>
      <c r="S553" s="7"/>
      <c r="T553" s="7"/>
      <c r="U553" s="7"/>
      <c r="V553" s="7"/>
      <c r="W553" s="7"/>
      <c r="X553" s="7"/>
      <c r="Y553" s="7"/>
      <c r="Z553" s="7"/>
    </row>
    <row r="554" spans="2:26" ht="12.75">
      <c r="B554" s="4"/>
      <c r="C554" s="7"/>
      <c r="D554" s="6"/>
      <c r="E554" s="7"/>
      <c r="F554" s="7"/>
      <c r="G554" s="7"/>
      <c r="H554" s="7"/>
      <c r="I554" s="7"/>
      <c r="J554" s="7"/>
      <c r="K554" s="7"/>
      <c r="L554" s="7"/>
      <c r="M554" s="7"/>
      <c r="N554" s="7"/>
      <c r="O554" s="7"/>
      <c r="P554" s="7"/>
      <c r="Q554" s="7"/>
      <c r="R554" s="7"/>
      <c r="S554" s="7"/>
      <c r="T554" s="7"/>
      <c r="U554" s="7"/>
      <c r="V554" s="7"/>
      <c r="W554" s="7"/>
      <c r="X554" s="7"/>
      <c r="Y554" s="7"/>
      <c r="Z554" s="7"/>
    </row>
    <row r="555" spans="2:26" ht="12.75">
      <c r="B555" s="4"/>
      <c r="C555" s="7"/>
      <c r="D555" s="6"/>
      <c r="E555" s="7"/>
      <c r="F555" s="7"/>
      <c r="G555" s="7"/>
      <c r="H555" s="7"/>
      <c r="I555" s="7"/>
      <c r="J555" s="7"/>
      <c r="K555" s="7"/>
      <c r="L555" s="7"/>
      <c r="M555" s="7"/>
      <c r="N555" s="7"/>
      <c r="O555" s="7"/>
      <c r="P555" s="7"/>
      <c r="Q555" s="7"/>
      <c r="R555" s="7"/>
      <c r="S555" s="7"/>
      <c r="T555" s="7"/>
      <c r="U555" s="7"/>
      <c r="V555" s="7"/>
      <c r="W555" s="7"/>
      <c r="X555" s="7"/>
      <c r="Y555" s="7"/>
      <c r="Z555" s="7"/>
    </row>
    <row r="556" spans="2:26" ht="12.75">
      <c r="B556" s="4"/>
      <c r="C556" s="7"/>
      <c r="D556" s="6"/>
      <c r="E556" s="7"/>
      <c r="F556" s="7"/>
      <c r="G556" s="7"/>
      <c r="H556" s="7"/>
      <c r="I556" s="7"/>
      <c r="J556" s="7"/>
      <c r="K556" s="7"/>
      <c r="L556" s="7"/>
      <c r="M556" s="7"/>
      <c r="N556" s="7"/>
      <c r="O556" s="7"/>
      <c r="P556" s="7"/>
      <c r="Q556" s="7"/>
      <c r="R556" s="7"/>
      <c r="S556" s="7"/>
      <c r="T556" s="7"/>
      <c r="U556" s="7"/>
      <c r="V556" s="7"/>
      <c r="W556" s="7"/>
      <c r="X556" s="7"/>
      <c r="Y556" s="7"/>
      <c r="Z556" s="7"/>
    </row>
    <row r="557" spans="2:26" ht="12.75">
      <c r="B557" s="4"/>
      <c r="C557" s="7"/>
      <c r="D557" s="6"/>
      <c r="E557" s="7"/>
      <c r="F557" s="7"/>
      <c r="G557" s="7"/>
      <c r="H557" s="7"/>
      <c r="I557" s="7"/>
      <c r="J557" s="7"/>
      <c r="K557" s="7"/>
      <c r="L557" s="7"/>
      <c r="M557" s="7"/>
      <c r="N557" s="7"/>
      <c r="O557" s="7"/>
      <c r="P557" s="7"/>
      <c r="Q557" s="7"/>
      <c r="R557" s="7"/>
      <c r="S557" s="7"/>
      <c r="T557" s="7"/>
      <c r="U557" s="7"/>
      <c r="V557" s="7"/>
      <c r="W557" s="7"/>
      <c r="X557" s="7"/>
      <c r="Y557" s="7"/>
      <c r="Z557" s="7"/>
    </row>
    <row r="558" spans="2:26" ht="12.75">
      <c r="B558" s="4"/>
      <c r="C558" s="7"/>
      <c r="D558" s="6"/>
      <c r="E558" s="7"/>
      <c r="F558" s="7"/>
      <c r="G558" s="7"/>
      <c r="H558" s="7"/>
      <c r="I558" s="7"/>
      <c r="J558" s="7"/>
      <c r="K558" s="7"/>
      <c r="L558" s="7"/>
      <c r="M558" s="7"/>
      <c r="N558" s="7"/>
      <c r="O558" s="7"/>
      <c r="P558" s="7"/>
      <c r="Q558" s="7"/>
      <c r="R558" s="7"/>
      <c r="S558" s="7"/>
      <c r="T558" s="7"/>
      <c r="U558" s="7"/>
      <c r="V558" s="7"/>
      <c r="W558" s="7"/>
      <c r="X558" s="7"/>
      <c r="Y558" s="7"/>
      <c r="Z558" s="7"/>
    </row>
    <row r="559" spans="2:26" ht="12.75">
      <c r="B559" s="4"/>
      <c r="C559" s="7"/>
      <c r="D559" s="6"/>
      <c r="E559" s="7"/>
      <c r="F559" s="7"/>
      <c r="G559" s="7"/>
      <c r="H559" s="7"/>
      <c r="I559" s="7"/>
      <c r="J559" s="7"/>
      <c r="K559" s="7"/>
      <c r="L559" s="7"/>
      <c r="M559" s="7"/>
      <c r="N559" s="7"/>
      <c r="O559" s="7"/>
      <c r="P559" s="7"/>
      <c r="Q559" s="7"/>
      <c r="R559" s="7"/>
      <c r="S559" s="7"/>
      <c r="T559" s="7"/>
      <c r="U559" s="7"/>
      <c r="V559" s="7"/>
      <c r="W559" s="7"/>
      <c r="X559" s="7"/>
      <c r="Y559" s="7"/>
      <c r="Z559" s="7"/>
    </row>
    <row r="560" spans="2:26" ht="12.75">
      <c r="B560" s="4"/>
      <c r="C560" s="7"/>
      <c r="D560" s="6"/>
      <c r="E560" s="7"/>
      <c r="F560" s="7"/>
      <c r="G560" s="7"/>
      <c r="H560" s="7"/>
      <c r="I560" s="7"/>
      <c r="J560" s="7"/>
      <c r="K560" s="7"/>
      <c r="L560" s="7"/>
      <c r="M560" s="7"/>
      <c r="N560" s="7"/>
      <c r="O560" s="7"/>
      <c r="P560" s="7"/>
      <c r="Q560" s="7"/>
      <c r="R560" s="7"/>
      <c r="S560" s="7"/>
      <c r="T560" s="7"/>
      <c r="U560" s="7"/>
      <c r="V560" s="7"/>
      <c r="W560" s="7"/>
      <c r="X560" s="7"/>
      <c r="Y560" s="7"/>
      <c r="Z560" s="7"/>
    </row>
    <row r="561" spans="2:26" ht="12.75">
      <c r="B561" s="4"/>
      <c r="C561" s="7"/>
      <c r="D561" s="6"/>
      <c r="E561" s="7"/>
      <c r="F561" s="7"/>
      <c r="G561" s="7"/>
      <c r="H561" s="7"/>
      <c r="I561" s="7"/>
      <c r="J561" s="7"/>
      <c r="K561" s="7"/>
      <c r="L561" s="7"/>
      <c r="M561" s="7"/>
      <c r="N561" s="7"/>
      <c r="O561" s="7"/>
      <c r="P561" s="7"/>
      <c r="Q561" s="7"/>
      <c r="R561" s="7"/>
      <c r="S561" s="7"/>
      <c r="T561" s="7"/>
      <c r="U561" s="7"/>
      <c r="V561" s="7"/>
      <c r="W561" s="7"/>
      <c r="X561" s="7"/>
      <c r="Y561" s="7"/>
      <c r="Z561" s="7"/>
    </row>
    <row r="562" spans="2:26" ht="12.75">
      <c r="B562" s="4"/>
      <c r="C562" s="7"/>
      <c r="D562" s="6"/>
      <c r="E562" s="7"/>
      <c r="F562" s="7"/>
      <c r="G562" s="7"/>
      <c r="H562" s="7"/>
      <c r="I562" s="7"/>
      <c r="J562" s="7"/>
      <c r="K562" s="7"/>
      <c r="L562" s="7"/>
      <c r="M562" s="7"/>
      <c r="N562" s="7"/>
      <c r="O562" s="7"/>
      <c r="P562" s="7"/>
      <c r="Q562" s="7"/>
      <c r="R562" s="7"/>
      <c r="S562" s="7"/>
      <c r="T562" s="7"/>
      <c r="U562" s="7"/>
      <c r="V562" s="7"/>
      <c r="W562" s="7"/>
      <c r="X562" s="7"/>
      <c r="Y562" s="7"/>
      <c r="Z562" s="7"/>
    </row>
    <row r="563" spans="2:26" ht="12.75">
      <c r="B563" s="4"/>
      <c r="C563" s="7"/>
      <c r="D563" s="6"/>
      <c r="E563" s="7"/>
      <c r="F563" s="7"/>
      <c r="G563" s="7"/>
      <c r="H563" s="7"/>
      <c r="I563" s="7"/>
      <c r="J563" s="7"/>
      <c r="K563" s="7"/>
      <c r="L563" s="7"/>
      <c r="M563" s="7"/>
      <c r="N563" s="7"/>
      <c r="O563" s="7"/>
      <c r="P563" s="7"/>
      <c r="Q563" s="7"/>
      <c r="R563" s="7"/>
      <c r="S563" s="7"/>
      <c r="T563" s="7"/>
      <c r="U563" s="7"/>
      <c r="V563" s="7"/>
      <c r="W563" s="7"/>
      <c r="X563" s="7"/>
      <c r="Y563" s="7"/>
      <c r="Z563" s="7"/>
    </row>
    <row r="564" spans="2:26" ht="12.75">
      <c r="B564" s="4"/>
      <c r="C564" s="7"/>
      <c r="D564" s="6"/>
      <c r="E564" s="7"/>
      <c r="F564" s="7"/>
      <c r="G564" s="7"/>
      <c r="H564" s="7"/>
      <c r="I564" s="7"/>
      <c r="J564" s="7"/>
      <c r="K564" s="7"/>
      <c r="L564" s="7"/>
      <c r="M564" s="7"/>
      <c r="N564" s="7"/>
      <c r="O564" s="7"/>
      <c r="P564" s="7"/>
      <c r="Q564" s="7"/>
      <c r="R564" s="7"/>
      <c r="S564" s="7"/>
      <c r="T564" s="7"/>
      <c r="U564" s="7"/>
      <c r="V564" s="7"/>
      <c r="W564" s="7"/>
      <c r="X564" s="7"/>
      <c r="Y564" s="7"/>
      <c r="Z564" s="7"/>
    </row>
    <row r="565" spans="2:26" ht="12.75">
      <c r="B565" s="4"/>
      <c r="C565" s="7"/>
      <c r="D565" s="6"/>
      <c r="E565" s="7"/>
      <c r="F565" s="7"/>
      <c r="G565" s="7"/>
      <c r="H565" s="7"/>
      <c r="I565" s="7"/>
      <c r="J565" s="7"/>
      <c r="K565" s="7"/>
      <c r="L565" s="7"/>
      <c r="M565" s="7"/>
      <c r="N565" s="7"/>
      <c r="O565" s="7"/>
      <c r="P565" s="7"/>
      <c r="Q565" s="7"/>
      <c r="R565" s="7"/>
      <c r="S565" s="7"/>
      <c r="T565" s="7"/>
      <c r="U565" s="7"/>
      <c r="V565" s="7"/>
      <c r="W565" s="7"/>
      <c r="X565" s="7"/>
      <c r="Y565" s="7"/>
      <c r="Z565" s="7"/>
    </row>
    <row r="566" spans="2:26" ht="12.75">
      <c r="B566" s="4"/>
      <c r="C566" s="7"/>
      <c r="D566" s="6"/>
      <c r="E566" s="7"/>
      <c r="F566" s="7"/>
      <c r="G566" s="7"/>
      <c r="H566" s="7"/>
      <c r="I566" s="7"/>
      <c r="J566" s="7"/>
      <c r="K566" s="7"/>
      <c r="L566" s="7"/>
      <c r="M566" s="7"/>
      <c r="N566" s="7"/>
      <c r="O566" s="7"/>
      <c r="P566" s="7"/>
      <c r="Q566" s="7"/>
      <c r="R566" s="7"/>
      <c r="S566" s="7"/>
      <c r="T566" s="7"/>
      <c r="U566" s="7"/>
      <c r="V566" s="7"/>
      <c r="W566" s="7"/>
      <c r="X566" s="7"/>
      <c r="Y566" s="7"/>
      <c r="Z566" s="7"/>
    </row>
    <row r="567" spans="2:26" ht="12.75">
      <c r="B567" s="4"/>
      <c r="C567" s="7"/>
      <c r="D567" s="6"/>
      <c r="E567" s="7"/>
      <c r="F567" s="7"/>
      <c r="G567" s="7"/>
      <c r="H567" s="7"/>
      <c r="I567" s="7"/>
      <c r="J567" s="7"/>
      <c r="K567" s="7"/>
      <c r="L567" s="7"/>
      <c r="M567" s="7"/>
      <c r="N567" s="7"/>
      <c r="O567" s="7"/>
      <c r="P567" s="7"/>
      <c r="Q567" s="7"/>
      <c r="R567" s="7"/>
      <c r="S567" s="7"/>
      <c r="T567" s="7"/>
      <c r="U567" s="7"/>
      <c r="V567" s="7"/>
      <c r="W567" s="7"/>
      <c r="X567" s="7"/>
      <c r="Y567" s="7"/>
      <c r="Z567" s="7"/>
    </row>
    <row r="568" spans="2:26" ht="12.75">
      <c r="B568" s="4"/>
      <c r="C568" s="7"/>
      <c r="D568" s="6"/>
      <c r="E568" s="7"/>
      <c r="F568" s="7"/>
      <c r="G568" s="7"/>
      <c r="H568" s="7"/>
      <c r="I568" s="7"/>
      <c r="J568" s="7"/>
      <c r="K568" s="7"/>
      <c r="L568" s="7"/>
      <c r="M568" s="7"/>
      <c r="N568" s="7"/>
      <c r="O568" s="7"/>
      <c r="P568" s="7"/>
      <c r="Q568" s="7"/>
      <c r="R568" s="7"/>
      <c r="S568" s="7"/>
      <c r="T568" s="7"/>
      <c r="U568" s="7"/>
      <c r="V568" s="7"/>
      <c r="W568" s="7"/>
      <c r="X568" s="7"/>
      <c r="Y568" s="7"/>
      <c r="Z568" s="7"/>
    </row>
    <row r="569" spans="2:26" ht="12.75">
      <c r="B569" s="4"/>
      <c r="C569" s="7"/>
      <c r="D569" s="6"/>
      <c r="E569" s="7"/>
      <c r="F569" s="7"/>
      <c r="G569" s="7"/>
      <c r="H569" s="7"/>
      <c r="I569" s="7"/>
      <c r="J569" s="7"/>
      <c r="K569" s="7"/>
      <c r="L569" s="7"/>
      <c r="M569" s="7"/>
      <c r="N569" s="7"/>
      <c r="O569" s="7"/>
      <c r="P569" s="7"/>
      <c r="Q569" s="7"/>
      <c r="R569" s="7"/>
      <c r="S569" s="7"/>
      <c r="T569" s="7"/>
      <c r="U569" s="7"/>
      <c r="V569" s="7"/>
      <c r="W569" s="7"/>
      <c r="X569" s="7"/>
      <c r="Y569" s="7"/>
      <c r="Z569" s="7"/>
    </row>
    <row r="570" spans="2:26" ht="12.75">
      <c r="B570" s="4"/>
      <c r="C570" s="7"/>
      <c r="D570" s="6"/>
      <c r="E570" s="7"/>
      <c r="F570" s="7"/>
      <c r="G570" s="7"/>
      <c r="H570" s="7"/>
      <c r="I570" s="7"/>
      <c r="J570" s="7"/>
      <c r="K570" s="7"/>
      <c r="L570" s="7"/>
      <c r="M570" s="7"/>
      <c r="N570" s="7"/>
      <c r="O570" s="7"/>
      <c r="P570" s="7"/>
      <c r="Q570" s="7"/>
      <c r="R570" s="7"/>
      <c r="S570" s="7"/>
      <c r="T570" s="7"/>
      <c r="U570" s="7"/>
      <c r="V570" s="7"/>
      <c r="W570" s="7"/>
      <c r="X570" s="7"/>
      <c r="Y570" s="7"/>
      <c r="Z570" s="7"/>
    </row>
    <row r="571" spans="2:26" ht="12.75">
      <c r="B571" s="4"/>
      <c r="C571" s="7"/>
      <c r="D571" s="6"/>
      <c r="E571" s="7"/>
      <c r="F571" s="7"/>
      <c r="G571" s="7"/>
      <c r="H571" s="7"/>
      <c r="I571" s="7"/>
      <c r="J571" s="7"/>
      <c r="K571" s="7"/>
      <c r="L571" s="7"/>
      <c r="M571" s="7"/>
      <c r="N571" s="7"/>
      <c r="O571" s="7"/>
      <c r="P571" s="7"/>
      <c r="Q571" s="7"/>
      <c r="R571" s="7"/>
      <c r="S571" s="7"/>
      <c r="T571" s="7"/>
      <c r="U571" s="7"/>
      <c r="V571" s="7"/>
      <c r="W571" s="7"/>
      <c r="X571" s="7"/>
      <c r="Y571" s="7"/>
      <c r="Z571" s="7"/>
    </row>
    <row r="572" spans="2:26" ht="12.75">
      <c r="B572" s="4"/>
      <c r="C572" s="7"/>
      <c r="D572" s="6"/>
      <c r="E572" s="7"/>
      <c r="F572" s="7"/>
      <c r="G572" s="7"/>
      <c r="H572" s="7"/>
      <c r="I572" s="7"/>
      <c r="J572" s="7"/>
      <c r="K572" s="7"/>
      <c r="L572" s="7"/>
      <c r="M572" s="7"/>
      <c r="N572" s="7"/>
      <c r="O572" s="7"/>
      <c r="P572" s="7"/>
      <c r="Q572" s="7"/>
      <c r="R572" s="7"/>
      <c r="S572" s="7"/>
      <c r="T572" s="7"/>
      <c r="U572" s="7"/>
      <c r="V572" s="7"/>
      <c r="W572" s="7"/>
      <c r="X572" s="7"/>
      <c r="Y572" s="7"/>
      <c r="Z572" s="7"/>
    </row>
    <row r="573" spans="2:26" ht="12.75">
      <c r="B573" s="4"/>
      <c r="C573" s="7"/>
      <c r="D573" s="6"/>
      <c r="E573" s="7"/>
      <c r="F573" s="7"/>
      <c r="G573" s="7"/>
      <c r="H573" s="7"/>
      <c r="I573" s="7"/>
      <c r="J573" s="7"/>
      <c r="K573" s="7"/>
      <c r="L573" s="7"/>
      <c r="M573" s="7"/>
      <c r="N573" s="7"/>
      <c r="O573" s="7"/>
      <c r="P573" s="7"/>
      <c r="Q573" s="7"/>
      <c r="R573" s="7"/>
      <c r="S573" s="7"/>
      <c r="T573" s="7"/>
      <c r="U573" s="7"/>
      <c r="V573" s="7"/>
      <c r="W573" s="7"/>
      <c r="X573" s="7"/>
      <c r="Y573" s="7"/>
      <c r="Z573" s="7"/>
    </row>
    <row r="574" spans="2:26" ht="12.75">
      <c r="B574" s="4"/>
      <c r="C574" s="7"/>
      <c r="D574" s="6"/>
      <c r="E574" s="7"/>
      <c r="F574" s="7"/>
      <c r="G574" s="7"/>
      <c r="H574" s="7"/>
      <c r="I574" s="7"/>
      <c r="J574" s="7"/>
      <c r="K574" s="7"/>
      <c r="L574" s="7"/>
      <c r="M574" s="7"/>
      <c r="N574" s="7"/>
      <c r="O574" s="7"/>
      <c r="P574" s="7"/>
      <c r="Q574" s="7"/>
      <c r="R574" s="7"/>
      <c r="S574" s="7"/>
      <c r="T574" s="7"/>
      <c r="U574" s="7"/>
      <c r="V574" s="7"/>
      <c r="W574" s="7"/>
      <c r="X574" s="7"/>
      <c r="Y574" s="7"/>
      <c r="Z574" s="7"/>
    </row>
    <row r="575" spans="2:26" ht="12.75">
      <c r="B575" s="4"/>
      <c r="C575" s="7"/>
      <c r="D575" s="6"/>
      <c r="E575" s="7"/>
      <c r="F575" s="7"/>
      <c r="G575" s="7"/>
      <c r="H575" s="7"/>
      <c r="I575" s="7"/>
      <c r="J575" s="7"/>
      <c r="K575" s="7"/>
      <c r="L575" s="7"/>
      <c r="M575" s="7"/>
      <c r="N575" s="7"/>
      <c r="O575" s="7"/>
      <c r="P575" s="7"/>
      <c r="Q575" s="7"/>
      <c r="R575" s="7"/>
      <c r="S575" s="7"/>
      <c r="T575" s="7"/>
      <c r="U575" s="7"/>
      <c r="V575" s="7"/>
      <c r="W575" s="7"/>
      <c r="X575" s="7"/>
      <c r="Y575" s="7"/>
      <c r="Z575" s="7"/>
    </row>
    <row r="576" spans="2:26" ht="12.75">
      <c r="B576" s="4"/>
      <c r="C576" s="7"/>
      <c r="D576" s="6"/>
      <c r="E576" s="7"/>
      <c r="F576" s="7"/>
      <c r="G576" s="7"/>
      <c r="H576" s="7"/>
      <c r="I576" s="7"/>
      <c r="J576" s="7"/>
      <c r="K576" s="7"/>
      <c r="L576" s="7"/>
      <c r="M576" s="7"/>
      <c r="N576" s="7"/>
      <c r="O576" s="7"/>
      <c r="P576" s="7"/>
      <c r="Q576" s="7"/>
      <c r="R576" s="7"/>
      <c r="S576" s="7"/>
      <c r="T576" s="7"/>
      <c r="U576" s="7"/>
      <c r="V576" s="7"/>
      <c r="W576" s="7"/>
      <c r="X576" s="7"/>
      <c r="Y576" s="7"/>
      <c r="Z576" s="7"/>
    </row>
    <row r="577" spans="2:26" ht="12.75">
      <c r="B577" s="4"/>
      <c r="C577" s="7"/>
      <c r="D577" s="6"/>
      <c r="E577" s="7"/>
      <c r="F577" s="7"/>
      <c r="G577" s="7"/>
      <c r="H577" s="7"/>
      <c r="I577" s="7"/>
      <c r="J577" s="7"/>
      <c r="K577" s="7"/>
      <c r="L577" s="7"/>
      <c r="M577" s="7"/>
      <c r="N577" s="7"/>
      <c r="O577" s="7"/>
      <c r="P577" s="7"/>
      <c r="Q577" s="7"/>
      <c r="R577" s="7"/>
      <c r="S577" s="7"/>
      <c r="T577" s="7"/>
      <c r="U577" s="7"/>
      <c r="V577" s="7"/>
      <c r="W577" s="7"/>
      <c r="X577" s="7"/>
      <c r="Y577" s="7"/>
      <c r="Z577" s="7"/>
    </row>
    <row r="578" spans="2:26" ht="12.75">
      <c r="B578" s="4"/>
      <c r="C578" s="7"/>
      <c r="D578" s="6"/>
      <c r="E578" s="7"/>
      <c r="F578" s="7"/>
      <c r="G578" s="7"/>
      <c r="H578" s="7"/>
      <c r="I578" s="7"/>
      <c r="J578" s="7"/>
      <c r="K578" s="7"/>
      <c r="L578" s="7"/>
      <c r="M578" s="7"/>
      <c r="N578" s="7"/>
      <c r="O578" s="7"/>
      <c r="P578" s="7"/>
      <c r="Q578" s="7"/>
      <c r="R578" s="7"/>
      <c r="S578" s="7"/>
      <c r="T578" s="7"/>
      <c r="U578" s="7"/>
      <c r="V578" s="7"/>
      <c r="W578" s="7"/>
      <c r="X578" s="7"/>
      <c r="Y578" s="7"/>
      <c r="Z578" s="7"/>
    </row>
    <row r="579" spans="2:26" ht="12.75">
      <c r="B579" s="4"/>
      <c r="C579" s="7"/>
      <c r="D579" s="6"/>
      <c r="E579" s="7"/>
      <c r="F579" s="7"/>
      <c r="G579" s="7"/>
      <c r="H579" s="7"/>
      <c r="I579" s="7"/>
      <c r="J579" s="7"/>
      <c r="K579" s="7"/>
      <c r="L579" s="7"/>
      <c r="M579" s="7"/>
      <c r="N579" s="7"/>
      <c r="O579" s="7"/>
      <c r="P579" s="7"/>
      <c r="Q579" s="7"/>
      <c r="R579" s="7"/>
      <c r="S579" s="7"/>
      <c r="T579" s="7"/>
      <c r="U579" s="7"/>
      <c r="V579" s="7"/>
      <c r="W579" s="7"/>
      <c r="X579" s="7"/>
      <c r="Y579" s="7"/>
      <c r="Z579" s="7"/>
    </row>
    <row r="580" spans="2:26" ht="12.75">
      <c r="B580" s="4"/>
      <c r="C580" s="7"/>
      <c r="D580" s="6"/>
      <c r="E580" s="7"/>
      <c r="F580" s="7"/>
      <c r="G580" s="7"/>
      <c r="H580" s="7"/>
      <c r="I580" s="7"/>
      <c r="J580" s="7"/>
      <c r="K580" s="7"/>
      <c r="L580" s="7"/>
      <c r="M580" s="7"/>
      <c r="N580" s="7"/>
      <c r="O580" s="7"/>
      <c r="P580" s="7"/>
      <c r="Q580" s="7"/>
      <c r="R580" s="7"/>
      <c r="S580" s="7"/>
      <c r="T580" s="7"/>
      <c r="U580" s="7"/>
      <c r="V580" s="7"/>
      <c r="W580" s="7"/>
      <c r="X580" s="7"/>
      <c r="Y580" s="7"/>
      <c r="Z580" s="7"/>
    </row>
    <row r="581" spans="2:26" ht="12.75">
      <c r="B581" s="4"/>
      <c r="C581" s="7"/>
      <c r="D581" s="6"/>
      <c r="E581" s="7"/>
      <c r="F581" s="7"/>
      <c r="G581" s="7"/>
      <c r="H581" s="7"/>
      <c r="I581" s="7"/>
      <c r="J581" s="7"/>
      <c r="K581" s="7"/>
      <c r="L581" s="7"/>
      <c r="M581" s="7"/>
      <c r="N581" s="7"/>
      <c r="O581" s="7"/>
      <c r="P581" s="7"/>
      <c r="Q581" s="7"/>
      <c r="R581" s="7"/>
      <c r="S581" s="7"/>
      <c r="T581" s="7"/>
      <c r="U581" s="7"/>
      <c r="V581" s="7"/>
      <c r="W581" s="7"/>
      <c r="X581" s="7"/>
      <c r="Y581" s="7"/>
      <c r="Z581" s="7"/>
    </row>
    <row r="582" spans="2:26" ht="12.75">
      <c r="B582" s="4"/>
      <c r="C582" s="7"/>
      <c r="D582" s="6"/>
      <c r="E582" s="7"/>
      <c r="F582" s="7"/>
      <c r="G582" s="7"/>
      <c r="H582" s="7"/>
      <c r="I582" s="7"/>
      <c r="J582" s="7"/>
      <c r="K582" s="7"/>
      <c r="L582" s="7"/>
      <c r="M582" s="7"/>
      <c r="N582" s="7"/>
      <c r="O582" s="7"/>
      <c r="P582" s="7"/>
      <c r="Q582" s="7"/>
      <c r="R582" s="7"/>
      <c r="S582" s="7"/>
      <c r="T582" s="7"/>
      <c r="U582" s="7"/>
      <c r="V582" s="7"/>
      <c r="W582" s="7"/>
      <c r="X582" s="7"/>
      <c r="Y582" s="7"/>
      <c r="Z582" s="7"/>
    </row>
    <row r="583" spans="2:26" ht="12.75">
      <c r="B583" s="4"/>
      <c r="C583" s="7"/>
      <c r="D583" s="6"/>
      <c r="E583" s="7"/>
      <c r="F583" s="7"/>
      <c r="G583" s="7"/>
      <c r="H583" s="7"/>
      <c r="I583" s="7"/>
      <c r="J583" s="7"/>
      <c r="K583" s="7"/>
      <c r="L583" s="7"/>
      <c r="M583" s="7"/>
      <c r="N583" s="7"/>
      <c r="O583" s="7"/>
      <c r="P583" s="7"/>
      <c r="Q583" s="7"/>
      <c r="R583" s="7"/>
      <c r="S583" s="7"/>
      <c r="T583" s="7"/>
      <c r="U583" s="7"/>
      <c r="V583" s="7"/>
      <c r="W583" s="7"/>
      <c r="X583" s="7"/>
      <c r="Y583" s="7"/>
      <c r="Z583" s="7"/>
    </row>
    <row r="584" spans="2:26" ht="12.75">
      <c r="B584" s="4"/>
      <c r="C584" s="7"/>
      <c r="D584" s="6"/>
      <c r="E584" s="7"/>
      <c r="F584" s="7"/>
      <c r="G584" s="7"/>
      <c r="H584" s="7"/>
      <c r="I584" s="7"/>
      <c r="J584" s="7"/>
      <c r="K584" s="7"/>
      <c r="L584" s="7"/>
      <c r="M584" s="7"/>
      <c r="N584" s="7"/>
      <c r="O584" s="7"/>
      <c r="P584" s="7"/>
      <c r="Q584" s="7"/>
      <c r="R584" s="7"/>
      <c r="S584" s="7"/>
      <c r="T584" s="7"/>
      <c r="U584" s="7"/>
      <c r="V584" s="7"/>
      <c r="W584" s="7"/>
      <c r="X584" s="7"/>
      <c r="Y584" s="7"/>
      <c r="Z584" s="7"/>
    </row>
    <row r="585" spans="2:26" ht="12.75">
      <c r="B585" s="4"/>
      <c r="C585" s="7"/>
      <c r="D585" s="6"/>
      <c r="E585" s="7"/>
      <c r="F585" s="7"/>
      <c r="G585" s="7"/>
      <c r="H585" s="7"/>
      <c r="I585" s="7"/>
      <c r="J585" s="7"/>
      <c r="K585" s="7"/>
      <c r="L585" s="7"/>
      <c r="M585" s="7"/>
      <c r="N585" s="7"/>
      <c r="O585" s="7"/>
      <c r="P585" s="7"/>
      <c r="Q585" s="7"/>
      <c r="R585" s="7"/>
      <c r="S585" s="7"/>
      <c r="T585" s="7"/>
      <c r="U585" s="7"/>
      <c r="V585" s="7"/>
      <c r="W585" s="7"/>
      <c r="X585" s="7"/>
      <c r="Y585" s="7"/>
      <c r="Z585" s="7"/>
    </row>
    <row r="586" spans="2:26" ht="12.75">
      <c r="B586" s="4"/>
      <c r="C586" s="7"/>
      <c r="D586" s="6"/>
      <c r="E586" s="7"/>
      <c r="F586" s="7"/>
      <c r="G586" s="7"/>
      <c r="H586" s="7"/>
      <c r="I586" s="7"/>
      <c r="J586" s="7"/>
      <c r="K586" s="7"/>
      <c r="L586" s="7"/>
      <c r="M586" s="7"/>
      <c r="N586" s="7"/>
      <c r="O586" s="7"/>
      <c r="P586" s="7"/>
      <c r="Q586" s="7"/>
      <c r="R586" s="7"/>
      <c r="S586" s="7"/>
      <c r="T586" s="7"/>
      <c r="U586" s="7"/>
      <c r="V586" s="7"/>
      <c r="W586" s="7"/>
      <c r="X586" s="7"/>
      <c r="Y586" s="7"/>
      <c r="Z586" s="7"/>
    </row>
    <row r="587" spans="2:26" ht="12.75">
      <c r="B587" s="4"/>
      <c r="C587" s="7"/>
      <c r="D587" s="6"/>
      <c r="E587" s="7"/>
      <c r="F587" s="7"/>
      <c r="G587" s="7"/>
      <c r="H587" s="7"/>
      <c r="I587" s="7"/>
      <c r="J587" s="7"/>
      <c r="K587" s="7"/>
      <c r="L587" s="7"/>
      <c r="M587" s="7"/>
      <c r="N587" s="7"/>
      <c r="O587" s="7"/>
      <c r="P587" s="7"/>
      <c r="Q587" s="7"/>
      <c r="R587" s="7"/>
      <c r="S587" s="7"/>
      <c r="T587" s="7"/>
      <c r="U587" s="7"/>
      <c r="V587" s="7"/>
      <c r="W587" s="7"/>
      <c r="X587" s="7"/>
      <c r="Y587" s="7"/>
      <c r="Z587" s="7"/>
    </row>
    <row r="588" spans="2:26" ht="12.75">
      <c r="B588" s="4"/>
      <c r="C588" s="7"/>
      <c r="D588" s="6"/>
      <c r="E588" s="7"/>
      <c r="F588" s="7"/>
      <c r="G588" s="7"/>
      <c r="H588" s="7"/>
      <c r="I588" s="7"/>
      <c r="J588" s="7"/>
      <c r="K588" s="7"/>
      <c r="L588" s="7"/>
      <c r="M588" s="7"/>
      <c r="N588" s="7"/>
      <c r="O588" s="7"/>
      <c r="P588" s="7"/>
      <c r="Q588" s="7"/>
      <c r="R588" s="7"/>
      <c r="S588" s="7"/>
      <c r="T588" s="7"/>
      <c r="U588" s="7"/>
      <c r="V588" s="7"/>
      <c r="W588" s="7"/>
      <c r="X588" s="7"/>
      <c r="Y588" s="7"/>
      <c r="Z588" s="7"/>
    </row>
    <row r="589" spans="2:26" ht="12.75">
      <c r="B589" s="4"/>
      <c r="C589" s="7"/>
      <c r="D589" s="6"/>
      <c r="E589" s="7"/>
      <c r="F589" s="7"/>
      <c r="G589" s="7"/>
      <c r="H589" s="7"/>
      <c r="I589" s="7"/>
      <c r="J589" s="7"/>
      <c r="K589" s="7"/>
      <c r="L589" s="7"/>
      <c r="M589" s="7"/>
      <c r="N589" s="7"/>
      <c r="O589" s="7"/>
      <c r="P589" s="7"/>
      <c r="Q589" s="7"/>
      <c r="R589" s="7"/>
      <c r="S589" s="7"/>
      <c r="T589" s="7"/>
      <c r="U589" s="7"/>
      <c r="V589" s="7"/>
      <c r="W589" s="7"/>
      <c r="X589" s="7"/>
      <c r="Y589" s="7"/>
      <c r="Z589" s="7"/>
    </row>
    <row r="590" spans="2:26" ht="12.75">
      <c r="B590" s="4"/>
      <c r="C590" s="7"/>
      <c r="D590" s="6"/>
      <c r="E590" s="7"/>
      <c r="F590" s="7"/>
      <c r="G590" s="7"/>
      <c r="H590" s="7"/>
      <c r="I590" s="7"/>
      <c r="J590" s="7"/>
      <c r="K590" s="7"/>
      <c r="L590" s="7"/>
      <c r="M590" s="7"/>
      <c r="N590" s="7"/>
      <c r="O590" s="7"/>
      <c r="P590" s="7"/>
      <c r="Q590" s="7"/>
      <c r="R590" s="7"/>
      <c r="S590" s="7"/>
      <c r="T590" s="7"/>
      <c r="U590" s="7"/>
      <c r="V590" s="7"/>
      <c r="W590" s="7"/>
      <c r="X590" s="7"/>
      <c r="Y590" s="7"/>
      <c r="Z590" s="7"/>
    </row>
    <row r="591" spans="2:26" ht="12.75">
      <c r="B591" s="4"/>
      <c r="C591" s="7"/>
      <c r="D591" s="6"/>
      <c r="E591" s="7"/>
      <c r="F591" s="7"/>
      <c r="G591" s="7"/>
      <c r="H591" s="7"/>
      <c r="I591" s="7"/>
      <c r="J591" s="7"/>
      <c r="K591" s="7"/>
      <c r="L591" s="7"/>
      <c r="M591" s="7"/>
      <c r="N591" s="7"/>
      <c r="O591" s="7"/>
      <c r="P591" s="7"/>
      <c r="Q591" s="7"/>
      <c r="R591" s="7"/>
      <c r="S591" s="7"/>
      <c r="T591" s="7"/>
      <c r="U591" s="7"/>
      <c r="V591" s="7"/>
      <c r="W591" s="7"/>
      <c r="X591" s="7"/>
      <c r="Y591" s="7"/>
      <c r="Z591" s="7"/>
    </row>
    <row r="592" spans="2:26" ht="12.75">
      <c r="B592" s="4"/>
      <c r="C592" s="7"/>
      <c r="D592" s="6"/>
      <c r="E592" s="7"/>
      <c r="F592" s="7"/>
      <c r="G592" s="7"/>
      <c r="H592" s="7"/>
      <c r="I592" s="7"/>
      <c r="J592" s="7"/>
      <c r="K592" s="7"/>
      <c r="L592" s="7"/>
      <c r="M592" s="7"/>
      <c r="N592" s="7"/>
      <c r="O592" s="7"/>
      <c r="P592" s="7"/>
      <c r="Q592" s="7"/>
      <c r="R592" s="7"/>
      <c r="S592" s="7"/>
      <c r="T592" s="7"/>
      <c r="U592" s="7"/>
      <c r="V592" s="7"/>
      <c r="W592" s="7"/>
      <c r="X592" s="7"/>
      <c r="Y592" s="7"/>
      <c r="Z592" s="7"/>
    </row>
    <row r="593" spans="2:26" ht="12.75">
      <c r="B593" s="4"/>
      <c r="C593" s="7"/>
      <c r="D593" s="6"/>
      <c r="E593" s="7"/>
      <c r="F593" s="7"/>
      <c r="G593" s="7"/>
      <c r="H593" s="7"/>
      <c r="I593" s="7"/>
      <c r="J593" s="7"/>
      <c r="K593" s="7"/>
      <c r="L593" s="7"/>
      <c r="M593" s="7"/>
      <c r="N593" s="7"/>
      <c r="O593" s="7"/>
      <c r="P593" s="7"/>
      <c r="Q593" s="7"/>
      <c r="R593" s="7"/>
      <c r="S593" s="7"/>
      <c r="T593" s="7"/>
      <c r="U593" s="7"/>
      <c r="V593" s="7"/>
      <c r="W593" s="7"/>
      <c r="X593" s="7"/>
      <c r="Y593" s="7"/>
      <c r="Z593" s="7"/>
    </row>
    <row r="594" spans="2:26" ht="12.75">
      <c r="B594" s="4"/>
      <c r="C594" s="7"/>
      <c r="D594" s="6"/>
      <c r="E594" s="7"/>
      <c r="F594" s="7"/>
      <c r="G594" s="7"/>
      <c r="H594" s="7"/>
      <c r="I594" s="7"/>
      <c r="J594" s="7"/>
      <c r="K594" s="7"/>
      <c r="L594" s="7"/>
      <c r="M594" s="7"/>
      <c r="N594" s="7"/>
      <c r="O594" s="7"/>
      <c r="P594" s="7"/>
      <c r="Q594" s="7"/>
      <c r="R594" s="7"/>
      <c r="S594" s="7"/>
      <c r="T594" s="7"/>
      <c r="U594" s="7"/>
      <c r="V594" s="7"/>
      <c r="W594" s="7"/>
      <c r="X594" s="7"/>
      <c r="Y594" s="7"/>
      <c r="Z594" s="7"/>
    </row>
    <row r="595" spans="2:26" ht="12.75">
      <c r="B595" s="4"/>
      <c r="C595" s="7"/>
      <c r="D595" s="6"/>
      <c r="E595" s="7"/>
      <c r="F595" s="7"/>
      <c r="G595" s="7"/>
      <c r="H595" s="7"/>
      <c r="I595" s="7"/>
      <c r="J595" s="7"/>
      <c r="K595" s="7"/>
      <c r="L595" s="7"/>
      <c r="M595" s="7"/>
      <c r="N595" s="7"/>
      <c r="O595" s="7"/>
      <c r="P595" s="7"/>
      <c r="Q595" s="7"/>
      <c r="R595" s="7"/>
      <c r="S595" s="7"/>
      <c r="T595" s="7"/>
      <c r="U595" s="7"/>
      <c r="V595" s="7"/>
      <c r="W595" s="7"/>
      <c r="X595" s="7"/>
      <c r="Y595" s="7"/>
      <c r="Z595" s="7"/>
    </row>
    <row r="596" spans="2:26" ht="12.75">
      <c r="B596" s="4"/>
      <c r="C596" s="7"/>
      <c r="D596" s="6"/>
      <c r="E596" s="7"/>
      <c r="F596" s="7"/>
      <c r="G596" s="7"/>
      <c r="H596" s="7"/>
      <c r="I596" s="7"/>
      <c r="J596" s="7"/>
      <c r="K596" s="7"/>
      <c r="L596" s="7"/>
      <c r="M596" s="7"/>
      <c r="N596" s="7"/>
      <c r="O596" s="7"/>
      <c r="P596" s="7"/>
      <c r="Q596" s="7"/>
      <c r="R596" s="7"/>
      <c r="S596" s="7"/>
      <c r="T596" s="7"/>
      <c r="U596" s="7"/>
      <c r="V596" s="7"/>
      <c r="W596" s="7"/>
      <c r="X596" s="7"/>
      <c r="Y596" s="7"/>
      <c r="Z596" s="7"/>
    </row>
    <row r="597" spans="2:26" ht="12.75">
      <c r="B597" s="4"/>
      <c r="C597" s="7"/>
      <c r="D597" s="6"/>
      <c r="E597" s="7"/>
      <c r="F597" s="7"/>
      <c r="G597" s="7"/>
      <c r="H597" s="7"/>
      <c r="I597" s="7"/>
      <c r="J597" s="7"/>
      <c r="K597" s="7"/>
      <c r="L597" s="7"/>
      <c r="M597" s="7"/>
      <c r="N597" s="7"/>
      <c r="O597" s="7"/>
      <c r="P597" s="7"/>
      <c r="Q597" s="7"/>
      <c r="R597" s="7"/>
      <c r="S597" s="7"/>
      <c r="T597" s="7"/>
      <c r="U597" s="7"/>
      <c r="V597" s="7"/>
      <c r="W597" s="7"/>
      <c r="X597" s="7"/>
      <c r="Y597" s="7"/>
      <c r="Z597" s="7"/>
    </row>
    <row r="598" spans="2:26" ht="12.75">
      <c r="B598" s="4"/>
      <c r="C598" s="7"/>
      <c r="D598" s="6"/>
      <c r="E598" s="7"/>
      <c r="F598" s="7"/>
      <c r="G598" s="7"/>
      <c r="H598" s="7"/>
      <c r="I598" s="7"/>
      <c r="J598" s="7"/>
      <c r="K598" s="7"/>
      <c r="L598" s="7"/>
      <c r="M598" s="7"/>
      <c r="N598" s="7"/>
      <c r="O598" s="7"/>
      <c r="P598" s="7"/>
      <c r="Q598" s="7"/>
      <c r="R598" s="7"/>
      <c r="S598" s="7"/>
      <c r="T598" s="7"/>
      <c r="U598" s="7"/>
      <c r="V598" s="7"/>
      <c r="W598" s="7"/>
      <c r="X598" s="7"/>
      <c r="Y598" s="7"/>
      <c r="Z598" s="7"/>
    </row>
    <row r="599" spans="2:26" ht="12.75">
      <c r="B599" s="4"/>
      <c r="C599" s="7"/>
      <c r="D599" s="6"/>
      <c r="E599" s="7"/>
      <c r="F599" s="7"/>
      <c r="G599" s="7"/>
      <c r="H599" s="7"/>
      <c r="I599" s="7"/>
      <c r="J599" s="7"/>
      <c r="K599" s="7"/>
      <c r="L599" s="7"/>
      <c r="M599" s="7"/>
      <c r="N599" s="7"/>
      <c r="O599" s="7"/>
      <c r="P599" s="7"/>
      <c r="Q599" s="7"/>
      <c r="R599" s="7"/>
      <c r="S599" s="7"/>
      <c r="T599" s="7"/>
      <c r="U599" s="7"/>
      <c r="V599" s="7"/>
      <c r="W599" s="7"/>
      <c r="X599" s="7"/>
      <c r="Y599" s="7"/>
      <c r="Z599" s="7"/>
    </row>
    <row r="600" spans="2:26" ht="12.75">
      <c r="B600" s="4"/>
      <c r="C600" s="7"/>
      <c r="D600" s="6"/>
      <c r="E600" s="7"/>
      <c r="F600" s="7"/>
      <c r="G600" s="7"/>
      <c r="H600" s="7"/>
      <c r="I600" s="7"/>
      <c r="J600" s="7"/>
      <c r="K600" s="7"/>
      <c r="L600" s="7"/>
      <c r="M600" s="7"/>
      <c r="N600" s="7"/>
      <c r="O600" s="7"/>
      <c r="P600" s="7"/>
      <c r="Q600" s="7"/>
      <c r="R600" s="7"/>
      <c r="S600" s="7"/>
      <c r="T600" s="7"/>
      <c r="U600" s="7"/>
      <c r="V600" s="7"/>
      <c r="W600" s="7"/>
      <c r="X600" s="7"/>
      <c r="Y600" s="7"/>
      <c r="Z600" s="7"/>
    </row>
    <row r="601" spans="2:26" ht="12.75">
      <c r="B601" s="4"/>
      <c r="C601" s="7"/>
      <c r="D601" s="6"/>
      <c r="E601" s="7"/>
      <c r="F601" s="7"/>
      <c r="G601" s="7"/>
      <c r="H601" s="7"/>
      <c r="I601" s="7"/>
      <c r="J601" s="7"/>
      <c r="K601" s="7"/>
      <c r="L601" s="7"/>
      <c r="M601" s="7"/>
      <c r="N601" s="7"/>
      <c r="O601" s="7"/>
      <c r="P601" s="7"/>
      <c r="Q601" s="7"/>
      <c r="R601" s="7"/>
      <c r="S601" s="7"/>
      <c r="T601" s="7"/>
      <c r="U601" s="7"/>
      <c r="V601" s="7"/>
      <c r="W601" s="7"/>
      <c r="X601" s="7"/>
      <c r="Y601" s="7"/>
      <c r="Z601" s="7"/>
    </row>
    <row r="602" spans="2:26" ht="12.75">
      <c r="B602" s="4"/>
      <c r="C602" s="7"/>
      <c r="D602" s="6"/>
      <c r="E602" s="7"/>
      <c r="F602" s="7"/>
      <c r="G602" s="7"/>
      <c r="H602" s="7"/>
      <c r="I602" s="7"/>
      <c r="J602" s="7"/>
      <c r="K602" s="7"/>
      <c r="L602" s="7"/>
      <c r="M602" s="7"/>
      <c r="N602" s="7"/>
      <c r="O602" s="7"/>
      <c r="P602" s="7"/>
      <c r="Q602" s="7"/>
      <c r="R602" s="7"/>
      <c r="S602" s="7"/>
      <c r="T602" s="7"/>
      <c r="U602" s="7"/>
      <c r="V602" s="7"/>
      <c r="W602" s="7"/>
      <c r="X602" s="7"/>
      <c r="Y602" s="7"/>
      <c r="Z602" s="7"/>
    </row>
    <row r="603" spans="2:26" ht="12.75">
      <c r="B603" s="4"/>
      <c r="C603" s="7"/>
      <c r="D603" s="6"/>
      <c r="E603" s="7"/>
      <c r="F603" s="7"/>
      <c r="G603" s="7"/>
      <c r="H603" s="7"/>
      <c r="I603" s="7"/>
      <c r="J603" s="7"/>
      <c r="K603" s="7"/>
      <c r="L603" s="7"/>
      <c r="M603" s="7"/>
      <c r="N603" s="7"/>
      <c r="O603" s="7"/>
      <c r="P603" s="7"/>
      <c r="Q603" s="7"/>
      <c r="R603" s="7"/>
      <c r="S603" s="7"/>
      <c r="T603" s="7"/>
      <c r="U603" s="7"/>
      <c r="V603" s="7"/>
      <c r="W603" s="7"/>
      <c r="X603" s="7"/>
      <c r="Y603" s="7"/>
      <c r="Z603" s="7"/>
    </row>
    <row r="604" spans="2:26" ht="12.75">
      <c r="B604" s="4"/>
      <c r="C604" s="7"/>
      <c r="D604" s="6"/>
      <c r="E604" s="7"/>
      <c r="F604" s="7"/>
      <c r="G604" s="7"/>
      <c r="H604" s="7"/>
      <c r="I604" s="7"/>
      <c r="J604" s="7"/>
      <c r="K604" s="7"/>
      <c r="L604" s="7"/>
      <c r="M604" s="7"/>
      <c r="N604" s="7"/>
      <c r="O604" s="7"/>
      <c r="P604" s="7"/>
      <c r="Q604" s="7"/>
      <c r="R604" s="7"/>
      <c r="S604" s="7"/>
      <c r="T604" s="7"/>
      <c r="U604" s="7"/>
      <c r="V604" s="7"/>
      <c r="W604" s="7"/>
      <c r="X604" s="7"/>
      <c r="Y604" s="7"/>
      <c r="Z604" s="7"/>
    </row>
    <row r="605" spans="2:26" ht="12.75">
      <c r="B605" s="4"/>
      <c r="C605" s="7"/>
      <c r="D605" s="6"/>
      <c r="E605" s="7"/>
      <c r="F605" s="7"/>
      <c r="G605" s="7"/>
      <c r="H605" s="7"/>
      <c r="I605" s="7"/>
      <c r="J605" s="7"/>
      <c r="K605" s="7"/>
      <c r="L605" s="7"/>
      <c r="M605" s="7"/>
      <c r="N605" s="7"/>
      <c r="O605" s="7"/>
      <c r="P605" s="7"/>
      <c r="Q605" s="7"/>
      <c r="R605" s="7"/>
      <c r="S605" s="7"/>
      <c r="T605" s="7"/>
      <c r="U605" s="7"/>
      <c r="V605" s="7"/>
      <c r="W605" s="7"/>
      <c r="X605" s="7"/>
      <c r="Y605" s="7"/>
      <c r="Z605" s="7"/>
    </row>
    <row r="606" spans="2:26" ht="12.75">
      <c r="B606" s="4"/>
      <c r="C606" s="7"/>
      <c r="D606" s="6"/>
      <c r="E606" s="7"/>
      <c r="F606" s="7"/>
      <c r="G606" s="7"/>
      <c r="H606" s="7"/>
      <c r="I606" s="7"/>
      <c r="J606" s="7"/>
      <c r="K606" s="7"/>
      <c r="L606" s="7"/>
      <c r="M606" s="7"/>
      <c r="N606" s="7"/>
      <c r="O606" s="7"/>
      <c r="P606" s="7"/>
      <c r="Q606" s="7"/>
      <c r="R606" s="7"/>
      <c r="S606" s="7"/>
      <c r="T606" s="7"/>
      <c r="U606" s="7"/>
      <c r="V606" s="7"/>
      <c r="W606" s="7"/>
      <c r="X606" s="7"/>
      <c r="Y606" s="7"/>
      <c r="Z606" s="7"/>
    </row>
    <row r="607" spans="2:26" ht="12.75">
      <c r="B607" s="4"/>
      <c r="C607" s="7"/>
      <c r="D607" s="6"/>
      <c r="E607" s="7"/>
      <c r="F607" s="7"/>
      <c r="G607" s="7"/>
      <c r="H607" s="7"/>
      <c r="I607" s="7"/>
      <c r="J607" s="7"/>
      <c r="K607" s="7"/>
      <c r="L607" s="7"/>
      <c r="M607" s="7"/>
      <c r="N607" s="7"/>
      <c r="O607" s="7"/>
      <c r="P607" s="7"/>
      <c r="Q607" s="7"/>
      <c r="R607" s="7"/>
      <c r="S607" s="7"/>
      <c r="T607" s="7"/>
      <c r="U607" s="7"/>
      <c r="V607" s="7"/>
      <c r="W607" s="7"/>
      <c r="X607" s="7"/>
      <c r="Y607" s="7"/>
      <c r="Z607" s="7"/>
    </row>
    <row r="608" spans="2:26" ht="12.75">
      <c r="B608" s="4"/>
      <c r="C608" s="7"/>
      <c r="D608" s="6"/>
      <c r="E608" s="7"/>
      <c r="F608" s="7"/>
      <c r="G608" s="7"/>
      <c r="H608" s="7"/>
      <c r="I608" s="7"/>
      <c r="J608" s="7"/>
      <c r="K608" s="7"/>
      <c r="L608" s="7"/>
      <c r="M608" s="7"/>
      <c r="N608" s="7"/>
      <c r="O608" s="7"/>
      <c r="P608" s="7"/>
      <c r="Q608" s="7"/>
      <c r="R608" s="7"/>
      <c r="S608" s="7"/>
      <c r="T608" s="7"/>
      <c r="U608" s="7"/>
      <c r="V608" s="7"/>
      <c r="W608" s="7"/>
      <c r="X608" s="7"/>
      <c r="Y608" s="7"/>
      <c r="Z608" s="7"/>
    </row>
    <row r="609" spans="2:26" ht="12.75">
      <c r="B609" s="4"/>
      <c r="C609" s="7"/>
      <c r="D609" s="6"/>
      <c r="E609" s="7"/>
      <c r="F609" s="7"/>
      <c r="G609" s="7"/>
      <c r="H609" s="7"/>
      <c r="I609" s="7"/>
      <c r="J609" s="7"/>
      <c r="K609" s="7"/>
      <c r="L609" s="7"/>
      <c r="M609" s="7"/>
      <c r="N609" s="7"/>
      <c r="O609" s="7"/>
      <c r="P609" s="7"/>
      <c r="Q609" s="7"/>
      <c r="R609" s="7"/>
      <c r="S609" s="7"/>
      <c r="T609" s="7"/>
      <c r="U609" s="7"/>
      <c r="V609" s="7"/>
      <c r="W609" s="7"/>
      <c r="X609" s="7"/>
      <c r="Y609" s="7"/>
      <c r="Z609" s="7"/>
    </row>
    <row r="610" spans="2:26" ht="12.75">
      <c r="B610" s="4"/>
      <c r="C610" s="7"/>
      <c r="D610" s="6"/>
      <c r="E610" s="7"/>
      <c r="F610" s="7"/>
      <c r="G610" s="7"/>
      <c r="H610" s="7"/>
      <c r="I610" s="7"/>
      <c r="J610" s="7"/>
      <c r="K610" s="7"/>
      <c r="L610" s="7"/>
      <c r="M610" s="7"/>
      <c r="N610" s="7"/>
      <c r="O610" s="7"/>
      <c r="P610" s="7"/>
      <c r="Q610" s="7"/>
      <c r="R610" s="7"/>
      <c r="S610" s="7"/>
      <c r="T610" s="7"/>
      <c r="U610" s="7"/>
      <c r="V610" s="7"/>
      <c r="W610" s="7"/>
      <c r="X610" s="7"/>
      <c r="Y610" s="7"/>
      <c r="Z610" s="7"/>
    </row>
    <row r="611" spans="2:26" ht="12.75">
      <c r="B611" s="4"/>
      <c r="C611" s="7"/>
      <c r="D611" s="6"/>
      <c r="E611" s="7"/>
      <c r="F611" s="7"/>
      <c r="G611" s="7"/>
      <c r="H611" s="7"/>
      <c r="I611" s="7"/>
      <c r="J611" s="7"/>
      <c r="K611" s="7"/>
      <c r="L611" s="7"/>
      <c r="M611" s="7"/>
      <c r="N611" s="7"/>
      <c r="O611" s="7"/>
      <c r="P611" s="7"/>
      <c r="Q611" s="7"/>
      <c r="R611" s="7"/>
      <c r="S611" s="7"/>
      <c r="T611" s="7"/>
      <c r="U611" s="7"/>
      <c r="V611" s="7"/>
      <c r="W611" s="7"/>
      <c r="X611" s="7"/>
      <c r="Y611" s="7"/>
      <c r="Z611" s="7"/>
    </row>
    <row r="612" spans="2:26" ht="12.75">
      <c r="B612" s="4"/>
      <c r="C612" s="7"/>
      <c r="D612" s="6"/>
      <c r="E612" s="7"/>
      <c r="F612" s="7"/>
      <c r="G612" s="7"/>
      <c r="H612" s="7"/>
      <c r="I612" s="7"/>
      <c r="J612" s="7"/>
      <c r="K612" s="7"/>
      <c r="L612" s="7"/>
      <c r="M612" s="7"/>
      <c r="N612" s="7"/>
      <c r="O612" s="7"/>
      <c r="P612" s="7"/>
      <c r="Q612" s="7"/>
      <c r="R612" s="7"/>
      <c r="S612" s="7"/>
      <c r="T612" s="7"/>
      <c r="U612" s="7"/>
      <c r="V612" s="7"/>
      <c r="W612" s="7"/>
      <c r="X612" s="7"/>
      <c r="Y612" s="7"/>
      <c r="Z612" s="7"/>
    </row>
    <row r="613" spans="2:26" ht="12.75">
      <c r="B613" s="4"/>
      <c r="C613" s="7"/>
      <c r="D613" s="6"/>
      <c r="E613" s="7"/>
      <c r="F613" s="7"/>
      <c r="G613" s="7"/>
      <c r="H613" s="7"/>
      <c r="I613" s="7"/>
      <c r="J613" s="7"/>
      <c r="K613" s="7"/>
      <c r="L613" s="7"/>
      <c r="M613" s="7"/>
      <c r="N613" s="7"/>
      <c r="O613" s="7"/>
      <c r="P613" s="7"/>
      <c r="Q613" s="7"/>
      <c r="R613" s="7"/>
      <c r="S613" s="7"/>
      <c r="T613" s="7"/>
      <c r="U613" s="7"/>
      <c r="V613" s="7"/>
      <c r="W613" s="7"/>
      <c r="X613" s="7"/>
      <c r="Y613" s="7"/>
      <c r="Z613" s="7"/>
    </row>
    <row r="614" spans="2:26" ht="12.75">
      <c r="B614" s="4"/>
      <c r="C614" s="7"/>
      <c r="D614" s="6"/>
      <c r="E614" s="7"/>
      <c r="F614" s="7"/>
      <c r="G614" s="7"/>
      <c r="H614" s="7"/>
      <c r="I614" s="7"/>
      <c r="J614" s="7"/>
      <c r="K614" s="7"/>
      <c r="L614" s="7"/>
      <c r="M614" s="7"/>
      <c r="N614" s="7"/>
      <c r="O614" s="7"/>
      <c r="P614" s="7"/>
      <c r="Q614" s="7"/>
      <c r="R614" s="7"/>
      <c r="S614" s="7"/>
      <c r="T614" s="7"/>
      <c r="U614" s="7"/>
      <c r="V614" s="7"/>
      <c r="W614" s="7"/>
      <c r="X614" s="7"/>
      <c r="Y614" s="7"/>
      <c r="Z614" s="7"/>
    </row>
    <row r="615" spans="2:26" ht="12.75">
      <c r="B615" s="4"/>
      <c r="C615" s="7"/>
      <c r="D615" s="6"/>
      <c r="E615" s="7"/>
      <c r="F615" s="7"/>
      <c r="G615" s="7"/>
      <c r="H615" s="7"/>
      <c r="I615" s="7"/>
      <c r="J615" s="7"/>
      <c r="K615" s="7"/>
      <c r="L615" s="7"/>
      <c r="M615" s="7"/>
      <c r="N615" s="7"/>
      <c r="O615" s="7"/>
      <c r="P615" s="7"/>
      <c r="Q615" s="7"/>
      <c r="R615" s="7"/>
      <c r="S615" s="7"/>
      <c r="T615" s="7"/>
      <c r="U615" s="7"/>
      <c r="V615" s="7"/>
      <c r="W615" s="7"/>
      <c r="X615" s="7"/>
      <c r="Y615" s="7"/>
      <c r="Z615" s="7"/>
    </row>
    <row r="616" spans="2:26" ht="12.75">
      <c r="B616" s="4"/>
      <c r="C616" s="7"/>
      <c r="D616" s="6"/>
      <c r="E616" s="7"/>
      <c r="F616" s="7"/>
      <c r="G616" s="7"/>
      <c r="H616" s="7"/>
      <c r="I616" s="7"/>
      <c r="J616" s="7"/>
      <c r="K616" s="7"/>
      <c r="L616" s="7"/>
      <c r="M616" s="7"/>
      <c r="N616" s="7"/>
      <c r="O616" s="7"/>
      <c r="P616" s="7"/>
      <c r="Q616" s="7"/>
      <c r="R616" s="7"/>
      <c r="S616" s="7"/>
      <c r="T616" s="7"/>
      <c r="U616" s="7"/>
      <c r="V616" s="7"/>
      <c r="W616" s="7"/>
      <c r="X616" s="7"/>
      <c r="Y616" s="7"/>
      <c r="Z616" s="7"/>
    </row>
    <row r="617" spans="2:26" ht="12.75">
      <c r="B617" s="4"/>
      <c r="C617" s="7"/>
      <c r="D617" s="6"/>
      <c r="E617" s="7"/>
      <c r="F617" s="7"/>
      <c r="G617" s="7"/>
      <c r="H617" s="7"/>
      <c r="I617" s="7"/>
      <c r="J617" s="7"/>
      <c r="K617" s="7"/>
      <c r="L617" s="7"/>
      <c r="M617" s="7"/>
      <c r="N617" s="7"/>
      <c r="O617" s="7"/>
      <c r="P617" s="7"/>
      <c r="Q617" s="7"/>
      <c r="R617" s="7"/>
      <c r="S617" s="7"/>
      <c r="T617" s="7"/>
      <c r="U617" s="7"/>
      <c r="V617" s="7"/>
      <c r="W617" s="7"/>
      <c r="X617" s="7"/>
      <c r="Y617" s="7"/>
      <c r="Z617" s="7"/>
    </row>
    <row r="618" spans="2:26" ht="12.75">
      <c r="B618" s="4"/>
      <c r="C618" s="7"/>
      <c r="D618" s="6"/>
      <c r="E618" s="7"/>
      <c r="F618" s="7"/>
      <c r="G618" s="7"/>
      <c r="H618" s="7"/>
      <c r="I618" s="7"/>
      <c r="J618" s="7"/>
      <c r="K618" s="7"/>
      <c r="L618" s="7"/>
      <c r="M618" s="7"/>
      <c r="N618" s="7"/>
      <c r="O618" s="7"/>
      <c r="P618" s="7"/>
      <c r="Q618" s="7"/>
      <c r="R618" s="7"/>
      <c r="S618" s="7"/>
      <c r="T618" s="7"/>
      <c r="U618" s="7"/>
      <c r="V618" s="7"/>
      <c r="W618" s="7"/>
      <c r="X618" s="7"/>
      <c r="Y618" s="7"/>
      <c r="Z618" s="7"/>
    </row>
    <row r="619" spans="2:26" ht="12.75">
      <c r="B619" s="4"/>
      <c r="C619" s="7"/>
      <c r="D619" s="6"/>
      <c r="E619" s="7"/>
      <c r="F619" s="7"/>
      <c r="G619" s="7"/>
      <c r="H619" s="7"/>
      <c r="I619" s="7"/>
      <c r="J619" s="7"/>
      <c r="K619" s="7"/>
      <c r="L619" s="7"/>
      <c r="M619" s="7"/>
      <c r="N619" s="7"/>
      <c r="O619" s="7"/>
      <c r="P619" s="7"/>
      <c r="Q619" s="7"/>
      <c r="R619" s="7"/>
      <c r="S619" s="7"/>
      <c r="T619" s="7"/>
      <c r="U619" s="7"/>
      <c r="V619" s="7"/>
      <c r="W619" s="7"/>
      <c r="X619" s="7"/>
      <c r="Y619" s="7"/>
      <c r="Z619" s="7"/>
    </row>
    <row r="620" spans="2:26" ht="12.75">
      <c r="B620" s="4"/>
      <c r="C620" s="7"/>
      <c r="D620" s="6"/>
      <c r="E620" s="7"/>
      <c r="F620" s="7"/>
      <c r="G620" s="7"/>
      <c r="H620" s="7"/>
      <c r="I620" s="7"/>
      <c r="J620" s="7"/>
      <c r="K620" s="7"/>
      <c r="L620" s="7"/>
      <c r="M620" s="7"/>
      <c r="N620" s="7"/>
      <c r="O620" s="7"/>
      <c r="P620" s="7"/>
      <c r="Q620" s="7"/>
      <c r="R620" s="7"/>
      <c r="S620" s="7"/>
      <c r="T620" s="7"/>
      <c r="U620" s="7"/>
      <c r="V620" s="7"/>
      <c r="W620" s="7"/>
      <c r="X620" s="7"/>
      <c r="Y620" s="7"/>
      <c r="Z620" s="7"/>
    </row>
    <row r="621" spans="2:26" ht="12.75">
      <c r="B621" s="4"/>
      <c r="C621" s="7"/>
      <c r="D621" s="6"/>
      <c r="E621" s="7"/>
      <c r="F621" s="7"/>
      <c r="G621" s="7"/>
      <c r="H621" s="7"/>
      <c r="I621" s="7"/>
      <c r="J621" s="7"/>
      <c r="K621" s="7"/>
      <c r="L621" s="7"/>
      <c r="M621" s="7"/>
      <c r="N621" s="7"/>
      <c r="O621" s="7"/>
      <c r="P621" s="7"/>
      <c r="Q621" s="7"/>
      <c r="R621" s="7"/>
      <c r="S621" s="7"/>
      <c r="T621" s="7"/>
      <c r="U621" s="7"/>
      <c r="V621" s="7"/>
      <c r="W621" s="7"/>
      <c r="X621" s="7"/>
      <c r="Y621" s="7"/>
      <c r="Z621" s="7"/>
    </row>
    <row r="622" spans="2:26" ht="12.75">
      <c r="B622" s="4"/>
      <c r="C622" s="7"/>
      <c r="D622" s="6"/>
      <c r="E622" s="7"/>
      <c r="F622" s="7"/>
      <c r="G622" s="7"/>
      <c r="H622" s="7"/>
      <c r="I622" s="7"/>
      <c r="J622" s="7"/>
      <c r="K622" s="7"/>
      <c r="L622" s="7"/>
      <c r="M622" s="7"/>
      <c r="N622" s="7"/>
      <c r="O622" s="7"/>
      <c r="P622" s="7"/>
      <c r="Q622" s="7"/>
      <c r="R622" s="7"/>
      <c r="S622" s="7"/>
      <c r="T622" s="7"/>
      <c r="U622" s="7"/>
      <c r="V622" s="7"/>
      <c r="W622" s="7"/>
      <c r="X622" s="7"/>
      <c r="Y622" s="7"/>
      <c r="Z622" s="7"/>
    </row>
    <row r="623" spans="2:26" ht="12.75">
      <c r="B623" s="4"/>
      <c r="C623" s="7"/>
      <c r="D623" s="6"/>
      <c r="E623" s="7"/>
      <c r="F623" s="7"/>
      <c r="G623" s="7"/>
      <c r="H623" s="7"/>
      <c r="I623" s="7"/>
      <c r="J623" s="7"/>
      <c r="K623" s="7"/>
      <c r="L623" s="7"/>
      <c r="M623" s="7"/>
      <c r="N623" s="7"/>
      <c r="O623" s="7"/>
      <c r="P623" s="7"/>
      <c r="Q623" s="7"/>
      <c r="R623" s="7"/>
      <c r="S623" s="7"/>
      <c r="T623" s="7"/>
      <c r="U623" s="7"/>
      <c r="V623" s="7"/>
      <c r="W623" s="7"/>
      <c r="X623" s="7"/>
      <c r="Y623" s="7"/>
      <c r="Z623" s="7"/>
    </row>
    <row r="624" spans="2:26" ht="12.75">
      <c r="B624" s="4"/>
      <c r="C624" s="7"/>
      <c r="D624" s="6"/>
      <c r="E624" s="7"/>
      <c r="F624" s="7"/>
      <c r="G624" s="7"/>
      <c r="H624" s="7"/>
      <c r="I624" s="7"/>
      <c r="J624" s="7"/>
      <c r="K624" s="7"/>
      <c r="L624" s="7"/>
      <c r="M624" s="7"/>
      <c r="N624" s="7"/>
      <c r="O624" s="7"/>
      <c r="P624" s="7"/>
      <c r="Q624" s="7"/>
      <c r="R624" s="7"/>
      <c r="S624" s="7"/>
      <c r="T624" s="7"/>
      <c r="U624" s="7"/>
      <c r="V624" s="7"/>
      <c r="W624" s="7"/>
      <c r="X624" s="7"/>
      <c r="Y624" s="7"/>
      <c r="Z624" s="7"/>
    </row>
    <row r="625" spans="2:26" ht="12.75">
      <c r="B625" s="4"/>
      <c r="C625" s="7"/>
      <c r="D625" s="6"/>
      <c r="E625" s="7"/>
      <c r="F625" s="7"/>
      <c r="G625" s="7"/>
      <c r="H625" s="7"/>
      <c r="I625" s="7"/>
      <c r="J625" s="7"/>
      <c r="K625" s="7"/>
      <c r="L625" s="7"/>
      <c r="M625" s="7"/>
      <c r="N625" s="7"/>
      <c r="O625" s="7"/>
      <c r="P625" s="7"/>
      <c r="Q625" s="7"/>
      <c r="R625" s="7"/>
      <c r="S625" s="7"/>
      <c r="T625" s="7"/>
      <c r="U625" s="7"/>
      <c r="V625" s="7"/>
      <c r="W625" s="7"/>
      <c r="X625" s="7"/>
      <c r="Y625" s="7"/>
      <c r="Z625" s="7"/>
    </row>
    <row r="626" spans="2:26" ht="12.75">
      <c r="B626" s="4"/>
      <c r="C626" s="7"/>
      <c r="D626" s="6"/>
      <c r="E626" s="7"/>
      <c r="F626" s="7"/>
      <c r="G626" s="7"/>
      <c r="H626" s="7"/>
      <c r="I626" s="7"/>
      <c r="J626" s="7"/>
      <c r="K626" s="7"/>
      <c r="L626" s="7"/>
      <c r="M626" s="7"/>
      <c r="N626" s="7"/>
      <c r="O626" s="7"/>
      <c r="P626" s="7"/>
      <c r="Q626" s="7"/>
      <c r="R626" s="7"/>
      <c r="S626" s="7"/>
      <c r="T626" s="7"/>
      <c r="U626" s="7"/>
      <c r="V626" s="7"/>
      <c r="W626" s="7"/>
      <c r="X626" s="7"/>
      <c r="Y626" s="7"/>
      <c r="Z626" s="7"/>
    </row>
    <row r="627" spans="2:26" ht="12.75">
      <c r="B627" s="4"/>
      <c r="C627" s="7"/>
      <c r="D627" s="6"/>
      <c r="E627" s="7"/>
      <c r="F627" s="7"/>
      <c r="G627" s="7"/>
      <c r="H627" s="7"/>
      <c r="I627" s="7"/>
      <c r="J627" s="7"/>
      <c r="K627" s="7"/>
      <c r="L627" s="7"/>
      <c r="M627" s="7"/>
      <c r="N627" s="7"/>
      <c r="O627" s="7"/>
      <c r="P627" s="7"/>
      <c r="Q627" s="7"/>
      <c r="R627" s="7"/>
      <c r="S627" s="7"/>
      <c r="T627" s="7"/>
      <c r="U627" s="7"/>
      <c r="V627" s="7"/>
      <c r="W627" s="7"/>
      <c r="X627" s="7"/>
      <c r="Y627" s="7"/>
      <c r="Z627" s="7"/>
    </row>
    <row r="628" spans="2:26" ht="12.75">
      <c r="B628" s="4"/>
      <c r="C628" s="7"/>
      <c r="D628" s="6"/>
      <c r="E628" s="7"/>
      <c r="F628" s="7"/>
      <c r="G628" s="7"/>
      <c r="H628" s="7"/>
      <c r="I628" s="7"/>
      <c r="J628" s="7"/>
      <c r="K628" s="7"/>
      <c r="L628" s="7"/>
      <c r="M628" s="7"/>
      <c r="N628" s="7"/>
      <c r="O628" s="7"/>
      <c r="P628" s="7"/>
      <c r="Q628" s="7"/>
      <c r="R628" s="7"/>
      <c r="S628" s="7"/>
      <c r="T628" s="7"/>
      <c r="U628" s="7"/>
      <c r="V628" s="7"/>
      <c r="W628" s="7"/>
      <c r="X628" s="7"/>
      <c r="Y628" s="7"/>
      <c r="Z628" s="7"/>
    </row>
    <row r="629" spans="2:26" ht="12.75">
      <c r="B629" s="4"/>
      <c r="C629" s="7"/>
      <c r="D629" s="6"/>
      <c r="E629" s="7"/>
      <c r="F629" s="7"/>
      <c r="G629" s="7"/>
      <c r="H629" s="7"/>
      <c r="I629" s="7"/>
      <c r="J629" s="7"/>
      <c r="K629" s="7"/>
      <c r="L629" s="7"/>
      <c r="M629" s="7"/>
      <c r="N629" s="7"/>
      <c r="O629" s="7"/>
      <c r="P629" s="7"/>
      <c r="Q629" s="7"/>
      <c r="R629" s="7"/>
      <c r="S629" s="7"/>
      <c r="T629" s="7"/>
      <c r="U629" s="7"/>
      <c r="V629" s="7"/>
      <c r="W629" s="7"/>
      <c r="X629" s="7"/>
      <c r="Y629" s="7"/>
      <c r="Z629" s="7"/>
    </row>
    <row r="630" spans="2:26" ht="12.75">
      <c r="B630" s="4"/>
      <c r="C630" s="7"/>
      <c r="D630" s="6"/>
      <c r="E630" s="7"/>
      <c r="F630" s="7"/>
      <c r="G630" s="7"/>
      <c r="H630" s="7"/>
      <c r="I630" s="7"/>
      <c r="J630" s="7"/>
      <c r="K630" s="7"/>
      <c r="L630" s="7"/>
      <c r="M630" s="7"/>
      <c r="N630" s="7"/>
      <c r="O630" s="7"/>
      <c r="P630" s="7"/>
      <c r="Q630" s="7"/>
      <c r="R630" s="7"/>
      <c r="S630" s="7"/>
      <c r="T630" s="7"/>
      <c r="U630" s="7"/>
      <c r="V630" s="7"/>
      <c r="W630" s="7"/>
      <c r="X630" s="7"/>
      <c r="Y630" s="7"/>
      <c r="Z630" s="7"/>
    </row>
    <row r="631" spans="2:26" ht="12.75">
      <c r="B631" s="4"/>
      <c r="C631" s="7"/>
      <c r="D631" s="6"/>
      <c r="E631" s="7"/>
      <c r="F631" s="7"/>
      <c r="G631" s="7"/>
      <c r="H631" s="7"/>
      <c r="I631" s="7"/>
      <c r="J631" s="7"/>
      <c r="K631" s="7"/>
      <c r="L631" s="7"/>
      <c r="M631" s="7"/>
      <c r="N631" s="7"/>
      <c r="O631" s="7"/>
      <c r="P631" s="7"/>
      <c r="Q631" s="7"/>
      <c r="R631" s="7"/>
      <c r="S631" s="7"/>
      <c r="T631" s="7"/>
      <c r="U631" s="7"/>
      <c r="V631" s="7"/>
      <c r="W631" s="7"/>
      <c r="X631" s="7"/>
      <c r="Y631" s="7"/>
      <c r="Z631" s="7"/>
    </row>
    <row r="632" spans="2:26" ht="12.75">
      <c r="B632" s="4"/>
      <c r="C632" s="7"/>
      <c r="D632" s="6"/>
      <c r="E632" s="7"/>
      <c r="F632" s="7"/>
      <c r="G632" s="7"/>
      <c r="H632" s="7"/>
      <c r="I632" s="7"/>
      <c r="J632" s="7"/>
      <c r="K632" s="7"/>
      <c r="L632" s="7"/>
      <c r="M632" s="7"/>
      <c r="N632" s="7"/>
      <c r="O632" s="7"/>
      <c r="P632" s="7"/>
      <c r="Q632" s="7"/>
      <c r="R632" s="7"/>
      <c r="S632" s="7"/>
      <c r="T632" s="7"/>
      <c r="U632" s="7"/>
      <c r="V632" s="7"/>
      <c r="W632" s="7"/>
      <c r="X632" s="7"/>
      <c r="Y632" s="7"/>
      <c r="Z632" s="7"/>
    </row>
    <row r="633" spans="2:26" ht="12.75">
      <c r="B633" s="4"/>
      <c r="C633" s="7"/>
      <c r="D633" s="6"/>
      <c r="E633" s="7"/>
      <c r="F633" s="7"/>
      <c r="G633" s="7"/>
      <c r="H633" s="7"/>
      <c r="I633" s="7"/>
      <c r="J633" s="7"/>
      <c r="K633" s="7"/>
      <c r="L633" s="7"/>
      <c r="M633" s="7"/>
      <c r="N633" s="7"/>
      <c r="O633" s="7"/>
      <c r="P633" s="7"/>
      <c r="Q633" s="7"/>
      <c r="R633" s="7"/>
      <c r="S633" s="7"/>
      <c r="T633" s="7"/>
      <c r="U633" s="7"/>
      <c r="V633" s="7"/>
      <c r="W633" s="7"/>
      <c r="X633" s="7"/>
      <c r="Y633" s="7"/>
      <c r="Z633" s="7"/>
    </row>
    <row r="634" spans="2:26" ht="12.75">
      <c r="B634" s="4"/>
      <c r="C634" s="7"/>
      <c r="D634" s="6"/>
      <c r="E634" s="7"/>
      <c r="F634" s="7"/>
      <c r="G634" s="7"/>
      <c r="H634" s="7"/>
      <c r="I634" s="7"/>
      <c r="J634" s="7"/>
      <c r="K634" s="7"/>
      <c r="L634" s="7"/>
      <c r="M634" s="7"/>
      <c r="N634" s="7"/>
      <c r="O634" s="7"/>
      <c r="P634" s="7"/>
      <c r="Q634" s="7"/>
      <c r="R634" s="7"/>
      <c r="S634" s="7"/>
      <c r="T634" s="7"/>
      <c r="U634" s="7"/>
      <c r="V634" s="7"/>
      <c r="W634" s="7"/>
      <c r="X634" s="7"/>
      <c r="Y634" s="7"/>
      <c r="Z634" s="7"/>
    </row>
    <row r="635" spans="2:26" ht="12.75">
      <c r="B635" s="4"/>
      <c r="C635" s="7"/>
      <c r="D635" s="6"/>
      <c r="E635" s="7"/>
      <c r="F635" s="7"/>
      <c r="G635" s="7"/>
      <c r="H635" s="7"/>
      <c r="I635" s="7"/>
      <c r="J635" s="7"/>
      <c r="K635" s="7"/>
      <c r="L635" s="7"/>
      <c r="M635" s="7"/>
      <c r="N635" s="7"/>
      <c r="O635" s="7"/>
      <c r="P635" s="7"/>
      <c r="Q635" s="7"/>
      <c r="R635" s="7"/>
      <c r="S635" s="7"/>
      <c r="T635" s="7"/>
      <c r="U635" s="7"/>
      <c r="V635" s="7"/>
      <c r="W635" s="7"/>
      <c r="X635" s="7"/>
      <c r="Y635" s="7"/>
      <c r="Z635" s="7"/>
    </row>
    <row r="636" spans="2:26" ht="12.75">
      <c r="B636" s="4"/>
      <c r="C636" s="7"/>
      <c r="D636" s="6"/>
      <c r="E636" s="7"/>
      <c r="F636" s="7"/>
      <c r="G636" s="7"/>
      <c r="H636" s="7"/>
      <c r="I636" s="7"/>
      <c r="J636" s="7"/>
      <c r="K636" s="7"/>
      <c r="L636" s="7"/>
      <c r="M636" s="7"/>
      <c r="N636" s="7"/>
      <c r="O636" s="7"/>
      <c r="P636" s="7"/>
      <c r="Q636" s="7"/>
      <c r="R636" s="7"/>
      <c r="S636" s="7"/>
      <c r="T636" s="7"/>
      <c r="U636" s="7"/>
      <c r="V636" s="7"/>
      <c r="W636" s="7"/>
      <c r="X636" s="7"/>
      <c r="Y636" s="7"/>
      <c r="Z636" s="7"/>
    </row>
    <row r="637" spans="2:26" ht="12.75">
      <c r="B637" s="4"/>
      <c r="C637" s="7"/>
      <c r="D637" s="6"/>
      <c r="E637" s="7"/>
      <c r="F637" s="7"/>
      <c r="G637" s="7"/>
      <c r="H637" s="7"/>
      <c r="I637" s="7"/>
      <c r="J637" s="7"/>
      <c r="K637" s="7"/>
      <c r="L637" s="7"/>
      <c r="M637" s="7"/>
      <c r="N637" s="7"/>
      <c r="O637" s="7"/>
      <c r="P637" s="7"/>
      <c r="Q637" s="7"/>
      <c r="R637" s="7"/>
      <c r="S637" s="7"/>
      <c r="T637" s="7"/>
      <c r="U637" s="7"/>
      <c r="V637" s="7"/>
      <c r="W637" s="7"/>
      <c r="X637" s="7"/>
      <c r="Y637" s="7"/>
      <c r="Z637" s="7"/>
    </row>
    <row r="638" spans="2:26" ht="12.75">
      <c r="B638" s="4"/>
      <c r="C638" s="7"/>
      <c r="D638" s="6"/>
      <c r="E638" s="7"/>
      <c r="F638" s="7"/>
      <c r="G638" s="7"/>
      <c r="H638" s="7"/>
      <c r="I638" s="7"/>
      <c r="J638" s="7"/>
      <c r="K638" s="7"/>
      <c r="L638" s="7"/>
      <c r="M638" s="7"/>
      <c r="N638" s="7"/>
      <c r="O638" s="7"/>
      <c r="P638" s="7"/>
      <c r="Q638" s="7"/>
      <c r="R638" s="7"/>
      <c r="S638" s="7"/>
      <c r="T638" s="7"/>
      <c r="U638" s="7"/>
      <c r="V638" s="7"/>
      <c r="W638" s="7"/>
      <c r="X638" s="7"/>
      <c r="Y638" s="7"/>
      <c r="Z638" s="7"/>
    </row>
    <row r="639" spans="2:26" ht="12.75">
      <c r="B639" s="4"/>
      <c r="C639" s="7"/>
      <c r="D639" s="6"/>
      <c r="E639" s="7"/>
      <c r="F639" s="7"/>
      <c r="G639" s="7"/>
      <c r="H639" s="7"/>
      <c r="I639" s="7"/>
      <c r="J639" s="7"/>
      <c r="K639" s="7"/>
      <c r="L639" s="7"/>
      <c r="M639" s="7"/>
      <c r="N639" s="7"/>
      <c r="O639" s="7"/>
      <c r="P639" s="7"/>
      <c r="Q639" s="7"/>
      <c r="R639" s="7"/>
      <c r="S639" s="7"/>
      <c r="T639" s="7"/>
      <c r="U639" s="7"/>
      <c r="V639" s="7"/>
      <c r="W639" s="7"/>
      <c r="X639" s="7"/>
      <c r="Y639" s="7"/>
      <c r="Z639" s="7"/>
    </row>
    <row r="640" spans="2:26" ht="12.75">
      <c r="B640" s="4"/>
      <c r="C640" s="7"/>
      <c r="D640" s="6"/>
      <c r="E640" s="7"/>
      <c r="F640" s="7"/>
      <c r="G640" s="7"/>
      <c r="H640" s="7"/>
      <c r="I640" s="7"/>
      <c r="J640" s="7"/>
      <c r="K640" s="7"/>
      <c r="L640" s="7"/>
      <c r="M640" s="7"/>
      <c r="N640" s="7"/>
      <c r="O640" s="7"/>
      <c r="P640" s="7"/>
      <c r="Q640" s="7"/>
      <c r="R640" s="7"/>
      <c r="S640" s="7"/>
      <c r="T640" s="7"/>
      <c r="U640" s="7"/>
      <c r="V640" s="7"/>
      <c r="W640" s="7"/>
      <c r="X640" s="7"/>
      <c r="Y640" s="7"/>
      <c r="Z640" s="7"/>
    </row>
    <row r="641" spans="2:26" ht="12.75">
      <c r="B641" s="4"/>
      <c r="C641" s="7"/>
      <c r="D641" s="6"/>
      <c r="E641" s="7"/>
      <c r="F641" s="7"/>
      <c r="G641" s="7"/>
      <c r="H641" s="7"/>
      <c r="I641" s="7"/>
      <c r="J641" s="7"/>
      <c r="K641" s="7"/>
      <c r="L641" s="7"/>
      <c r="M641" s="7"/>
      <c r="N641" s="7"/>
      <c r="O641" s="7"/>
      <c r="P641" s="7"/>
      <c r="Q641" s="7"/>
      <c r="R641" s="7"/>
      <c r="S641" s="7"/>
      <c r="T641" s="7"/>
      <c r="U641" s="7"/>
      <c r="V641" s="7"/>
      <c r="W641" s="7"/>
      <c r="X641" s="7"/>
      <c r="Y641" s="7"/>
      <c r="Z641" s="7"/>
    </row>
    <row r="642" spans="2:26" ht="12.75">
      <c r="B642" s="4"/>
      <c r="C642" s="7"/>
      <c r="D642" s="6"/>
      <c r="E642" s="7"/>
      <c r="F642" s="7"/>
      <c r="G642" s="7"/>
      <c r="H642" s="7"/>
      <c r="I642" s="7"/>
      <c r="J642" s="7"/>
      <c r="K642" s="7"/>
      <c r="L642" s="7"/>
      <c r="M642" s="7"/>
      <c r="N642" s="7"/>
      <c r="O642" s="7"/>
      <c r="P642" s="7"/>
      <c r="Q642" s="7"/>
      <c r="R642" s="7"/>
      <c r="S642" s="7"/>
      <c r="T642" s="7"/>
      <c r="U642" s="7"/>
      <c r="V642" s="7"/>
      <c r="W642" s="7"/>
      <c r="X642" s="7"/>
      <c r="Y642" s="7"/>
      <c r="Z642" s="7"/>
    </row>
    <row r="643" spans="2:26" ht="12.75">
      <c r="B643" s="4"/>
      <c r="C643" s="7"/>
      <c r="D643" s="6"/>
      <c r="E643" s="7"/>
      <c r="F643" s="7"/>
      <c r="G643" s="7"/>
      <c r="H643" s="7"/>
      <c r="I643" s="7"/>
      <c r="J643" s="7"/>
      <c r="K643" s="7"/>
      <c r="L643" s="7"/>
      <c r="M643" s="7"/>
      <c r="N643" s="7"/>
      <c r="O643" s="7"/>
      <c r="P643" s="7"/>
      <c r="Q643" s="7"/>
      <c r="R643" s="7"/>
      <c r="S643" s="7"/>
      <c r="T643" s="7"/>
      <c r="U643" s="7"/>
      <c r="V643" s="7"/>
      <c r="W643" s="7"/>
      <c r="X643" s="7"/>
      <c r="Y643" s="7"/>
      <c r="Z643" s="7"/>
    </row>
    <row r="644" spans="2:26" ht="12.75">
      <c r="B644" s="4"/>
      <c r="C644" s="7"/>
      <c r="D644" s="6"/>
      <c r="E644" s="7"/>
      <c r="F644" s="7"/>
      <c r="G644" s="7"/>
      <c r="H644" s="7"/>
      <c r="I644" s="7"/>
      <c r="J644" s="7"/>
      <c r="K644" s="7"/>
      <c r="L644" s="7"/>
      <c r="M644" s="7"/>
      <c r="N644" s="7"/>
      <c r="O644" s="7"/>
      <c r="P644" s="7"/>
      <c r="Q644" s="7"/>
      <c r="R644" s="7"/>
      <c r="S644" s="7"/>
      <c r="T644" s="7"/>
      <c r="U644" s="7"/>
      <c r="V644" s="7"/>
      <c r="W644" s="7"/>
      <c r="X644" s="7"/>
      <c r="Y644" s="7"/>
      <c r="Z644" s="7"/>
    </row>
    <row r="645" spans="2:26" ht="12.75">
      <c r="B645" s="4"/>
      <c r="C645" s="7"/>
      <c r="D645" s="6"/>
      <c r="E645" s="7"/>
      <c r="F645" s="7"/>
      <c r="G645" s="7"/>
      <c r="H645" s="7"/>
      <c r="I645" s="7"/>
      <c r="J645" s="7"/>
      <c r="K645" s="7"/>
      <c r="L645" s="7"/>
      <c r="M645" s="7"/>
      <c r="N645" s="7"/>
      <c r="O645" s="7"/>
      <c r="P645" s="7"/>
      <c r="Q645" s="7"/>
      <c r="R645" s="7"/>
      <c r="S645" s="7"/>
      <c r="T645" s="7"/>
      <c r="U645" s="7"/>
      <c r="V645" s="7"/>
      <c r="W645" s="7"/>
      <c r="X645" s="7"/>
      <c r="Y645" s="7"/>
      <c r="Z645" s="7"/>
    </row>
    <row r="646" spans="2:26" ht="12.75">
      <c r="B646" s="4"/>
      <c r="C646" s="7"/>
      <c r="D646" s="6"/>
      <c r="E646" s="7"/>
      <c r="F646" s="7"/>
      <c r="G646" s="7"/>
      <c r="H646" s="7"/>
      <c r="I646" s="7"/>
      <c r="J646" s="7"/>
      <c r="K646" s="7"/>
      <c r="L646" s="7"/>
      <c r="M646" s="7"/>
      <c r="N646" s="7"/>
      <c r="O646" s="7"/>
      <c r="P646" s="7"/>
      <c r="Q646" s="7"/>
      <c r="R646" s="7"/>
      <c r="S646" s="7"/>
      <c r="T646" s="7"/>
      <c r="U646" s="7"/>
      <c r="V646" s="7"/>
      <c r="W646" s="7"/>
      <c r="X646" s="7"/>
      <c r="Y646" s="7"/>
      <c r="Z646" s="7"/>
    </row>
    <row r="647" spans="2:26" ht="12.75">
      <c r="B647" s="4"/>
      <c r="C647" s="7"/>
      <c r="D647" s="6"/>
      <c r="E647" s="7"/>
      <c r="F647" s="7"/>
      <c r="G647" s="7"/>
      <c r="H647" s="7"/>
      <c r="I647" s="7"/>
      <c r="J647" s="7"/>
      <c r="K647" s="7"/>
      <c r="L647" s="7"/>
      <c r="M647" s="7"/>
      <c r="N647" s="7"/>
      <c r="O647" s="7"/>
      <c r="P647" s="7"/>
      <c r="Q647" s="7"/>
      <c r="R647" s="7"/>
      <c r="S647" s="7"/>
      <c r="T647" s="7"/>
      <c r="U647" s="7"/>
      <c r="V647" s="7"/>
      <c r="W647" s="7"/>
      <c r="X647" s="7"/>
      <c r="Y647" s="7"/>
      <c r="Z647" s="7"/>
    </row>
    <row r="648" spans="2:26" ht="12.75">
      <c r="B648" s="4"/>
      <c r="C648" s="7"/>
      <c r="D648" s="6"/>
      <c r="E648" s="7"/>
      <c r="F648" s="7"/>
      <c r="G648" s="7"/>
      <c r="H648" s="7"/>
      <c r="I648" s="7"/>
      <c r="J648" s="7"/>
      <c r="K648" s="7"/>
      <c r="L648" s="7"/>
      <c r="M648" s="7"/>
      <c r="N648" s="7"/>
      <c r="O648" s="7"/>
      <c r="P648" s="7"/>
      <c r="Q648" s="7"/>
      <c r="R648" s="7"/>
      <c r="S648" s="7"/>
      <c r="T648" s="7"/>
      <c r="U648" s="7"/>
      <c r="V648" s="7"/>
      <c r="W648" s="7"/>
      <c r="X648" s="7"/>
      <c r="Y648" s="7"/>
      <c r="Z648" s="7"/>
    </row>
    <row r="649" spans="2:26" ht="12.75">
      <c r="B649" s="4"/>
      <c r="C649" s="7"/>
      <c r="D649" s="6"/>
      <c r="E649" s="7"/>
      <c r="F649" s="7"/>
      <c r="G649" s="7"/>
      <c r="H649" s="7"/>
      <c r="I649" s="7"/>
      <c r="J649" s="7"/>
      <c r="K649" s="7"/>
      <c r="L649" s="7"/>
      <c r="M649" s="7"/>
      <c r="N649" s="7"/>
      <c r="O649" s="7"/>
      <c r="P649" s="7"/>
      <c r="Q649" s="7"/>
      <c r="R649" s="7"/>
      <c r="S649" s="7"/>
      <c r="T649" s="7"/>
      <c r="U649" s="7"/>
      <c r="V649" s="7"/>
      <c r="W649" s="7"/>
      <c r="X649" s="7"/>
      <c r="Y649" s="7"/>
      <c r="Z649" s="7"/>
    </row>
    <row r="650" spans="2:26" ht="12.75">
      <c r="B650" s="4"/>
      <c r="C650" s="7"/>
      <c r="D650" s="6"/>
      <c r="E650" s="7"/>
      <c r="F650" s="7"/>
      <c r="G650" s="7"/>
      <c r="H650" s="7"/>
      <c r="I650" s="7"/>
      <c r="J650" s="7"/>
      <c r="K650" s="7"/>
      <c r="L650" s="7"/>
      <c r="M650" s="7"/>
      <c r="N650" s="7"/>
      <c r="O650" s="7"/>
      <c r="P650" s="7"/>
      <c r="Q650" s="7"/>
      <c r="R650" s="7"/>
      <c r="S650" s="7"/>
      <c r="T650" s="7"/>
      <c r="U650" s="7"/>
      <c r="V650" s="7"/>
      <c r="W650" s="7"/>
      <c r="X650" s="7"/>
      <c r="Y650" s="7"/>
      <c r="Z650" s="7"/>
    </row>
    <row r="651" spans="2:26" ht="12.75">
      <c r="B651" s="4"/>
      <c r="C651" s="7"/>
      <c r="D651" s="6"/>
      <c r="E651" s="7"/>
      <c r="F651" s="7"/>
      <c r="G651" s="7"/>
      <c r="H651" s="7"/>
      <c r="I651" s="7"/>
      <c r="J651" s="7"/>
      <c r="K651" s="7"/>
      <c r="L651" s="7"/>
      <c r="M651" s="7"/>
      <c r="N651" s="7"/>
      <c r="O651" s="7"/>
      <c r="P651" s="7"/>
      <c r="Q651" s="7"/>
      <c r="R651" s="7"/>
      <c r="S651" s="7"/>
      <c r="T651" s="7"/>
      <c r="U651" s="7"/>
      <c r="V651" s="7"/>
      <c r="W651" s="7"/>
      <c r="X651" s="7"/>
      <c r="Y651" s="7"/>
      <c r="Z651" s="7"/>
    </row>
    <row r="652" spans="2:26" ht="12.75">
      <c r="B652" s="4"/>
      <c r="C652" s="7"/>
      <c r="D652" s="6"/>
      <c r="E652" s="7"/>
      <c r="F652" s="7"/>
      <c r="G652" s="7"/>
      <c r="H652" s="7"/>
      <c r="I652" s="7"/>
      <c r="J652" s="7"/>
      <c r="K652" s="7"/>
      <c r="L652" s="7"/>
      <c r="M652" s="7"/>
      <c r="N652" s="7"/>
      <c r="O652" s="7"/>
      <c r="P652" s="7"/>
      <c r="Q652" s="7"/>
      <c r="R652" s="7"/>
      <c r="S652" s="7"/>
      <c r="T652" s="7"/>
      <c r="U652" s="7"/>
      <c r="V652" s="7"/>
      <c r="W652" s="7"/>
      <c r="X652" s="7"/>
      <c r="Y652" s="7"/>
      <c r="Z652" s="7"/>
    </row>
    <row r="653" spans="2:26" ht="12.75">
      <c r="B653" s="4"/>
      <c r="C653" s="7"/>
      <c r="D653" s="6"/>
      <c r="E653" s="7"/>
      <c r="F653" s="7"/>
      <c r="G653" s="7"/>
      <c r="H653" s="7"/>
      <c r="I653" s="7"/>
      <c r="J653" s="7"/>
      <c r="K653" s="7"/>
      <c r="L653" s="7"/>
      <c r="M653" s="7"/>
      <c r="N653" s="7"/>
      <c r="O653" s="7"/>
      <c r="P653" s="7"/>
      <c r="Q653" s="7"/>
      <c r="R653" s="7"/>
      <c r="S653" s="7"/>
      <c r="T653" s="7"/>
      <c r="U653" s="7"/>
      <c r="V653" s="7"/>
      <c r="W653" s="7"/>
      <c r="X653" s="7"/>
      <c r="Y653" s="7"/>
      <c r="Z653" s="7"/>
    </row>
    <row r="654" spans="2:26" ht="12.75">
      <c r="B654" s="4"/>
      <c r="C654" s="7"/>
      <c r="D654" s="6"/>
      <c r="E654" s="7"/>
      <c r="F654" s="7"/>
      <c r="G654" s="7"/>
      <c r="H654" s="7"/>
      <c r="I654" s="7"/>
      <c r="J654" s="7"/>
      <c r="K654" s="7"/>
      <c r="L654" s="7"/>
      <c r="M654" s="7"/>
      <c r="N654" s="7"/>
      <c r="O654" s="7"/>
      <c r="P654" s="7"/>
      <c r="Q654" s="7"/>
      <c r="R654" s="7"/>
      <c r="S654" s="7"/>
      <c r="T654" s="7"/>
      <c r="U654" s="7"/>
      <c r="V654" s="7"/>
      <c r="W654" s="7"/>
      <c r="X654" s="7"/>
      <c r="Y654" s="7"/>
      <c r="Z654" s="7"/>
    </row>
    <row r="655" spans="2:26" ht="12.75">
      <c r="B655" s="4"/>
      <c r="C655" s="7"/>
      <c r="D655" s="6"/>
      <c r="E655" s="7"/>
      <c r="F655" s="7"/>
      <c r="G655" s="7"/>
      <c r="H655" s="7"/>
      <c r="I655" s="7"/>
      <c r="J655" s="7"/>
      <c r="K655" s="7"/>
      <c r="L655" s="7"/>
      <c r="M655" s="7"/>
      <c r="N655" s="7"/>
      <c r="O655" s="7"/>
      <c r="P655" s="7"/>
      <c r="Q655" s="7"/>
      <c r="R655" s="7"/>
      <c r="S655" s="7"/>
      <c r="T655" s="7"/>
      <c r="U655" s="7"/>
      <c r="V655" s="7"/>
      <c r="W655" s="7"/>
      <c r="X655" s="7"/>
      <c r="Y655" s="7"/>
      <c r="Z655" s="7"/>
    </row>
    <row r="656" spans="2:26" ht="12.75">
      <c r="B656" s="4"/>
      <c r="C656" s="7"/>
      <c r="D656" s="6"/>
      <c r="E656" s="7"/>
      <c r="F656" s="7"/>
      <c r="G656" s="7"/>
      <c r="H656" s="7"/>
      <c r="I656" s="7"/>
      <c r="J656" s="7"/>
      <c r="K656" s="7"/>
      <c r="L656" s="7"/>
      <c r="M656" s="7"/>
      <c r="N656" s="7"/>
      <c r="O656" s="7"/>
      <c r="P656" s="7"/>
      <c r="Q656" s="7"/>
      <c r="R656" s="7"/>
      <c r="S656" s="7"/>
      <c r="T656" s="7"/>
      <c r="U656" s="7"/>
      <c r="V656" s="7"/>
      <c r="W656" s="7"/>
      <c r="X656" s="7"/>
      <c r="Y656" s="7"/>
      <c r="Z656" s="7"/>
    </row>
    <row r="657" spans="2:26" ht="12.75">
      <c r="B657" s="4"/>
      <c r="C657" s="7"/>
      <c r="D657" s="6"/>
      <c r="E657" s="7"/>
      <c r="F657" s="7"/>
      <c r="G657" s="7"/>
      <c r="H657" s="7"/>
      <c r="I657" s="7"/>
      <c r="J657" s="7"/>
      <c r="K657" s="7"/>
      <c r="L657" s="7"/>
      <c r="M657" s="7"/>
      <c r="N657" s="7"/>
      <c r="O657" s="7"/>
      <c r="P657" s="7"/>
      <c r="Q657" s="7"/>
      <c r="R657" s="7"/>
      <c r="S657" s="7"/>
      <c r="T657" s="7"/>
      <c r="U657" s="7"/>
      <c r="V657" s="7"/>
      <c r="W657" s="7"/>
      <c r="X657" s="7"/>
      <c r="Y657" s="7"/>
      <c r="Z657" s="7"/>
    </row>
    <row r="658" spans="2:26" ht="12.75">
      <c r="B658" s="4"/>
      <c r="C658" s="7"/>
      <c r="D658" s="6"/>
      <c r="E658" s="7"/>
      <c r="F658" s="7"/>
      <c r="G658" s="7"/>
      <c r="H658" s="7"/>
      <c r="I658" s="7"/>
      <c r="J658" s="7"/>
      <c r="K658" s="7"/>
      <c r="L658" s="7"/>
      <c r="M658" s="7"/>
      <c r="N658" s="7"/>
      <c r="O658" s="7"/>
      <c r="P658" s="7"/>
      <c r="Q658" s="7"/>
      <c r="R658" s="7"/>
      <c r="S658" s="7"/>
      <c r="T658" s="7"/>
      <c r="U658" s="7"/>
      <c r="V658" s="7"/>
      <c r="W658" s="7"/>
      <c r="X658" s="7"/>
      <c r="Y658" s="7"/>
      <c r="Z658" s="7"/>
    </row>
    <row r="659" spans="2:26" ht="12.75">
      <c r="B659" s="4"/>
      <c r="C659" s="7"/>
      <c r="D659" s="6"/>
      <c r="E659" s="7"/>
      <c r="F659" s="7"/>
      <c r="G659" s="7"/>
      <c r="H659" s="7"/>
      <c r="I659" s="7"/>
      <c r="J659" s="7"/>
      <c r="K659" s="7"/>
      <c r="L659" s="7"/>
      <c r="M659" s="7"/>
      <c r="N659" s="7"/>
      <c r="O659" s="7"/>
      <c r="P659" s="7"/>
      <c r="Q659" s="7"/>
      <c r="R659" s="7"/>
      <c r="S659" s="7"/>
      <c r="T659" s="7"/>
      <c r="U659" s="7"/>
      <c r="V659" s="7"/>
      <c r="W659" s="7"/>
      <c r="X659" s="7"/>
      <c r="Y659" s="7"/>
      <c r="Z659" s="7"/>
    </row>
    <row r="660" spans="2:26" ht="12.75">
      <c r="B660" s="4"/>
      <c r="C660" s="7"/>
      <c r="D660" s="6"/>
      <c r="E660" s="7"/>
      <c r="F660" s="7"/>
      <c r="G660" s="7"/>
      <c r="H660" s="7"/>
      <c r="I660" s="7"/>
      <c r="J660" s="7"/>
      <c r="K660" s="7"/>
      <c r="L660" s="7"/>
      <c r="M660" s="7"/>
      <c r="N660" s="7"/>
      <c r="O660" s="7"/>
      <c r="P660" s="7"/>
      <c r="Q660" s="7"/>
      <c r="R660" s="7"/>
      <c r="S660" s="7"/>
      <c r="T660" s="7"/>
      <c r="U660" s="7"/>
      <c r="V660" s="7"/>
      <c r="W660" s="7"/>
      <c r="X660" s="7"/>
      <c r="Y660" s="7"/>
      <c r="Z660" s="7"/>
    </row>
    <row r="661" spans="2:26" ht="12.75">
      <c r="B661" s="4"/>
      <c r="C661" s="7"/>
      <c r="D661" s="6"/>
      <c r="E661" s="7"/>
      <c r="F661" s="7"/>
      <c r="G661" s="7"/>
      <c r="H661" s="7"/>
      <c r="I661" s="7"/>
      <c r="J661" s="7"/>
      <c r="K661" s="7"/>
      <c r="L661" s="7"/>
      <c r="M661" s="7"/>
      <c r="N661" s="7"/>
      <c r="O661" s="7"/>
      <c r="P661" s="7"/>
      <c r="Q661" s="7"/>
      <c r="R661" s="7"/>
      <c r="S661" s="7"/>
      <c r="T661" s="7"/>
      <c r="U661" s="7"/>
      <c r="V661" s="7"/>
      <c r="W661" s="7"/>
      <c r="X661" s="7"/>
      <c r="Y661" s="7"/>
      <c r="Z661" s="7"/>
    </row>
    <row r="662" spans="2:26" ht="12.75">
      <c r="B662" s="4"/>
      <c r="C662" s="7"/>
      <c r="D662" s="6"/>
      <c r="E662" s="7"/>
      <c r="F662" s="7"/>
      <c r="G662" s="7"/>
      <c r="H662" s="7"/>
      <c r="I662" s="7"/>
      <c r="J662" s="7"/>
      <c r="K662" s="7"/>
      <c r="L662" s="7"/>
      <c r="M662" s="7"/>
      <c r="N662" s="7"/>
      <c r="O662" s="7"/>
      <c r="P662" s="7"/>
      <c r="Q662" s="7"/>
      <c r="R662" s="7"/>
      <c r="S662" s="7"/>
      <c r="T662" s="7"/>
      <c r="U662" s="7"/>
      <c r="V662" s="7"/>
      <c r="W662" s="7"/>
      <c r="X662" s="7"/>
      <c r="Y662" s="7"/>
      <c r="Z662" s="7"/>
    </row>
    <row r="663" spans="2:26" ht="12.75">
      <c r="B663" s="4"/>
      <c r="C663" s="7"/>
      <c r="D663" s="6"/>
      <c r="E663" s="7"/>
      <c r="F663" s="7"/>
      <c r="G663" s="7"/>
      <c r="H663" s="7"/>
      <c r="I663" s="7"/>
      <c r="J663" s="7"/>
      <c r="K663" s="7"/>
      <c r="L663" s="7"/>
      <c r="M663" s="7"/>
      <c r="N663" s="7"/>
      <c r="O663" s="7"/>
      <c r="P663" s="7"/>
      <c r="Q663" s="7"/>
      <c r="R663" s="7"/>
      <c r="S663" s="7"/>
      <c r="T663" s="7"/>
      <c r="U663" s="7"/>
      <c r="V663" s="7"/>
      <c r="W663" s="7"/>
      <c r="X663" s="7"/>
      <c r="Y663" s="7"/>
      <c r="Z663" s="7"/>
    </row>
    <row r="664" spans="2:26" ht="12.75">
      <c r="B664" s="4"/>
      <c r="C664" s="7"/>
      <c r="D664" s="6"/>
      <c r="E664" s="7"/>
      <c r="F664" s="7"/>
      <c r="G664" s="7"/>
      <c r="H664" s="7"/>
      <c r="I664" s="7"/>
      <c r="J664" s="7"/>
      <c r="K664" s="7"/>
      <c r="L664" s="7"/>
      <c r="M664" s="7"/>
      <c r="N664" s="7"/>
      <c r="O664" s="7"/>
      <c r="P664" s="7"/>
      <c r="Q664" s="7"/>
      <c r="R664" s="7"/>
      <c r="S664" s="7"/>
      <c r="T664" s="7"/>
      <c r="U664" s="7"/>
      <c r="V664" s="7"/>
      <c r="W664" s="7"/>
      <c r="X664" s="7"/>
      <c r="Y664" s="7"/>
      <c r="Z664" s="7"/>
    </row>
    <row r="665" spans="2:26" ht="12.75">
      <c r="B665" s="4"/>
      <c r="C665" s="7"/>
      <c r="D665" s="6"/>
      <c r="E665" s="7"/>
      <c r="F665" s="7"/>
      <c r="G665" s="7"/>
      <c r="H665" s="7"/>
      <c r="I665" s="7"/>
      <c r="J665" s="7"/>
      <c r="K665" s="7"/>
      <c r="L665" s="7"/>
      <c r="M665" s="7"/>
      <c r="N665" s="7"/>
      <c r="O665" s="7"/>
      <c r="P665" s="7"/>
      <c r="Q665" s="7"/>
      <c r="R665" s="7"/>
      <c r="S665" s="7"/>
      <c r="T665" s="7"/>
      <c r="U665" s="7"/>
      <c r="V665" s="7"/>
      <c r="W665" s="7"/>
      <c r="X665" s="7"/>
      <c r="Y665" s="7"/>
      <c r="Z665" s="7"/>
    </row>
    <row r="666" spans="2:26" ht="12.75">
      <c r="B666" s="4"/>
      <c r="C666" s="7"/>
      <c r="D666" s="6"/>
      <c r="E666" s="7"/>
      <c r="F666" s="7"/>
      <c r="G666" s="7"/>
      <c r="H666" s="7"/>
      <c r="I666" s="7"/>
      <c r="J666" s="7"/>
      <c r="K666" s="7"/>
      <c r="L666" s="7"/>
      <c r="M666" s="7"/>
      <c r="N666" s="7"/>
      <c r="O666" s="7"/>
      <c r="P666" s="7"/>
      <c r="Q666" s="7"/>
      <c r="R666" s="7"/>
      <c r="S666" s="7"/>
      <c r="T666" s="7"/>
      <c r="U666" s="7"/>
      <c r="V666" s="7"/>
      <c r="W666" s="7"/>
      <c r="X666" s="7"/>
      <c r="Y666" s="7"/>
      <c r="Z666" s="7"/>
    </row>
    <row r="667" spans="2:26" ht="12.75">
      <c r="B667" s="4"/>
      <c r="C667" s="7"/>
      <c r="D667" s="6"/>
      <c r="E667" s="7"/>
      <c r="F667" s="7"/>
      <c r="G667" s="7"/>
      <c r="H667" s="7"/>
      <c r="I667" s="7"/>
      <c r="J667" s="7"/>
      <c r="K667" s="7"/>
      <c r="L667" s="7"/>
      <c r="M667" s="7"/>
      <c r="N667" s="7"/>
      <c r="O667" s="7"/>
      <c r="P667" s="7"/>
      <c r="Q667" s="7"/>
      <c r="R667" s="7"/>
      <c r="S667" s="7"/>
      <c r="T667" s="7"/>
      <c r="U667" s="7"/>
      <c r="V667" s="7"/>
      <c r="W667" s="7"/>
      <c r="X667" s="7"/>
      <c r="Y667" s="7"/>
      <c r="Z667" s="7"/>
    </row>
    <row r="668" spans="2:26" ht="12.75">
      <c r="B668" s="4"/>
      <c r="C668" s="7"/>
      <c r="D668" s="6"/>
      <c r="E668" s="7"/>
      <c r="F668" s="7"/>
      <c r="G668" s="7"/>
      <c r="H668" s="7"/>
      <c r="I668" s="7"/>
      <c r="J668" s="7"/>
      <c r="K668" s="7"/>
      <c r="L668" s="7"/>
      <c r="M668" s="7"/>
      <c r="N668" s="7"/>
      <c r="O668" s="7"/>
      <c r="P668" s="7"/>
      <c r="Q668" s="7"/>
      <c r="R668" s="7"/>
      <c r="S668" s="7"/>
      <c r="T668" s="7"/>
      <c r="U668" s="7"/>
      <c r="V668" s="7"/>
      <c r="W668" s="7"/>
      <c r="X668" s="7"/>
      <c r="Y668" s="7"/>
      <c r="Z668" s="7"/>
    </row>
    <row r="669" spans="2:26" ht="12.75">
      <c r="B669" s="4"/>
      <c r="C669" s="7"/>
      <c r="D669" s="6"/>
      <c r="E669" s="7"/>
      <c r="F669" s="7"/>
      <c r="G669" s="7"/>
      <c r="H669" s="7"/>
      <c r="I669" s="7"/>
      <c r="J669" s="7"/>
      <c r="K669" s="7"/>
      <c r="L669" s="7"/>
      <c r="M669" s="7"/>
      <c r="N669" s="7"/>
      <c r="O669" s="7"/>
      <c r="P669" s="7"/>
      <c r="Q669" s="7"/>
      <c r="R669" s="7"/>
      <c r="S669" s="7"/>
      <c r="T669" s="7"/>
      <c r="U669" s="7"/>
      <c r="V669" s="7"/>
      <c r="W669" s="7"/>
      <c r="X669" s="7"/>
      <c r="Y669" s="7"/>
      <c r="Z669" s="7"/>
    </row>
    <row r="670" spans="2:26" ht="12.75">
      <c r="B670" s="4"/>
      <c r="C670" s="7"/>
      <c r="D670" s="6"/>
      <c r="E670" s="7"/>
      <c r="F670" s="7"/>
      <c r="G670" s="7"/>
      <c r="H670" s="7"/>
      <c r="I670" s="7"/>
      <c r="J670" s="7"/>
      <c r="K670" s="7"/>
      <c r="L670" s="7"/>
      <c r="M670" s="7"/>
      <c r="N670" s="7"/>
      <c r="O670" s="7"/>
      <c r="P670" s="7"/>
      <c r="Q670" s="7"/>
      <c r="R670" s="7"/>
      <c r="S670" s="7"/>
      <c r="T670" s="7"/>
      <c r="U670" s="7"/>
      <c r="V670" s="7"/>
      <c r="W670" s="7"/>
      <c r="X670" s="7"/>
      <c r="Y670" s="7"/>
      <c r="Z670" s="7"/>
    </row>
    <row r="671" spans="2:26" ht="12.75">
      <c r="B671" s="4"/>
      <c r="C671" s="7"/>
      <c r="D671" s="6"/>
      <c r="E671" s="7"/>
      <c r="F671" s="7"/>
      <c r="G671" s="7"/>
      <c r="H671" s="7"/>
      <c r="I671" s="7"/>
      <c r="J671" s="7"/>
      <c r="K671" s="7"/>
      <c r="L671" s="7"/>
      <c r="M671" s="7"/>
      <c r="N671" s="7"/>
      <c r="O671" s="7"/>
      <c r="P671" s="7"/>
      <c r="Q671" s="7"/>
      <c r="R671" s="7"/>
      <c r="S671" s="7"/>
      <c r="T671" s="7"/>
      <c r="U671" s="7"/>
      <c r="V671" s="7"/>
      <c r="W671" s="7"/>
      <c r="X671" s="7"/>
      <c r="Y671" s="7"/>
      <c r="Z671" s="7"/>
    </row>
    <row r="672" spans="2:26" ht="12.75">
      <c r="B672" s="4"/>
      <c r="C672" s="7"/>
      <c r="D672" s="6"/>
      <c r="E672" s="7"/>
      <c r="F672" s="7"/>
      <c r="G672" s="7"/>
      <c r="H672" s="7"/>
      <c r="I672" s="7"/>
      <c r="J672" s="7"/>
      <c r="K672" s="7"/>
      <c r="L672" s="7"/>
      <c r="M672" s="7"/>
      <c r="N672" s="7"/>
      <c r="O672" s="7"/>
      <c r="P672" s="7"/>
      <c r="Q672" s="7"/>
      <c r="R672" s="7"/>
      <c r="S672" s="7"/>
      <c r="T672" s="7"/>
      <c r="U672" s="7"/>
      <c r="V672" s="7"/>
      <c r="W672" s="7"/>
      <c r="X672" s="7"/>
      <c r="Y672" s="7"/>
      <c r="Z672" s="7"/>
    </row>
    <row r="673" spans="2:26" ht="12.75">
      <c r="B673" s="4"/>
      <c r="C673" s="7"/>
      <c r="D673" s="6"/>
      <c r="E673" s="7"/>
      <c r="F673" s="7"/>
      <c r="G673" s="7"/>
      <c r="H673" s="7"/>
      <c r="I673" s="7"/>
      <c r="J673" s="7"/>
      <c r="K673" s="7"/>
      <c r="L673" s="7"/>
      <c r="M673" s="7"/>
      <c r="N673" s="7"/>
      <c r="O673" s="7"/>
      <c r="P673" s="7"/>
      <c r="Q673" s="7"/>
      <c r="R673" s="7"/>
      <c r="S673" s="7"/>
      <c r="T673" s="7"/>
      <c r="U673" s="7"/>
      <c r="V673" s="7"/>
      <c r="W673" s="7"/>
      <c r="X673" s="7"/>
      <c r="Y673" s="7"/>
      <c r="Z673" s="7"/>
    </row>
    <row r="674" spans="2:26" ht="12.75">
      <c r="B674" s="4"/>
      <c r="C674" s="7"/>
      <c r="D674" s="6"/>
      <c r="E674" s="7"/>
      <c r="F674" s="7"/>
      <c r="G674" s="7"/>
      <c r="H674" s="7"/>
      <c r="I674" s="7"/>
      <c r="J674" s="7"/>
      <c r="K674" s="7"/>
      <c r="L674" s="7"/>
      <c r="M674" s="7"/>
      <c r="N674" s="7"/>
      <c r="O674" s="7"/>
      <c r="P674" s="7"/>
      <c r="Q674" s="7"/>
      <c r="R674" s="7"/>
      <c r="S674" s="7"/>
      <c r="T674" s="7"/>
      <c r="U674" s="7"/>
      <c r="V674" s="7"/>
      <c r="W674" s="7"/>
      <c r="X674" s="7"/>
      <c r="Y674" s="7"/>
      <c r="Z674" s="7"/>
    </row>
    <row r="675" spans="2:26" ht="12.75">
      <c r="B675" s="4"/>
      <c r="C675" s="7"/>
      <c r="D675" s="6"/>
      <c r="E675" s="7"/>
      <c r="F675" s="7"/>
      <c r="G675" s="7"/>
      <c r="H675" s="7"/>
      <c r="I675" s="7"/>
      <c r="J675" s="7"/>
      <c r="K675" s="7"/>
      <c r="L675" s="7"/>
      <c r="M675" s="7"/>
      <c r="N675" s="7"/>
      <c r="O675" s="7"/>
      <c r="P675" s="7"/>
      <c r="Q675" s="7"/>
      <c r="R675" s="7"/>
      <c r="S675" s="7"/>
      <c r="T675" s="7"/>
      <c r="U675" s="7"/>
      <c r="V675" s="7"/>
      <c r="W675" s="7"/>
      <c r="X675" s="7"/>
      <c r="Y675" s="7"/>
      <c r="Z675" s="7"/>
    </row>
    <row r="676" spans="2:26" ht="12.75">
      <c r="B676" s="4"/>
      <c r="C676" s="7"/>
      <c r="D676" s="6"/>
      <c r="E676" s="7"/>
      <c r="F676" s="7"/>
      <c r="G676" s="7"/>
      <c r="H676" s="7"/>
      <c r="I676" s="7"/>
      <c r="J676" s="7"/>
      <c r="K676" s="7"/>
      <c r="L676" s="7"/>
      <c r="M676" s="7"/>
      <c r="N676" s="7"/>
      <c r="O676" s="7"/>
      <c r="P676" s="7"/>
      <c r="Q676" s="7"/>
      <c r="R676" s="7"/>
      <c r="S676" s="7"/>
      <c r="T676" s="7"/>
      <c r="U676" s="7"/>
      <c r="V676" s="7"/>
      <c r="W676" s="7"/>
      <c r="X676" s="7"/>
      <c r="Y676" s="7"/>
      <c r="Z676" s="7"/>
    </row>
    <row r="677" spans="2:26" ht="12.75">
      <c r="B677" s="4"/>
      <c r="C677" s="7"/>
      <c r="D677" s="6"/>
      <c r="E677" s="7"/>
      <c r="F677" s="7"/>
      <c r="G677" s="7"/>
      <c r="H677" s="7"/>
      <c r="I677" s="7"/>
      <c r="J677" s="7"/>
      <c r="K677" s="7"/>
      <c r="L677" s="7"/>
      <c r="M677" s="7"/>
      <c r="N677" s="7"/>
      <c r="O677" s="7"/>
      <c r="P677" s="7"/>
      <c r="Q677" s="7"/>
      <c r="R677" s="7"/>
      <c r="S677" s="7"/>
      <c r="T677" s="7"/>
      <c r="U677" s="7"/>
      <c r="V677" s="7"/>
      <c r="W677" s="7"/>
      <c r="X677" s="7"/>
      <c r="Y677" s="7"/>
      <c r="Z677" s="7"/>
    </row>
    <row r="678" spans="2:26" ht="12.75">
      <c r="B678" s="4"/>
      <c r="C678" s="7"/>
      <c r="D678" s="6"/>
      <c r="E678" s="7"/>
      <c r="F678" s="7"/>
      <c r="G678" s="7"/>
      <c r="H678" s="7"/>
      <c r="I678" s="7"/>
      <c r="J678" s="7"/>
      <c r="K678" s="7"/>
      <c r="L678" s="7"/>
      <c r="M678" s="7"/>
      <c r="N678" s="7"/>
      <c r="O678" s="7"/>
      <c r="P678" s="7"/>
      <c r="Q678" s="7"/>
      <c r="R678" s="7"/>
      <c r="S678" s="7"/>
      <c r="T678" s="7"/>
      <c r="U678" s="7"/>
      <c r="V678" s="7"/>
      <c r="W678" s="7"/>
      <c r="X678" s="7"/>
      <c r="Y678" s="7"/>
      <c r="Z678" s="7"/>
    </row>
    <row r="679" spans="2:26" ht="12.75">
      <c r="B679" s="4"/>
      <c r="C679" s="7"/>
      <c r="D679" s="6"/>
      <c r="E679" s="7"/>
      <c r="F679" s="7"/>
      <c r="G679" s="7"/>
      <c r="H679" s="7"/>
      <c r="I679" s="7"/>
      <c r="J679" s="7"/>
      <c r="K679" s="7"/>
      <c r="L679" s="7"/>
      <c r="M679" s="7"/>
      <c r="N679" s="7"/>
      <c r="O679" s="7"/>
      <c r="P679" s="7"/>
      <c r="Q679" s="7"/>
      <c r="R679" s="7"/>
      <c r="S679" s="7"/>
      <c r="T679" s="7"/>
      <c r="U679" s="7"/>
      <c r="V679" s="7"/>
      <c r="W679" s="7"/>
      <c r="X679" s="7"/>
      <c r="Y679" s="7"/>
      <c r="Z679" s="7"/>
    </row>
    <row r="680" spans="2:26" ht="12.75">
      <c r="B680" s="4"/>
      <c r="C680" s="7"/>
      <c r="D680" s="6"/>
      <c r="E680" s="7"/>
      <c r="F680" s="7"/>
      <c r="G680" s="7"/>
      <c r="H680" s="7"/>
      <c r="I680" s="7"/>
      <c r="J680" s="7"/>
      <c r="K680" s="7"/>
      <c r="L680" s="7"/>
      <c r="M680" s="7"/>
      <c r="N680" s="7"/>
      <c r="O680" s="7"/>
      <c r="P680" s="7"/>
      <c r="Q680" s="7"/>
      <c r="R680" s="7"/>
      <c r="S680" s="7"/>
      <c r="T680" s="7"/>
      <c r="U680" s="7"/>
      <c r="V680" s="7"/>
      <c r="W680" s="7"/>
      <c r="X680" s="7"/>
      <c r="Y680" s="7"/>
      <c r="Z680" s="7"/>
    </row>
    <row r="681" spans="2:26" ht="12.75">
      <c r="B681" s="4"/>
      <c r="C681" s="7"/>
      <c r="D681" s="6"/>
      <c r="E681" s="7"/>
      <c r="F681" s="7"/>
      <c r="G681" s="7"/>
      <c r="H681" s="7"/>
      <c r="I681" s="7"/>
      <c r="J681" s="7"/>
      <c r="K681" s="7"/>
      <c r="L681" s="7"/>
      <c r="M681" s="7"/>
      <c r="N681" s="7"/>
      <c r="O681" s="7"/>
      <c r="P681" s="7"/>
      <c r="Q681" s="7"/>
      <c r="R681" s="7"/>
      <c r="S681" s="7"/>
      <c r="T681" s="7"/>
      <c r="U681" s="7"/>
      <c r="V681" s="7"/>
      <c r="W681" s="7"/>
      <c r="X681" s="7"/>
      <c r="Y681" s="7"/>
      <c r="Z681" s="7"/>
    </row>
    <row r="682" spans="2:26" ht="12.75">
      <c r="B682" s="4"/>
      <c r="C682" s="7"/>
      <c r="D682" s="6"/>
      <c r="E682" s="7"/>
      <c r="F682" s="7"/>
      <c r="G682" s="7"/>
      <c r="H682" s="7"/>
      <c r="I682" s="7"/>
      <c r="J682" s="7"/>
      <c r="K682" s="7"/>
      <c r="L682" s="7"/>
      <c r="M682" s="7"/>
      <c r="N682" s="7"/>
      <c r="O682" s="7"/>
      <c r="P682" s="7"/>
      <c r="Q682" s="7"/>
      <c r="R682" s="7"/>
      <c r="S682" s="7"/>
      <c r="T682" s="7"/>
      <c r="U682" s="7"/>
      <c r="V682" s="7"/>
      <c r="W682" s="7"/>
      <c r="X682" s="7"/>
      <c r="Y682" s="7"/>
      <c r="Z682" s="7"/>
    </row>
    <row r="683" spans="2:26" ht="12.75">
      <c r="B683" s="4"/>
      <c r="C683" s="7"/>
      <c r="D683" s="6"/>
      <c r="E683" s="7"/>
      <c r="F683" s="7"/>
      <c r="G683" s="7"/>
      <c r="H683" s="7"/>
      <c r="I683" s="7"/>
      <c r="J683" s="7"/>
      <c r="K683" s="7"/>
      <c r="L683" s="7"/>
      <c r="M683" s="7"/>
      <c r="N683" s="7"/>
      <c r="O683" s="7"/>
      <c r="P683" s="7"/>
      <c r="Q683" s="7"/>
      <c r="R683" s="7"/>
      <c r="S683" s="7"/>
      <c r="T683" s="7"/>
      <c r="U683" s="7"/>
      <c r="V683" s="7"/>
      <c r="W683" s="7"/>
      <c r="X683" s="7"/>
      <c r="Y683" s="7"/>
      <c r="Z683" s="7"/>
    </row>
    <row r="684" spans="2:26" ht="12.75">
      <c r="B684" s="4"/>
      <c r="C684" s="7"/>
      <c r="D684" s="6"/>
      <c r="E684" s="7"/>
      <c r="F684" s="7"/>
      <c r="G684" s="7"/>
      <c r="H684" s="7"/>
      <c r="I684" s="7"/>
      <c r="J684" s="7"/>
      <c r="K684" s="7"/>
      <c r="L684" s="7"/>
      <c r="M684" s="7"/>
      <c r="N684" s="7"/>
      <c r="O684" s="7"/>
      <c r="P684" s="7"/>
      <c r="Q684" s="7"/>
      <c r="R684" s="7"/>
      <c r="S684" s="7"/>
      <c r="T684" s="7"/>
      <c r="U684" s="7"/>
      <c r="V684" s="7"/>
      <c r="W684" s="7"/>
      <c r="X684" s="7"/>
      <c r="Y684" s="7"/>
      <c r="Z684" s="7"/>
    </row>
    <row r="685" spans="2:26" ht="12.75">
      <c r="B685" s="4"/>
      <c r="C685" s="7"/>
      <c r="D685" s="6"/>
      <c r="E685" s="7"/>
      <c r="F685" s="7"/>
      <c r="G685" s="7"/>
      <c r="H685" s="7"/>
      <c r="I685" s="7"/>
      <c r="J685" s="7"/>
      <c r="K685" s="7"/>
      <c r="L685" s="7"/>
      <c r="M685" s="7"/>
      <c r="N685" s="7"/>
      <c r="O685" s="7"/>
      <c r="P685" s="7"/>
      <c r="Q685" s="7"/>
      <c r="R685" s="7"/>
      <c r="S685" s="7"/>
      <c r="T685" s="7"/>
      <c r="U685" s="7"/>
      <c r="V685" s="7"/>
      <c r="W685" s="7"/>
      <c r="X685" s="7"/>
      <c r="Y685" s="7"/>
      <c r="Z685" s="7"/>
    </row>
    <row r="686" spans="2:26" ht="12.75">
      <c r="B686" s="4"/>
      <c r="C686" s="7"/>
      <c r="D686" s="6"/>
      <c r="E686" s="7"/>
      <c r="F686" s="7"/>
      <c r="G686" s="7"/>
      <c r="H686" s="7"/>
      <c r="I686" s="7"/>
      <c r="J686" s="7"/>
      <c r="K686" s="7"/>
      <c r="L686" s="7"/>
      <c r="M686" s="7"/>
      <c r="N686" s="7"/>
      <c r="O686" s="7"/>
      <c r="P686" s="7"/>
      <c r="Q686" s="7"/>
      <c r="R686" s="7"/>
      <c r="S686" s="7"/>
      <c r="T686" s="7"/>
      <c r="U686" s="7"/>
      <c r="V686" s="7"/>
      <c r="W686" s="7"/>
      <c r="X686" s="7"/>
      <c r="Y686" s="7"/>
      <c r="Z686" s="7"/>
    </row>
    <row r="687" spans="2:26" ht="12.75">
      <c r="B687" s="4"/>
      <c r="C687" s="7"/>
      <c r="D687" s="6"/>
      <c r="E687" s="7"/>
      <c r="F687" s="7"/>
      <c r="G687" s="7"/>
      <c r="H687" s="7"/>
      <c r="I687" s="7"/>
      <c r="J687" s="7"/>
      <c r="K687" s="7"/>
      <c r="L687" s="7"/>
      <c r="M687" s="7"/>
      <c r="N687" s="7"/>
      <c r="O687" s="7"/>
      <c r="P687" s="7"/>
      <c r="Q687" s="7"/>
      <c r="R687" s="7"/>
      <c r="S687" s="7"/>
      <c r="T687" s="7"/>
      <c r="U687" s="7"/>
      <c r="V687" s="7"/>
      <c r="W687" s="7"/>
      <c r="X687" s="7"/>
      <c r="Y687" s="7"/>
      <c r="Z687" s="7"/>
    </row>
    <row r="688" spans="2:26" ht="12.75">
      <c r="B688" s="4"/>
      <c r="C688" s="7"/>
      <c r="D688" s="6"/>
      <c r="E688" s="7"/>
      <c r="F688" s="7"/>
      <c r="G688" s="7"/>
      <c r="H688" s="7"/>
      <c r="I688" s="7"/>
      <c r="J688" s="7"/>
      <c r="K688" s="7"/>
      <c r="L688" s="7"/>
      <c r="M688" s="7"/>
      <c r="N688" s="7"/>
      <c r="O688" s="7"/>
      <c r="P688" s="7"/>
      <c r="Q688" s="7"/>
      <c r="R688" s="7"/>
      <c r="S688" s="7"/>
      <c r="T688" s="7"/>
      <c r="U688" s="7"/>
      <c r="V688" s="7"/>
      <c r="W688" s="7"/>
      <c r="X688" s="7"/>
      <c r="Y688" s="7"/>
      <c r="Z688" s="7"/>
    </row>
    <row r="689" spans="2:26" ht="12.75">
      <c r="B689" s="4"/>
      <c r="C689" s="7"/>
      <c r="D689" s="6"/>
      <c r="E689" s="7"/>
      <c r="F689" s="7"/>
      <c r="G689" s="7"/>
      <c r="H689" s="7"/>
      <c r="I689" s="7"/>
      <c r="J689" s="7"/>
      <c r="K689" s="7"/>
      <c r="L689" s="7"/>
      <c r="M689" s="7"/>
      <c r="N689" s="7"/>
      <c r="O689" s="7"/>
      <c r="P689" s="7"/>
      <c r="Q689" s="7"/>
      <c r="R689" s="7"/>
      <c r="S689" s="7"/>
      <c r="T689" s="7"/>
      <c r="U689" s="7"/>
      <c r="V689" s="7"/>
      <c r="W689" s="7"/>
      <c r="X689" s="7"/>
      <c r="Y689" s="7"/>
      <c r="Z689" s="7"/>
    </row>
    <row r="690" spans="2:26" ht="12.75">
      <c r="B690" s="4"/>
      <c r="C690" s="7"/>
      <c r="D690" s="6"/>
      <c r="E690" s="7"/>
      <c r="F690" s="7"/>
      <c r="G690" s="7"/>
      <c r="H690" s="7"/>
      <c r="I690" s="7"/>
      <c r="J690" s="7"/>
      <c r="K690" s="7"/>
      <c r="L690" s="7"/>
      <c r="M690" s="7"/>
      <c r="N690" s="7"/>
      <c r="O690" s="7"/>
      <c r="P690" s="7"/>
      <c r="Q690" s="7"/>
      <c r="R690" s="7"/>
      <c r="S690" s="7"/>
      <c r="T690" s="7"/>
      <c r="U690" s="7"/>
      <c r="V690" s="7"/>
      <c r="W690" s="7"/>
      <c r="X690" s="7"/>
      <c r="Y690" s="7"/>
      <c r="Z690" s="7"/>
    </row>
    <row r="691" spans="2:26" ht="12.75">
      <c r="B691" s="4"/>
      <c r="C691" s="7"/>
      <c r="D691" s="6"/>
      <c r="E691" s="7"/>
      <c r="F691" s="7"/>
      <c r="G691" s="7"/>
      <c r="H691" s="7"/>
      <c r="I691" s="7"/>
      <c r="J691" s="7"/>
      <c r="K691" s="7"/>
      <c r="L691" s="7"/>
      <c r="M691" s="7"/>
      <c r="N691" s="7"/>
      <c r="O691" s="7"/>
      <c r="P691" s="7"/>
      <c r="Q691" s="7"/>
      <c r="R691" s="7"/>
      <c r="S691" s="7"/>
      <c r="T691" s="7"/>
      <c r="U691" s="7"/>
      <c r="V691" s="7"/>
      <c r="W691" s="7"/>
      <c r="X691" s="7"/>
      <c r="Y691" s="7"/>
      <c r="Z691" s="7"/>
    </row>
    <row r="692" spans="2:26" ht="12.75">
      <c r="B692" s="4"/>
      <c r="C692" s="7"/>
      <c r="D692" s="6"/>
      <c r="E692" s="7"/>
      <c r="F692" s="7"/>
      <c r="G692" s="7"/>
      <c r="H692" s="7"/>
      <c r="I692" s="7"/>
      <c r="J692" s="7"/>
      <c r="K692" s="7"/>
      <c r="L692" s="7"/>
      <c r="M692" s="7"/>
      <c r="N692" s="7"/>
      <c r="O692" s="7"/>
      <c r="P692" s="7"/>
      <c r="Q692" s="7"/>
      <c r="R692" s="7"/>
      <c r="S692" s="7"/>
      <c r="T692" s="7"/>
      <c r="U692" s="7"/>
      <c r="V692" s="7"/>
      <c r="W692" s="7"/>
      <c r="X692" s="7"/>
      <c r="Y692" s="7"/>
      <c r="Z692" s="7"/>
    </row>
    <row r="693" spans="2:26" ht="12.75">
      <c r="B693" s="4"/>
      <c r="C693" s="7"/>
      <c r="D693" s="6"/>
      <c r="E693" s="7"/>
      <c r="F693" s="7"/>
      <c r="G693" s="7"/>
      <c r="H693" s="7"/>
      <c r="I693" s="7"/>
      <c r="J693" s="7"/>
      <c r="K693" s="7"/>
      <c r="L693" s="7"/>
      <c r="M693" s="7"/>
      <c r="N693" s="7"/>
      <c r="O693" s="7"/>
      <c r="P693" s="7"/>
      <c r="Q693" s="7"/>
      <c r="R693" s="7"/>
      <c r="S693" s="7"/>
      <c r="T693" s="7"/>
      <c r="U693" s="7"/>
      <c r="V693" s="7"/>
      <c r="W693" s="7"/>
      <c r="X693" s="7"/>
      <c r="Y693" s="7"/>
      <c r="Z693" s="7"/>
    </row>
    <row r="694" spans="2:26" ht="12.75">
      <c r="B694" s="4"/>
      <c r="C694" s="7"/>
      <c r="D694" s="6"/>
      <c r="E694" s="7"/>
      <c r="F694" s="7"/>
      <c r="G694" s="7"/>
      <c r="H694" s="7"/>
      <c r="I694" s="7"/>
      <c r="J694" s="7"/>
      <c r="K694" s="7"/>
      <c r="L694" s="7"/>
      <c r="M694" s="7"/>
      <c r="N694" s="7"/>
      <c r="O694" s="7"/>
      <c r="P694" s="7"/>
      <c r="Q694" s="7"/>
      <c r="R694" s="7"/>
      <c r="S694" s="7"/>
      <c r="T694" s="7"/>
      <c r="U694" s="7"/>
      <c r="V694" s="7"/>
      <c r="W694" s="7"/>
      <c r="X694" s="7"/>
      <c r="Y694" s="7"/>
      <c r="Z694" s="7"/>
    </row>
    <row r="695" spans="2:26" ht="12.75">
      <c r="B695" s="4"/>
      <c r="C695" s="7"/>
      <c r="D695" s="6"/>
      <c r="E695" s="7"/>
      <c r="F695" s="7"/>
      <c r="G695" s="7"/>
      <c r="H695" s="7"/>
      <c r="I695" s="7"/>
      <c r="J695" s="7"/>
      <c r="K695" s="7"/>
      <c r="L695" s="7"/>
      <c r="M695" s="7"/>
      <c r="N695" s="7"/>
      <c r="O695" s="7"/>
      <c r="P695" s="7"/>
      <c r="Q695" s="7"/>
      <c r="R695" s="7"/>
      <c r="S695" s="7"/>
      <c r="T695" s="7"/>
      <c r="U695" s="7"/>
      <c r="V695" s="7"/>
      <c r="W695" s="7"/>
      <c r="X695" s="7"/>
      <c r="Y695" s="7"/>
      <c r="Z695" s="7"/>
    </row>
    <row r="696" spans="2:26" ht="12.75">
      <c r="B696" s="4"/>
      <c r="C696" s="7"/>
      <c r="D696" s="6"/>
      <c r="E696" s="7"/>
      <c r="F696" s="7"/>
      <c r="G696" s="7"/>
      <c r="H696" s="7"/>
      <c r="I696" s="7"/>
      <c r="J696" s="7"/>
      <c r="K696" s="7"/>
      <c r="L696" s="7"/>
      <c r="M696" s="7"/>
      <c r="N696" s="7"/>
      <c r="O696" s="7"/>
      <c r="P696" s="7"/>
      <c r="Q696" s="7"/>
      <c r="R696" s="7"/>
      <c r="S696" s="7"/>
      <c r="T696" s="7"/>
      <c r="U696" s="7"/>
      <c r="V696" s="7"/>
      <c r="W696" s="7"/>
      <c r="X696" s="7"/>
      <c r="Y696" s="7"/>
      <c r="Z696" s="7"/>
    </row>
    <row r="697" spans="2:26" ht="12.75">
      <c r="B697" s="4"/>
      <c r="C697" s="7"/>
      <c r="D697" s="6"/>
      <c r="E697" s="7"/>
      <c r="F697" s="7"/>
      <c r="G697" s="7"/>
      <c r="H697" s="7"/>
      <c r="I697" s="7"/>
      <c r="J697" s="7"/>
      <c r="K697" s="7"/>
      <c r="L697" s="7"/>
      <c r="M697" s="7"/>
      <c r="N697" s="7"/>
      <c r="O697" s="7"/>
      <c r="P697" s="7"/>
      <c r="Q697" s="7"/>
      <c r="R697" s="7"/>
      <c r="S697" s="7"/>
      <c r="T697" s="7"/>
      <c r="U697" s="7"/>
      <c r="V697" s="7"/>
      <c r="W697" s="7"/>
      <c r="X697" s="7"/>
      <c r="Y697" s="7"/>
      <c r="Z697" s="7"/>
    </row>
    <row r="698" spans="2:26" ht="12.75">
      <c r="B698" s="4"/>
      <c r="C698" s="7"/>
      <c r="D698" s="6"/>
      <c r="E698" s="7"/>
      <c r="F698" s="7"/>
      <c r="G698" s="7"/>
      <c r="H698" s="7"/>
      <c r="I698" s="7"/>
      <c r="J698" s="7"/>
      <c r="K698" s="7"/>
      <c r="L698" s="7"/>
      <c r="M698" s="7"/>
      <c r="N698" s="7"/>
      <c r="O698" s="7"/>
      <c r="P698" s="7"/>
      <c r="Q698" s="7"/>
      <c r="R698" s="7"/>
      <c r="S698" s="7"/>
      <c r="T698" s="7"/>
      <c r="U698" s="7"/>
      <c r="V698" s="7"/>
      <c r="W698" s="7"/>
      <c r="X698" s="7"/>
      <c r="Y698" s="7"/>
      <c r="Z698" s="7"/>
    </row>
    <row r="699" spans="2:26" ht="12.75">
      <c r="B699" s="4"/>
      <c r="C699" s="7"/>
      <c r="D699" s="6"/>
      <c r="E699" s="7"/>
      <c r="F699" s="7"/>
      <c r="G699" s="7"/>
      <c r="H699" s="7"/>
      <c r="I699" s="7"/>
      <c r="J699" s="7"/>
      <c r="K699" s="7"/>
      <c r="L699" s="7"/>
      <c r="M699" s="7"/>
      <c r="N699" s="7"/>
      <c r="O699" s="7"/>
      <c r="P699" s="7"/>
      <c r="Q699" s="7"/>
      <c r="R699" s="7"/>
      <c r="S699" s="7"/>
      <c r="T699" s="7"/>
      <c r="U699" s="7"/>
      <c r="V699" s="7"/>
      <c r="W699" s="7"/>
      <c r="X699" s="7"/>
      <c r="Y699" s="7"/>
      <c r="Z699" s="7"/>
    </row>
    <row r="700" spans="2:26" ht="12.75">
      <c r="B700" s="4"/>
      <c r="C700" s="7"/>
      <c r="D700" s="6"/>
      <c r="E700" s="7"/>
      <c r="F700" s="7"/>
      <c r="G700" s="7"/>
      <c r="H700" s="7"/>
      <c r="I700" s="7"/>
      <c r="J700" s="7"/>
      <c r="K700" s="7"/>
      <c r="L700" s="7"/>
      <c r="M700" s="7"/>
      <c r="N700" s="7"/>
      <c r="O700" s="7"/>
      <c r="P700" s="7"/>
      <c r="Q700" s="7"/>
      <c r="R700" s="7"/>
      <c r="S700" s="7"/>
      <c r="T700" s="7"/>
      <c r="U700" s="7"/>
      <c r="V700" s="7"/>
      <c r="W700" s="7"/>
      <c r="X700" s="7"/>
      <c r="Y700" s="7"/>
      <c r="Z700" s="7"/>
    </row>
    <row r="701" spans="2:26" ht="12.75">
      <c r="B701" s="4"/>
      <c r="C701" s="7"/>
      <c r="D701" s="6"/>
      <c r="E701" s="7"/>
      <c r="F701" s="7"/>
      <c r="G701" s="7"/>
      <c r="H701" s="7"/>
      <c r="I701" s="7"/>
      <c r="J701" s="7"/>
      <c r="K701" s="7"/>
      <c r="L701" s="7"/>
      <c r="M701" s="7"/>
      <c r="N701" s="7"/>
      <c r="O701" s="7"/>
      <c r="P701" s="7"/>
      <c r="Q701" s="7"/>
      <c r="R701" s="7"/>
      <c r="S701" s="7"/>
      <c r="T701" s="7"/>
      <c r="U701" s="7"/>
      <c r="V701" s="7"/>
      <c r="W701" s="7"/>
      <c r="X701" s="7"/>
      <c r="Y701" s="7"/>
      <c r="Z701" s="7"/>
    </row>
    <row r="702" spans="2:26" ht="12.75">
      <c r="B702" s="4"/>
      <c r="C702" s="7"/>
      <c r="D702" s="6"/>
      <c r="E702" s="7"/>
      <c r="F702" s="7"/>
      <c r="G702" s="7"/>
      <c r="H702" s="7"/>
      <c r="I702" s="7"/>
      <c r="J702" s="7"/>
      <c r="K702" s="7"/>
      <c r="L702" s="7"/>
      <c r="M702" s="7"/>
      <c r="N702" s="7"/>
      <c r="O702" s="7"/>
      <c r="P702" s="7"/>
      <c r="Q702" s="7"/>
      <c r="R702" s="7"/>
      <c r="S702" s="7"/>
      <c r="T702" s="7"/>
      <c r="U702" s="7"/>
      <c r="V702" s="7"/>
      <c r="W702" s="7"/>
      <c r="X702" s="7"/>
      <c r="Y702" s="7"/>
      <c r="Z702" s="7"/>
    </row>
    <row r="703" spans="2:26" ht="12.75">
      <c r="B703" s="4"/>
      <c r="C703" s="7"/>
      <c r="D703" s="6"/>
      <c r="E703" s="7"/>
      <c r="F703" s="7"/>
      <c r="G703" s="7"/>
      <c r="H703" s="7"/>
      <c r="I703" s="7"/>
      <c r="J703" s="7"/>
      <c r="K703" s="7"/>
      <c r="L703" s="7"/>
      <c r="M703" s="7"/>
      <c r="N703" s="7"/>
      <c r="O703" s="7"/>
      <c r="P703" s="7"/>
      <c r="Q703" s="7"/>
      <c r="R703" s="7"/>
      <c r="S703" s="7"/>
      <c r="T703" s="7"/>
      <c r="U703" s="7"/>
      <c r="V703" s="7"/>
      <c r="W703" s="7"/>
      <c r="X703" s="7"/>
      <c r="Y703" s="7"/>
      <c r="Z703" s="7"/>
    </row>
    <row r="704" spans="2:26" ht="12.75">
      <c r="B704" s="4"/>
      <c r="C704" s="7"/>
      <c r="D704" s="6"/>
      <c r="E704" s="7"/>
      <c r="F704" s="7"/>
      <c r="G704" s="7"/>
      <c r="H704" s="7"/>
      <c r="I704" s="7"/>
      <c r="J704" s="7"/>
      <c r="K704" s="7"/>
      <c r="L704" s="7"/>
      <c r="M704" s="7"/>
      <c r="N704" s="7"/>
      <c r="O704" s="7"/>
      <c r="P704" s="7"/>
      <c r="Q704" s="7"/>
      <c r="R704" s="7"/>
      <c r="S704" s="7"/>
      <c r="T704" s="7"/>
      <c r="U704" s="7"/>
      <c r="V704" s="7"/>
      <c r="W704" s="7"/>
      <c r="X704" s="7"/>
      <c r="Y704" s="7"/>
      <c r="Z704" s="7"/>
    </row>
    <row r="705" spans="2:26" ht="12.75">
      <c r="B705" s="4"/>
      <c r="C705" s="7"/>
      <c r="D705" s="6"/>
      <c r="E705" s="7"/>
      <c r="F705" s="7"/>
      <c r="G705" s="7"/>
      <c r="H705" s="7"/>
      <c r="I705" s="7"/>
      <c r="J705" s="7"/>
      <c r="K705" s="7"/>
      <c r="L705" s="7"/>
      <c r="M705" s="7"/>
      <c r="N705" s="7"/>
      <c r="O705" s="7"/>
      <c r="P705" s="7"/>
      <c r="Q705" s="7"/>
      <c r="R705" s="7"/>
      <c r="S705" s="7"/>
      <c r="T705" s="7"/>
      <c r="U705" s="7"/>
      <c r="V705" s="7"/>
      <c r="W705" s="7"/>
      <c r="X705" s="7"/>
      <c r="Y705" s="7"/>
      <c r="Z705" s="7"/>
    </row>
    <row r="706" spans="2:26" ht="12.75">
      <c r="B706" s="4"/>
      <c r="C706" s="7"/>
      <c r="D706" s="6"/>
      <c r="E706" s="7"/>
      <c r="F706" s="7"/>
      <c r="G706" s="7"/>
      <c r="H706" s="7"/>
      <c r="I706" s="7"/>
      <c r="J706" s="7"/>
      <c r="K706" s="7"/>
      <c r="L706" s="7"/>
      <c r="M706" s="7"/>
      <c r="N706" s="7"/>
      <c r="O706" s="7"/>
      <c r="P706" s="7"/>
      <c r="Q706" s="7"/>
      <c r="R706" s="7"/>
      <c r="S706" s="7"/>
      <c r="T706" s="7"/>
      <c r="U706" s="7"/>
      <c r="V706" s="7"/>
      <c r="W706" s="7"/>
      <c r="X706" s="7"/>
      <c r="Y706" s="7"/>
      <c r="Z706" s="7"/>
    </row>
    <row r="707" spans="2:26" ht="12.75">
      <c r="B707" s="4"/>
      <c r="C707" s="7"/>
      <c r="D707" s="6"/>
      <c r="E707" s="7"/>
      <c r="F707" s="7"/>
      <c r="G707" s="7"/>
      <c r="H707" s="7"/>
      <c r="I707" s="7"/>
      <c r="J707" s="7"/>
      <c r="K707" s="7"/>
      <c r="L707" s="7"/>
      <c r="M707" s="7"/>
      <c r="N707" s="7"/>
      <c r="O707" s="7"/>
      <c r="P707" s="7"/>
      <c r="Q707" s="7"/>
      <c r="R707" s="7"/>
      <c r="S707" s="7"/>
      <c r="T707" s="7"/>
      <c r="U707" s="7"/>
      <c r="V707" s="7"/>
      <c r="W707" s="7"/>
      <c r="X707" s="7"/>
      <c r="Y707" s="7"/>
      <c r="Z707" s="7"/>
    </row>
    <row r="708" spans="2:26" ht="12.75">
      <c r="B708" s="4"/>
      <c r="C708" s="7"/>
      <c r="D708" s="6"/>
      <c r="E708" s="7"/>
      <c r="F708" s="7"/>
      <c r="G708" s="7"/>
      <c r="H708" s="7"/>
      <c r="I708" s="7"/>
      <c r="J708" s="7"/>
      <c r="K708" s="7"/>
      <c r="L708" s="7"/>
      <c r="M708" s="7"/>
      <c r="N708" s="7"/>
      <c r="O708" s="7"/>
      <c r="P708" s="7"/>
      <c r="Q708" s="7"/>
      <c r="R708" s="7"/>
      <c r="S708" s="7"/>
      <c r="T708" s="7"/>
      <c r="U708" s="7"/>
      <c r="V708" s="7"/>
      <c r="W708" s="7"/>
      <c r="X708" s="7"/>
      <c r="Y708" s="7"/>
      <c r="Z708" s="7"/>
    </row>
    <row r="709" spans="2:26" ht="12.75">
      <c r="B709" s="4"/>
      <c r="C709" s="7"/>
      <c r="D709" s="6"/>
      <c r="E709" s="7"/>
      <c r="F709" s="7"/>
      <c r="G709" s="7"/>
      <c r="H709" s="7"/>
      <c r="I709" s="7"/>
      <c r="J709" s="7"/>
      <c r="K709" s="7"/>
      <c r="L709" s="7"/>
      <c r="M709" s="7"/>
      <c r="N709" s="7"/>
      <c r="O709" s="7"/>
      <c r="P709" s="7"/>
      <c r="Q709" s="7"/>
      <c r="R709" s="7"/>
      <c r="S709" s="7"/>
      <c r="T709" s="7"/>
      <c r="U709" s="7"/>
      <c r="V709" s="7"/>
      <c r="W709" s="7"/>
      <c r="X709" s="7"/>
      <c r="Y709" s="7"/>
      <c r="Z709" s="7"/>
    </row>
    <row r="710" spans="2:26" ht="12.75">
      <c r="B710" s="4"/>
      <c r="C710" s="7"/>
      <c r="D710" s="6"/>
      <c r="E710" s="7"/>
      <c r="F710" s="7"/>
      <c r="G710" s="7"/>
      <c r="H710" s="7"/>
      <c r="I710" s="7"/>
      <c r="J710" s="7"/>
      <c r="K710" s="7"/>
      <c r="L710" s="7"/>
      <c r="M710" s="7"/>
      <c r="N710" s="7"/>
      <c r="O710" s="7"/>
      <c r="P710" s="7"/>
      <c r="Q710" s="7"/>
      <c r="R710" s="7"/>
      <c r="S710" s="7"/>
      <c r="T710" s="7"/>
      <c r="U710" s="7"/>
      <c r="V710" s="7"/>
      <c r="W710" s="7"/>
      <c r="X710" s="7"/>
      <c r="Y710" s="7"/>
      <c r="Z710" s="7"/>
    </row>
    <row r="711" spans="2:26" ht="12.75">
      <c r="B711" s="4"/>
      <c r="C711" s="7"/>
      <c r="D711" s="6"/>
      <c r="E711" s="7"/>
      <c r="F711" s="7"/>
      <c r="G711" s="7"/>
      <c r="H711" s="7"/>
      <c r="I711" s="7"/>
      <c r="J711" s="7"/>
      <c r="K711" s="7"/>
      <c r="L711" s="7"/>
      <c r="M711" s="7"/>
      <c r="N711" s="7"/>
      <c r="O711" s="7"/>
      <c r="P711" s="7"/>
      <c r="Q711" s="7"/>
      <c r="R711" s="7"/>
      <c r="S711" s="7"/>
      <c r="T711" s="7"/>
      <c r="U711" s="7"/>
      <c r="V711" s="7"/>
      <c r="W711" s="7"/>
      <c r="X711" s="7"/>
      <c r="Y711" s="7"/>
      <c r="Z711" s="7"/>
    </row>
    <row r="712" spans="2:26" ht="12.75">
      <c r="B712" s="4"/>
      <c r="C712" s="7"/>
      <c r="D712" s="6"/>
      <c r="E712" s="7"/>
      <c r="F712" s="7"/>
      <c r="G712" s="7"/>
      <c r="H712" s="7"/>
      <c r="I712" s="7"/>
      <c r="J712" s="7"/>
      <c r="K712" s="7"/>
      <c r="L712" s="7"/>
      <c r="M712" s="7"/>
      <c r="N712" s="7"/>
      <c r="O712" s="7"/>
      <c r="P712" s="7"/>
      <c r="Q712" s="7"/>
      <c r="R712" s="7"/>
      <c r="S712" s="7"/>
      <c r="T712" s="7"/>
      <c r="U712" s="7"/>
      <c r="V712" s="7"/>
      <c r="W712" s="7"/>
      <c r="X712" s="7"/>
      <c r="Y712" s="7"/>
      <c r="Z712" s="7"/>
    </row>
    <row r="713" spans="2:26" ht="12.75">
      <c r="B713" s="4"/>
      <c r="C713" s="7"/>
      <c r="D713" s="6"/>
      <c r="E713" s="7"/>
      <c r="F713" s="7"/>
      <c r="G713" s="7"/>
      <c r="H713" s="7"/>
      <c r="I713" s="7"/>
      <c r="J713" s="7"/>
      <c r="K713" s="7"/>
      <c r="L713" s="7"/>
      <c r="M713" s="7"/>
      <c r="N713" s="7"/>
      <c r="O713" s="7"/>
      <c r="P713" s="7"/>
      <c r="Q713" s="7"/>
      <c r="R713" s="7"/>
      <c r="S713" s="7"/>
      <c r="T713" s="7"/>
      <c r="U713" s="7"/>
      <c r="V713" s="7"/>
      <c r="W713" s="7"/>
      <c r="X713" s="7"/>
      <c r="Y713" s="7"/>
      <c r="Z713" s="7"/>
    </row>
    <row r="714" spans="2:26" ht="12.75">
      <c r="B714" s="4"/>
      <c r="C714" s="7"/>
      <c r="D714" s="6"/>
      <c r="E714" s="7"/>
      <c r="F714" s="7"/>
      <c r="G714" s="7"/>
      <c r="H714" s="7"/>
      <c r="I714" s="7"/>
      <c r="J714" s="7"/>
      <c r="K714" s="7"/>
      <c r="L714" s="7"/>
      <c r="M714" s="7"/>
      <c r="N714" s="7"/>
      <c r="O714" s="7"/>
      <c r="P714" s="7"/>
      <c r="Q714" s="7"/>
      <c r="R714" s="7"/>
      <c r="S714" s="7"/>
      <c r="T714" s="7"/>
      <c r="U714" s="7"/>
      <c r="V714" s="7"/>
      <c r="W714" s="7"/>
      <c r="X714" s="7"/>
      <c r="Y714" s="7"/>
      <c r="Z714" s="7"/>
    </row>
    <row r="715" spans="2:26" ht="12.75">
      <c r="B715" s="4"/>
      <c r="C715" s="7"/>
      <c r="D715" s="6"/>
      <c r="E715" s="7"/>
      <c r="F715" s="7"/>
      <c r="G715" s="7"/>
      <c r="H715" s="7"/>
      <c r="I715" s="7"/>
      <c r="J715" s="7"/>
      <c r="K715" s="7"/>
      <c r="L715" s="7"/>
      <c r="M715" s="7"/>
      <c r="N715" s="7"/>
      <c r="O715" s="7"/>
      <c r="P715" s="7"/>
      <c r="Q715" s="7"/>
      <c r="R715" s="7"/>
      <c r="S715" s="7"/>
      <c r="T715" s="7"/>
      <c r="U715" s="7"/>
      <c r="V715" s="7"/>
      <c r="W715" s="7"/>
      <c r="X715" s="7"/>
      <c r="Y715" s="7"/>
      <c r="Z715" s="7"/>
    </row>
    <row r="716" spans="2:26" ht="12.75">
      <c r="B716" s="4"/>
      <c r="C716" s="7"/>
      <c r="D716" s="6"/>
      <c r="E716" s="7"/>
      <c r="F716" s="7"/>
      <c r="G716" s="7"/>
      <c r="H716" s="7"/>
      <c r="I716" s="7"/>
      <c r="J716" s="7"/>
      <c r="K716" s="7"/>
      <c r="L716" s="7"/>
      <c r="M716" s="7"/>
      <c r="N716" s="7"/>
      <c r="O716" s="7"/>
      <c r="P716" s="7"/>
      <c r="Q716" s="7"/>
      <c r="R716" s="7"/>
      <c r="S716" s="7"/>
      <c r="T716" s="7"/>
      <c r="U716" s="7"/>
      <c r="V716" s="7"/>
      <c r="W716" s="7"/>
      <c r="X716" s="7"/>
      <c r="Y716" s="7"/>
      <c r="Z716" s="7"/>
    </row>
    <row r="717" spans="2:26" ht="12.75">
      <c r="B717" s="4"/>
      <c r="C717" s="7"/>
      <c r="D717" s="6"/>
      <c r="E717" s="7"/>
      <c r="F717" s="7"/>
      <c r="G717" s="7"/>
      <c r="H717" s="7"/>
      <c r="I717" s="7"/>
      <c r="J717" s="7"/>
      <c r="K717" s="7"/>
      <c r="L717" s="7"/>
      <c r="M717" s="7"/>
      <c r="N717" s="7"/>
      <c r="O717" s="7"/>
      <c r="P717" s="7"/>
      <c r="Q717" s="7"/>
      <c r="R717" s="7"/>
      <c r="S717" s="7"/>
      <c r="T717" s="7"/>
      <c r="U717" s="7"/>
      <c r="V717" s="7"/>
      <c r="W717" s="7"/>
      <c r="X717" s="7"/>
      <c r="Y717" s="7"/>
      <c r="Z717" s="7"/>
    </row>
    <row r="718" spans="2:26" ht="12.75">
      <c r="B718" s="4"/>
      <c r="C718" s="7"/>
      <c r="D718" s="6"/>
      <c r="E718" s="7"/>
      <c r="F718" s="7"/>
      <c r="G718" s="7"/>
      <c r="H718" s="7"/>
      <c r="I718" s="7"/>
      <c r="J718" s="7"/>
      <c r="K718" s="7"/>
      <c r="L718" s="7"/>
      <c r="M718" s="7"/>
      <c r="N718" s="7"/>
      <c r="O718" s="7"/>
      <c r="P718" s="7"/>
      <c r="Q718" s="7"/>
      <c r="R718" s="7"/>
      <c r="S718" s="7"/>
      <c r="T718" s="7"/>
      <c r="U718" s="7"/>
      <c r="V718" s="7"/>
      <c r="W718" s="7"/>
      <c r="X718" s="7"/>
      <c r="Y718" s="7"/>
      <c r="Z718" s="7"/>
    </row>
    <row r="719" spans="2:26" ht="12.75">
      <c r="B719" s="4"/>
      <c r="C719" s="7"/>
      <c r="D719" s="6"/>
      <c r="E719" s="7"/>
      <c r="F719" s="7"/>
      <c r="G719" s="7"/>
      <c r="H719" s="7"/>
      <c r="I719" s="7"/>
      <c r="J719" s="7"/>
      <c r="K719" s="7"/>
      <c r="L719" s="7"/>
      <c r="M719" s="7"/>
      <c r="N719" s="7"/>
      <c r="O719" s="7"/>
      <c r="P719" s="7"/>
      <c r="Q719" s="7"/>
      <c r="R719" s="7"/>
      <c r="S719" s="7"/>
      <c r="T719" s="7"/>
      <c r="U719" s="7"/>
      <c r="V719" s="7"/>
      <c r="W719" s="7"/>
      <c r="X719" s="7"/>
      <c r="Y719" s="7"/>
      <c r="Z719" s="7"/>
    </row>
    <row r="720" spans="2:26" ht="12.75">
      <c r="B720" s="4"/>
      <c r="C720" s="7"/>
      <c r="D720" s="6"/>
      <c r="E720" s="7"/>
      <c r="F720" s="7"/>
      <c r="G720" s="7"/>
      <c r="H720" s="7"/>
      <c r="I720" s="7"/>
      <c r="J720" s="7"/>
      <c r="K720" s="7"/>
      <c r="L720" s="7"/>
      <c r="M720" s="7"/>
      <c r="N720" s="7"/>
      <c r="O720" s="7"/>
      <c r="P720" s="7"/>
      <c r="Q720" s="7"/>
      <c r="R720" s="7"/>
      <c r="S720" s="7"/>
      <c r="T720" s="7"/>
      <c r="U720" s="7"/>
      <c r="V720" s="7"/>
      <c r="W720" s="7"/>
      <c r="X720" s="7"/>
      <c r="Y720" s="7"/>
      <c r="Z720" s="7"/>
    </row>
    <row r="721" spans="2:26" ht="12.75">
      <c r="B721" s="4"/>
      <c r="C721" s="7"/>
      <c r="D721" s="6"/>
      <c r="E721" s="7"/>
      <c r="F721" s="7"/>
      <c r="G721" s="7"/>
      <c r="H721" s="7"/>
      <c r="I721" s="7"/>
      <c r="J721" s="7"/>
      <c r="K721" s="7"/>
      <c r="L721" s="7"/>
      <c r="M721" s="7"/>
      <c r="N721" s="7"/>
      <c r="O721" s="7"/>
      <c r="P721" s="7"/>
      <c r="Q721" s="7"/>
      <c r="R721" s="7"/>
      <c r="S721" s="7"/>
      <c r="T721" s="7"/>
      <c r="U721" s="7"/>
      <c r="V721" s="7"/>
      <c r="W721" s="7"/>
      <c r="X721" s="7"/>
      <c r="Y721" s="7"/>
      <c r="Z721" s="7"/>
    </row>
    <row r="722" spans="2:26" ht="12.75">
      <c r="B722" s="4"/>
      <c r="C722" s="7"/>
      <c r="D722" s="6"/>
      <c r="E722" s="7"/>
      <c r="F722" s="7"/>
      <c r="G722" s="7"/>
      <c r="H722" s="7"/>
      <c r="I722" s="7"/>
      <c r="J722" s="7"/>
      <c r="K722" s="7"/>
      <c r="L722" s="7"/>
      <c r="M722" s="7"/>
      <c r="N722" s="7"/>
      <c r="O722" s="7"/>
      <c r="P722" s="7"/>
      <c r="Q722" s="7"/>
      <c r="R722" s="7"/>
      <c r="S722" s="7"/>
      <c r="T722" s="7"/>
      <c r="U722" s="7"/>
      <c r="V722" s="7"/>
      <c r="W722" s="7"/>
      <c r="X722" s="7"/>
      <c r="Y722" s="7"/>
      <c r="Z722" s="7"/>
    </row>
    <row r="723" spans="2:26" ht="12.75">
      <c r="B723" s="4"/>
      <c r="C723" s="7"/>
      <c r="D723" s="6"/>
      <c r="E723" s="7"/>
      <c r="F723" s="7"/>
      <c r="G723" s="7"/>
      <c r="H723" s="7"/>
      <c r="I723" s="7"/>
      <c r="J723" s="7"/>
      <c r="K723" s="7"/>
      <c r="L723" s="7"/>
      <c r="M723" s="7"/>
      <c r="N723" s="7"/>
      <c r="O723" s="7"/>
      <c r="P723" s="7"/>
      <c r="Q723" s="7"/>
      <c r="R723" s="7"/>
      <c r="S723" s="7"/>
      <c r="T723" s="7"/>
      <c r="U723" s="7"/>
      <c r="V723" s="7"/>
      <c r="W723" s="7"/>
      <c r="X723" s="7"/>
      <c r="Y723" s="7"/>
      <c r="Z723" s="7"/>
    </row>
    <row r="724" spans="2:26" ht="12.75">
      <c r="B724" s="4"/>
      <c r="C724" s="7"/>
      <c r="D724" s="6"/>
      <c r="E724" s="7"/>
      <c r="F724" s="7"/>
      <c r="G724" s="7"/>
      <c r="H724" s="7"/>
      <c r="I724" s="7"/>
      <c r="J724" s="7"/>
      <c r="K724" s="7"/>
      <c r="L724" s="7"/>
      <c r="M724" s="7"/>
      <c r="N724" s="7"/>
      <c r="O724" s="7"/>
      <c r="P724" s="7"/>
      <c r="Q724" s="7"/>
      <c r="R724" s="7"/>
      <c r="S724" s="7"/>
      <c r="T724" s="7"/>
      <c r="U724" s="7"/>
      <c r="V724" s="7"/>
      <c r="W724" s="7"/>
      <c r="X724" s="7"/>
      <c r="Y724" s="7"/>
      <c r="Z724" s="7"/>
    </row>
    <row r="725" spans="2:26" ht="12.75">
      <c r="B725" s="4"/>
      <c r="C725" s="7"/>
      <c r="D725" s="6"/>
      <c r="E725" s="7"/>
      <c r="F725" s="7"/>
      <c r="G725" s="7"/>
      <c r="H725" s="7"/>
      <c r="I725" s="7"/>
      <c r="J725" s="7"/>
      <c r="K725" s="7"/>
      <c r="L725" s="7"/>
      <c r="M725" s="7"/>
      <c r="N725" s="7"/>
      <c r="O725" s="7"/>
      <c r="P725" s="7"/>
      <c r="Q725" s="7"/>
      <c r="R725" s="7"/>
      <c r="S725" s="7"/>
      <c r="T725" s="7"/>
      <c r="U725" s="7"/>
      <c r="V725" s="7"/>
      <c r="W725" s="7"/>
      <c r="X725" s="7"/>
      <c r="Y725" s="7"/>
      <c r="Z725" s="7"/>
    </row>
    <row r="726" spans="2:26" ht="12.75">
      <c r="B726" s="4"/>
      <c r="C726" s="7"/>
      <c r="D726" s="6"/>
      <c r="E726" s="7"/>
      <c r="F726" s="7"/>
      <c r="G726" s="7"/>
      <c r="H726" s="7"/>
      <c r="I726" s="7"/>
      <c r="J726" s="7"/>
      <c r="K726" s="7"/>
      <c r="L726" s="7"/>
      <c r="M726" s="7"/>
      <c r="N726" s="7"/>
      <c r="O726" s="7"/>
      <c r="P726" s="7"/>
      <c r="Q726" s="7"/>
      <c r="R726" s="7"/>
      <c r="S726" s="7"/>
      <c r="T726" s="7"/>
      <c r="U726" s="7"/>
      <c r="V726" s="7"/>
      <c r="W726" s="7"/>
      <c r="X726" s="7"/>
      <c r="Y726" s="7"/>
      <c r="Z726" s="7"/>
    </row>
    <row r="727" spans="2:26" ht="12.75">
      <c r="B727" s="4"/>
      <c r="C727" s="7"/>
      <c r="D727" s="6"/>
      <c r="E727" s="7"/>
      <c r="F727" s="7"/>
      <c r="G727" s="7"/>
      <c r="H727" s="7"/>
      <c r="I727" s="7"/>
      <c r="J727" s="7"/>
      <c r="K727" s="7"/>
      <c r="L727" s="7"/>
      <c r="M727" s="7"/>
      <c r="N727" s="7"/>
      <c r="O727" s="7"/>
      <c r="P727" s="7"/>
      <c r="Q727" s="7"/>
      <c r="R727" s="7"/>
      <c r="S727" s="7"/>
      <c r="T727" s="7"/>
      <c r="U727" s="7"/>
      <c r="V727" s="7"/>
      <c r="W727" s="7"/>
      <c r="X727" s="7"/>
      <c r="Y727" s="7"/>
      <c r="Z727" s="7"/>
    </row>
    <row r="728" spans="2:26" ht="12.75">
      <c r="B728" s="4"/>
      <c r="C728" s="7"/>
      <c r="D728" s="6"/>
      <c r="E728" s="7"/>
      <c r="F728" s="7"/>
      <c r="G728" s="7"/>
      <c r="H728" s="7"/>
      <c r="I728" s="7"/>
      <c r="J728" s="7"/>
      <c r="K728" s="7"/>
      <c r="L728" s="7"/>
      <c r="M728" s="7"/>
      <c r="N728" s="7"/>
      <c r="O728" s="7"/>
      <c r="P728" s="7"/>
      <c r="Q728" s="7"/>
      <c r="R728" s="7"/>
      <c r="S728" s="7"/>
      <c r="T728" s="7"/>
      <c r="U728" s="7"/>
      <c r="V728" s="7"/>
      <c r="W728" s="7"/>
      <c r="X728" s="7"/>
      <c r="Y728" s="7"/>
      <c r="Z728" s="7"/>
    </row>
    <row r="729" spans="2:26" ht="12.75">
      <c r="B729" s="4"/>
      <c r="C729" s="7"/>
      <c r="D729" s="6"/>
      <c r="E729" s="7"/>
      <c r="F729" s="7"/>
      <c r="G729" s="7"/>
      <c r="H729" s="7"/>
      <c r="I729" s="7"/>
      <c r="J729" s="7"/>
      <c r="K729" s="7"/>
      <c r="L729" s="7"/>
      <c r="M729" s="7"/>
      <c r="N729" s="7"/>
      <c r="O729" s="7"/>
      <c r="P729" s="7"/>
      <c r="Q729" s="7"/>
      <c r="R729" s="7"/>
      <c r="S729" s="7"/>
      <c r="T729" s="7"/>
      <c r="U729" s="7"/>
      <c r="V729" s="7"/>
      <c r="W729" s="7"/>
      <c r="X729" s="7"/>
      <c r="Y729" s="7"/>
      <c r="Z729" s="7"/>
    </row>
    <row r="730" spans="2:26" ht="12.75">
      <c r="B730" s="4"/>
      <c r="C730" s="7"/>
      <c r="D730" s="6"/>
      <c r="E730" s="7"/>
      <c r="F730" s="7"/>
      <c r="G730" s="7"/>
      <c r="H730" s="7"/>
      <c r="I730" s="7"/>
      <c r="J730" s="7"/>
      <c r="K730" s="7"/>
      <c r="L730" s="7"/>
      <c r="M730" s="7"/>
      <c r="N730" s="7"/>
      <c r="O730" s="7"/>
      <c r="P730" s="7"/>
      <c r="Q730" s="7"/>
      <c r="R730" s="7"/>
      <c r="S730" s="7"/>
      <c r="T730" s="7"/>
      <c r="U730" s="7"/>
      <c r="V730" s="7"/>
      <c r="W730" s="7"/>
      <c r="X730" s="7"/>
      <c r="Y730" s="7"/>
      <c r="Z730" s="7"/>
    </row>
    <row r="731" spans="2:26" ht="12.75">
      <c r="B731" s="4"/>
      <c r="C731" s="7"/>
      <c r="D731" s="6"/>
      <c r="E731" s="7"/>
      <c r="F731" s="7"/>
      <c r="G731" s="7"/>
      <c r="H731" s="7"/>
      <c r="I731" s="7"/>
      <c r="J731" s="7"/>
      <c r="K731" s="7"/>
      <c r="L731" s="7"/>
      <c r="M731" s="7"/>
      <c r="N731" s="7"/>
      <c r="O731" s="7"/>
      <c r="P731" s="7"/>
      <c r="Q731" s="7"/>
      <c r="R731" s="7"/>
      <c r="S731" s="7"/>
      <c r="T731" s="7"/>
      <c r="U731" s="7"/>
      <c r="V731" s="7"/>
      <c r="W731" s="7"/>
      <c r="X731" s="7"/>
      <c r="Y731" s="7"/>
      <c r="Z731" s="7"/>
    </row>
    <row r="732" spans="2:26" ht="12.75">
      <c r="B732" s="4"/>
      <c r="C732" s="7"/>
      <c r="D732" s="6"/>
      <c r="E732" s="7"/>
      <c r="F732" s="7"/>
      <c r="G732" s="7"/>
      <c r="H732" s="7"/>
      <c r="I732" s="7"/>
      <c r="J732" s="7"/>
      <c r="K732" s="7"/>
      <c r="L732" s="7"/>
      <c r="M732" s="7"/>
      <c r="N732" s="7"/>
      <c r="O732" s="7"/>
      <c r="P732" s="7"/>
      <c r="Q732" s="7"/>
      <c r="R732" s="7"/>
      <c r="S732" s="7"/>
      <c r="T732" s="7"/>
      <c r="U732" s="7"/>
      <c r="V732" s="7"/>
      <c r="W732" s="7"/>
      <c r="X732" s="7"/>
      <c r="Y732" s="7"/>
      <c r="Z732" s="7"/>
    </row>
    <row r="733" spans="2:26" ht="12.75">
      <c r="B733" s="4"/>
      <c r="C733" s="7"/>
      <c r="D733" s="6"/>
      <c r="E733" s="7"/>
      <c r="F733" s="7"/>
      <c r="G733" s="7"/>
      <c r="H733" s="7"/>
      <c r="I733" s="7"/>
      <c r="J733" s="7"/>
      <c r="K733" s="7"/>
      <c r="L733" s="7"/>
      <c r="M733" s="7"/>
      <c r="N733" s="7"/>
      <c r="O733" s="7"/>
      <c r="P733" s="7"/>
      <c r="Q733" s="7"/>
      <c r="R733" s="7"/>
      <c r="S733" s="7"/>
      <c r="T733" s="7"/>
      <c r="U733" s="7"/>
      <c r="V733" s="7"/>
      <c r="W733" s="7"/>
      <c r="X733" s="7"/>
      <c r="Y733" s="7"/>
      <c r="Z733" s="7"/>
    </row>
    <row r="734" spans="2:26" ht="12.75">
      <c r="B734" s="4"/>
      <c r="C734" s="7"/>
      <c r="D734" s="6"/>
      <c r="E734" s="7"/>
      <c r="F734" s="7"/>
      <c r="G734" s="7"/>
      <c r="H734" s="7"/>
      <c r="I734" s="7"/>
      <c r="J734" s="7"/>
      <c r="K734" s="7"/>
      <c r="L734" s="7"/>
      <c r="M734" s="7"/>
      <c r="N734" s="7"/>
      <c r="O734" s="7"/>
      <c r="P734" s="7"/>
      <c r="Q734" s="7"/>
      <c r="R734" s="7"/>
      <c r="S734" s="7"/>
      <c r="T734" s="7"/>
      <c r="U734" s="7"/>
      <c r="V734" s="7"/>
      <c r="W734" s="7"/>
      <c r="X734" s="7"/>
      <c r="Y734" s="7"/>
      <c r="Z734" s="7"/>
    </row>
    <row r="735" spans="2:26" ht="12.75">
      <c r="B735" s="4"/>
      <c r="C735" s="7"/>
      <c r="D735" s="6"/>
      <c r="E735" s="7"/>
      <c r="F735" s="7"/>
      <c r="G735" s="7"/>
      <c r="H735" s="7"/>
      <c r="I735" s="7"/>
      <c r="J735" s="7"/>
      <c r="K735" s="7"/>
      <c r="L735" s="7"/>
      <c r="M735" s="7"/>
      <c r="N735" s="7"/>
      <c r="O735" s="7"/>
      <c r="P735" s="7"/>
      <c r="Q735" s="7"/>
      <c r="R735" s="7"/>
      <c r="S735" s="7"/>
      <c r="T735" s="7"/>
      <c r="U735" s="7"/>
      <c r="V735" s="7"/>
      <c r="W735" s="7"/>
      <c r="X735" s="7"/>
      <c r="Y735" s="7"/>
      <c r="Z735" s="7"/>
    </row>
    <row r="736" spans="2:26" ht="12.75">
      <c r="B736" s="4"/>
      <c r="C736" s="7"/>
      <c r="D736" s="6"/>
      <c r="E736" s="7"/>
      <c r="F736" s="7"/>
      <c r="G736" s="7"/>
      <c r="H736" s="7"/>
      <c r="I736" s="7"/>
      <c r="J736" s="7"/>
      <c r="K736" s="7"/>
      <c r="L736" s="7"/>
      <c r="M736" s="7"/>
      <c r="N736" s="7"/>
      <c r="O736" s="7"/>
      <c r="P736" s="7"/>
      <c r="Q736" s="7"/>
      <c r="R736" s="7"/>
      <c r="S736" s="7"/>
      <c r="T736" s="7"/>
      <c r="U736" s="7"/>
      <c r="V736" s="7"/>
      <c r="W736" s="7"/>
      <c r="X736" s="7"/>
      <c r="Y736" s="7"/>
      <c r="Z736" s="7"/>
    </row>
    <row r="737" spans="2:26" ht="12.75">
      <c r="B737" s="4"/>
      <c r="C737" s="7"/>
      <c r="D737" s="6"/>
      <c r="E737" s="7"/>
      <c r="F737" s="7"/>
      <c r="G737" s="7"/>
      <c r="H737" s="7"/>
      <c r="I737" s="7"/>
      <c r="J737" s="7"/>
      <c r="K737" s="7"/>
      <c r="L737" s="7"/>
      <c r="M737" s="7"/>
      <c r="N737" s="7"/>
      <c r="O737" s="7"/>
      <c r="P737" s="7"/>
      <c r="Q737" s="7"/>
      <c r="R737" s="7"/>
      <c r="S737" s="7"/>
      <c r="T737" s="7"/>
      <c r="U737" s="7"/>
      <c r="V737" s="7"/>
      <c r="W737" s="7"/>
      <c r="X737" s="7"/>
      <c r="Y737" s="7"/>
      <c r="Z737" s="7"/>
    </row>
    <row r="738" spans="2:26" ht="12.75">
      <c r="B738" s="4"/>
      <c r="C738" s="7"/>
      <c r="D738" s="6"/>
      <c r="E738" s="7"/>
      <c r="F738" s="7"/>
      <c r="G738" s="7"/>
      <c r="H738" s="7"/>
      <c r="I738" s="7"/>
      <c r="J738" s="7"/>
      <c r="K738" s="7"/>
      <c r="L738" s="7"/>
      <c r="M738" s="7"/>
      <c r="N738" s="7"/>
      <c r="O738" s="7"/>
      <c r="P738" s="7"/>
      <c r="Q738" s="7"/>
      <c r="R738" s="7"/>
      <c r="S738" s="7"/>
      <c r="T738" s="7"/>
      <c r="U738" s="7"/>
      <c r="V738" s="7"/>
      <c r="W738" s="7"/>
      <c r="X738" s="7"/>
      <c r="Y738" s="7"/>
      <c r="Z738" s="7"/>
    </row>
    <row r="739" spans="2:26" ht="12.75">
      <c r="B739" s="4"/>
      <c r="C739" s="7"/>
      <c r="D739" s="6"/>
      <c r="E739" s="7"/>
      <c r="F739" s="7"/>
      <c r="G739" s="7"/>
      <c r="H739" s="7"/>
      <c r="I739" s="7"/>
      <c r="J739" s="7"/>
      <c r="K739" s="7"/>
      <c r="L739" s="7"/>
      <c r="M739" s="7"/>
      <c r="N739" s="7"/>
      <c r="O739" s="7"/>
      <c r="P739" s="7"/>
      <c r="Q739" s="7"/>
      <c r="R739" s="7"/>
      <c r="S739" s="7"/>
      <c r="T739" s="7"/>
      <c r="U739" s="7"/>
      <c r="V739" s="7"/>
      <c r="W739" s="7"/>
      <c r="X739" s="7"/>
      <c r="Y739" s="7"/>
      <c r="Z739" s="7"/>
    </row>
    <row r="740" spans="2:26" ht="12.75">
      <c r="B740" s="4"/>
      <c r="C740" s="7"/>
      <c r="D740" s="6"/>
      <c r="E740" s="7"/>
      <c r="F740" s="7"/>
      <c r="G740" s="7"/>
      <c r="H740" s="7"/>
      <c r="I740" s="7"/>
      <c r="J740" s="7"/>
      <c r="K740" s="7"/>
      <c r="L740" s="7"/>
      <c r="M740" s="7"/>
      <c r="N740" s="7"/>
      <c r="O740" s="7"/>
      <c r="P740" s="7"/>
      <c r="Q740" s="7"/>
      <c r="R740" s="7"/>
      <c r="S740" s="7"/>
      <c r="T740" s="7"/>
      <c r="U740" s="7"/>
      <c r="V740" s="7"/>
      <c r="W740" s="7"/>
      <c r="X740" s="7"/>
      <c r="Y740" s="7"/>
      <c r="Z740" s="7"/>
    </row>
    <row r="741" spans="2:26" ht="12.75">
      <c r="B741" s="4"/>
      <c r="C741" s="7"/>
      <c r="D741" s="6"/>
      <c r="E741" s="7"/>
      <c r="F741" s="7"/>
      <c r="G741" s="7"/>
      <c r="H741" s="7"/>
      <c r="I741" s="7"/>
      <c r="J741" s="7"/>
      <c r="K741" s="7"/>
      <c r="L741" s="7"/>
      <c r="M741" s="7"/>
      <c r="N741" s="7"/>
      <c r="O741" s="7"/>
      <c r="P741" s="7"/>
      <c r="Q741" s="7"/>
      <c r="R741" s="7"/>
      <c r="S741" s="7"/>
      <c r="T741" s="7"/>
      <c r="U741" s="7"/>
      <c r="V741" s="7"/>
      <c r="W741" s="7"/>
      <c r="X741" s="7"/>
      <c r="Y741" s="7"/>
      <c r="Z741" s="7"/>
    </row>
    <row r="742" spans="2:26" ht="12.75">
      <c r="B742" s="4"/>
      <c r="C742" s="7"/>
      <c r="D742" s="6"/>
      <c r="E742" s="7"/>
      <c r="F742" s="7"/>
      <c r="G742" s="7"/>
      <c r="H742" s="7"/>
      <c r="I742" s="7"/>
      <c r="J742" s="7"/>
      <c r="K742" s="7"/>
      <c r="L742" s="7"/>
      <c r="M742" s="7"/>
      <c r="N742" s="7"/>
      <c r="O742" s="7"/>
      <c r="P742" s="7"/>
      <c r="Q742" s="7"/>
      <c r="R742" s="7"/>
      <c r="S742" s="7"/>
      <c r="T742" s="7"/>
      <c r="U742" s="7"/>
      <c r="V742" s="7"/>
      <c r="W742" s="7"/>
      <c r="X742" s="7"/>
      <c r="Y742" s="7"/>
      <c r="Z742" s="7"/>
    </row>
    <row r="743" spans="2:26" ht="12.75">
      <c r="B743" s="4"/>
      <c r="C743" s="7"/>
      <c r="D743" s="6"/>
      <c r="E743" s="7"/>
      <c r="F743" s="7"/>
      <c r="G743" s="7"/>
      <c r="H743" s="7"/>
      <c r="I743" s="7"/>
      <c r="J743" s="7"/>
      <c r="K743" s="7"/>
      <c r="L743" s="7"/>
      <c r="M743" s="7"/>
      <c r="N743" s="7"/>
      <c r="O743" s="7"/>
      <c r="P743" s="7"/>
      <c r="Q743" s="7"/>
      <c r="R743" s="7"/>
      <c r="S743" s="7"/>
      <c r="T743" s="7"/>
      <c r="U743" s="7"/>
      <c r="V743" s="7"/>
      <c r="W743" s="7"/>
      <c r="X743" s="7"/>
      <c r="Y743" s="7"/>
      <c r="Z743" s="7"/>
    </row>
    <row r="744" spans="2:26" ht="12.75">
      <c r="B744" s="4"/>
      <c r="C744" s="7"/>
      <c r="D744" s="6"/>
      <c r="E744" s="7"/>
      <c r="F744" s="7"/>
      <c r="G744" s="7"/>
      <c r="H744" s="7"/>
      <c r="I744" s="7"/>
      <c r="J744" s="7"/>
      <c r="K744" s="7"/>
      <c r="L744" s="7"/>
      <c r="M744" s="7"/>
      <c r="N744" s="7"/>
      <c r="O744" s="7"/>
      <c r="P744" s="7"/>
      <c r="Q744" s="7"/>
      <c r="R744" s="7"/>
      <c r="S744" s="7"/>
      <c r="T744" s="7"/>
      <c r="U744" s="7"/>
      <c r="V744" s="7"/>
      <c r="W744" s="7"/>
      <c r="X744" s="7"/>
      <c r="Y744" s="7"/>
      <c r="Z744" s="7"/>
    </row>
    <row r="745" spans="2:26" ht="12.75">
      <c r="B745" s="4"/>
      <c r="C745" s="7"/>
      <c r="D745" s="6"/>
      <c r="E745" s="7"/>
      <c r="F745" s="7"/>
      <c r="G745" s="7"/>
      <c r="H745" s="7"/>
      <c r="I745" s="7"/>
      <c r="J745" s="7"/>
      <c r="K745" s="7"/>
      <c r="L745" s="7"/>
      <c r="M745" s="7"/>
      <c r="N745" s="7"/>
      <c r="O745" s="7"/>
      <c r="P745" s="7"/>
      <c r="Q745" s="7"/>
      <c r="R745" s="7"/>
      <c r="S745" s="7"/>
      <c r="T745" s="7"/>
      <c r="U745" s="7"/>
      <c r="V745" s="7"/>
      <c r="W745" s="7"/>
      <c r="X745" s="7"/>
      <c r="Y745" s="7"/>
      <c r="Z745" s="7"/>
    </row>
    <row r="746" spans="2:26" ht="12.75">
      <c r="B746" s="4"/>
      <c r="C746" s="7"/>
      <c r="D746" s="6"/>
      <c r="E746" s="7"/>
      <c r="F746" s="7"/>
      <c r="G746" s="7"/>
      <c r="H746" s="7"/>
      <c r="I746" s="7"/>
      <c r="J746" s="7"/>
      <c r="K746" s="7"/>
      <c r="L746" s="7"/>
      <c r="M746" s="7"/>
      <c r="N746" s="7"/>
      <c r="O746" s="7"/>
      <c r="P746" s="7"/>
      <c r="Q746" s="7"/>
      <c r="R746" s="7"/>
      <c r="S746" s="7"/>
      <c r="T746" s="7"/>
      <c r="U746" s="7"/>
      <c r="V746" s="7"/>
      <c r="W746" s="7"/>
      <c r="X746" s="7"/>
      <c r="Y746" s="7"/>
      <c r="Z746" s="7"/>
    </row>
    <row r="747" spans="2:26" ht="12.75">
      <c r="B747" s="4"/>
      <c r="C747" s="7"/>
      <c r="D747" s="6"/>
      <c r="E747" s="7"/>
      <c r="F747" s="7"/>
      <c r="G747" s="7"/>
      <c r="H747" s="7"/>
      <c r="I747" s="7"/>
      <c r="J747" s="7"/>
      <c r="K747" s="7"/>
      <c r="L747" s="7"/>
      <c r="M747" s="7"/>
      <c r="N747" s="7"/>
      <c r="O747" s="7"/>
      <c r="P747" s="7"/>
      <c r="Q747" s="7"/>
      <c r="R747" s="7"/>
      <c r="S747" s="7"/>
      <c r="T747" s="7"/>
      <c r="U747" s="7"/>
      <c r="V747" s="7"/>
      <c r="W747" s="7"/>
      <c r="X747" s="7"/>
      <c r="Y747" s="7"/>
      <c r="Z747" s="7"/>
    </row>
    <row r="748" spans="2:26" ht="12.75">
      <c r="B748" s="4"/>
      <c r="C748" s="7"/>
      <c r="D748" s="6"/>
      <c r="E748" s="7"/>
      <c r="F748" s="7"/>
      <c r="G748" s="7"/>
      <c r="H748" s="7"/>
      <c r="I748" s="7"/>
      <c r="J748" s="7"/>
      <c r="K748" s="7"/>
      <c r="L748" s="7"/>
      <c r="M748" s="7"/>
      <c r="N748" s="7"/>
      <c r="O748" s="7"/>
      <c r="P748" s="7"/>
      <c r="Q748" s="7"/>
      <c r="R748" s="7"/>
      <c r="S748" s="7"/>
      <c r="T748" s="7"/>
      <c r="U748" s="7"/>
      <c r="V748" s="7"/>
      <c r="W748" s="7"/>
      <c r="X748" s="7"/>
      <c r="Y748" s="7"/>
      <c r="Z748" s="7"/>
    </row>
    <row r="749" spans="2:26" ht="12.75">
      <c r="B749" s="4"/>
      <c r="C749" s="7"/>
      <c r="D749" s="6"/>
      <c r="E749" s="7"/>
      <c r="F749" s="7"/>
      <c r="G749" s="7"/>
      <c r="H749" s="7"/>
      <c r="I749" s="7"/>
      <c r="J749" s="7"/>
      <c r="K749" s="7"/>
      <c r="L749" s="7"/>
      <c r="M749" s="7"/>
      <c r="N749" s="7"/>
      <c r="O749" s="7"/>
      <c r="P749" s="7"/>
      <c r="Q749" s="7"/>
      <c r="R749" s="7"/>
      <c r="S749" s="7"/>
      <c r="T749" s="7"/>
      <c r="U749" s="7"/>
      <c r="V749" s="7"/>
      <c r="W749" s="7"/>
      <c r="X749" s="7"/>
      <c r="Y749" s="7"/>
      <c r="Z749" s="7"/>
    </row>
    <row r="750" spans="2:26" ht="12.75">
      <c r="B750" s="4"/>
      <c r="C750" s="7"/>
      <c r="D750" s="6"/>
      <c r="E750" s="7"/>
      <c r="F750" s="7"/>
      <c r="G750" s="7"/>
      <c r="H750" s="7"/>
      <c r="I750" s="7"/>
      <c r="J750" s="7"/>
      <c r="K750" s="7"/>
      <c r="L750" s="7"/>
      <c r="M750" s="7"/>
      <c r="N750" s="7"/>
      <c r="O750" s="7"/>
      <c r="P750" s="7"/>
      <c r="Q750" s="7"/>
      <c r="R750" s="7"/>
      <c r="S750" s="7"/>
      <c r="T750" s="7"/>
      <c r="U750" s="7"/>
      <c r="V750" s="7"/>
      <c r="W750" s="7"/>
      <c r="X750" s="7"/>
      <c r="Y750" s="7"/>
      <c r="Z750" s="7"/>
    </row>
    <row r="751" spans="2:26" ht="12.75">
      <c r="B751" s="4"/>
      <c r="C751" s="7"/>
      <c r="D751" s="6"/>
      <c r="E751" s="7"/>
      <c r="F751" s="7"/>
      <c r="G751" s="7"/>
      <c r="H751" s="7"/>
      <c r="I751" s="7"/>
      <c r="J751" s="7"/>
      <c r="K751" s="7"/>
      <c r="L751" s="7"/>
      <c r="M751" s="7"/>
      <c r="N751" s="7"/>
      <c r="O751" s="7"/>
      <c r="P751" s="7"/>
      <c r="Q751" s="7"/>
      <c r="R751" s="7"/>
      <c r="S751" s="7"/>
      <c r="T751" s="7"/>
      <c r="U751" s="7"/>
      <c r="V751" s="7"/>
      <c r="W751" s="7"/>
      <c r="X751" s="7"/>
      <c r="Y751" s="7"/>
      <c r="Z751" s="7"/>
    </row>
    <row r="752" spans="2:26" ht="12.75">
      <c r="B752" s="4"/>
      <c r="C752" s="7"/>
      <c r="D752" s="6"/>
      <c r="E752" s="7"/>
      <c r="F752" s="7"/>
      <c r="G752" s="7"/>
      <c r="H752" s="7"/>
      <c r="I752" s="7"/>
      <c r="J752" s="7"/>
      <c r="K752" s="7"/>
      <c r="L752" s="7"/>
      <c r="M752" s="7"/>
      <c r="N752" s="7"/>
      <c r="O752" s="7"/>
      <c r="P752" s="7"/>
      <c r="Q752" s="7"/>
      <c r="R752" s="7"/>
      <c r="S752" s="7"/>
      <c r="T752" s="7"/>
      <c r="U752" s="7"/>
      <c r="V752" s="7"/>
      <c r="W752" s="7"/>
      <c r="X752" s="7"/>
      <c r="Y752" s="7"/>
      <c r="Z752" s="7"/>
    </row>
    <row r="753" spans="2:26" ht="12.75">
      <c r="B753" s="4"/>
      <c r="C753" s="7"/>
      <c r="D753" s="6"/>
      <c r="E753" s="7"/>
      <c r="F753" s="7"/>
      <c r="G753" s="7"/>
      <c r="H753" s="7"/>
      <c r="I753" s="7"/>
      <c r="J753" s="7"/>
      <c r="K753" s="7"/>
      <c r="L753" s="7"/>
      <c r="M753" s="7"/>
      <c r="N753" s="7"/>
      <c r="O753" s="7"/>
      <c r="P753" s="7"/>
      <c r="Q753" s="7"/>
      <c r="R753" s="7"/>
      <c r="S753" s="7"/>
      <c r="T753" s="7"/>
      <c r="U753" s="7"/>
      <c r="V753" s="7"/>
      <c r="W753" s="7"/>
      <c r="X753" s="7"/>
      <c r="Y753" s="7"/>
      <c r="Z753" s="7"/>
    </row>
    <row r="754" spans="2:26" ht="12.75">
      <c r="B754" s="4"/>
      <c r="C754" s="7"/>
      <c r="D754" s="6"/>
      <c r="E754" s="7"/>
      <c r="F754" s="7"/>
      <c r="G754" s="7"/>
      <c r="H754" s="7"/>
      <c r="I754" s="7"/>
      <c r="J754" s="7"/>
      <c r="K754" s="7"/>
      <c r="L754" s="7"/>
      <c r="M754" s="7"/>
      <c r="N754" s="7"/>
      <c r="O754" s="7"/>
      <c r="P754" s="7"/>
      <c r="Q754" s="7"/>
      <c r="R754" s="7"/>
      <c r="S754" s="7"/>
      <c r="T754" s="7"/>
      <c r="U754" s="7"/>
      <c r="V754" s="7"/>
      <c r="W754" s="7"/>
      <c r="X754" s="7"/>
      <c r="Y754" s="7"/>
      <c r="Z754" s="7"/>
    </row>
    <row r="755" spans="2:26" ht="12.75">
      <c r="B755" s="4"/>
      <c r="C755" s="7"/>
      <c r="D755" s="6"/>
      <c r="E755" s="7"/>
      <c r="F755" s="7"/>
      <c r="G755" s="7"/>
      <c r="H755" s="7"/>
      <c r="I755" s="7"/>
      <c r="J755" s="7"/>
      <c r="K755" s="7"/>
      <c r="L755" s="7"/>
      <c r="M755" s="7"/>
      <c r="N755" s="7"/>
      <c r="O755" s="7"/>
      <c r="P755" s="7"/>
      <c r="Q755" s="7"/>
      <c r="R755" s="7"/>
      <c r="S755" s="7"/>
      <c r="T755" s="7"/>
      <c r="U755" s="7"/>
      <c r="V755" s="7"/>
      <c r="W755" s="7"/>
      <c r="X755" s="7"/>
      <c r="Y755" s="7"/>
      <c r="Z755" s="7"/>
    </row>
    <row r="756" spans="2:26" ht="12.75">
      <c r="B756" s="4"/>
      <c r="C756" s="7"/>
      <c r="D756" s="6"/>
      <c r="E756" s="7"/>
      <c r="F756" s="7"/>
      <c r="G756" s="7"/>
      <c r="H756" s="7"/>
      <c r="I756" s="7"/>
      <c r="J756" s="7"/>
      <c r="K756" s="7"/>
      <c r="L756" s="7"/>
      <c r="M756" s="7"/>
      <c r="N756" s="7"/>
      <c r="O756" s="7"/>
      <c r="P756" s="7"/>
      <c r="Q756" s="7"/>
      <c r="R756" s="7"/>
      <c r="S756" s="7"/>
      <c r="T756" s="7"/>
      <c r="U756" s="7"/>
      <c r="V756" s="7"/>
      <c r="W756" s="7"/>
      <c r="X756" s="7"/>
      <c r="Y756" s="7"/>
      <c r="Z756" s="7"/>
    </row>
    <row r="757" spans="2:26" ht="12.75">
      <c r="B757" s="4"/>
      <c r="C757" s="7"/>
      <c r="D757" s="6"/>
      <c r="E757" s="7"/>
      <c r="F757" s="7"/>
      <c r="G757" s="7"/>
      <c r="H757" s="7"/>
      <c r="I757" s="7"/>
      <c r="J757" s="7"/>
      <c r="K757" s="7"/>
      <c r="L757" s="7"/>
      <c r="M757" s="7"/>
      <c r="N757" s="7"/>
      <c r="O757" s="7"/>
      <c r="P757" s="7"/>
      <c r="Q757" s="7"/>
      <c r="R757" s="7"/>
      <c r="S757" s="7"/>
      <c r="T757" s="7"/>
      <c r="U757" s="7"/>
      <c r="V757" s="7"/>
      <c r="W757" s="7"/>
      <c r="X757" s="7"/>
      <c r="Y757" s="7"/>
      <c r="Z757" s="7"/>
    </row>
    <row r="758" spans="2:26" ht="12.75">
      <c r="B758" s="4"/>
      <c r="C758" s="7"/>
      <c r="D758" s="6"/>
      <c r="E758" s="7"/>
      <c r="F758" s="7"/>
      <c r="G758" s="7"/>
      <c r="H758" s="7"/>
      <c r="I758" s="7"/>
      <c r="J758" s="7"/>
      <c r="K758" s="7"/>
      <c r="L758" s="7"/>
      <c r="M758" s="7"/>
      <c r="N758" s="7"/>
      <c r="O758" s="7"/>
      <c r="P758" s="7"/>
      <c r="Q758" s="7"/>
      <c r="R758" s="7"/>
      <c r="S758" s="7"/>
      <c r="T758" s="7"/>
      <c r="U758" s="7"/>
      <c r="V758" s="7"/>
      <c r="W758" s="7"/>
      <c r="X758" s="7"/>
      <c r="Y758" s="7"/>
      <c r="Z758" s="7"/>
    </row>
    <row r="759" spans="2:26" ht="12.75">
      <c r="B759" s="4"/>
      <c r="C759" s="7"/>
      <c r="D759" s="6"/>
      <c r="E759" s="7"/>
      <c r="F759" s="7"/>
      <c r="G759" s="7"/>
      <c r="H759" s="7"/>
      <c r="I759" s="7"/>
      <c r="J759" s="7"/>
      <c r="K759" s="7"/>
      <c r="L759" s="7"/>
      <c r="M759" s="7"/>
      <c r="N759" s="7"/>
      <c r="O759" s="7"/>
      <c r="P759" s="7"/>
      <c r="Q759" s="7"/>
      <c r="R759" s="7"/>
      <c r="S759" s="7"/>
      <c r="T759" s="7"/>
      <c r="U759" s="7"/>
      <c r="V759" s="7"/>
      <c r="W759" s="7"/>
      <c r="X759" s="7"/>
      <c r="Y759" s="7"/>
      <c r="Z759" s="7"/>
    </row>
    <row r="760" spans="2:26" ht="12.75">
      <c r="B760" s="4"/>
      <c r="C760" s="7"/>
      <c r="D760" s="6"/>
      <c r="E760" s="7"/>
      <c r="F760" s="7"/>
      <c r="G760" s="7"/>
      <c r="H760" s="7"/>
      <c r="I760" s="7"/>
      <c r="J760" s="7"/>
      <c r="K760" s="7"/>
      <c r="L760" s="7"/>
      <c r="M760" s="7"/>
      <c r="N760" s="7"/>
      <c r="O760" s="7"/>
      <c r="P760" s="7"/>
      <c r="Q760" s="7"/>
      <c r="R760" s="7"/>
      <c r="S760" s="7"/>
      <c r="T760" s="7"/>
      <c r="U760" s="7"/>
      <c r="V760" s="7"/>
      <c r="W760" s="7"/>
      <c r="X760" s="7"/>
      <c r="Y760" s="7"/>
      <c r="Z760" s="7"/>
    </row>
    <row r="761" spans="2:26" ht="12.75">
      <c r="B761" s="4"/>
      <c r="C761" s="7"/>
      <c r="D761" s="6"/>
      <c r="E761" s="7"/>
      <c r="F761" s="7"/>
      <c r="G761" s="7"/>
      <c r="H761" s="7"/>
      <c r="I761" s="7"/>
      <c r="J761" s="7"/>
      <c r="K761" s="7"/>
      <c r="L761" s="7"/>
      <c r="M761" s="7"/>
      <c r="N761" s="7"/>
      <c r="O761" s="7"/>
      <c r="P761" s="7"/>
      <c r="Q761" s="7"/>
      <c r="R761" s="7"/>
      <c r="S761" s="7"/>
      <c r="T761" s="7"/>
      <c r="U761" s="7"/>
      <c r="V761" s="7"/>
      <c r="W761" s="7"/>
      <c r="X761" s="7"/>
      <c r="Y761" s="7"/>
      <c r="Z761" s="7"/>
    </row>
    <row r="762" spans="2:26" ht="12.75">
      <c r="B762" s="4"/>
      <c r="C762" s="7"/>
      <c r="D762" s="6"/>
      <c r="E762" s="7"/>
      <c r="F762" s="7"/>
      <c r="G762" s="7"/>
      <c r="H762" s="7"/>
      <c r="I762" s="7"/>
      <c r="J762" s="7"/>
      <c r="K762" s="7"/>
      <c r="L762" s="7"/>
      <c r="M762" s="7"/>
      <c r="N762" s="7"/>
      <c r="O762" s="7"/>
      <c r="P762" s="7"/>
      <c r="Q762" s="7"/>
      <c r="R762" s="7"/>
      <c r="S762" s="7"/>
      <c r="T762" s="7"/>
      <c r="U762" s="7"/>
      <c r="V762" s="7"/>
      <c r="W762" s="7"/>
      <c r="X762" s="7"/>
      <c r="Y762" s="7"/>
      <c r="Z762" s="7"/>
    </row>
    <row r="763" spans="2:26" ht="12.75">
      <c r="B763" s="4"/>
      <c r="C763" s="7"/>
      <c r="D763" s="6"/>
      <c r="E763" s="7"/>
      <c r="F763" s="7"/>
      <c r="G763" s="7"/>
      <c r="H763" s="7"/>
      <c r="I763" s="7"/>
      <c r="J763" s="7"/>
      <c r="K763" s="7"/>
      <c r="L763" s="7"/>
      <c r="M763" s="7"/>
      <c r="N763" s="7"/>
      <c r="O763" s="7"/>
      <c r="P763" s="7"/>
      <c r="Q763" s="7"/>
      <c r="R763" s="7"/>
      <c r="S763" s="7"/>
      <c r="T763" s="7"/>
      <c r="U763" s="7"/>
      <c r="V763" s="7"/>
      <c r="W763" s="7"/>
      <c r="X763" s="7"/>
      <c r="Y763" s="7"/>
      <c r="Z763" s="7"/>
    </row>
    <row r="764" spans="2:26" ht="12.75">
      <c r="B764" s="4"/>
      <c r="C764" s="7"/>
      <c r="D764" s="6"/>
      <c r="E764" s="7"/>
      <c r="F764" s="7"/>
      <c r="G764" s="7"/>
      <c r="H764" s="7"/>
      <c r="I764" s="7"/>
      <c r="J764" s="7"/>
      <c r="K764" s="7"/>
      <c r="L764" s="7"/>
      <c r="M764" s="7"/>
      <c r="N764" s="7"/>
      <c r="O764" s="7"/>
      <c r="P764" s="7"/>
      <c r="Q764" s="7"/>
      <c r="R764" s="7"/>
      <c r="S764" s="7"/>
      <c r="T764" s="7"/>
      <c r="U764" s="7"/>
      <c r="V764" s="7"/>
      <c r="W764" s="7"/>
      <c r="X764" s="7"/>
      <c r="Y764" s="7"/>
      <c r="Z764" s="7"/>
    </row>
    <row r="765" spans="2:26" ht="12.75">
      <c r="B765" s="4"/>
      <c r="C765" s="7"/>
      <c r="D765" s="6"/>
      <c r="E765" s="7"/>
      <c r="F765" s="7"/>
      <c r="G765" s="7"/>
      <c r="H765" s="7"/>
      <c r="I765" s="7"/>
      <c r="J765" s="7"/>
      <c r="K765" s="7"/>
      <c r="L765" s="7"/>
      <c r="M765" s="7"/>
      <c r="N765" s="7"/>
      <c r="O765" s="7"/>
      <c r="P765" s="7"/>
      <c r="Q765" s="7"/>
      <c r="R765" s="7"/>
      <c r="S765" s="7"/>
      <c r="T765" s="7"/>
      <c r="U765" s="7"/>
      <c r="V765" s="7"/>
      <c r="W765" s="7"/>
      <c r="X765" s="7"/>
      <c r="Y765" s="7"/>
      <c r="Z765" s="7"/>
    </row>
    <row r="766" spans="2:26" ht="12.75">
      <c r="B766" s="4"/>
      <c r="C766" s="7"/>
      <c r="D766" s="6"/>
      <c r="E766" s="7"/>
      <c r="F766" s="7"/>
      <c r="G766" s="7"/>
      <c r="H766" s="7"/>
      <c r="I766" s="7"/>
      <c r="J766" s="7"/>
      <c r="K766" s="7"/>
      <c r="L766" s="7"/>
      <c r="M766" s="7"/>
      <c r="N766" s="7"/>
      <c r="O766" s="7"/>
      <c r="P766" s="7"/>
      <c r="Q766" s="7"/>
      <c r="R766" s="7"/>
      <c r="S766" s="7"/>
      <c r="T766" s="7"/>
      <c r="U766" s="7"/>
      <c r="V766" s="7"/>
      <c r="W766" s="7"/>
      <c r="X766" s="7"/>
      <c r="Y766" s="7"/>
      <c r="Z766" s="7"/>
    </row>
    <row r="767" spans="2:26" ht="12.75">
      <c r="B767" s="4"/>
      <c r="C767" s="7"/>
      <c r="D767" s="6"/>
      <c r="E767" s="7"/>
      <c r="F767" s="7"/>
      <c r="G767" s="7"/>
      <c r="H767" s="7"/>
      <c r="I767" s="7"/>
      <c r="J767" s="7"/>
      <c r="K767" s="7"/>
      <c r="L767" s="7"/>
      <c r="M767" s="7"/>
      <c r="N767" s="7"/>
      <c r="O767" s="7"/>
      <c r="P767" s="7"/>
      <c r="Q767" s="7"/>
      <c r="R767" s="7"/>
      <c r="S767" s="7"/>
      <c r="T767" s="7"/>
      <c r="U767" s="7"/>
      <c r="V767" s="7"/>
      <c r="W767" s="7"/>
      <c r="X767" s="7"/>
      <c r="Y767" s="7"/>
      <c r="Z767" s="7"/>
    </row>
    <row r="768" spans="2:26" ht="12.75">
      <c r="B768" s="4"/>
      <c r="C768" s="7"/>
      <c r="D768" s="6"/>
      <c r="E768" s="7"/>
      <c r="F768" s="7"/>
      <c r="G768" s="7"/>
      <c r="H768" s="7"/>
      <c r="I768" s="7"/>
      <c r="J768" s="7"/>
      <c r="K768" s="7"/>
      <c r="L768" s="7"/>
      <c r="M768" s="7"/>
      <c r="N768" s="7"/>
      <c r="O768" s="7"/>
      <c r="P768" s="7"/>
      <c r="Q768" s="7"/>
      <c r="R768" s="7"/>
      <c r="S768" s="7"/>
      <c r="T768" s="7"/>
      <c r="U768" s="7"/>
      <c r="V768" s="7"/>
      <c r="W768" s="7"/>
      <c r="X768" s="7"/>
      <c r="Y768" s="7"/>
      <c r="Z768" s="7"/>
    </row>
    <row r="769" spans="2:26" ht="12.75">
      <c r="B769" s="4"/>
      <c r="C769" s="7"/>
      <c r="D769" s="6"/>
      <c r="E769" s="7"/>
      <c r="F769" s="7"/>
      <c r="G769" s="7"/>
      <c r="H769" s="7"/>
      <c r="I769" s="7"/>
      <c r="J769" s="7"/>
      <c r="K769" s="7"/>
      <c r="L769" s="7"/>
      <c r="M769" s="7"/>
      <c r="N769" s="7"/>
      <c r="O769" s="7"/>
      <c r="P769" s="7"/>
      <c r="Q769" s="7"/>
      <c r="R769" s="7"/>
      <c r="S769" s="7"/>
      <c r="T769" s="7"/>
      <c r="U769" s="7"/>
      <c r="V769" s="7"/>
      <c r="W769" s="7"/>
      <c r="X769" s="7"/>
      <c r="Y769" s="7"/>
      <c r="Z769" s="7"/>
    </row>
    <row r="770" spans="2:26" ht="12.75">
      <c r="B770" s="4"/>
      <c r="C770" s="7"/>
      <c r="D770" s="6"/>
      <c r="E770" s="7"/>
      <c r="F770" s="7"/>
      <c r="G770" s="7"/>
      <c r="H770" s="7"/>
      <c r="I770" s="7"/>
      <c r="J770" s="7"/>
      <c r="K770" s="7"/>
      <c r="L770" s="7"/>
      <c r="M770" s="7"/>
      <c r="N770" s="7"/>
      <c r="O770" s="7"/>
      <c r="P770" s="7"/>
      <c r="Q770" s="7"/>
      <c r="R770" s="7"/>
      <c r="S770" s="7"/>
      <c r="T770" s="7"/>
      <c r="U770" s="7"/>
      <c r="V770" s="7"/>
      <c r="W770" s="7"/>
      <c r="X770" s="7"/>
      <c r="Y770" s="7"/>
      <c r="Z770" s="7"/>
    </row>
    <row r="771" spans="2:26" ht="12.75">
      <c r="B771" s="4"/>
      <c r="C771" s="7"/>
      <c r="D771" s="6"/>
      <c r="E771" s="7"/>
      <c r="F771" s="7"/>
      <c r="G771" s="7"/>
      <c r="H771" s="7"/>
      <c r="I771" s="7"/>
      <c r="J771" s="7"/>
      <c r="K771" s="7"/>
      <c r="L771" s="7"/>
      <c r="M771" s="7"/>
      <c r="N771" s="7"/>
      <c r="O771" s="7"/>
      <c r="P771" s="7"/>
      <c r="Q771" s="7"/>
      <c r="R771" s="7"/>
      <c r="S771" s="7"/>
      <c r="T771" s="7"/>
      <c r="U771" s="7"/>
      <c r="V771" s="7"/>
      <c r="W771" s="7"/>
      <c r="X771" s="7"/>
      <c r="Y771" s="7"/>
      <c r="Z771" s="7"/>
    </row>
    <row r="772" spans="2:26" ht="12.75">
      <c r="B772" s="4"/>
      <c r="C772" s="7"/>
      <c r="D772" s="6"/>
      <c r="E772" s="7"/>
      <c r="F772" s="7"/>
      <c r="G772" s="7"/>
      <c r="H772" s="7"/>
      <c r="I772" s="7"/>
      <c r="J772" s="7"/>
      <c r="K772" s="7"/>
      <c r="L772" s="7"/>
      <c r="M772" s="7"/>
      <c r="N772" s="7"/>
      <c r="O772" s="7"/>
      <c r="P772" s="7"/>
      <c r="Q772" s="7"/>
      <c r="R772" s="7"/>
      <c r="S772" s="7"/>
      <c r="T772" s="7"/>
      <c r="U772" s="7"/>
      <c r="V772" s="7"/>
      <c r="W772" s="7"/>
      <c r="X772" s="7"/>
      <c r="Y772" s="7"/>
      <c r="Z772" s="7"/>
    </row>
    <row r="773" spans="2:26" ht="12.75">
      <c r="B773" s="4"/>
      <c r="C773" s="7"/>
      <c r="D773" s="6"/>
      <c r="E773" s="7"/>
      <c r="F773" s="7"/>
      <c r="G773" s="7"/>
      <c r="H773" s="7"/>
      <c r="I773" s="7"/>
      <c r="J773" s="7"/>
      <c r="K773" s="7"/>
      <c r="L773" s="7"/>
      <c r="M773" s="7"/>
      <c r="N773" s="7"/>
      <c r="O773" s="7"/>
      <c r="P773" s="7"/>
      <c r="Q773" s="7"/>
      <c r="R773" s="7"/>
      <c r="S773" s="7"/>
      <c r="T773" s="7"/>
      <c r="U773" s="7"/>
      <c r="V773" s="7"/>
      <c r="W773" s="7"/>
      <c r="X773" s="7"/>
      <c r="Y773" s="7"/>
      <c r="Z773" s="7"/>
    </row>
    <row r="774" spans="2:26" ht="12.75">
      <c r="B774" s="4"/>
      <c r="C774" s="7"/>
      <c r="D774" s="6"/>
      <c r="E774" s="7"/>
      <c r="F774" s="7"/>
      <c r="G774" s="7"/>
      <c r="H774" s="7"/>
      <c r="I774" s="7"/>
      <c r="J774" s="7"/>
      <c r="K774" s="7"/>
      <c r="L774" s="7"/>
      <c r="M774" s="7"/>
      <c r="N774" s="7"/>
      <c r="O774" s="7"/>
      <c r="P774" s="7"/>
      <c r="Q774" s="7"/>
      <c r="R774" s="7"/>
      <c r="S774" s="7"/>
      <c r="T774" s="7"/>
      <c r="U774" s="7"/>
      <c r="V774" s="7"/>
      <c r="W774" s="7"/>
      <c r="X774" s="7"/>
      <c r="Y774" s="7"/>
      <c r="Z774" s="7"/>
    </row>
    <row r="775" spans="2:26" ht="12.75">
      <c r="B775" s="4"/>
      <c r="C775" s="7"/>
      <c r="D775" s="6"/>
      <c r="E775" s="7"/>
      <c r="F775" s="7"/>
      <c r="G775" s="7"/>
      <c r="H775" s="7"/>
      <c r="I775" s="7"/>
      <c r="J775" s="7"/>
      <c r="K775" s="7"/>
      <c r="L775" s="7"/>
      <c r="M775" s="7"/>
      <c r="N775" s="7"/>
      <c r="O775" s="7"/>
      <c r="P775" s="7"/>
      <c r="Q775" s="7"/>
      <c r="R775" s="7"/>
      <c r="S775" s="7"/>
      <c r="T775" s="7"/>
      <c r="U775" s="7"/>
      <c r="V775" s="7"/>
      <c r="W775" s="7"/>
      <c r="X775" s="7"/>
      <c r="Y775" s="7"/>
      <c r="Z775" s="7"/>
    </row>
    <row r="776" spans="2:26" ht="12.75">
      <c r="B776" s="4"/>
      <c r="C776" s="7"/>
      <c r="D776" s="6"/>
      <c r="E776" s="7"/>
      <c r="F776" s="7"/>
      <c r="G776" s="7"/>
      <c r="H776" s="7"/>
      <c r="I776" s="7"/>
      <c r="J776" s="7"/>
      <c r="K776" s="7"/>
      <c r="L776" s="7"/>
      <c r="M776" s="7"/>
      <c r="N776" s="7"/>
      <c r="O776" s="7"/>
      <c r="P776" s="7"/>
      <c r="Q776" s="7"/>
      <c r="R776" s="7"/>
      <c r="S776" s="7"/>
      <c r="T776" s="7"/>
      <c r="U776" s="7"/>
      <c r="V776" s="7"/>
      <c r="W776" s="7"/>
      <c r="X776" s="7"/>
      <c r="Y776" s="7"/>
      <c r="Z776" s="7"/>
    </row>
    <row r="777" spans="2:26" ht="12.75">
      <c r="B777" s="4"/>
      <c r="C777" s="7"/>
      <c r="D777" s="6"/>
      <c r="E777" s="7"/>
      <c r="F777" s="7"/>
      <c r="G777" s="7"/>
      <c r="H777" s="7"/>
      <c r="I777" s="7"/>
      <c r="J777" s="7"/>
      <c r="K777" s="7"/>
      <c r="L777" s="7"/>
      <c r="M777" s="7"/>
      <c r="N777" s="7"/>
      <c r="O777" s="7"/>
      <c r="P777" s="7"/>
      <c r="Q777" s="7"/>
      <c r="R777" s="7"/>
      <c r="S777" s="7"/>
      <c r="T777" s="7"/>
      <c r="U777" s="7"/>
      <c r="V777" s="7"/>
      <c r="W777" s="7"/>
      <c r="X777" s="7"/>
      <c r="Y777" s="7"/>
      <c r="Z777" s="7"/>
    </row>
    <row r="778" spans="2:26" ht="12.75">
      <c r="B778" s="4"/>
      <c r="C778" s="7"/>
      <c r="D778" s="6"/>
      <c r="E778" s="7"/>
      <c r="F778" s="7"/>
      <c r="G778" s="7"/>
      <c r="H778" s="7"/>
      <c r="I778" s="7"/>
      <c r="J778" s="7"/>
      <c r="K778" s="7"/>
      <c r="L778" s="7"/>
      <c r="M778" s="7"/>
      <c r="N778" s="7"/>
      <c r="O778" s="7"/>
      <c r="P778" s="7"/>
      <c r="Q778" s="7"/>
      <c r="R778" s="7"/>
      <c r="S778" s="7"/>
      <c r="T778" s="7"/>
      <c r="U778" s="7"/>
      <c r="V778" s="7"/>
      <c r="W778" s="7"/>
      <c r="X778" s="7"/>
      <c r="Y778" s="7"/>
      <c r="Z778" s="7"/>
    </row>
    <row r="779" spans="2:26" ht="12.75">
      <c r="B779" s="4"/>
      <c r="C779" s="7"/>
      <c r="D779" s="6"/>
      <c r="E779" s="7"/>
      <c r="F779" s="7"/>
      <c r="G779" s="7"/>
      <c r="H779" s="7"/>
      <c r="I779" s="7"/>
      <c r="J779" s="7"/>
      <c r="K779" s="7"/>
      <c r="L779" s="7"/>
      <c r="M779" s="7"/>
      <c r="N779" s="7"/>
      <c r="O779" s="7"/>
      <c r="P779" s="7"/>
      <c r="Q779" s="7"/>
      <c r="R779" s="7"/>
      <c r="S779" s="7"/>
      <c r="T779" s="7"/>
      <c r="U779" s="7"/>
      <c r="V779" s="7"/>
      <c r="W779" s="7"/>
      <c r="X779" s="7"/>
      <c r="Y779" s="7"/>
      <c r="Z779" s="7"/>
    </row>
    <row r="780" spans="2:26" ht="12.75">
      <c r="B780" s="4"/>
      <c r="C780" s="7"/>
      <c r="D780" s="6"/>
      <c r="E780" s="7"/>
      <c r="F780" s="7"/>
      <c r="G780" s="7"/>
      <c r="H780" s="7"/>
      <c r="I780" s="7"/>
      <c r="J780" s="7"/>
      <c r="K780" s="7"/>
      <c r="L780" s="7"/>
      <c r="M780" s="7"/>
      <c r="N780" s="7"/>
      <c r="O780" s="7"/>
      <c r="P780" s="7"/>
      <c r="Q780" s="7"/>
      <c r="R780" s="7"/>
      <c r="S780" s="7"/>
      <c r="T780" s="7"/>
      <c r="U780" s="7"/>
      <c r="V780" s="7"/>
      <c r="W780" s="7"/>
      <c r="X780" s="7"/>
      <c r="Y780" s="7"/>
      <c r="Z780" s="7"/>
    </row>
    <row r="781" spans="2:26" ht="12.75">
      <c r="B781" s="4"/>
      <c r="C781" s="7"/>
      <c r="D781" s="6"/>
      <c r="E781" s="7"/>
      <c r="F781" s="7"/>
      <c r="G781" s="7"/>
      <c r="H781" s="7"/>
      <c r="I781" s="7"/>
      <c r="J781" s="7"/>
      <c r="K781" s="7"/>
      <c r="L781" s="7"/>
      <c r="M781" s="7"/>
      <c r="N781" s="7"/>
      <c r="O781" s="7"/>
      <c r="P781" s="7"/>
      <c r="Q781" s="7"/>
      <c r="R781" s="7"/>
      <c r="S781" s="7"/>
      <c r="T781" s="7"/>
      <c r="U781" s="7"/>
      <c r="V781" s="7"/>
      <c r="W781" s="7"/>
      <c r="X781" s="7"/>
      <c r="Y781" s="7"/>
      <c r="Z781" s="7"/>
    </row>
    <row r="782" spans="2:26" ht="12.75">
      <c r="B782" s="4"/>
      <c r="C782" s="7"/>
      <c r="D782" s="6"/>
      <c r="E782" s="7"/>
      <c r="F782" s="7"/>
      <c r="G782" s="7"/>
      <c r="H782" s="7"/>
      <c r="I782" s="7"/>
      <c r="J782" s="7"/>
      <c r="K782" s="7"/>
      <c r="L782" s="7"/>
      <c r="M782" s="7"/>
      <c r="N782" s="7"/>
      <c r="O782" s="7"/>
      <c r="P782" s="7"/>
      <c r="Q782" s="7"/>
      <c r="R782" s="7"/>
      <c r="S782" s="7"/>
      <c r="T782" s="7"/>
      <c r="U782" s="7"/>
      <c r="V782" s="7"/>
      <c r="W782" s="7"/>
      <c r="X782" s="7"/>
      <c r="Y782" s="7"/>
      <c r="Z782" s="7"/>
    </row>
    <row r="783" spans="2:26" ht="12.75">
      <c r="B783" s="4"/>
      <c r="C783" s="7"/>
      <c r="D783" s="6"/>
      <c r="E783" s="7"/>
      <c r="F783" s="7"/>
      <c r="G783" s="7"/>
      <c r="H783" s="7"/>
      <c r="I783" s="7"/>
      <c r="J783" s="7"/>
      <c r="K783" s="7"/>
      <c r="L783" s="7"/>
      <c r="M783" s="7"/>
      <c r="N783" s="7"/>
      <c r="O783" s="7"/>
      <c r="P783" s="7"/>
      <c r="Q783" s="7"/>
      <c r="R783" s="7"/>
      <c r="S783" s="7"/>
      <c r="T783" s="7"/>
      <c r="U783" s="7"/>
      <c r="V783" s="7"/>
      <c r="W783" s="7"/>
      <c r="X783" s="7"/>
      <c r="Y783" s="7"/>
      <c r="Z783" s="7"/>
    </row>
    <row r="784" spans="2:26" ht="12.75">
      <c r="B784" s="4"/>
      <c r="C784" s="7"/>
      <c r="D784" s="6"/>
      <c r="E784" s="7"/>
      <c r="F784" s="7"/>
      <c r="G784" s="7"/>
      <c r="H784" s="7"/>
      <c r="I784" s="7"/>
      <c r="J784" s="7"/>
      <c r="K784" s="7"/>
      <c r="L784" s="7"/>
      <c r="M784" s="7"/>
      <c r="N784" s="7"/>
      <c r="O784" s="7"/>
      <c r="P784" s="7"/>
      <c r="Q784" s="7"/>
      <c r="R784" s="7"/>
      <c r="S784" s="7"/>
      <c r="T784" s="7"/>
      <c r="U784" s="7"/>
      <c r="V784" s="7"/>
      <c r="W784" s="7"/>
      <c r="X784" s="7"/>
      <c r="Y784" s="7"/>
      <c r="Z784" s="7"/>
    </row>
    <row r="785" spans="2:26" ht="12.75">
      <c r="B785" s="4"/>
      <c r="C785" s="7"/>
      <c r="D785" s="6"/>
      <c r="E785" s="7"/>
      <c r="F785" s="7"/>
      <c r="G785" s="7"/>
      <c r="H785" s="7"/>
      <c r="I785" s="7"/>
      <c r="J785" s="7"/>
      <c r="K785" s="7"/>
      <c r="L785" s="7"/>
      <c r="M785" s="7"/>
      <c r="N785" s="7"/>
      <c r="O785" s="7"/>
      <c r="P785" s="7"/>
      <c r="Q785" s="7"/>
      <c r="R785" s="7"/>
      <c r="S785" s="7"/>
      <c r="T785" s="7"/>
      <c r="U785" s="7"/>
      <c r="V785" s="7"/>
      <c r="W785" s="7"/>
      <c r="X785" s="7"/>
      <c r="Y785" s="7"/>
      <c r="Z785" s="7"/>
    </row>
    <row r="786" spans="2:26" ht="12.75">
      <c r="B786" s="4"/>
      <c r="C786" s="7"/>
      <c r="D786" s="6"/>
      <c r="E786" s="7"/>
      <c r="F786" s="7"/>
      <c r="G786" s="7"/>
      <c r="H786" s="7"/>
      <c r="I786" s="7"/>
      <c r="J786" s="7"/>
      <c r="K786" s="7"/>
      <c r="L786" s="7"/>
      <c r="M786" s="7"/>
      <c r="N786" s="7"/>
      <c r="O786" s="7"/>
      <c r="P786" s="7"/>
      <c r="Q786" s="7"/>
      <c r="R786" s="7"/>
      <c r="S786" s="7"/>
      <c r="T786" s="7"/>
      <c r="U786" s="7"/>
      <c r="V786" s="7"/>
      <c r="W786" s="7"/>
      <c r="X786" s="7"/>
      <c r="Y786" s="7"/>
      <c r="Z786" s="7"/>
    </row>
    <row r="787" spans="2:26" ht="12.75">
      <c r="B787" s="4"/>
      <c r="C787" s="7"/>
      <c r="D787" s="6"/>
      <c r="E787" s="7"/>
      <c r="F787" s="7"/>
      <c r="G787" s="7"/>
      <c r="H787" s="7"/>
      <c r="I787" s="7"/>
      <c r="J787" s="7"/>
      <c r="K787" s="7"/>
      <c r="L787" s="7"/>
      <c r="M787" s="7"/>
      <c r="N787" s="7"/>
      <c r="O787" s="7"/>
      <c r="P787" s="7"/>
      <c r="Q787" s="7"/>
      <c r="R787" s="7"/>
      <c r="S787" s="7"/>
      <c r="T787" s="7"/>
      <c r="U787" s="7"/>
      <c r="V787" s="7"/>
      <c r="W787" s="7"/>
      <c r="X787" s="7"/>
      <c r="Y787" s="7"/>
      <c r="Z787" s="7"/>
    </row>
    <row r="788" spans="2:26" ht="12.75">
      <c r="B788" s="4"/>
      <c r="C788" s="7"/>
      <c r="D788" s="6"/>
      <c r="E788" s="7"/>
      <c r="F788" s="7"/>
      <c r="G788" s="7"/>
      <c r="H788" s="7"/>
      <c r="I788" s="7"/>
      <c r="J788" s="7"/>
      <c r="K788" s="7"/>
      <c r="L788" s="7"/>
      <c r="M788" s="7"/>
      <c r="N788" s="7"/>
      <c r="O788" s="7"/>
      <c r="P788" s="7"/>
      <c r="Q788" s="7"/>
      <c r="R788" s="7"/>
      <c r="S788" s="7"/>
      <c r="T788" s="7"/>
      <c r="U788" s="7"/>
      <c r="V788" s="7"/>
      <c r="W788" s="7"/>
      <c r="X788" s="7"/>
      <c r="Y788" s="7"/>
      <c r="Z788" s="7"/>
    </row>
    <row r="789" spans="2:26" ht="12.75">
      <c r="B789" s="4"/>
      <c r="C789" s="7"/>
      <c r="D789" s="6"/>
      <c r="E789" s="7"/>
      <c r="F789" s="7"/>
      <c r="G789" s="7"/>
      <c r="H789" s="7"/>
      <c r="I789" s="7"/>
      <c r="J789" s="7"/>
      <c r="K789" s="7"/>
      <c r="L789" s="7"/>
      <c r="M789" s="7"/>
      <c r="N789" s="7"/>
      <c r="O789" s="7"/>
      <c r="P789" s="7"/>
      <c r="Q789" s="7"/>
      <c r="R789" s="7"/>
      <c r="S789" s="7"/>
      <c r="T789" s="7"/>
      <c r="U789" s="7"/>
      <c r="V789" s="7"/>
      <c r="W789" s="7"/>
      <c r="X789" s="7"/>
      <c r="Y789" s="7"/>
      <c r="Z789" s="7"/>
    </row>
    <row r="790" spans="2:26" ht="12.75">
      <c r="B790" s="4"/>
      <c r="C790" s="7"/>
      <c r="D790" s="6"/>
      <c r="E790" s="7"/>
      <c r="F790" s="7"/>
      <c r="G790" s="7"/>
      <c r="H790" s="7"/>
      <c r="I790" s="7"/>
      <c r="J790" s="7"/>
      <c r="K790" s="7"/>
      <c r="L790" s="7"/>
      <c r="M790" s="7"/>
      <c r="N790" s="7"/>
      <c r="O790" s="7"/>
      <c r="P790" s="7"/>
      <c r="Q790" s="7"/>
      <c r="R790" s="7"/>
      <c r="S790" s="7"/>
      <c r="T790" s="7"/>
      <c r="U790" s="7"/>
      <c r="V790" s="7"/>
      <c r="W790" s="7"/>
      <c r="X790" s="7"/>
      <c r="Y790" s="7"/>
      <c r="Z790" s="7"/>
    </row>
    <row r="791" spans="2:26" ht="12.75">
      <c r="B791" s="4"/>
      <c r="C791" s="7"/>
      <c r="D791" s="6"/>
      <c r="E791" s="7"/>
      <c r="F791" s="7"/>
      <c r="G791" s="7"/>
      <c r="H791" s="7"/>
      <c r="I791" s="7"/>
      <c r="J791" s="7"/>
      <c r="K791" s="7"/>
      <c r="L791" s="7"/>
      <c r="M791" s="7"/>
      <c r="N791" s="7"/>
      <c r="O791" s="7"/>
      <c r="P791" s="7"/>
      <c r="Q791" s="7"/>
      <c r="R791" s="7"/>
      <c r="S791" s="7"/>
      <c r="T791" s="7"/>
      <c r="U791" s="7"/>
      <c r="V791" s="7"/>
      <c r="W791" s="7"/>
      <c r="X791" s="7"/>
      <c r="Y791" s="7"/>
      <c r="Z791" s="7"/>
    </row>
    <row r="792" spans="2:26" ht="12.75">
      <c r="B792" s="4"/>
      <c r="C792" s="7"/>
      <c r="D792" s="6"/>
      <c r="E792" s="7"/>
      <c r="F792" s="7"/>
      <c r="G792" s="7"/>
      <c r="H792" s="7"/>
      <c r="I792" s="7"/>
      <c r="J792" s="7"/>
      <c r="K792" s="7"/>
      <c r="L792" s="7"/>
      <c r="M792" s="7"/>
      <c r="N792" s="7"/>
      <c r="O792" s="7"/>
      <c r="P792" s="7"/>
      <c r="Q792" s="7"/>
      <c r="R792" s="7"/>
      <c r="S792" s="7"/>
      <c r="T792" s="7"/>
      <c r="U792" s="7"/>
      <c r="V792" s="7"/>
      <c r="W792" s="7"/>
      <c r="X792" s="7"/>
      <c r="Y792" s="7"/>
      <c r="Z792" s="7"/>
    </row>
    <row r="793" spans="2:26" ht="12.75">
      <c r="B793" s="4"/>
      <c r="C793" s="7"/>
      <c r="D793" s="6"/>
      <c r="E793" s="7"/>
      <c r="F793" s="7"/>
      <c r="G793" s="7"/>
      <c r="H793" s="7"/>
      <c r="I793" s="7"/>
      <c r="J793" s="7"/>
      <c r="K793" s="7"/>
      <c r="L793" s="7"/>
      <c r="M793" s="7"/>
      <c r="N793" s="7"/>
      <c r="O793" s="7"/>
      <c r="P793" s="7"/>
      <c r="Q793" s="7"/>
      <c r="R793" s="7"/>
      <c r="S793" s="7"/>
      <c r="T793" s="7"/>
      <c r="U793" s="7"/>
      <c r="V793" s="7"/>
      <c r="W793" s="7"/>
      <c r="X793" s="7"/>
      <c r="Y793" s="7"/>
      <c r="Z793" s="7"/>
    </row>
    <row r="794" spans="2:26" ht="12.75">
      <c r="B794" s="4"/>
      <c r="C794" s="7"/>
      <c r="D794" s="6"/>
      <c r="E794" s="7"/>
      <c r="F794" s="7"/>
      <c r="G794" s="7"/>
      <c r="H794" s="7"/>
      <c r="I794" s="7"/>
      <c r="J794" s="7"/>
      <c r="K794" s="7"/>
      <c r="L794" s="7"/>
      <c r="M794" s="7"/>
      <c r="N794" s="7"/>
      <c r="O794" s="7"/>
      <c r="P794" s="7"/>
      <c r="Q794" s="7"/>
      <c r="R794" s="7"/>
      <c r="S794" s="7"/>
      <c r="T794" s="7"/>
      <c r="U794" s="7"/>
      <c r="V794" s="7"/>
      <c r="W794" s="7"/>
      <c r="X794" s="7"/>
      <c r="Y794" s="7"/>
      <c r="Z794" s="7"/>
    </row>
    <row r="795" spans="2:26" ht="12.75">
      <c r="B795" s="4"/>
      <c r="C795" s="7"/>
      <c r="D795" s="6"/>
      <c r="E795" s="7"/>
      <c r="F795" s="7"/>
      <c r="G795" s="7"/>
      <c r="H795" s="7"/>
      <c r="I795" s="7"/>
      <c r="J795" s="7"/>
      <c r="K795" s="7"/>
      <c r="L795" s="7"/>
      <c r="M795" s="7"/>
      <c r="N795" s="7"/>
      <c r="O795" s="7"/>
      <c r="P795" s="7"/>
      <c r="Q795" s="7"/>
      <c r="R795" s="7"/>
      <c r="S795" s="7"/>
      <c r="T795" s="7"/>
      <c r="U795" s="7"/>
      <c r="V795" s="7"/>
      <c r="W795" s="7"/>
      <c r="X795" s="7"/>
      <c r="Y795" s="7"/>
      <c r="Z795" s="7"/>
    </row>
    <row r="796" spans="2:26" ht="12.75">
      <c r="B796" s="4"/>
      <c r="C796" s="7"/>
      <c r="D796" s="6"/>
      <c r="E796" s="7"/>
      <c r="F796" s="7"/>
      <c r="G796" s="7"/>
      <c r="H796" s="7"/>
      <c r="I796" s="7"/>
      <c r="J796" s="7"/>
      <c r="K796" s="7"/>
      <c r="L796" s="7"/>
      <c r="M796" s="7"/>
      <c r="N796" s="7"/>
      <c r="O796" s="7"/>
      <c r="P796" s="7"/>
      <c r="Q796" s="7"/>
      <c r="R796" s="7"/>
      <c r="S796" s="7"/>
      <c r="T796" s="7"/>
      <c r="U796" s="7"/>
      <c r="V796" s="7"/>
      <c r="W796" s="7"/>
      <c r="X796" s="7"/>
      <c r="Y796" s="7"/>
      <c r="Z796" s="7"/>
    </row>
    <row r="797" spans="2:26" ht="12.75">
      <c r="B797" s="4"/>
      <c r="C797" s="7"/>
      <c r="D797" s="6"/>
      <c r="E797" s="7"/>
      <c r="F797" s="7"/>
      <c r="G797" s="7"/>
      <c r="H797" s="7"/>
      <c r="I797" s="7"/>
      <c r="J797" s="7"/>
      <c r="K797" s="7"/>
      <c r="L797" s="7"/>
      <c r="M797" s="7"/>
      <c r="N797" s="7"/>
      <c r="O797" s="7"/>
      <c r="P797" s="7"/>
      <c r="Q797" s="7"/>
      <c r="R797" s="7"/>
      <c r="S797" s="7"/>
      <c r="T797" s="7"/>
      <c r="U797" s="7"/>
      <c r="V797" s="7"/>
      <c r="W797" s="7"/>
      <c r="X797" s="7"/>
      <c r="Y797" s="7"/>
      <c r="Z797" s="7"/>
    </row>
    <row r="798" spans="2:26" ht="12.75">
      <c r="B798" s="4"/>
      <c r="C798" s="7"/>
      <c r="D798" s="6"/>
      <c r="E798" s="7"/>
      <c r="F798" s="7"/>
      <c r="G798" s="7"/>
      <c r="H798" s="7"/>
      <c r="I798" s="7"/>
      <c r="J798" s="7"/>
      <c r="K798" s="7"/>
      <c r="L798" s="7"/>
      <c r="M798" s="7"/>
      <c r="N798" s="7"/>
      <c r="O798" s="7"/>
      <c r="P798" s="7"/>
      <c r="Q798" s="7"/>
      <c r="R798" s="7"/>
      <c r="S798" s="7"/>
      <c r="T798" s="7"/>
      <c r="U798" s="7"/>
      <c r="V798" s="7"/>
      <c r="W798" s="7"/>
      <c r="X798" s="7"/>
      <c r="Y798" s="7"/>
      <c r="Z798" s="7"/>
    </row>
    <row r="799" spans="2:26" ht="12.75">
      <c r="B799" s="4"/>
      <c r="C799" s="7"/>
      <c r="D799" s="6"/>
      <c r="E799" s="7"/>
      <c r="F799" s="7"/>
      <c r="G799" s="7"/>
      <c r="H799" s="7"/>
      <c r="I799" s="7"/>
      <c r="J799" s="7"/>
      <c r="K799" s="7"/>
      <c r="L799" s="7"/>
      <c r="M799" s="7"/>
      <c r="N799" s="7"/>
      <c r="O799" s="7"/>
      <c r="P799" s="7"/>
      <c r="Q799" s="7"/>
      <c r="R799" s="7"/>
      <c r="S799" s="7"/>
      <c r="T799" s="7"/>
      <c r="U799" s="7"/>
      <c r="V799" s="7"/>
      <c r="W799" s="7"/>
      <c r="X799" s="7"/>
      <c r="Y799" s="7"/>
      <c r="Z799" s="7"/>
    </row>
    <row r="800" spans="2:26" ht="12.75">
      <c r="B800" s="4"/>
      <c r="C800" s="7"/>
      <c r="D800" s="6"/>
      <c r="E800" s="7"/>
      <c r="F800" s="7"/>
      <c r="G800" s="7"/>
      <c r="H800" s="7"/>
      <c r="I800" s="7"/>
      <c r="J800" s="7"/>
      <c r="K800" s="7"/>
      <c r="L800" s="7"/>
      <c r="M800" s="7"/>
      <c r="N800" s="7"/>
      <c r="O800" s="7"/>
      <c r="P800" s="7"/>
      <c r="Q800" s="7"/>
      <c r="R800" s="7"/>
      <c r="S800" s="7"/>
      <c r="T800" s="7"/>
      <c r="U800" s="7"/>
      <c r="V800" s="7"/>
      <c r="W800" s="7"/>
      <c r="X800" s="7"/>
      <c r="Y800" s="7"/>
      <c r="Z800" s="7"/>
    </row>
    <row r="801" spans="2:26" ht="12.75">
      <c r="B801" s="4"/>
      <c r="C801" s="7"/>
      <c r="D801" s="6"/>
      <c r="E801" s="7"/>
      <c r="F801" s="7"/>
      <c r="G801" s="7"/>
      <c r="H801" s="7"/>
      <c r="I801" s="7"/>
      <c r="J801" s="7"/>
      <c r="K801" s="7"/>
      <c r="L801" s="7"/>
      <c r="M801" s="7"/>
      <c r="N801" s="7"/>
      <c r="O801" s="7"/>
      <c r="P801" s="7"/>
      <c r="Q801" s="7"/>
      <c r="R801" s="7"/>
      <c r="S801" s="7"/>
      <c r="T801" s="7"/>
      <c r="U801" s="7"/>
      <c r="V801" s="7"/>
      <c r="W801" s="7"/>
      <c r="X801" s="7"/>
      <c r="Y801" s="7"/>
      <c r="Z801" s="7"/>
    </row>
    <row r="802" spans="2:26" ht="12.75">
      <c r="B802" s="4"/>
      <c r="C802" s="7"/>
      <c r="D802" s="6"/>
      <c r="E802" s="7"/>
      <c r="F802" s="7"/>
      <c r="G802" s="7"/>
      <c r="H802" s="7"/>
      <c r="I802" s="7"/>
      <c r="J802" s="7"/>
      <c r="K802" s="7"/>
      <c r="L802" s="7"/>
      <c r="M802" s="7"/>
      <c r="N802" s="7"/>
      <c r="O802" s="7"/>
      <c r="P802" s="7"/>
      <c r="Q802" s="7"/>
      <c r="R802" s="7"/>
      <c r="S802" s="7"/>
      <c r="T802" s="7"/>
      <c r="U802" s="7"/>
      <c r="V802" s="7"/>
      <c r="W802" s="7"/>
      <c r="X802" s="7"/>
      <c r="Y802" s="7"/>
      <c r="Z802" s="7"/>
    </row>
    <row r="803" spans="2:26" ht="12.75">
      <c r="B803" s="4"/>
      <c r="C803" s="7"/>
      <c r="D803" s="6"/>
      <c r="E803" s="7"/>
      <c r="F803" s="7"/>
      <c r="G803" s="7"/>
      <c r="H803" s="7"/>
      <c r="I803" s="7"/>
      <c r="J803" s="7"/>
      <c r="K803" s="7"/>
      <c r="L803" s="7"/>
      <c r="M803" s="7"/>
      <c r="N803" s="7"/>
      <c r="O803" s="7"/>
      <c r="P803" s="7"/>
      <c r="Q803" s="7"/>
      <c r="R803" s="7"/>
      <c r="S803" s="7"/>
      <c r="T803" s="7"/>
      <c r="U803" s="7"/>
      <c r="V803" s="7"/>
      <c r="W803" s="7"/>
      <c r="X803" s="7"/>
      <c r="Y803" s="7"/>
      <c r="Z803" s="7"/>
    </row>
    <row r="804" spans="2:26" ht="12.75">
      <c r="B804" s="4"/>
      <c r="C804" s="7"/>
      <c r="D804" s="6"/>
      <c r="E804" s="7"/>
      <c r="F804" s="7"/>
      <c r="G804" s="7"/>
      <c r="H804" s="7"/>
      <c r="I804" s="7"/>
      <c r="J804" s="7"/>
      <c r="K804" s="7"/>
      <c r="L804" s="7"/>
      <c r="M804" s="7"/>
      <c r="N804" s="7"/>
      <c r="O804" s="7"/>
      <c r="P804" s="7"/>
      <c r="Q804" s="7"/>
      <c r="R804" s="7"/>
      <c r="S804" s="7"/>
      <c r="T804" s="7"/>
      <c r="U804" s="7"/>
      <c r="V804" s="7"/>
      <c r="W804" s="7"/>
      <c r="X804" s="7"/>
      <c r="Y804" s="7"/>
      <c r="Z804" s="7"/>
    </row>
    <row r="805" spans="2:26" ht="12.75">
      <c r="B805" s="4"/>
      <c r="C805" s="7"/>
      <c r="D805" s="6"/>
      <c r="E805" s="7"/>
      <c r="F805" s="7"/>
      <c r="G805" s="7"/>
      <c r="H805" s="7"/>
      <c r="I805" s="7"/>
      <c r="J805" s="7"/>
      <c r="K805" s="7"/>
      <c r="L805" s="7"/>
      <c r="M805" s="7"/>
      <c r="N805" s="7"/>
      <c r="O805" s="7"/>
      <c r="P805" s="7"/>
      <c r="Q805" s="7"/>
      <c r="R805" s="7"/>
      <c r="S805" s="7"/>
      <c r="T805" s="7"/>
      <c r="U805" s="7"/>
      <c r="V805" s="7"/>
      <c r="W805" s="7"/>
      <c r="X805" s="7"/>
      <c r="Y805" s="7"/>
      <c r="Z805" s="7"/>
    </row>
    <row r="806" spans="2:26" ht="12.75">
      <c r="B806" s="4"/>
      <c r="C806" s="7"/>
      <c r="D806" s="6"/>
      <c r="E806" s="7"/>
      <c r="F806" s="7"/>
      <c r="G806" s="7"/>
      <c r="H806" s="7"/>
      <c r="I806" s="7"/>
      <c r="J806" s="7"/>
      <c r="K806" s="7"/>
      <c r="L806" s="7"/>
      <c r="M806" s="7"/>
      <c r="N806" s="7"/>
      <c r="O806" s="7"/>
      <c r="P806" s="7"/>
      <c r="Q806" s="7"/>
      <c r="R806" s="7"/>
      <c r="S806" s="7"/>
      <c r="T806" s="7"/>
      <c r="U806" s="7"/>
      <c r="V806" s="7"/>
      <c r="W806" s="7"/>
      <c r="X806" s="7"/>
      <c r="Y806" s="7"/>
      <c r="Z806" s="7"/>
    </row>
    <row r="807" spans="2:26" ht="12.75">
      <c r="B807" s="4"/>
      <c r="C807" s="7"/>
      <c r="D807" s="6"/>
      <c r="E807" s="7"/>
      <c r="F807" s="7"/>
      <c r="G807" s="7"/>
      <c r="H807" s="7"/>
      <c r="I807" s="7"/>
      <c r="J807" s="7"/>
      <c r="K807" s="7"/>
      <c r="L807" s="7"/>
      <c r="M807" s="7"/>
      <c r="N807" s="7"/>
      <c r="O807" s="7"/>
      <c r="P807" s="7"/>
      <c r="Q807" s="7"/>
      <c r="R807" s="7"/>
      <c r="S807" s="7"/>
      <c r="T807" s="7"/>
      <c r="U807" s="7"/>
      <c r="V807" s="7"/>
      <c r="W807" s="7"/>
      <c r="X807" s="7"/>
      <c r="Y807" s="7"/>
      <c r="Z807" s="7"/>
    </row>
    <row r="808" spans="2:26" ht="12.75">
      <c r="B808" s="4"/>
      <c r="C808" s="7"/>
      <c r="D808" s="6"/>
      <c r="E808" s="7"/>
      <c r="F808" s="7"/>
      <c r="G808" s="7"/>
      <c r="H808" s="7"/>
      <c r="I808" s="7"/>
      <c r="J808" s="7"/>
      <c r="K808" s="7"/>
      <c r="L808" s="7"/>
      <c r="M808" s="7"/>
      <c r="N808" s="7"/>
      <c r="O808" s="7"/>
      <c r="P808" s="7"/>
      <c r="Q808" s="7"/>
      <c r="R808" s="7"/>
      <c r="S808" s="7"/>
      <c r="T808" s="7"/>
      <c r="U808" s="7"/>
      <c r="V808" s="7"/>
      <c r="W808" s="7"/>
      <c r="X808" s="7"/>
      <c r="Y808" s="7"/>
      <c r="Z808" s="7"/>
    </row>
    <row r="809" spans="2:26" ht="12.75">
      <c r="B809" s="4"/>
      <c r="C809" s="7"/>
      <c r="D809" s="6"/>
      <c r="E809" s="7"/>
      <c r="F809" s="7"/>
      <c r="G809" s="7"/>
      <c r="H809" s="7"/>
      <c r="I809" s="7"/>
      <c r="J809" s="7"/>
      <c r="K809" s="7"/>
      <c r="L809" s="7"/>
      <c r="M809" s="7"/>
      <c r="N809" s="7"/>
      <c r="O809" s="7"/>
      <c r="P809" s="7"/>
      <c r="Q809" s="7"/>
      <c r="R809" s="7"/>
      <c r="S809" s="7"/>
      <c r="T809" s="7"/>
      <c r="U809" s="7"/>
      <c r="V809" s="7"/>
      <c r="W809" s="7"/>
      <c r="X809" s="7"/>
      <c r="Y809" s="7"/>
      <c r="Z809" s="7"/>
    </row>
    <row r="810" spans="2:26" ht="12.75">
      <c r="B810" s="4"/>
      <c r="C810" s="7"/>
      <c r="D810" s="6"/>
      <c r="E810" s="7"/>
      <c r="F810" s="7"/>
      <c r="G810" s="7"/>
      <c r="H810" s="7"/>
      <c r="I810" s="7"/>
      <c r="J810" s="7"/>
      <c r="K810" s="7"/>
      <c r="L810" s="7"/>
      <c r="M810" s="7"/>
      <c r="N810" s="7"/>
      <c r="O810" s="7"/>
      <c r="P810" s="7"/>
      <c r="Q810" s="7"/>
      <c r="R810" s="7"/>
      <c r="S810" s="7"/>
      <c r="T810" s="7"/>
      <c r="U810" s="7"/>
      <c r="V810" s="7"/>
      <c r="W810" s="7"/>
      <c r="X810" s="7"/>
      <c r="Y810" s="7"/>
      <c r="Z810" s="7"/>
    </row>
    <row r="811" spans="2:26" ht="12.75">
      <c r="B811" s="4"/>
      <c r="C811" s="7"/>
      <c r="D811" s="6"/>
      <c r="E811" s="7"/>
      <c r="F811" s="7"/>
      <c r="G811" s="7"/>
      <c r="H811" s="7"/>
      <c r="I811" s="7"/>
      <c r="J811" s="7"/>
      <c r="K811" s="7"/>
      <c r="L811" s="7"/>
      <c r="M811" s="7"/>
      <c r="N811" s="7"/>
      <c r="O811" s="7"/>
      <c r="P811" s="7"/>
      <c r="Q811" s="7"/>
      <c r="R811" s="7"/>
      <c r="S811" s="7"/>
      <c r="T811" s="7"/>
      <c r="U811" s="7"/>
      <c r="V811" s="7"/>
      <c r="W811" s="7"/>
      <c r="X811" s="7"/>
      <c r="Y811" s="7"/>
      <c r="Z811" s="7"/>
    </row>
    <row r="812" spans="2:26" ht="12.75">
      <c r="B812" s="4"/>
      <c r="C812" s="7"/>
      <c r="D812" s="6"/>
      <c r="E812" s="7"/>
      <c r="F812" s="7"/>
      <c r="G812" s="7"/>
      <c r="H812" s="7"/>
      <c r="I812" s="7"/>
      <c r="J812" s="7"/>
      <c r="K812" s="7"/>
      <c r="L812" s="7"/>
      <c r="M812" s="7"/>
      <c r="N812" s="7"/>
      <c r="O812" s="7"/>
      <c r="P812" s="7"/>
      <c r="Q812" s="7"/>
      <c r="R812" s="7"/>
      <c r="S812" s="7"/>
      <c r="T812" s="7"/>
      <c r="U812" s="7"/>
      <c r="V812" s="7"/>
      <c r="W812" s="7"/>
      <c r="X812" s="7"/>
      <c r="Y812" s="7"/>
      <c r="Z812" s="7"/>
    </row>
    <row r="813" spans="2:26" ht="12.75">
      <c r="B813" s="4"/>
      <c r="C813" s="7"/>
      <c r="D813" s="6"/>
      <c r="E813" s="7"/>
      <c r="F813" s="7"/>
      <c r="G813" s="7"/>
      <c r="H813" s="7"/>
      <c r="I813" s="7"/>
      <c r="J813" s="7"/>
      <c r="K813" s="7"/>
      <c r="L813" s="7"/>
      <c r="M813" s="7"/>
      <c r="N813" s="7"/>
      <c r="O813" s="7"/>
      <c r="P813" s="7"/>
      <c r="Q813" s="7"/>
      <c r="R813" s="7"/>
      <c r="S813" s="7"/>
      <c r="T813" s="7"/>
      <c r="U813" s="7"/>
      <c r="V813" s="7"/>
      <c r="W813" s="7"/>
      <c r="X813" s="7"/>
      <c r="Y813" s="7"/>
      <c r="Z813" s="7"/>
    </row>
    <row r="814" spans="2:26" ht="12.75">
      <c r="B814" s="4"/>
      <c r="C814" s="7"/>
      <c r="D814" s="6"/>
      <c r="E814" s="7"/>
      <c r="F814" s="7"/>
      <c r="G814" s="7"/>
      <c r="H814" s="7"/>
      <c r="I814" s="7"/>
      <c r="J814" s="7"/>
      <c r="K814" s="7"/>
      <c r="L814" s="7"/>
      <c r="M814" s="7"/>
      <c r="N814" s="7"/>
      <c r="O814" s="7"/>
      <c r="P814" s="7"/>
      <c r="Q814" s="7"/>
      <c r="R814" s="7"/>
      <c r="S814" s="7"/>
      <c r="T814" s="7"/>
      <c r="U814" s="7"/>
      <c r="V814" s="7"/>
      <c r="W814" s="7"/>
      <c r="X814" s="7"/>
      <c r="Y814" s="7"/>
      <c r="Z814" s="7"/>
    </row>
    <row r="815" spans="2:26" ht="12.75">
      <c r="B815" s="4"/>
      <c r="C815" s="7"/>
      <c r="D815" s="6"/>
      <c r="E815" s="7"/>
      <c r="F815" s="7"/>
      <c r="G815" s="7"/>
      <c r="H815" s="7"/>
      <c r="I815" s="7"/>
      <c r="J815" s="7"/>
      <c r="K815" s="7"/>
      <c r="L815" s="7"/>
      <c r="M815" s="7"/>
      <c r="N815" s="7"/>
      <c r="O815" s="7"/>
      <c r="P815" s="7"/>
      <c r="Q815" s="7"/>
      <c r="R815" s="7"/>
      <c r="S815" s="7"/>
      <c r="T815" s="7"/>
      <c r="U815" s="7"/>
      <c r="V815" s="7"/>
      <c r="W815" s="7"/>
      <c r="X815" s="7"/>
      <c r="Y815" s="7"/>
      <c r="Z815" s="7"/>
    </row>
    <row r="816" spans="2:26" ht="12.75">
      <c r="B816" s="4"/>
      <c r="C816" s="7"/>
      <c r="D816" s="6"/>
      <c r="E816" s="7"/>
      <c r="F816" s="7"/>
      <c r="G816" s="7"/>
      <c r="H816" s="7"/>
      <c r="I816" s="7"/>
      <c r="J816" s="7"/>
      <c r="K816" s="7"/>
      <c r="L816" s="7"/>
      <c r="M816" s="7"/>
      <c r="N816" s="7"/>
      <c r="O816" s="7"/>
      <c r="P816" s="7"/>
      <c r="Q816" s="7"/>
      <c r="R816" s="7"/>
      <c r="S816" s="7"/>
      <c r="T816" s="7"/>
      <c r="U816" s="7"/>
      <c r="V816" s="7"/>
      <c r="W816" s="7"/>
      <c r="X816" s="7"/>
      <c r="Y816" s="7"/>
      <c r="Z816" s="7"/>
    </row>
    <row r="817" spans="2:26" ht="12.75">
      <c r="B817" s="4"/>
      <c r="C817" s="7"/>
      <c r="D817" s="6"/>
      <c r="E817" s="7"/>
      <c r="F817" s="7"/>
      <c r="G817" s="7"/>
      <c r="H817" s="7"/>
      <c r="I817" s="7"/>
      <c r="J817" s="7"/>
      <c r="K817" s="7"/>
      <c r="L817" s="7"/>
      <c r="M817" s="7"/>
      <c r="N817" s="7"/>
      <c r="O817" s="7"/>
      <c r="P817" s="7"/>
      <c r="Q817" s="7"/>
      <c r="R817" s="7"/>
      <c r="S817" s="7"/>
      <c r="T817" s="7"/>
      <c r="U817" s="7"/>
      <c r="V817" s="7"/>
      <c r="W817" s="7"/>
      <c r="X817" s="7"/>
      <c r="Y817" s="7"/>
      <c r="Z817" s="7"/>
    </row>
    <row r="818" spans="2:26" ht="12.75">
      <c r="B818" s="4"/>
      <c r="C818" s="7"/>
      <c r="D818" s="6"/>
      <c r="E818" s="7"/>
      <c r="F818" s="7"/>
      <c r="G818" s="7"/>
      <c r="H818" s="7"/>
      <c r="I818" s="7"/>
      <c r="J818" s="7"/>
      <c r="K818" s="7"/>
      <c r="L818" s="7"/>
      <c r="M818" s="7"/>
      <c r="N818" s="7"/>
      <c r="O818" s="7"/>
      <c r="P818" s="7"/>
      <c r="Q818" s="7"/>
      <c r="R818" s="7"/>
      <c r="S818" s="7"/>
      <c r="T818" s="7"/>
      <c r="U818" s="7"/>
      <c r="V818" s="7"/>
      <c r="W818" s="7"/>
      <c r="X818" s="7"/>
      <c r="Y818" s="7"/>
      <c r="Z818" s="7"/>
    </row>
    <row r="819" spans="2:26" ht="12.75">
      <c r="B819" s="4"/>
      <c r="C819" s="7"/>
      <c r="D819" s="6"/>
      <c r="E819" s="7"/>
      <c r="F819" s="7"/>
      <c r="G819" s="7"/>
      <c r="H819" s="7"/>
      <c r="I819" s="7"/>
      <c r="J819" s="7"/>
      <c r="K819" s="7"/>
      <c r="L819" s="7"/>
      <c r="M819" s="7"/>
      <c r="N819" s="7"/>
      <c r="O819" s="7"/>
      <c r="P819" s="7"/>
      <c r="Q819" s="7"/>
      <c r="R819" s="7"/>
      <c r="S819" s="7"/>
      <c r="T819" s="7"/>
      <c r="U819" s="7"/>
      <c r="V819" s="7"/>
      <c r="W819" s="7"/>
      <c r="X819" s="7"/>
      <c r="Y819" s="7"/>
      <c r="Z819" s="7"/>
    </row>
    <row r="820" spans="2:26" ht="12.75">
      <c r="B820" s="4"/>
      <c r="C820" s="7"/>
      <c r="D820" s="6"/>
      <c r="E820" s="7"/>
      <c r="F820" s="7"/>
      <c r="G820" s="7"/>
      <c r="H820" s="7"/>
      <c r="I820" s="7"/>
      <c r="J820" s="7"/>
      <c r="K820" s="7"/>
      <c r="L820" s="7"/>
      <c r="M820" s="7"/>
      <c r="N820" s="7"/>
      <c r="O820" s="7"/>
      <c r="P820" s="7"/>
      <c r="Q820" s="7"/>
      <c r="R820" s="7"/>
      <c r="S820" s="7"/>
      <c r="T820" s="7"/>
      <c r="U820" s="7"/>
      <c r="V820" s="7"/>
      <c r="W820" s="7"/>
      <c r="X820" s="7"/>
      <c r="Y820" s="7"/>
      <c r="Z820" s="7"/>
    </row>
    <row r="821" spans="2:26" ht="12.75">
      <c r="B821" s="4"/>
      <c r="C821" s="7"/>
      <c r="D821" s="6"/>
      <c r="E821" s="7"/>
      <c r="F821" s="7"/>
      <c r="G821" s="7"/>
      <c r="H821" s="7"/>
      <c r="I821" s="7"/>
      <c r="J821" s="7"/>
      <c r="K821" s="7"/>
      <c r="L821" s="7"/>
      <c r="M821" s="7"/>
      <c r="N821" s="7"/>
      <c r="O821" s="7"/>
      <c r="P821" s="7"/>
      <c r="Q821" s="7"/>
      <c r="R821" s="7"/>
      <c r="S821" s="7"/>
      <c r="T821" s="7"/>
      <c r="U821" s="7"/>
      <c r="V821" s="7"/>
      <c r="W821" s="7"/>
      <c r="X821" s="7"/>
      <c r="Y821" s="7"/>
      <c r="Z821" s="7"/>
    </row>
    <row r="822" spans="2:26" ht="12.75">
      <c r="B822" s="4"/>
      <c r="C822" s="7"/>
      <c r="D822" s="6"/>
      <c r="E822" s="7"/>
      <c r="F822" s="7"/>
      <c r="G822" s="7"/>
      <c r="H822" s="7"/>
      <c r="I822" s="7"/>
      <c r="J822" s="7"/>
      <c r="K822" s="7"/>
      <c r="L822" s="7"/>
      <c r="M822" s="7"/>
      <c r="N822" s="7"/>
      <c r="O822" s="7"/>
      <c r="P822" s="7"/>
      <c r="Q822" s="7"/>
      <c r="R822" s="7"/>
      <c r="S822" s="7"/>
      <c r="T822" s="7"/>
      <c r="U822" s="7"/>
      <c r="V822" s="7"/>
      <c r="W822" s="7"/>
      <c r="X822" s="7"/>
      <c r="Y822" s="7"/>
      <c r="Z822" s="7"/>
    </row>
    <row r="823" spans="2:26" ht="12.75">
      <c r="B823" s="4"/>
      <c r="C823" s="7"/>
      <c r="D823" s="6"/>
      <c r="E823" s="7"/>
      <c r="F823" s="7"/>
      <c r="G823" s="7"/>
      <c r="H823" s="7"/>
      <c r="I823" s="7"/>
      <c r="J823" s="7"/>
      <c r="K823" s="7"/>
      <c r="L823" s="7"/>
      <c r="M823" s="7"/>
      <c r="N823" s="7"/>
      <c r="O823" s="7"/>
      <c r="P823" s="7"/>
      <c r="Q823" s="7"/>
      <c r="R823" s="7"/>
      <c r="S823" s="7"/>
      <c r="T823" s="7"/>
      <c r="U823" s="7"/>
      <c r="V823" s="7"/>
      <c r="W823" s="7"/>
      <c r="X823" s="7"/>
      <c r="Y823" s="7"/>
      <c r="Z823" s="7"/>
    </row>
    <row r="824" spans="2:26" ht="12.75">
      <c r="B824" s="4"/>
      <c r="C824" s="7"/>
      <c r="D824" s="6"/>
      <c r="E824" s="7"/>
      <c r="F824" s="7"/>
      <c r="G824" s="7"/>
      <c r="H824" s="7"/>
      <c r="I824" s="7"/>
      <c r="J824" s="7"/>
      <c r="K824" s="7"/>
      <c r="L824" s="7"/>
      <c r="M824" s="7"/>
      <c r="N824" s="7"/>
      <c r="O824" s="7"/>
      <c r="P824" s="7"/>
      <c r="Q824" s="7"/>
      <c r="R824" s="7"/>
      <c r="S824" s="7"/>
      <c r="T824" s="7"/>
      <c r="U824" s="7"/>
      <c r="V824" s="7"/>
      <c r="W824" s="7"/>
      <c r="X824" s="7"/>
      <c r="Y824" s="7"/>
      <c r="Z824" s="7"/>
    </row>
    <row r="825" spans="2:26" ht="12.75">
      <c r="B825" s="4"/>
      <c r="C825" s="7"/>
      <c r="D825" s="6"/>
      <c r="E825" s="7"/>
      <c r="F825" s="7"/>
      <c r="G825" s="7"/>
      <c r="H825" s="7"/>
      <c r="I825" s="7"/>
      <c r="J825" s="7"/>
      <c r="K825" s="7"/>
      <c r="L825" s="7"/>
      <c r="M825" s="7"/>
      <c r="N825" s="7"/>
      <c r="O825" s="7"/>
      <c r="P825" s="7"/>
      <c r="Q825" s="7"/>
      <c r="R825" s="7"/>
      <c r="S825" s="7"/>
      <c r="T825" s="7"/>
      <c r="U825" s="7"/>
      <c r="V825" s="7"/>
      <c r="W825" s="7"/>
      <c r="X825" s="7"/>
      <c r="Y825" s="7"/>
      <c r="Z825" s="7"/>
    </row>
    <row r="826" spans="2:26" ht="12.75">
      <c r="B826" s="4"/>
      <c r="C826" s="7"/>
      <c r="D826" s="6"/>
      <c r="E826" s="7"/>
      <c r="F826" s="7"/>
      <c r="G826" s="7"/>
      <c r="H826" s="7"/>
      <c r="I826" s="7"/>
      <c r="J826" s="7"/>
      <c r="K826" s="7"/>
      <c r="L826" s="7"/>
      <c r="M826" s="7"/>
      <c r="N826" s="7"/>
      <c r="O826" s="7"/>
      <c r="P826" s="7"/>
      <c r="Q826" s="7"/>
      <c r="R826" s="7"/>
      <c r="S826" s="7"/>
      <c r="T826" s="7"/>
      <c r="U826" s="7"/>
      <c r="V826" s="7"/>
      <c r="W826" s="7"/>
      <c r="X826" s="7"/>
      <c r="Y826" s="7"/>
      <c r="Z826" s="7"/>
    </row>
    <row r="827" spans="2:26" ht="12.75">
      <c r="B827" s="4"/>
      <c r="C827" s="7"/>
      <c r="D827" s="6"/>
      <c r="E827" s="7"/>
      <c r="F827" s="7"/>
      <c r="G827" s="7"/>
      <c r="H827" s="7"/>
      <c r="I827" s="7"/>
      <c r="J827" s="7"/>
      <c r="K827" s="7"/>
      <c r="L827" s="7"/>
      <c r="M827" s="7"/>
      <c r="N827" s="7"/>
      <c r="O827" s="7"/>
      <c r="P827" s="7"/>
      <c r="Q827" s="7"/>
      <c r="R827" s="7"/>
      <c r="S827" s="7"/>
      <c r="T827" s="7"/>
      <c r="U827" s="7"/>
      <c r="V827" s="7"/>
      <c r="W827" s="7"/>
      <c r="X827" s="7"/>
      <c r="Y827" s="7"/>
      <c r="Z827" s="7"/>
    </row>
    <row r="828" spans="2:26" ht="12.75">
      <c r="B828" s="4"/>
      <c r="C828" s="7"/>
      <c r="D828" s="6"/>
      <c r="E828" s="7"/>
      <c r="F828" s="7"/>
      <c r="G828" s="7"/>
      <c r="H828" s="7"/>
      <c r="I828" s="7"/>
      <c r="J828" s="7"/>
      <c r="K828" s="7"/>
      <c r="L828" s="7"/>
      <c r="M828" s="7"/>
      <c r="N828" s="7"/>
      <c r="O828" s="7"/>
      <c r="P828" s="7"/>
      <c r="Q828" s="7"/>
      <c r="R828" s="7"/>
      <c r="S828" s="7"/>
      <c r="T828" s="7"/>
      <c r="U828" s="7"/>
      <c r="V828" s="7"/>
      <c r="W828" s="7"/>
      <c r="X828" s="7"/>
      <c r="Y828" s="7"/>
      <c r="Z828" s="7"/>
    </row>
    <row r="829" spans="2:26" ht="12.75">
      <c r="B829" s="4"/>
      <c r="C829" s="7"/>
      <c r="D829" s="6"/>
      <c r="E829" s="7"/>
      <c r="F829" s="7"/>
      <c r="G829" s="7"/>
      <c r="H829" s="7"/>
      <c r="I829" s="7"/>
      <c r="J829" s="7"/>
      <c r="K829" s="7"/>
      <c r="L829" s="7"/>
      <c r="M829" s="7"/>
      <c r="N829" s="7"/>
      <c r="O829" s="7"/>
      <c r="P829" s="7"/>
      <c r="Q829" s="7"/>
      <c r="R829" s="7"/>
      <c r="S829" s="7"/>
      <c r="T829" s="7"/>
      <c r="U829" s="7"/>
      <c r="V829" s="7"/>
      <c r="W829" s="7"/>
      <c r="X829" s="7"/>
      <c r="Y829" s="7"/>
      <c r="Z829" s="7"/>
    </row>
    <row r="830" spans="2:26" ht="12.75">
      <c r="B830" s="4"/>
      <c r="C830" s="7"/>
      <c r="D830" s="6"/>
      <c r="E830" s="7"/>
      <c r="F830" s="7"/>
      <c r="G830" s="7"/>
      <c r="H830" s="7"/>
      <c r="I830" s="7"/>
      <c r="J830" s="7"/>
      <c r="K830" s="7"/>
      <c r="L830" s="7"/>
      <c r="M830" s="7"/>
      <c r="N830" s="7"/>
      <c r="O830" s="7"/>
      <c r="P830" s="7"/>
      <c r="Q830" s="7"/>
      <c r="R830" s="7"/>
      <c r="S830" s="7"/>
      <c r="T830" s="7"/>
      <c r="U830" s="7"/>
      <c r="V830" s="7"/>
      <c r="W830" s="7"/>
      <c r="X830" s="7"/>
      <c r="Y830" s="7"/>
      <c r="Z830" s="7"/>
    </row>
    <row r="831" spans="2:26" ht="12.75">
      <c r="B831" s="4"/>
      <c r="C831" s="7"/>
      <c r="D831" s="6"/>
      <c r="E831" s="7"/>
      <c r="F831" s="7"/>
      <c r="G831" s="7"/>
      <c r="H831" s="7"/>
      <c r="I831" s="7"/>
      <c r="J831" s="7"/>
      <c r="K831" s="7"/>
      <c r="L831" s="7"/>
      <c r="M831" s="7"/>
      <c r="N831" s="7"/>
      <c r="O831" s="7"/>
      <c r="P831" s="7"/>
      <c r="Q831" s="7"/>
      <c r="R831" s="7"/>
      <c r="S831" s="7"/>
      <c r="T831" s="7"/>
      <c r="U831" s="7"/>
      <c r="V831" s="7"/>
      <c r="W831" s="7"/>
      <c r="X831" s="7"/>
      <c r="Y831" s="7"/>
      <c r="Z831" s="7"/>
    </row>
    <row r="832" spans="2:26" ht="12.75">
      <c r="B832" s="4"/>
      <c r="C832" s="7"/>
      <c r="D832" s="6"/>
      <c r="E832" s="7"/>
      <c r="F832" s="7"/>
      <c r="G832" s="7"/>
      <c r="H832" s="7"/>
      <c r="I832" s="7"/>
      <c r="J832" s="7"/>
      <c r="K832" s="7"/>
      <c r="L832" s="7"/>
      <c r="M832" s="7"/>
      <c r="N832" s="7"/>
      <c r="O832" s="7"/>
      <c r="P832" s="7"/>
      <c r="Q832" s="7"/>
      <c r="R832" s="7"/>
      <c r="S832" s="7"/>
      <c r="T832" s="7"/>
      <c r="U832" s="7"/>
      <c r="V832" s="7"/>
      <c r="W832" s="7"/>
      <c r="X832" s="7"/>
      <c r="Y832" s="7"/>
      <c r="Z832" s="7"/>
    </row>
    <row r="833" spans="2:26" ht="12.75">
      <c r="B833" s="4"/>
      <c r="C833" s="7"/>
      <c r="D833" s="6"/>
      <c r="E833" s="7"/>
      <c r="F833" s="7"/>
      <c r="G833" s="7"/>
      <c r="H833" s="7"/>
      <c r="I833" s="7"/>
      <c r="J833" s="7"/>
      <c r="K833" s="7"/>
      <c r="L833" s="7"/>
      <c r="M833" s="7"/>
      <c r="N833" s="7"/>
      <c r="O833" s="7"/>
      <c r="P833" s="7"/>
      <c r="Q833" s="7"/>
      <c r="R833" s="7"/>
      <c r="S833" s="7"/>
      <c r="T833" s="7"/>
      <c r="U833" s="7"/>
      <c r="V833" s="7"/>
      <c r="W833" s="7"/>
      <c r="X833" s="7"/>
      <c r="Y833" s="7"/>
      <c r="Z833" s="7"/>
    </row>
    <row r="834" spans="2:26" ht="12.75">
      <c r="B834" s="4"/>
      <c r="C834" s="7"/>
      <c r="D834" s="6"/>
      <c r="E834" s="7"/>
      <c r="F834" s="7"/>
      <c r="G834" s="7"/>
      <c r="H834" s="7"/>
      <c r="I834" s="7"/>
      <c r="J834" s="7"/>
      <c r="K834" s="7"/>
      <c r="L834" s="7"/>
      <c r="M834" s="7"/>
      <c r="N834" s="7"/>
      <c r="O834" s="7"/>
      <c r="P834" s="7"/>
      <c r="Q834" s="7"/>
      <c r="R834" s="7"/>
      <c r="S834" s="7"/>
      <c r="T834" s="7"/>
      <c r="U834" s="7"/>
      <c r="V834" s="7"/>
      <c r="W834" s="7"/>
      <c r="X834" s="7"/>
      <c r="Y834" s="7"/>
      <c r="Z834" s="7"/>
    </row>
    <row r="835" spans="2:26" ht="12.75">
      <c r="B835" s="4"/>
      <c r="C835" s="7"/>
      <c r="D835" s="6"/>
      <c r="E835" s="7"/>
      <c r="F835" s="7"/>
      <c r="G835" s="7"/>
      <c r="H835" s="7"/>
      <c r="I835" s="7"/>
      <c r="J835" s="7"/>
      <c r="K835" s="7"/>
      <c r="L835" s="7"/>
      <c r="M835" s="7"/>
      <c r="N835" s="7"/>
      <c r="O835" s="7"/>
      <c r="P835" s="7"/>
      <c r="Q835" s="7"/>
      <c r="R835" s="7"/>
      <c r="S835" s="7"/>
      <c r="T835" s="7"/>
      <c r="U835" s="7"/>
      <c r="V835" s="7"/>
      <c r="W835" s="7"/>
      <c r="X835" s="7"/>
      <c r="Y835" s="7"/>
      <c r="Z835" s="7"/>
    </row>
    <row r="836" spans="2:26" ht="12.75">
      <c r="B836" s="4"/>
      <c r="C836" s="7"/>
      <c r="D836" s="6"/>
      <c r="E836" s="7"/>
      <c r="F836" s="7"/>
      <c r="G836" s="7"/>
      <c r="H836" s="7"/>
      <c r="I836" s="7"/>
      <c r="J836" s="7"/>
      <c r="K836" s="7"/>
      <c r="L836" s="7"/>
      <c r="M836" s="7"/>
      <c r="N836" s="7"/>
      <c r="O836" s="7"/>
      <c r="P836" s="7"/>
      <c r="Q836" s="7"/>
      <c r="R836" s="7"/>
      <c r="S836" s="7"/>
      <c r="T836" s="7"/>
      <c r="U836" s="7"/>
      <c r="V836" s="7"/>
      <c r="W836" s="7"/>
      <c r="X836" s="7"/>
      <c r="Y836" s="7"/>
      <c r="Z836" s="7"/>
    </row>
    <row r="837" spans="2:26" ht="12.75">
      <c r="B837" s="4"/>
      <c r="C837" s="7"/>
      <c r="D837" s="6"/>
      <c r="E837" s="7"/>
      <c r="F837" s="7"/>
      <c r="G837" s="7"/>
      <c r="H837" s="7"/>
      <c r="I837" s="7"/>
      <c r="J837" s="7"/>
      <c r="K837" s="7"/>
      <c r="L837" s="7"/>
      <c r="M837" s="7"/>
      <c r="N837" s="7"/>
      <c r="O837" s="7"/>
      <c r="P837" s="7"/>
      <c r="Q837" s="7"/>
      <c r="R837" s="7"/>
      <c r="S837" s="7"/>
      <c r="T837" s="7"/>
      <c r="U837" s="7"/>
      <c r="V837" s="7"/>
      <c r="W837" s="7"/>
      <c r="X837" s="7"/>
      <c r="Y837" s="7"/>
      <c r="Z837" s="7"/>
    </row>
    <row r="838" spans="2:26" ht="12.75">
      <c r="B838" s="4"/>
      <c r="C838" s="7"/>
      <c r="D838" s="6"/>
      <c r="E838" s="7"/>
      <c r="F838" s="7"/>
      <c r="G838" s="7"/>
      <c r="H838" s="7"/>
      <c r="I838" s="7"/>
      <c r="J838" s="7"/>
      <c r="K838" s="7"/>
      <c r="L838" s="7"/>
      <c r="M838" s="7"/>
      <c r="N838" s="7"/>
      <c r="O838" s="7"/>
      <c r="P838" s="7"/>
      <c r="Q838" s="7"/>
      <c r="R838" s="7"/>
      <c r="S838" s="7"/>
      <c r="T838" s="7"/>
      <c r="U838" s="7"/>
      <c r="V838" s="7"/>
      <c r="W838" s="7"/>
      <c r="X838" s="7"/>
      <c r="Y838" s="7"/>
      <c r="Z838" s="7"/>
    </row>
    <row r="839" spans="2:26" ht="12.75">
      <c r="B839" s="4"/>
      <c r="C839" s="7"/>
      <c r="D839" s="6"/>
      <c r="E839" s="7"/>
      <c r="F839" s="7"/>
      <c r="G839" s="7"/>
      <c r="H839" s="7"/>
      <c r="I839" s="7"/>
      <c r="J839" s="7"/>
      <c r="K839" s="7"/>
      <c r="L839" s="7"/>
      <c r="M839" s="7"/>
      <c r="N839" s="7"/>
      <c r="O839" s="7"/>
      <c r="P839" s="7"/>
      <c r="Q839" s="7"/>
      <c r="R839" s="7"/>
      <c r="S839" s="7"/>
      <c r="T839" s="7"/>
      <c r="U839" s="7"/>
      <c r="V839" s="7"/>
      <c r="W839" s="7"/>
      <c r="X839" s="7"/>
      <c r="Y839" s="7"/>
      <c r="Z839" s="7"/>
    </row>
    <row r="840" spans="2:26" ht="12.75">
      <c r="B840" s="4"/>
      <c r="C840" s="7"/>
      <c r="D840" s="6"/>
      <c r="E840" s="7"/>
      <c r="F840" s="7"/>
      <c r="G840" s="7"/>
      <c r="H840" s="7"/>
      <c r="I840" s="7"/>
      <c r="J840" s="7"/>
      <c r="K840" s="7"/>
      <c r="L840" s="7"/>
      <c r="M840" s="7"/>
      <c r="N840" s="7"/>
      <c r="O840" s="7"/>
      <c r="P840" s="7"/>
      <c r="Q840" s="7"/>
      <c r="R840" s="7"/>
      <c r="S840" s="7"/>
      <c r="T840" s="7"/>
      <c r="U840" s="7"/>
      <c r="V840" s="7"/>
      <c r="W840" s="7"/>
      <c r="X840" s="7"/>
      <c r="Y840" s="7"/>
      <c r="Z840" s="7"/>
    </row>
    <row r="841" spans="2:26" ht="12.75">
      <c r="B841" s="4"/>
      <c r="C841" s="7"/>
      <c r="D841" s="6"/>
      <c r="E841" s="7"/>
      <c r="F841" s="7"/>
      <c r="G841" s="7"/>
      <c r="H841" s="7"/>
      <c r="I841" s="7"/>
      <c r="J841" s="7"/>
      <c r="K841" s="7"/>
      <c r="L841" s="7"/>
      <c r="M841" s="7"/>
      <c r="N841" s="7"/>
      <c r="O841" s="7"/>
      <c r="P841" s="7"/>
      <c r="Q841" s="7"/>
      <c r="R841" s="7"/>
      <c r="S841" s="7"/>
      <c r="T841" s="7"/>
      <c r="U841" s="7"/>
      <c r="V841" s="7"/>
      <c r="W841" s="7"/>
      <c r="X841" s="7"/>
      <c r="Y841" s="7"/>
      <c r="Z841" s="7"/>
    </row>
    <row r="842" spans="2:26" ht="12.75">
      <c r="B842" s="4"/>
      <c r="C842" s="7"/>
      <c r="D842" s="6"/>
      <c r="E842" s="7"/>
      <c r="F842" s="7"/>
      <c r="G842" s="7"/>
      <c r="H842" s="7"/>
      <c r="I842" s="7"/>
      <c r="J842" s="7"/>
      <c r="K842" s="7"/>
      <c r="L842" s="7"/>
      <c r="M842" s="7"/>
      <c r="N842" s="7"/>
      <c r="O842" s="7"/>
      <c r="P842" s="7"/>
      <c r="Q842" s="7"/>
      <c r="R842" s="7"/>
      <c r="S842" s="7"/>
      <c r="T842" s="7"/>
      <c r="U842" s="7"/>
      <c r="V842" s="7"/>
      <c r="W842" s="7"/>
      <c r="X842" s="7"/>
      <c r="Y842" s="7"/>
      <c r="Z842" s="7"/>
    </row>
    <row r="843" spans="2:26" ht="12.75">
      <c r="B843" s="4"/>
      <c r="C843" s="7"/>
      <c r="D843" s="6"/>
      <c r="E843" s="7"/>
      <c r="F843" s="7"/>
      <c r="G843" s="7"/>
      <c r="H843" s="7"/>
      <c r="I843" s="7"/>
      <c r="J843" s="7"/>
      <c r="K843" s="7"/>
      <c r="L843" s="7"/>
      <c r="M843" s="7"/>
      <c r="N843" s="7"/>
      <c r="O843" s="7"/>
      <c r="P843" s="7"/>
      <c r="Q843" s="7"/>
      <c r="R843" s="7"/>
      <c r="S843" s="7"/>
      <c r="T843" s="7"/>
      <c r="U843" s="7"/>
      <c r="V843" s="7"/>
      <c r="W843" s="7"/>
      <c r="X843" s="7"/>
      <c r="Y843" s="7"/>
      <c r="Z843" s="7"/>
    </row>
    <row r="844" spans="2:26" ht="12.75">
      <c r="B844" s="4"/>
      <c r="C844" s="7"/>
      <c r="D844" s="6"/>
      <c r="E844" s="7"/>
      <c r="F844" s="7"/>
      <c r="G844" s="7"/>
      <c r="H844" s="7"/>
      <c r="I844" s="7"/>
      <c r="J844" s="7"/>
      <c r="K844" s="7"/>
      <c r="L844" s="7"/>
      <c r="M844" s="7"/>
      <c r="N844" s="7"/>
      <c r="O844" s="7"/>
      <c r="P844" s="7"/>
      <c r="Q844" s="7"/>
      <c r="R844" s="7"/>
      <c r="S844" s="7"/>
      <c r="T844" s="7"/>
      <c r="U844" s="7"/>
      <c r="V844" s="7"/>
      <c r="W844" s="7"/>
      <c r="X844" s="7"/>
      <c r="Y844" s="7"/>
      <c r="Z844" s="7"/>
    </row>
    <row r="845" spans="2:26" ht="12.75">
      <c r="B845" s="4"/>
      <c r="C845" s="7"/>
      <c r="D845" s="6"/>
      <c r="E845" s="7"/>
      <c r="F845" s="7"/>
      <c r="G845" s="7"/>
      <c r="H845" s="7"/>
      <c r="I845" s="7"/>
      <c r="J845" s="7"/>
      <c r="K845" s="7"/>
      <c r="L845" s="7"/>
      <c r="M845" s="7"/>
      <c r="N845" s="7"/>
      <c r="O845" s="7"/>
      <c r="P845" s="7"/>
      <c r="Q845" s="7"/>
      <c r="R845" s="7"/>
      <c r="S845" s="7"/>
      <c r="T845" s="7"/>
      <c r="U845" s="7"/>
      <c r="V845" s="7"/>
      <c r="W845" s="7"/>
      <c r="X845" s="7"/>
      <c r="Y845" s="7"/>
      <c r="Z845" s="7"/>
    </row>
    <row r="846" spans="2:26" ht="12.75">
      <c r="B846" s="4"/>
      <c r="C846" s="7"/>
      <c r="D846" s="6"/>
      <c r="E846" s="7"/>
      <c r="F846" s="7"/>
      <c r="G846" s="7"/>
      <c r="H846" s="7"/>
      <c r="I846" s="7"/>
      <c r="J846" s="7"/>
      <c r="K846" s="7"/>
      <c r="L846" s="7"/>
      <c r="M846" s="7"/>
      <c r="N846" s="7"/>
      <c r="O846" s="7"/>
      <c r="P846" s="7"/>
      <c r="Q846" s="7"/>
      <c r="R846" s="7"/>
      <c r="S846" s="7"/>
      <c r="T846" s="7"/>
      <c r="U846" s="7"/>
      <c r="V846" s="7"/>
      <c r="W846" s="7"/>
      <c r="X846" s="7"/>
      <c r="Y846" s="7"/>
      <c r="Z846" s="7"/>
    </row>
    <row r="847" spans="2:26" ht="12.75">
      <c r="B847" s="4"/>
      <c r="C847" s="7"/>
      <c r="D847" s="6"/>
      <c r="E847" s="7"/>
      <c r="F847" s="7"/>
      <c r="G847" s="7"/>
      <c r="H847" s="7"/>
      <c r="I847" s="7"/>
      <c r="J847" s="7"/>
      <c r="K847" s="7"/>
      <c r="L847" s="7"/>
      <c r="M847" s="7"/>
      <c r="N847" s="7"/>
      <c r="O847" s="7"/>
      <c r="P847" s="7"/>
      <c r="Q847" s="7"/>
      <c r="R847" s="7"/>
      <c r="S847" s="7"/>
      <c r="T847" s="7"/>
      <c r="U847" s="7"/>
      <c r="V847" s="7"/>
      <c r="W847" s="7"/>
      <c r="X847" s="7"/>
      <c r="Y847" s="7"/>
      <c r="Z847" s="7"/>
    </row>
    <row r="848" spans="2:26" ht="12.75">
      <c r="B848" s="4"/>
      <c r="C848" s="7"/>
      <c r="D848" s="6"/>
      <c r="E848" s="7"/>
      <c r="F848" s="7"/>
      <c r="G848" s="7"/>
      <c r="H848" s="7"/>
      <c r="I848" s="7"/>
      <c r="J848" s="7"/>
      <c r="K848" s="7"/>
      <c r="L848" s="7"/>
      <c r="M848" s="7"/>
      <c r="N848" s="7"/>
      <c r="O848" s="7"/>
      <c r="P848" s="7"/>
      <c r="Q848" s="7"/>
      <c r="R848" s="7"/>
      <c r="S848" s="7"/>
      <c r="T848" s="7"/>
      <c r="U848" s="7"/>
      <c r="V848" s="7"/>
      <c r="W848" s="7"/>
      <c r="X848" s="7"/>
      <c r="Y848" s="7"/>
      <c r="Z848" s="7"/>
    </row>
    <row r="849" spans="2:26" ht="12.75">
      <c r="B849" s="4"/>
      <c r="C849" s="7"/>
      <c r="D849" s="6"/>
      <c r="E849" s="7"/>
      <c r="F849" s="7"/>
      <c r="G849" s="7"/>
      <c r="H849" s="7"/>
      <c r="I849" s="7"/>
      <c r="J849" s="7"/>
      <c r="K849" s="7"/>
      <c r="L849" s="7"/>
      <c r="M849" s="7"/>
      <c r="N849" s="7"/>
      <c r="O849" s="7"/>
      <c r="P849" s="7"/>
      <c r="Q849" s="7"/>
      <c r="R849" s="7"/>
      <c r="S849" s="7"/>
      <c r="T849" s="7"/>
      <c r="U849" s="7"/>
      <c r="V849" s="7"/>
      <c r="W849" s="7"/>
      <c r="X849" s="7"/>
      <c r="Y849" s="7"/>
      <c r="Z849" s="7"/>
    </row>
    <row r="850" spans="2:26" ht="12.75">
      <c r="B850" s="4"/>
      <c r="C850" s="7"/>
      <c r="D850" s="6"/>
      <c r="E850" s="7"/>
      <c r="F850" s="7"/>
      <c r="G850" s="7"/>
      <c r="H850" s="7"/>
      <c r="I850" s="7"/>
      <c r="J850" s="7"/>
      <c r="K850" s="7"/>
      <c r="L850" s="7"/>
      <c r="M850" s="7"/>
      <c r="N850" s="7"/>
      <c r="O850" s="7"/>
      <c r="P850" s="7"/>
      <c r="Q850" s="7"/>
      <c r="R850" s="7"/>
      <c r="S850" s="7"/>
      <c r="T850" s="7"/>
      <c r="U850" s="7"/>
      <c r="V850" s="7"/>
      <c r="W850" s="7"/>
      <c r="X850" s="7"/>
      <c r="Y850" s="7"/>
      <c r="Z850" s="7"/>
    </row>
    <row r="851" spans="2:26" ht="12.75">
      <c r="B851" s="4"/>
      <c r="C851" s="7"/>
      <c r="D851" s="6"/>
      <c r="E851" s="7"/>
      <c r="F851" s="7"/>
      <c r="G851" s="7"/>
      <c r="H851" s="7"/>
      <c r="I851" s="7"/>
      <c r="J851" s="7"/>
      <c r="K851" s="7"/>
      <c r="L851" s="7"/>
      <c r="M851" s="7"/>
      <c r="N851" s="7"/>
      <c r="O851" s="7"/>
      <c r="P851" s="7"/>
      <c r="Q851" s="7"/>
      <c r="R851" s="7"/>
      <c r="S851" s="7"/>
      <c r="T851" s="7"/>
      <c r="U851" s="7"/>
      <c r="V851" s="7"/>
      <c r="W851" s="7"/>
      <c r="X851" s="7"/>
      <c r="Y851" s="7"/>
      <c r="Z851" s="7"/>
    </row>
    <row r="852" spans="2:26" ht="12.75">
      <c r="B852" s="4"/>
      <c r="C852" s="7"/>
      <c r="D852" s="6"/>
      <c r="E852" s="7"/>
      <c r="F852" s="7"/>
      <c r="G852" s="7"/>
      <c r="H852" s="7"/>
      <c r="I852" s="7"/>
      <c r="J852" s="7"/>
      <c r="K852" s="7"/>
      <c r="L852" s="7"/>
      <c r="M852" s="7"/>
      <c r="N852" s="7"/>
      <c r="O852" s="7"/>
      <c r="P852" s="7"/>
      <c r="Q852" s="7"/>
      <c r="R852" s="7"/>
      <c r="S852" s="7"/>
      <c r="T852" s="7"/>
      <c r="U852" s="7"/>
      <c r="V852" s="7"/>
      <c r="W852" s="7"/>
      <c r="X852" s="7"/>
      <c r="Y852" s="7"/>
      <c r="Z852" s="7"/>
    </row>
    <row r="853" spans="2:26" ht="12.75">
      <c r="B853" s="4"/>
      <c r="C853" s="7"/>
      <c r="D853" s="6"/>
      <c r="E853" s="7"/>
      <c r="F853" s="7"/>
      <c r="G853" s="7"/>
      <c r="H853" s="7"/>
      <c r="I853" s="7"/>
      <c r="J853" s="7"/>
      <c r="K853" s="7"/>
      <c r="L853" s="7"/>
      <c r="M853" s="7"/>
      <c r="N853" s="7"/>
      <c r="O853" s="7"/>
      <c r="P853" s="7"/>
      <c r="Q853" s="7"/>
      <c r="R853" s="7"/>
      <c r="S853" s="7"/>
      <c r="T853" s="7"/>
      <c r="U853" s="7"/>
      <c r="V853" s="7"/>
      <c r="W853" s="7"/>
      <c r="X853" s="7"/>
      <c r="Y853" s="7"/>
      <c r="Z853" s="7"/>
    </row>
    <row r="854" spans="2:26" ht="12.75">
      <c r="B854" s="4"/>
      <c r="C854" s="7"/>
      <c r="D854" s="6"/>
      <c r="E854" s="7"/>
      <c r="F854" s="7"/>
      <c r="G854" s="7"/>
      <c r="H854" s="7"/>
      <c r="I854" s="7"/>
      <c r="J854" s="7"/>
      <c r="K854" s="7"/>
      <c r="L854" s="7"/>
      <c r="M854" s="7"/>
      <c r="N854" s="7"/>
      <c r="O854" s="7"/>
      <c r="P854" s="7"/>
      <c r="Q854" s="7"/>
      <c r="R854" s="7"/>
      <c r="S854" s="7"/>
      <c r="T854" s="7"/>
      <c r="U854" s="7"/>
      <c r="V854" s="7"/>
      <c r="W854" s="7"/>
      <c r="X854" s="7"/>
      <c r="Y854" s="7"/>
      <c r="Z854" s="7"/>
    </row>
    <row r="855" spans="2:26" ht="12.75">
      <c r="B855" s="4"/>
      <c r="C855" s="7"/>
      <c r="D855" s="6"/>
      <c r="E855" s="7"/>
      <c r="F855" s="7"/>
      <c r="G855" s="7"/>
      <c r="H855" s="7"/>
      <c r="I855" s="7"/>
      <c r="J855" s="7"/>
      <c r="K855" s="7"/>
      <c r="L855" s="7"/>
      <c r="M855" s="7"/>
      <c r="N855" s="7"/>
      <c r="O855" s="7"/>
      <c r="P855" s="7"/>
      <c r="Q855" s="7"/>
      <c r="R855" s="7"/>
      <c r="S855" s="7"/>
      <c r="T855" s="7"/>
      <c r="U855" s="7"/>
      <c r="V855" s="7"/>
      <c r="W855" s="7"/>
      <c r="X855" s="7"/>
      <c r="Y855" s="7"/>
      <c r="Z855" s="7"/>
    </row>
    <row r="856" spans="2:26" ht="12.75">
      <c r="B856" s="4"/>
      <c r="C856" s="7"/>
      <c r="D856" s="6"/>
      <c r="E856" s="7"/>
      <c r="F856" s="7"/>
      <c r="G856" s="7"/>
      <c r="H856" s="7"/>
      <c r="I856" s="7"/>
      <c r="J856" s="7"/>
      <c r="K856" s="7"/>
      <c r="L856" s="7"/>
      <c r="M856" s="7"/>
      <c r="N856" s="7"/>
      <c r="O856" s="7"/>
      <c r="P856" s="7"/>
      <c r="Q856" s="7"/>
      <c r="R856" s="7"/>
      <c r="S856" s="7"/>
      <c r="T856" s="7"/>
      <c r="U856" s="7"/>
      <c r="V856" s="7"/>
      <c r="W856" s="7"/>
      <c r="X856" s="7"/>
      <c r="Y856" s="7"/>
      <c r="Z856" s="7"/>
    </row>
    <row r="857" spans="2:26" ht="12.75">
      <c r="B857" s="4"/>
      <c r="C857" s="7"/>
      <c r="D857" s="6"/>
      <c r="E857" s="7"/>
      <c r="F857" s="7"/>
      <c r="G857" s="7"/>
      <c r="H857" s="7"/>
      <c r="I857" s="7"/>
      <c r="J857" s="7"/>
      <c r="K857" s="7"/>
      <c r="L857" s="7"/>
      <c r="M857" s="7"/>
      <c r="N857" s="7"/>
      <c r="O857" s="7"/>
      <c r="P857" s="7"/>
      <c r="Q857" s="7"/>
      <c r="R857" s="7"/>
      <c r="S857" s="7"/>
      <c r="T857" s="7"/>
      <c r="U857" s="7"/>
      <c r="V857" s="7"/>
      <c r="W857" s="7"/>
      <c r="X857" s="7"/>
      <c r="Y857" s="7"/>
      <c r="Z857" s="7"/>
    </row>
    <row r="858" spans="2:26" ht="12.75">
      <c r="B858" s="4"/>
      <c r="C858" s="7"/>
      <c r="D858" s="6"/>
      <c r="E858" s="7"/>
      <c r="F858" s="7"/>
      <c r="G858" s="7"/>
      <c r="H858" s="7"/>
      <c r="I858" s="7"/>
      <c r="J858" s="7"/>
      <c r="K858" s="7"/>
      <c r="L858" s="7"/>
      <c r="M858" s="7"/>
      <c r="N858" s="7"/>
      <c r="O858" s="7"/>
      <c r="P858" s="7"/>
      <c r="Q858" s="7"/>
      <c r="R858" s="7"/>
      <c r="S858" s="7"/>
      <c r="T858" s="7"/>
      <c r="U858" s="7"/>
      <c r="V858" s="7"/>
      <c r="W858" s="7"/>
      <c r="X858" s="7"/>
      <c r="Y858" s="7"/>
      <c r="Z858" s="7"/>
    </row>
    <row r="859" spans="2:26" ht="12.75">
      <c r="B859" s="4"/>
      <c r="C859" s="7"/>
      <c r="D859" s="6"/>
      <c r="E859" s="7"/>
      <c r="F859" s="7"/>
      <c r="G859" s="7"/>
      <c r="H859" s="7"/>
      <c r="I859" s="7"/>
      <c r="J859" s="7"/>
      <c r="K859" s="7"/>
      <c r="L859" s="7"/>
      <c r="M859" s="7"/>
      <c r="N859" s="7"/>
      <c r="O859" s="7"/>
      <c r="P859" s="7"/>
      <c r="Q859" s="7"/>
      <c r="R859" s="7"/>
      <c r="S859" s="7"/>
      <c r="T859" s="7"/>
      <c r="U859" s="7"/>
      <c r="V859" s="7"/>
      <c r="W859" s="7"/>
      <c r="X859" s="7"/>
      <c r="Y859" s="7"/>
      <c r="Z859" s="7"/>
    </row>
    <row r="860" spans="2:26" ht="12.75">
      <c r="B860" s="4"/>
      <c r="C860" s="7"/>
      <c r="D860" s="6"/>
      <c r="E860" s="7"/>
      <c r="F860" s="7"/>
      <c r="G860" s="7"/>
      <c r="H860" s="7"/>
      <c r="I860" s="7"/>
      <c r="J860" s="7"/>
      <c r="K860" s="7"/>
      <c r="L860" s="7"/>
      <c r="M860" s="7"/>
      <c r="N860" s="7"/>
      <c r="O860" s="7"/>
      <c r="P860" s="7"/>
      <c r="Q860" s="7"/>
      <c r="R860" s="7"/>
      <c r="S860" s="7"/>
      <c r="T860" s="7"/>
      <c r="U860" s="7"/>
      <c r="V860" s="7"/>
      <c r="W860" s="7"/>
      <c r="X860" s="7"/>
      <c r="Y860" s="7"/>
      <c r="Z860" s="7"/>
    </row>
    <row r="861" spans="2:26" ht="12.75">
      <c r="B861" s="4"/>
      <c r="C861" s="7"/>
      <c r="D861" s="6"/>
      <c r="E861" s="7"/>
      <c r="F861" s="7"/>
      <c r="G861" s="7"/>
      <c r="H861" s="7"/>
      <c r="I861" s="7"/>
      <c r="J861" s="7"/>
      <c r="K861" s="7"/>
      <c r="L861" s="7"/>
      <c r="M861" s="7"/>
      <c r="N861" s="7"/>
      <c r="O861" s="7"/>
      <c r="P861" s="7"/>
      <c r="Q861" s="7"/>
      <c r="R861" s="7"/>
      <c r="S861" s="7"/>
      <c r="T861" s="7"/>
      <c r="U861" s="7"/>
      <c r="V861" s="7"/>
      <c r="W861" s="7"/>
      <c r="X861" s="7"/>
      <c r="Y861" s="7"/>
      <c r="Z861" s="7"/>
    </row>
    <row r="862" spans="2:26" ht="12.75">
      <c r="B862" s="4"/>
      <c r="C862" s="7"/>
      <c r="D862" s="6"/>
      <c r="E862" s="7"/>
      <c r="F862" s="7"/>
      <c r="G862" s="7"/>
      <c r="H862" s="7"/>
      <c r="I862" s="7"/>
      <c r="J862" s="7"/>
      <c r="K862" s="7"/>
      <c r="L862" s="7"/>
      <c r="M862" s="7"/>
      <c r="N862" s="7"/>
      <c r="O862" s="7"/>
      <c r="P862" s="7"/>
      <c r="Q862" s="7"/>
      <c r="R862" s="7"/>
      <c r="S862" s="7"/>
      <c r="T862" s="7"/>
      <c r="U862" s="7"/>
      <c r="V862" s="7"/>
      <c r="W862" s="7"/>
      <c r="X862" s="7"/>
      <c r="Y862" s="7"/>
      <c r="Z862" s="7"/>
    </row>
    <row r="863" spans="2:26" ht="12.75">
      <c r="B863" s="4"/>
      <c r="C863" s="7"/>
      <c r="D863" s="6"/>
      <c r="E863" s="7"/>
      <c r="F863" s="7"/>
      <c r="G863" s="7"/>
      <c r="H863" s="7"/>
      <c r="I863" s="7"/>
      <c r="J863" s="7"/>
      <c r="K863" s="7"/>
      <c r="L863" s="7"/>
      <c r="M863" s="7"/>
      <c r="N863" s="7"/>
      <c r="O863" s="7"/>
      <c r="P863" s="7"/>
      <c r="Q863" s="7"/>
      <c r="R863" s="7"/>
      <c r="S863" s="7"/>
      <c r="T863" s="7"/>
      <c r="U863" s="7"/>
      <c r="V863" s="7"/>
      <c r="W863" s="7"/>
      <c r="X863" s="7"/>
      <c r="Y863" s="7"/>
      <c r="Z863" s="7"/>
    </row>
    <row r="864" spans="2:26" ht="12.75">
      <c r="B864" s="4"/>
      <c r="C864" s="7"/>
      <c r="D864" s="6"/>
      <c r="E864" s="7"/>
      <c r="F864" s="7"/>
      <c r="G864" s="7"/>
      <c r="H864" s="7"/>
      <c r="I864" s="7"/>
      <c r="J864" s="7"/>
      <c r="K864" s="7"/>
      <c r="L864" s="7"/>
      <c r="M864" s="7"/>
      <c r="N864" s="7"/>
      <c r="O864" s="7"/>
      <c r="P864" s="7"/>
      <c r="Q864" s="7"/>
      <c r="R864" s="7"/>
      <c r="S864" s="7"/>
      <c r="T864" s="7"/>
      <c r="U864" s="7"/>
      <c r="V864" s="7"/>
      <c r="W864" s="7"/>
      <c r="X864" s="7"/>
      <c r="Y864" s="7"/>
      <c r="Z864" s="7"/>
    </row>
    <row r="865" spans="2:26" ht="12.75">
      <c r="B865" s="4"/>
      <c r="C865" s="7"/>
      <c r="D865" s="6"/>
      <c r="E865" s="7"/>
      <c r="F865" s="7"/>
      <c r="G865" s="7"/>
      <c r="H865" s="7"/>
      <c r="I865" s="7"/>
      <c r="J865" s="7"/>
      <c r="K865" s="7"/>
      <c r="L865" s="7"/>
      <c r="M865" s="7"/>
      <c r="N865" s="7"/>
      <c r="O865" s="7"/>
      <c r="P865" s="7"/>
      <c r="Q865" s="7"/>
      <c r="R865" s="7"/>
      <c r="S865" s="7"/>
      <c r="T865" s="7"/>
      <c r="U865" s="7"/>
      <c r="V865" s="7"/>
      <c r="W865" s="7"/>
      <c r="X865" s="7"/>
      <c r="Y865" s="7"/>
      <c r="Z865" s="7"/>
    </row>
    <row r="866" spans="2:26" ht="12.75">
      <c r="B866" s="4"/>
      <c r="C866" s="7"/>
      <c r="D866" s="6"/>
      <c r="E866" s="7"/>
      <c r="F866" s="7"/>
      <c r="G866" s="7"/>
      <c r="H866" s="7"/>
      <c r="I866" s="7"/>
      <c r="J866" s="7"/>
      <c r="K866" s="7"/>
      <c r="L866" s="7"/>
      <c r="M866" s="7"/>
      <c r="N866" s="7"/>
      <c r="O866" s="7"/>
      <c r="P866" s="7"/>
      <c r="Q866" s="7"/>
      <c r="R866" s="7"/>
      <c r="S866" s="7"/>
      <c r="T866" s="7"/>
      <c r="U866" s="7"/>
      <c r="V866" s="7"/>
      <c r="W866" s="7"/>
      <c r="X866" s="7"/>
      <c r="Y866" s="7"/>
      <c r="Z866" s="7"/>
    </row>
    <row r="867" spans="2:26" ht="12.75">
      <c r="B867" s="4"/>
      <c r="C867" s="7"/>
      <c r="D867" s="6"/>
      <c r="E867" s="7"/>
      <c r="F867" s="7"/>
      <c r="G867" s="7"/>
      <c r="H867" s="7"/>
      <c r="I867" s="7"/>
      <c r="J867" s="7"/>
      <c r="K867" s="7"/>
      <c r="L867" s="7"/>
      <c r="M867" s="7"/>
      <c r="N867" s="7"/>
      <c r="O867" s="7"/>
      <c r="P867" s="7"/>
      <c r="Q867" s="7"/>
      <c r="R867" s="7"/>
      <c r="S867" s="7"/>
      <c r="T867" s="7"/>
      <c r="U867" s="7"/>
      <c r="V867" s="7"/>
      <c r="W867" s="7"/>
      <c r="X867" s="7"/>
      <c r="Y867" s="7"/>
      <c r="Z867" s="7"/>
    </row>
    <row r="868" spans="2:26" ht="12.75">
      <c r="B868" s="4"/>
      <c r="C868" s="7"/>
      <c r="D868" s="6"/>
      <c r="E868" s="7"/>
      <c r="F868" s="7"/>
      <c r="G868" s="7"/>
      <c r="H868" s="7"/>
      <c r="I868" s="7"/>
      <c r="J868" s="7"/>
      <c r="K868" s="7"/>
      <c r="L868" s="7"/>
      <c r="M868" s="7"/>
      <c r="N868" s="7"/>
      <c r="O868" s="7"/>
      <c r="P868" s="7"/>
      <c r="Q868" s="7"/>
      <c r="R868" s="7"/>
      <c r="S868" s="7"/>
      <c r="T868" s="7"/>
      <c r="U868" s="7"/>
      <c r="V868" s="7"/>
      <c r="W868" s="7"/>
      <c r="X868" s="7"/>
      <c r="Y868" s="7"/>
      <c r="Z868" s="7"/>
    </row>
    <row r="869" spans="2:26" ht="12.75">
      <c r="B869" s="4"/>
      <c r="C869" s="7"/>
      <c r="D869" s="6"/>
      <c r="E869" s="7"/>
      <c r="F869" s="7"/>
      <c r="G869" s="7"/>
      <c r="H869" s="7"/>
      <c r="I869" s="7"/>
      <c r="J869" s="7"/>
      <c r="K869" s="7"/>
      <c r="L869" s="7"/>
      <c r="M869" s="7"/>
      <c r="N869" s="7"/>
      <c r="O869" s="7"/>
      <c r="P869" s="7"/>
      <c r="Q869" s="7"/>
      <c r="R869" s="7"/>
      <c r="S869" s="7"/>
      <c r="T869" s="7"/>
      <c r="U869" s="7"/>
      <c r="V869" s="7"/>
      <c r="W869" s="7"/>
      <c r="X869" s="7"/>
      <c r="Y869" s="7"/>
      <c r="Z869" s="7"/>
    </row>
    <row r="870" spans="2:26" ht="12.75">
      <c r="B870" s="4"/>
      <c r="C870" s="7"/>
      <c r="D870" s="6"/>
      <c r="E870" s="7"/>
      <c r="F870" s="7"/>
      <c r="G870" s="7"/>
      <c r="H870" s="7"/>
      <c r="I870" s="7"/>
      <c r="J870" s="7"/>
      <c r="K870" s="7"/>
      <c r="L870" s="7"/>
      <c r="M870" s="7"/>
      <c r="N870" s="7"/>
      <c r="O870" s="7"/>
      <c r="P870" s="7"/>
      <c r="Q870" s="7"/>
      <c r="R870" s="7"/>
      <c r="S870" s="7"/>
      <c r="T870" s="7"/>
      <c r="U870" s="7"/>
      <c r="V870" s="7"/>
      <c r="W870" s="7"/>
      <c r="X870" s="7"/>
      <c r="Y870" s="7"/>
      <c r="Z870" s="7"/>
    </row>
    <row r="871" spans="2:26" ht="12.75">
      <c r="B871" s="4"/>
      <c r="C871" s="7"/>
      <c r="D871" s="6"/>
      <c r="E871" s="7"/>
      <c r="F871" s="7"/>
      <c r="G871" s="7"/>
      <c r="H871" s="7"/>
      <c r="I871" s="7"/>
      <c r="J871" s="7"/>
      <c r="K871" s="7"/>
      <c r="L871" s="7"/>
      <c r="M871" s="7"/>
      <c r="N871" s="7"/>
      <c r="O871" s="7"/>
      <c r="P871" s="7"/>
      <c r="Q871" s="7"/>
      <c r="R871" s="7"/>
      <c r="S871" s="7"/>
      <c r="T871" s="7"/>
      <c r="U871" s="7"/>
      <c r="V871" s="7"/>
      <c r="W871" s="7"/>
      <c r="X871" s="7"/>
      <c r="Y871" s="7"/>
      <c r="Z871" s="7"/>
    </row>
    <row r="872" spans="2:26" ht="12.75">
      <c r="B872" s="4"/>
      <c r="C872" s="7"/>
      <c r="D872" s="6"/>
      <c r="E872" s="7"/>
      <c r="F872" s="7"/>
      <c r="G872" s="7"/>
      <c r="H872" s="7"/>
      <c r="I872" s="7"/>
      <c r="J872" s="7"/>
      <c r="K872" s="7"/>
      <c r="L872" s="7"/>
      <c r="M872" s="7"/>
      <c r="N872" s="7"/>
      <c r="O872" s="7"/>
      <c r="P872" s="7"/>
      <c r="Q872" s="7"/>
      <c r="R872" s="7"/>
      <c r="S872" s="7"/>
      <c r="T872" s="7"/>
      <c r="U872" s="7"/>
      <c r="V872" s="7"/>
      <c r="W872" s="7"/>
      <c r="X872" s="7"/>
      <c r="Y872" s="7"/>
      <c r="Z872" s="7"/>
    </row>
    <row r="873" spans="2:26" ht="12.75">
      <c r="B873" s="4"/>
      <c r="C873" s="7"/>
      <c r="D873" s="6"/>
      <c r="E873" s="7"/>
      <c r="F873" s="7"/>
      <c r="G873" s="7"/>
      <c r="H873" s="7"/>
      <c r="I873" s="7"/>
      <c r="J873" s="7"/>
      <c r="K873" s="7"/>
      <c r="L873" s="7"/>
      <c r="M873" s="7"/>
      <c r="N873" s="7"/>
      <c r="O873" s="7"/>
      <c r="P873" s="7"/>
      <c r="Q873" s="7"/>
      <c r="R873" s="7"/>
      <c r="S873" s="7"/>
      <c r="T873" s="7"/>
      <c r="U873" s="7"/>
      <c r="V873" s="7"/>
      <c r="W873" s="7"/>
      <c r="X873" s="7"/>
      <c r="Y873" s="7"/>
      <c r="Z873" s="7"/>
    </row>
    <row r="874" spans="2:26" ht="12.75">
      <c r="B874" s="4"/>
      <c r="C874" s="7"/>
      <c r="D874" s="6"/>
      <c r="E874" s="7"/>
      <c r="F874" s="7"/>
      <c r="G874" s="7"/>
      <c r="H874" s="7"/>
      <c r="I874" s="7"/>
      <c r="J874" s="7"/>
      <c r="K874" s="7"/>
      <c r="L874" s="7"/>
      <c r="M874" s="7"/>
      <c r="N874" s="7"/>
      <c r="O874" s="7"/>
      <c r="P874" s="7"/>
      <c r="Q874" s="7"/>
      <c r="R874" s="7"/>
      <c r="S874" s="7"/>
      <c r="T874" s="7"/>
      <c r="U874" s="7"/>
      <c r="V874" s="7"/>
      <c r="W874" s="7"/>
      <c r="X874" s="7"/>
      <c r="Y874" s="7"/>
      <c r="Z874" s="7"/>
    </row>
    <row r="875" spans="2:26" ht="12.75">
      <c r="B875" s="4"/>
      <c r="C875" s="7"/>
      <c r="D875" s="6"/>
      <c r="E875" s="7"/>
      <c r="F875" s="7"/>
      <c r="G875" s="7"/>
      <c r="H875" s="7"/>
      <c r="I875" s="7"/>
      <c r="J875" s="7"/>
      <c r="K875" s="7"/>
      <c r="L875" s="7"/>
      <c r="M875" s="7"/>
      <c r="N875" s="7"/>
      <c r="O875" s="7"/>
      <c r="P875" s="7"/>
      <c r="Q875" s="7"/>
      <c r="R875" s="7"/>
      <c r="S875" s="7"/>
      <c r="T875" s="7"/>
      <c r="U875" s="7"/>
      <c r="V875" s="7"/>
      <c r="W875" s="7"/>
      <c r="X875" s="7"/>
      <c r="Y875" s="7"/>
      <c r="Z875" s="7"/>
    </row>
    <row r="876" spans="2:26" ht="12.75">
      <c r="B876" s="4"/>
      <c r="C876" s="7"/>
      <c r="D876" s="6"/>
      <c r="E876" s="7"/>
      <c r="F876" s="7"/>
      <c r="G876" s="7"/>
      <c r="H876" s="7"/>
      <c r="I876" s="7"/>
      <c r="J876" s="7"/>
      <c r="K876" s="7"/>
      <c r="L876" s="7"/>
      <c r="M876" s="7"/>
      <c r="N876" s="7"/>
      <c r="O876" s="7"/>
      <c r="P876" s="7"/>
      <c r="Q876" s="7"/>
      <c r="R876" s="7"/>
      <c r="S876" s="7"/>
      <c r="T876" s="7"/>
      <c r="U876" s="7"/>
      <c r="V876" s="7"/>
      <c r="W876" s="7"/>
      <c r="X876" s="7"/>
      <c r="Y876" s="7"/>
      <c r="Z876" s="7"/>
    </row>
    <row r="877" spans="2:26" ht="12.75">
      <c r="B877" s="4"/>
      <c r="C877" s="7"/>
      <c r="D877" s="6"/>
      <c r="E877" s="7"/>
      <c r="F877" s="7"/>
      <c r="G877" s="7"/>
      <c r="H877" s="7"/>
      <c r="I877" s="7"/>
      <c r="J877" s="7"/>
      <c r="K877" s="7"/>
      <c r="L877" s="7"/>
      <c r="M877" s="7"/>
      <c r="N877" s="7"/>
      <c r="O877" s="7"/>
      <c r="P877" s="7"/>
      <c r="Q877" s="7"/>
      <c r="R877" s="7"/>
      <c r="S877" s="7"/>
      <c r="T877" s="7"/>
      <c r="U877" s="7"/>
      <c r="V877" s="7"/>
      <c r="W877" s="7"/>
      <c r="X877" s="7"/>
      <c r="Y877" s="7"/>
      <c r="Z877" s="7"/>
    </row>
    <row r="878" spans="2:26" ht="12.75">
      <c r="B878" s="4"/>
      <c r="C878" s="7"/>
      <c r="D878" s="6"/>
      <c r="E878" s="7"/>
      <c r="F878" s="7"/>
      <c r="G878" s="7"/>
      <c r="H878" s="7"/>
      <c r="I878" s="7"/>
      <c r="J878" s="7"/>
      <c r="K878" s="7"/>
      <c r="L878" s="7"/>
      <c r="M878" s="7"/>
      <c r="N878" s="7"/>
      <c r="O878" s="7"/>
      <c r="P878" s="7"/>
      <c r="Q878" s="7"/>
      <c r="R878" s="7"/>
      <c r="S878" s="7"/>
      <c r="T878" s="7"/>
      <c r="U878" s="7"/>
      <c r="V878" s="7"/>
      <c r="W878" s="7"/>
      <c r="X878" s="7"/>
      <c r="Y878" s="7"/>
      <c r="Z878" s="7"/>
    </row>
    <row r="879" spans="2:26" ht="12.75">
      <c r="B879" s="4"/>
      <c r="C879" s="7"/>
      <c r="D879" s="6"/>
      <c r="E879" s="7"/>
      <c r="F879" s="7"/>
      <c r="G879" s="7"/>
      <c r="H879" s="7"/>
      <c r="I879" s="7"/>
      <c r="J879" s="7"/>
      <c r="K879" s="7"/>
      <c r="L879" s="7"/>
      <c r="M879" s="7"/>
      <c r="N879" s="7"/>
      <c r="O879" s="7"/>
      <c r="P879" s="7"/>
      <c r="Q879" s="7"/>
      <c r="R879" s="7"/>
      <c r="S879" s="7"/>
      <c r="T879" s="7"/>
      <c r="U879" s="7"/>
      <c r="V879" s="7"/>
      <c r="W879" s="7"/>
      <c r="X879" s="7"/>
      <c r="Y879" s="7"/>
      <c r="Z879" s="7"/>
    </row>
    <row r="880" spans="2:26" ht="12.75">
      <c r="B880" s="4"/>
      <c r="C880" s="7"/>
      <c r="D880" s="6"/>
      <c r="E880" s="7"/>
      <c r="F880" s="7"/>
      <c r="G880" s="7"/>
      <c r="H880" s="7"/>
      <c r="I880" s="7"/>
      <c r="J880" s="7"/>
      <c r="K880" s="7"/>
      <c r="L880" s="7"/>
      <c r="M880" s="7"/>
      <c r="N880" s="7"/>
      <c r="O880" s="7"/>
      <c r="P880" s="7"/>
      <c r="Q880" s="7"/>
      <c r="R880" s="7"/>
      <c r="S880" s="7"/>
      <c r="T880" s="7"/>
      <c r="U880" s="7"/>
      <c r="V880" s="7"/>
      <c r="W880" s="7"/>
      <c r="X880" s="7"/>
      <c r="Y880" s="7"/>
      <c r="Z880" s="7"/>
    </row>
    <row r="881" spans="2:26" ht="12.75">
      <c r="B881" s="4"/>
      <c r="C881" s="7"/>
      <c r="D881" s="6"/>
      <c r="E881" s="7"/>
      <c r="F881" s="7"/>
      <c r="G881" s="7"/>
      <c r="H881" s="7"/>
      <c r="I881" s="7"/>
      <c r="J881" s="7"/>
      <c r="K881" s="7"/>
      <c r="L881" s="7"/>
      <c r="M881" s="7"/>
      <c r="N881" s="7"/>
      <c r="O881" s="7"/>
      <c r="P881" s="7"/>
      <c r="Q881" s="7"/>
      <c r="R881" s="7"/>
      <c r="S881" s="7"/>
      <c r="T881" s="7"/>
      <c r="U881" s="7"/>
      <c r="V881" s="7"/>
      <c r="W881" s="7"/>
      <c r="X881" s="7"/>
      <c r="Y881" s="7"/>
      <c r="Z881" s="7"/>
    </row>
    <row r="882" spans="2:26" ht="12.75">
      <c r="B882" s="4"/>
      <c r="C882" s="7"/>
      <c r="D882" s="6"/>
      <c r="E882" s="7"/>
      <c r="F882" s="7"/>
      <c r="G882" s="7"/>
      <c r="H882" s="7"/>
      <c r="I882" s="7"/>
      <c r="J882" s="7"/>
      <c r="K882" s="7"/>
      <c r="L882" s="7"/>
      <c r="M882" s="7"/>
      <c r="N882" s="7"/>
      <c r="O882" s="7"/>
      <c r="P882" s="7"/>
      <c r="Q882" s="7"/>
      <c r="R882" s="7"/>
      <c r="S882" s="7"/>
      <c r="T882" s="7"/>
      <c r="U882" s="7"/>
      <c r="V882" s="7"/>
      <c r="W882" s="7"/>
      <c r="X882" s="7"/>
      <c r="Y882" s="7"/>
      <c r="Z882" s="7"/>
    </row>
    <row r="883" spans="2:26" ht="12.75">
      <c r="B883" s="4"/>
      <c r="C883" s="7"/>
      <c r="D883" s="6"/>
      <c r="E883" s="7"/>
      <c r="F883" s="7"/>
      <c r="G883" s="7"/>
      <c r="H883" s="7"/>
      <c r="I883" s="7"/>
      <c r="J883" s="7"/>
      <c r="K883" s="7"/>
      <c r="L883" s="7"/>
      <c r="M883" s="7"/>
      <c r="N883" s="7"/>
      <c r="O883" s="7"/>
      <c r="P883" s="7"/>
      <c r="Q883" s="7"/>
      <c r="R883" s="7"/>
      <c r="S883" s="7"/>
      <c r="T883" s="7"/>
      <c r="U883" s="7"/>
      <c r="V883" s="7"/>
      <c r="W883" s="7"/>
      <c r="X883" s="7"/>
      <c r="Y883" s="7"/>
      <c r="Z883" s="7"/>
    </row>
    <row r="884" spans="2:26" ht="12.75">
      <c r="B884" s="4"/>
      <c r="C884" s="7"/>
      <c r="D884" s="6"/>
      <c r="E884" s="7"/>
      <c r="F884" s="7"/>
      <c r="G884" s="7"/>
      <c r="H884" s="7"/>
      <c r="I884" s="7"/>
      <c r="J884" s="7"/>
      <c r="K884" s="7"/>
      <c r="L884" s="7"/>
      <c r="M884" s="7"/>
      <c r="N884" s="7"/>
      <c r="O884" s="7"/>
      <c r="P884" s="7"/>
      <c r="Q884" s="7"/>
      <c r="R884" s="7"/>
      <c r="S884" s="7"/>
      <c r="T884" s="7"/>
      <c r="U884" s="7"/>
      <c r="V884" s="7"/>
      <c r="W884" s="7"/>
      <c r="X884" s="7"/>
      <c r="Y884" s="7"/>
      <c r="Z884" s="7"/>
    </row>
    <row r="885" spans="2:26" ht="12.75">
      <c r="B885" s="4"/>
      <c r="C885" s="7"/>
      <c r="D885" s="6"/>
      <c r="E885" s="7"/>
      <c r="F885" s="7"/>
      <c r="G885" s="7"/>
      <c r="H885" s="7"/>
      <c r="I885" s="7"/>
      <c r="J885" s="7"/>
      <c r="K885" s="7"/>
      <c r="L885" s="7"/>
      <c r="M885" s="7"/>
      <c r="N885" s="7"/>
      <c r="O885" s="7"/>
      <c r="P885" s="7"/>
      <c r="Q885" s="7"/>
      <c r="R885" s="7"/>
      <c r="S885" s="7"/>
      <c r="T885" s="7"/>
      <c r="U885" s="7"/>
      <c r="V885" s="7"/>
      <c r="W885" s="7"/>
      <c r="X885" s="7"/>
      <c r="Y885" s="7"/>
      <c r="Z885" s="7"/>
    </row>
    <row r="886" spans="2:26" ht="12.75">
      <c r="B886" s="4"/>
      <c r="C886" s="7"/>
      <c r="D886" s="6"/>
      <c r="E886" s="7"/>
      <c r="F886" s="7"/>
      <c r="G886" s="7"/>
      <c r="H886" s="7"/>
      <c r="I886" s="7"/>
      <c r="J886" s="7"/>
      <c r="K886" s="7"/>
      <c r="L886" s="7"/>
      <c r="M886" s="7"/>
      <c r="N886" s="7"/>
      <c r="O886" s="7"/>
      <c r="P886" s="7"/>
      <c r="Q886" s="7"/>
      <c r="R886" s="7"/>
      <c r="S886" s="7"/>
      <c r="T886" s="7"/>
      <c r="U886" s="7"/>
      <c r="V886" s="7"/>
      <c r="W886" s="7"/>
      <c r="X886" s="7"/>
      <c r="Y886" s="7"/>
      <c r="Z886" s="7"/>
    </row>
    <row r="887" spans="2:26" ht="12.75">
      <c r="B887" s="4"/>
      <c r="C887" s="7"/>
      <c r="D887" s="6"/>
      <c r="E887" s="7"/>
      <c r="F887" s="7"/>
      <c r="G887" s="7"/>
      <c r="H887" s="7"/>
      <c r="I887" s="7"/>
      <c r="J887" s="7"/>
      <c r="K887" s="7"/>
      <c r="L887" s="7"/>
      <c r="M887" s="7"/>
      <c r="N887" s="7"/>
      <c r="O887" s="7"/>
      <c r="P887" s="7"/>
      <c r="Q887" s="7"/>
      <c r="R887" s="7"/>
      <c r="S887" s="7"/>
      <c r="T887" s="7"/>
      <c r="U887" s="7"/>
      <c r="V887" s="7"/>
      <c r="W887" s="7"/>
      <c r="X887" s="7"/>
      <c r="Y887" s="7"/>
      <c r="Z887" s="7"/>
    </row>
    <row r="888" spans="2:26" ht="12.75">
      <c r="B888" s="4"/>
      <c r="C888" s="7"/>
      <c r="D888" s="6"/>
      <c r="E888" s="7"/>
      <c r="F888" s="7"/>
      <c r="G888" s="7"/>
      <c r="H888" s="7"/>
      <c r="I888" s="7"/>
      <c r="J888" s="7"/>
      <c r="K888" s="7"/>
      <c r="L888" s="7"/>
      <c r="M888" s="7"/>
      <c r="N888" s="7"/>
      <c r="O888" s="7"/>
      <c r="P888" s="7"/>
      <c r="Q888" s="7"/>
      <c r="R888" s="7"/>
      <c r="S888" s="7"/>
      <c r="T888" s="7"/>
      <c r="U888" s="7"/>
      <c r="V888" s="7"/>
      <c r="W888" s="7"/>
      <c r="X888" s="7"/>
      <c r="Y888" s="7"/>
      <c r="Z888" s="7"/>
    </row>
    <row r="889" spans="2:26" ht="12.75">
      <c r="B889" s="4"/>
      <c r="C889" s="7"/>
      <c r="D889" s="6"/>
      <c r="E889" s="7"/>
      <c r="F889" s="7"/>
      <c r="G889" s="7"/>
      <c r="H889" s="7"/>
      <c r="I889" s="7"/>
      <c r="J889" s="7"/>
      <c r="K889" s="7"/>
      <c r="L889" s="7"/>
      <c r="M889" s="7"/>
      <c r="N889" s="7"/>
      <c r="O889" s="7"/>
      <c r="P889" s="7"/>
      <c r="Q889" s="7"/>
      <c r="R889" s="7"/>
      <c r="S889" s="7"/>
      <c r="T889" s="7"/>
      <c r="U889" s="7"/>
      <c r="V889" s="7"/>
      <c r="W889" s="7"/>
      <c r="X889" s="7"/>
      <c r="Y889" s="7"/>
      <c r="Z889" s="7"/>
    </row>
    <row r="890" spans="2:26" ht="12.75">
      <c r="B890" s="4"/>
      <c r="C890" s="7"/>
      <c r="D890" s="6"/>
      <c r="E890" s="7"/>
      <c r="F890" s="7"/>
      <c r="G890" s="7"/>
      <c r="H890" s="7"/>
      <c r="I890" s="7"/>
      <c r="J890" s="7"/>
      <c r="K890" s="7"/>
      <c r="L890" s="7"/>
      <c r="M890" s="7"/>
      <c r="N890" s="7"/>
      <c r="O890" s="7"/>
      <c r="P890" s="7"/>
      <c r="Q890" s="7"/>
      <c r="R890" s="7"/>
      <c r="S890" s="7"/>
      <c r="T890" s="7"/>
      <c r="U890" s="7"/>
      <c r="V890" s="7"/>
      <c r="W890" s="7"/>
      <c r="X890" s="7"/>
      <c r="Y890" s="7"/>
      <c r="Z890" s="7"/>
    </row>
    <row r="891" spans="2:26" ht="12.75">
      <c r="B891" s="4"/>
      <c r="C891" s="7"/>
      <c r="D891" s="6"/>
      <c r="E891" s="7"/>
      <c r="F891" s="7"/>
      <c r="G891" s="7"/>
      <c r="H891" s="7"/>
      <c r="I891" s="7"/>
      <c r="J891" s="7"/>
      <c r="K891" s="7"/>
      <c r="L891" s="7"/>
      <c r="M891" s="7"/>
      <c r="N891" s="7"/>
      <c r="O891" s="7"/>
      <c r="P891" s="7"/>
      <c r="Q891" s="7"/>
      <c r="R891" s="7"/>
      <c r="S891" s="7"/>
      <c r="T891" s="7"/>
      <c r="U891" s="7"/>
      <c r="V891" s="7"/>
      <c r="W891" s="7"/>
      <c r="X891" s="7"/>
      <c r="Y891" s="7"/>
      <c r="Z891" s="7"/>
    </row>
    <row r="892" spans="2:26" ht="12.75">
      <c r="B892" s="4"/>
      <c r="C892" s="7"/>
      <c r="D892" s="6"/>
      <c r="E892" s="7"/>
      <c r="F892" s="7"/>
      <c r="G892" s="7"/>
      <c r="H892" s="7"/>
      <c r="I892" s="7"/>
      <c r="J892" s="7"/>
      <c r="K892" s="7"/>
      <c r="L892" s="7"/>
      <c r="M892" s="7"/>
      <c r="N892" s="7"/>
      <c r="O892" s="7"/>
      <c r="P892" s="7"/>
      <c r="Q892" s="7"/>
      <c r="R892" s="7"/>
      <c r="S892" s="7"/>
      <c r="T892" s="7"/>
      <c r="U892" s="7"/>
      <c r="V892" s="7"/>
      <c r="W892" s="7"/>
      <c r="X892" s="7"/>
      <c r="Y892" s="7"/>
      <c r="Z892" s="7"/>
    </row>
    <row r="893" spans="2:26" ht="12.75">
      <c r="B893" s="4"/>
      <c r="C893" s="7"/>
      <c r="D893" s="6"/>
      <c r="E893" s="7"/>
      <c r="F893" s="7"/>
      <c r="G893" s="7"/>
      <c r="H893" s="7"/>
      <c r="I893" s="7"/>
      <c r="J893" s="7"/>
      <c r="K893" s="7"/>
      <c r="L893" s="7"/>
      <c r="M893" s="7"/>
      <c r="N893" s="7"/>
      <c r="O893" s="7"/>
      <c r="P893" s="7"/>
      <c r="Q893" s="7"/>
      <c r="R893" s="7"/>
      <c r="S893" s="7"/>
      <c r="T893" s="7"/>
      <c r="U893" s="7"/>
      <c r="V893" s="7"/>
      <c r="W893" s="7"/>
      <c r="X893" s="7"/>
      <c r="Y893" s="7"/>
      <c r="Z893" s="7"/>
    </row>
    <row r="894" spans="2:26" ht="12.75">
      <c r="B894" s="4"/>
      <c r="C894" s="7"/>
      <c r="D894" s="6"/>
      <c r="E894" s="7"/>
      <c r="F894" s="7"/>
      <c r="G894" s="7"/>
      <c r="H894" s="7"/>
      <c r="I894" s="7"/>
      <c r="J894" s="7"/>
      <c r="K894" s="7"/>
      <c r="L894" s="7"/>
      <c r="M894" s="7"/>
      <c r="N894" s="7"/>
      <c r="O894" s="7"/>
      <c r="P894" s="7"/>
      <c r="Q894" s="7"/>
      <c r="R894" s="7"/>
      <c r="S894" s="7"/>
      <c r="T894" s="7"/>
      <c r="U894" s="7"/>
      <c r="V894" s="7"/>
      <c r="W894" s="7"/>
      <c r="X894" s="7"/>
      <c r="Y894" s="7"/>
      <c r="Z894" s="7"/>
    </row>
    <row r="895" spans="2:26" ht="12.75">
      <c r="B895" s="4"/>
      <c r="C895" s="7"/>
      <c r="D895" s="6"/>
      <c r="E895" s="7"/>
      <c r="F895" s="7"/>
      <c r="G895" s="7"/>
      <c r="H895" s="7"/>
      <c r="I895" s="7"/>
      <c r="J895" s="7"/>
      <c r="K895" s="7"/>
      <c r="L895" s="7"/>
      <c r="M895" s="7"/>
      <c r="N895" s="7"/>
      <c r="O895" s="7"/>
      <c r="P895" s="7"/>
      <c r="Q895" s="7"/>
      <c r="R895" s="7"/>
      <c r="S895" s="7"/>
      <c r="T895" s="7"/>
      <c r="U895" s="7"/>
      <c r="V895" s="7"/>
      <c r="W895" s="7"/>
      <c r="X895" s="7"/>
      <c r="Y895" s="7"/>
      <c r="Z895" s="7"/>
    </row>
    <row r="896" spans="2:26" ht="12.75">
      <c r="B896" s="4"/>
      <c r="C896" s="7"/>
      <c r="D896" s="6"/>
      <c r="E896" s="7"/>
      <c r="F896" s="7"/>
      <c r="G896" s="7"/>
      <c r="H896" s="7"/>
      <c r="I896" s="7"/>
      <c r="J896" s="7"/>
      <c r="K896" s="7"/>
      <c r="L896" s="7"/>
      <c r="M896" s="7"/>
      <c r="N896" s="7"/>
      <c r="O896" s="7"/>
      <c r="P896" s="7"/>
      <c r="Q896" s="7"/>
      <c r="R896" s="7"/>
      <c r="S896" s="7"/>
      <c r="T896" s="7"/>
      <c r="U896" s="7"/>
      <c r="V896" s="7"/>
      <c r="W896" s="7"/>
      <c r="X896" s="7"/>
      <c r="Y896" s="7"/>
      <c r="Z896" s="7"/>
    </row>
    <row r="897" spans="2:26" ht="12.75">
      <c r="B897" s="4"/>
      <c r="C897" s="7"/>
      <c r="D897" s="6"/>
      <c r="E897" s="7"/>
      <c r="F897" s="7"/>
      <c r="G897" s="7"/>
      <c r="H897" s="7"/>
      <c r="I897" s="7"/>
      <c r="J897" s="7"/>
      <c r="K897" s="7"/>
      <c r="L897" s="7"/>
      <c r="M897" s="7"/>
      <c r="N897" s="7"/>
      <c r="O897" s="7"/>
      <c r="P897" s="7"/>
      <c r="Q897" s="7"/>
      <c r="R897" s="7"/>
      <c r="S897" s="7"/>
      <c r="T897" s="7"/>
      <c r="U897" s="7"/>
      <c r="V897" s="7"/>
      <c r="W897" s="7"/>
      <c r="X897" s="7"/>
      <c r="Y897" s="7"/>
      <c r="Z897" s="7"/>
    </row>
    <row r="898" spans="2:26" ht="12.75">
      <c r="B898" s="4"/>
      <c r="C898" s="7"/>
      <c r="D898" s="6"/>
      <c r="E898" s="7"/>
      <c r="F898" s="7"/>
      <c r="G898" s="7"/>
      <c r="H898" s="7"/>
      <c r="I898" s="7"/>
      <c r="J898" s="7"/>
      <c r="K898" s="7"/>
      <c r="L898" s="7"/>
      <c r="M898" s="7"/>
      <c r="N898" s="7"/>
      <c r="O898" s="7"/>
      <c r="P898" s="7"/>
      <c r="Q898" s="7"/>
      <c r="R898" s="7"/>
      <c r="S898" s="7"/>
      <c r="T898" s="7"/>
      <c r="U898" s="7"/>
      <c r="V898" s="7"/>
      <c r="W898" s="7"/>
      <c r="X898" s="7"/>
      <c r="Y898" s="7"/>
      <c r="Z898" s="7"/>
    </row>
    <row r="899" spans="2:26" ht="12.75">
      <c r="B899" s="4"/>
      <c r="C899" s="7"/>
      <c r="D899" s="6"/>
      <c r="E899" s="7"/>
      <c r="F899" s="7"/>
      <c r="G899" s="7"/>
      <c r="H899" s="7"/>
      <c r="I899" s="7"/>
      <c r="J899" s="7"/>
      <c r="K899" s="7"/>
      <c r="L899" s="7"/>
      <c r="M899" s="7"/>
      <c r="N899" s="7"/>
      <c r="O899" s="7"/>
      <c r="P899" s="7"/>
      <c r="Q899" s="7"/>
      <c r="R899" s="7"/>
      <c r="S899" s="7"/>
      <c r="T899" s="7"/>
      <c r="U899" s="7"/>
      <c r="V899" s="7"/>
      <c r="W899" s="7"/>
      <c r="X899" s="7"/>
      <c r="Y899" s="7"/>
      <c r="Z899" s="7"/>
    </row>
    <row r="900" spans="2:26" ht="12.75">
      <c r="B900" s="4"/>
      <c r="C900" s="7"/>
      <c r="D900" s="6"/>
      <c r="E900" s="7"/>
      <c r="F900" s="7"/>
      <c r="G900" s="7"/>
      <c r="H900" s="7"/>
      <c r="I900" s="7"/>
      <c r="J900" s="7"/>
      <c r="K900" s="7"/>
      <c r="L900" s="7"/>
      <c r="M900" s="7"/>
      <c r="N900" s="7"/>
      <c r="O900" s="7"/>
      <c r="P900" s="7"/>
      <c r="Q900" s="7"/>
      <c r="R900" s="7"/>
      <c r="S900" s="7"/>
      <c r="T900" s="7"/>
      <c r="U900" s="7"/>
      <c r="V900" s="7"/>
      <c r="W900" s="7"/>
      <c r="X900" s="7"/>
      <c r="Y900" s="7"/>
      <c r="Z900" s="7"/>
    </row>
    <row r="901" spans="2:26" ht="12.75">
      <c r="B901" s="4"/>
      <c r="C901" s="7"/>
      <c r="D901" s="6"/>
      <c r="E901" s="7"/>
      <c r="F901" s="7"/>
      <c r="G901" s="7"/>
      <c r="H901" s="7"/>
      <c r="I901" s="7"/>
      <c r="J901" s="7"/>
      <c r="K901" s="7"/>
      <c r="L901" s="7"/>
      <c r="M901" s="7"/>
      <c r="N901" s="7"/>
      <c r="O901" s="7"/>
      <c r="P901" s="7"/>
      <c r="Q901" s="7"/>
      <c r="R901" s="7"/>
      <c r="S901" s="7"/>
      <c r="T901" s="7"/>
      <c r="U901" s="7"/>
      <c r="V901" s="7"/>
      <c r="W901" s="7"/>
      <c r="X901" s="7"/>
      <c r="Y901" s="7"/>
      <c r="Z901" s="7"/>
    </row>
    <row r="902" spans="2:26" ht="12.75">
      <c r="B902" s="4"/>
      <c r="C902" s="7"/>
      <c r="D902" s="6"/>
      <c r="E902" s="7"/>
      <c r="F902" s="7"/>
      <c r="G902" s="7"/>
      <c r="H902" s="7"/>
      <c r="I902" s="7"/>
      <c r="J902" s="7"/>
      <c r="K902" s="7"/>
      <c r="L902" s="7"/>
      <c r="M902" s="7"/>
      <c r="N902" s="7"/>
      <c r="O902" s="7"/>
      <c r="P902" s="7"/>
      <c r="Q902" s="7"/>
      <c r="R902" s="7"/>
      <c r="S902" s="7"/>
      <c r="T902" s="7"/>
      <c r="U902" s="7"/>
      <c r="V902" s="7"/>
      <c r="W902" s="7"/>
      <c r="X902" s="7"/>
      <c r="Y902" s="7"/>
      <c r="Z902" s="7"/>
    </row>
    <row r="903" spans="2:26" ht="12.75">
      <c r="B903" s="4"/>
      <c r="C903" s="7"/>
      <c r="D903" s="6"/>
      <c r="E903" s="7"/>
      <c r="F903" s="7"/>
      <c r="G903" s="7"/>
      <c r="H903" s="7"/>
      <c r="I903" s="7"/>
      <c r="J903" s="7"/>
      <c r="K903" s="7"/>
      <c r="L903" s="7"/>
      <c r="M903" s="7"/>
      <c r="N903" s="7"/>
      <c r="O903" s="7"/>
      <c r="P903" s="7"/>
      <c r="Q903" s="7"/>
      <c r="R903" s="7"/>
      <c r="S903" s="7"/>
      <c r="T903" s="7"/>
      <c r="U903" s="7"/>
      <c r="V903" s="7"/>
      <c r="W903" s="7"/>
      <c r="X903" s="7"/>
      <c r="Y903" s="7"/>
      <c r="Z903" s="7"/>
    </row>
    <row r="904" spans="2:26" ht="12.75">
      <c r="B904" s="4"/>
      <c r="C904" s="7"/>
      <c r="D904" s="6"/>
      <c r="E904" s="7"/>
      <c r="F904" s="7"/>
      <c r="G904" s="7"/>
      <c r="H904" s="7"/>
      <c r="I904" s="7"/>
      <c r="J904" s="7"/>
      <c r="K904" s="7"/>
      <c r="L904" s="7"/>
      <c r="M904" s="7"/>
      <c r="N904" s="7"/>
      <c r="O904" s="7"/>
      <c r="P904" s="7"/>
      <c r="Q904" s="7"/>
      <c r="R904" s="7"/>
      <c r="S904" s="7"/>
      <c r="T904" s="7"/>
      <c r="U904" s="7"/>
      <c r="V904" s="7"/>
      <c r="W904" s="7"/>
      <c r="X904" s="7"/>
      <c r="Y904" s="7"/>
      <c r="Z904" s="7"/>
    </row>
    <row r="905" spans="2:26" ht="12.75">
      <c r="B905" s="4"/>
      <c r="C905" s="7"/>
      <c r="D905" s="6"/>
      <c r="E905" s="7"/>
      <c r="F905" s="7"/>
      <c r="G905" s="7"/>
      <c r="H905" s="7"/>
      <c r="I905" s="7"/>
      <c r="J905" s="7"/>
      <c r="K905" s="7"/>
      <c r="L905" s="7"/>
      <c r="M905" s="7"/>
      <c r="N905" s="7"/>
      <c r="O905" s="7"/>
      <c r="P905" s="7"/>
      <c r="Q905" s="7"/>
      <c r="R905" s="7"/>
      <c r="S905" s="7"/>
      <c r="T905" s="7"/>
      <c r="U905" s="7"/>
      <c r="V905" s="7"/>
      <c r="W905" s="7"/>
      <c r="X905" s="7"/>
      <c r="Y905" s="7"/>
      <c r="Z905" s="7"/>
    </row>
    <row r="906" spans="2:26" ht="12.75">
      <c r="B906" s="4"/>
      <c r="C906" s="7"/>
      <c r="D906" s="6"/>
      <c r="E906" s="7"/>
      <c r="F906" s="7"/>
      <c r="G906" s="7"/>
      <c r="H906" s="7"/>
      <c r="I906" s="7"/>
      <c r="J906" s="7"/>
      <c r="K906" s="7"/>
      <c r="L906" s="7"/>
      <c r="M906" s="7"/>
      <c r="N906" s="7"/>
      <c r="O906" s="7"/>
      <c r="P906" s="7"/>
      <c r="Q906" s="7"/>
      <c r="R906" s="7"/>
      <c r="S906" s="7"/>
      <c r="T906" s="7"/>
      <c r="U906" s="7"/>
      <c r="V906" s="7"/>
      <c r="W906" s="7"/>
      <c r="X906" s="7"/>
      <c r="Y906" s="7"/>
      <c r="Z906" s="7"/>
    </row>
    <row r="907" spans="2:26" ht="12.75">
      <c r="B907" s="4"/>
      <c r="C907" s="7"/>
      <c r="D907" s="6"/>
      <c r="E907" s="7"/>
      <c r="F907" s="7"/>
      <c r="G907" s="7"/>
      <c r="H907" s="7"/>
      <c r="I907" s="7"/>
      <c r="J907" s="7"/>
      <c r="K907" s="7"/>
      <c r="L907" s="7"/>
      <c r="M907" s="7"/>
      <c r="N907" s="7"/>
      <c r="O907" s="7"/>
      <c r="P907" s="7"/>
      <c r="Q907" s="7"/>
      <c r="R907" s="7"/>
      <c r="S907" s="7"/>
      <c r="T907" s="7"/>
      <c r="U907" s="7"/>
      <c r="V907" s="7"/>
      <c r="W907" s="7"/>
      <c r="X907" s="7"/>
      <c r="Y907" s="7"/>
      <c r="Z907" s="7"/>
    </row>
    <row r="908" spans="2:26" ht="12.75">
      <c r="B908" s="4"/>
      <c r="C908" s="7"/>
      <c r="D908" s="6"/>
      <c r="E908" s="7"/>
      <c r="F908" s="7"/>
      <c r="G908" s="7"/>
      <c r="H908" s="7"/>
      <c r="I908" s="7"/>
      <c r="J908" s="7"/>
      <c r="K908" s="7"/>
      <c r="L908" s="7"/>
      <c r="M908" s="7"/>
      <c r="N908" s="7"/>
      <c r="O908" s="7"/>
      <c r="P908" s="7"/>
      <c r="Q908" s="7"/>
      <c r="R908" s="7"/>
      <c r="S908" s="7"/>
      <c r="T908" s="7"/>
      <c r="U908" s="7"/>
      <c r="V908" s="7"/>
      <c r="W908" s="7"/>
      <c r="X908" s="7"/>
      <c r="Y908" s="7"/>
      <c r="Z908" s="7"/>
    </row>
    <row r="909" spans="2:26" ht="12.75">
      <c r="B909" s="4"/>
      <c r="C909" s="7"/>
      <c r="D909" s="6"/>
      <c r="E909" s="7"/>
      <c r="F909" s="7"/>
      <c r="G909" s="7"/>
      <c r="H909" s="7"/>
      <c r="I909" s="7"/>
      <c r="J909" s="7"/>
      <c r="K909" s="7"/>
      <c r="L909" s="7"/>
      <c r="M909" s="7"/>
      <c r="N909" s="7"/>
      <c r="O909" s="7"/>
      <c r="P909" s="7"/>
      <c r="Q909" s="7"/>
      <c r="R909" s="7"/>
      <c r="S909" s="7"/>
      <c r="T909" s="7"/>
      <c r="U909" s="7"/>
      <c r="V909" s="7"/>
      <c r="W909" s="7"/>
      <c r="X909" s="7"/>
      <c r="Y909" s="7"/>
      <c r="Z909" s="7"/>
    </row>
    <row r="910" spans="2:26" ht="12.75">
      <c r="B910" s="4"/>
      <c r="C910" s="7"/>
      <c r="D910" s="6"/>
      <c r="E910" s="7"/>
      <c r="F910" s="7"/>
      <c r="G910" s="7"/>
      <c r="H910" s="7"/>
      <c r="I910" s="7"/>
      <c r="J910" s="7"/>
      <c r="K910" s="7"/>
      <c r="L910" s="7"/>
      <c r="M910" s="7"/>
      <c r="N910" s="7"/>
      <c r="O910" s="7"/>
      <c r="P910" s="7"/>
      <c r="Q910" s="7"/>
      <c r="R910" s="7"/>
      <c r="S910" s="7"/>
      <c r="T910" s="7"/>
      <c r="U910" s="7"/>
      <c r="V910" s="7"/>
      <c r="W910" s="7"/>
      <c r="X910" s="7"/>
      <c r="Y910" s="7"/>
      <c r="Z910" s="7"/>
    </row>
    <row r="911" spans="2:26" ht="12.75">
      <c r="B911" s="4"/>
      <c r="C911" s="7"/>
      <c r="D911" s="6"/>
      <c r="E911" s="7"/>
      <c r="F911" s="7"/>
      <c r="G911" s="7"/>
      <c r="H911" s="7"/>
      <c r="I911" s="7"/>
      <c r="J911" s="7"/>
      <c r="K911" s="7"/>
      <c r="L911" s="7"/>
      <c r="M911" s="7"/>
      <c r="N911" s="7"/>
      <c r="O911" s="7"/>
      <c r="P911" s="7"/>
      <c r="Q911" s="7"/>
      <c r="R911" s="7"/>
      <c r="S911" s="7"/>
      <c r="T911" s="7"/>
      <c r="U911" s="7"/>
      <c r="V911" s="7"/>
      <c r="W911" s="7"/>
      <c r="X911" s="7"/>
      <c r="Y911" s="7"/>
      <c r="Z911" s="7"/>
    </row>
    <row r="912" spans="2:26" ht="12.75">
      <c r="B912" s="4"/>
      <c r="C912" s="7"/>
      <c r="D912" s="6"/>
      <c r="E912" s="7"/>
      <c r="F912" s="7"/>
      <c r="G912" s="7"/>
      <c r="H912" s="7"/>
      <c r="I912" s="7"/>
      <c r="J912" s="7"/>
      <c r="K912" s="7"/>
      <c r="L912" s="7"/>
      <c r="M912" s="7"/>
      <c r="N912" s="7"/>
      <c r="O912" s="7"/>
      <c r="P912" s="7"/>
      <c r="Q912" s="7"/>
      <c r="R912" s="7"/>
      <c r="S912" s="7"/>
      <c r="T912" s="7"/>
      <c r="U912" s="7"/>
      <c r="V912" s="7"/>
      <c r="W912" s="7"/>
      <c r="X912" s="7"/>
      <c r="Y912" s="7"/>
      <c r="Z912" s="7"/>
    </row>
    <row r="913" spans="2:26" ht="12.75">
      <c r="B913" s="4"/>
      <c r="C913" s="7"/>
      <c r="D913" s="6"/>
      <c r="E913" s="7"/>
      <c r="F913" s="7"/>
      <c r="G913" s="7"/>
      <c r="H913" s="7"/>
      <c r="I913" s="7"/>
      <c r="J913" s="7"/>
      <c r="K913" s="7"/>
      <c r="L913" s="7"/>
      <c r="M913" s="7"/>
      <c r="N913" s="7"/>
      <c r="O913" s="7"/>
      <c r="P913" s="7"/>
      <c r="Q913" s="7"/>
      <c r="R913" s="7"/>
      <c r="S913" s="7"/>
      <c r="T913" s="7"/>
      <c r="U913" s="7"/>
      <c r="V913" s="7"/>
      <c r="W913" s="7"/>
      <c r="X913" s="7"/>
      <c r="Y913" s="7"/>
      <c r="Z913" s="7"/>
    </row>
    <row r="914" spans="2:26" ht="12.75">
      <c r="B914" s="4"/>
      <c r="C914" s="7"/>
      <c r="D914" s="6"/>
      <c r="E914" s="7"/>
      <c r="F914" s="7"/>
      <c r="G914" s="7"/>
      <c r="H914" s="7"/>
      <c r="I914" s="7"/>
      <c r="J914" s="7"/>
      <c r="K914" s="7"/>
      <c r="L914" s="7"/>
      <c r="M914" s="7"/>
      <c r="N914" s="7"/>
      <c r="O914" s="7"/>
      <c r="P914" s="7"/>
      <c r="Q914" s="7"/>
      <c r="R914" s="7"/>
      <c r="S914" s="7"/>
      <c r="T914" s="7"/>
      <c r="U914" s="7"/>
      <c r="V914" s="7"/>
      <c r="W914" s="7"/>
      <c r="X914" s="7"/>
      <c r="Y914" s="7"/>
      <c r="Z914" s="7"/>
    </row>
    <row r="915" spans="2:26" ht="12.75">
      <c r="B915" s="4"/>
      <c r="C915" s="7"/>
      <c r="D915" s="6"/>
      <c r="E915" s="7"/>
      <c r="F915" s="7"/>
      <c r="G915" s="7"/>
      <c r="H915" s="7"/>
      <c r="I915" s="7"/>
      <c r="J915" s="7"/>
      <c r="K915" s="7"/>
      <c r="L915" s="7"/>
      <c r="M915" s="7"/>
      <c r="N915" s="7"/>
      <c r="O915" s="7"/>
      <c r="P915" s="7"/>
      <c r="Q915" s="7"/>
      <c r="R915" s="7"/>
      <c r="S915" s="7"/>
      <c r="T915" s="7"/>
      <c r="U915" s="7"/>
      <c r="V915" s="7"/>
      <c r="W915" s="7"/>
      <c r="X915" s="7"/>
      <c r="Y915" s="7"/>
      <c r="Z915" s="7"/>
    </row>
    <row r="916" spans="2:26" ht="12.75">
      <c r="B916" s="4"/>
      <c r="C916" s="7"/>
      <c r="D916" s="6"/>
      <c r="E916" s="7"/>
      <c r="F916" s="7"/>
      <c r="G916" s="7"/>
      <c r="H916" s="7"/>
      <c r="I916" s="7"/>
      <c r="J916" s="7"/>
      <c r="K916" s="7"/>
      <c r="L916" s="7"/>
      <c r="M916" s="7"/>
      <c r="N916" s="7"/>
      <c r="O916" s="7"/>
      <c r="P916" s="7"/>
      <c r="Q916" s="7"/>
      <c r="R916" s="7"/>
      <c r="S916" s="7"/>
      <c r="T916" s="7"/>
      <c r="U916" s="7"/>
      <c r="V916" s="7"/>
      <c r="W916" s="7"/>
      <c r="X916" s="7"/>
      <c r="Y916" s="7"/>
      <c r="Z916" s="7"/>
    </row>
    <row r="917" spans="2:26" ht="12.75">
      <c r="B917" s="4"/>
      <c r="C917" s="7"/>
      <c r="D917" s="6"/>
      <c r="E917" s="7"/>
      <c r="F917" s="7"/>
      <c r="G917" s="7"/>
      <c r="H917" s="7"/>
      <c r="I917" s="7"/>
      <c r="J917" s="7"/>
      <c r="K917" s="7"/>
      <c r="L917" s="7"/>
      <c r="M917" s="7"/>
      <c r="N917" s="7"/>
      <c r="O917" s="7"/>
      <c r="P917" s="7"/>
      <c r="Q917" s="7"/>
      <c r="R917" s="7"/>
      <c r="S917" s="7"/>
      <c r="T917" s="7"/>
      <c r="U917" s="7"/>
      <c r="V917" s="7"/>
      <c r="W917" s="7"/>
      <c r="X917" s="7"/>
      <c r="Y917" s="7"/>
      <c r="Z917" s="7"/>
    </row>
    <row r="918" spans="2:26" ht="12.75">
      <c r="B918" s="4"/>
      <c r="C918" s="7"/>
      <c r="D918" s="6"/>
      <c r="E918" s="7"/>
      <c r="F918" s="7"/>
      <c r="G918" s="7"/>
      <c r="H918" s="7"/>
      <c r="I918" s="7"/>
      <c r="J918" s="7"/>
      <c r="K918" s="7"/>
      <c r="L918" s="7"/>
      <c r="M918" s="7"/>
      <c r="N918" s="7"/>
      <c r="O918" s="7"/>
      <c r="P918" s="7"/>
      <c r="Q918" s="7"/>
      <c r="R918" s="7"/>
      <c r="S918" s="7"/>
      <c r="T918" s="7"/>
      <c r="U918" s="7"/>
      <c r="V918" s="7"/>
      <c r="W918" s="7"/>
      <c r="X918" s="7"/>
      <c r="Y918" s="7"/>
      <c r="Z918" s="7"/>
    </row>
    <row r="919" spans="2:26" ht="12.75">
      <c r="B919" s="4"/>
      <c r="C919" s="7"/>
      <c r="D919" s="6"/>
      <c r="E919" s="7"/>
      <c r="F919" s="7"/>
      <c r="G919" s="7"/>
      <c r="H919" s="7"/>
      <c r="I919" s="7"/>
      <c r="J919" s="7"/>
      <c r="K919" s="7"/>
      <c r="L919" s="7"/>
      <c r="M919" s="7"/>
      <c r="N919" s="7"/>
      <c r="O919" s="7"/>
      <c r="P919" s="7"/>
      <c r="Q919" s="7"/>
      <c r="R919" s="7"/>
      <c r="S919" s="7"/>
      <c r="T919" s="7"/>
      <c r="U919" s="7"/>
      <c r="V919" s="7"/>
      <c r="W919" s="7"/>
      <c r="X919" s="7"/>
      <c r="Y919" s="7"/>
      <c r="Z919" s="7"/>
    </row>
    <row r="920" spans="2:26" ht="12.75">
      <c r="B920" s="4"/>
      <c r="C920" s="7"/>
      <c r="D920" s="6"/>
      <c r="E920" s="7"/>
      <c r="F920" s="7"/>
      <c r="G920" s="7"/>
      <c r="H920" s="7"/>
      <c r="I920" s="7"/>
      <c r="J920" s="7"/>
      <c r="K920" s="7"/>
      <c r="L920" s="7"/>
      <c r="M920" s="7"/>
      <c r="N920" s="7"/>
      <c r="O920" s="7"/>
      <c r="P920" s="7"/>
      <c r="Q920" s="7"/>
      <c r="R920" s="7"/>
      <c r="S920" s="7"/>
      <c r="T920" s="7"/>
      <c r="U920" s="7"/>
      <c r="V920" s="7"/>
      <c r="W920" s="7"/>
      <c r="X920" s="7"/>
      <c r="Y920" s="7"/>
      <c r="Z920" s="7"/>
    </row>
    <row r="921" spans="2:26" ht="12.75">
      <c r="B921" s="4"/>
      <c r="C921" s="7"/>
      <c r="D921" s="6"/>
      <c r="E921" s="7"/>
      <c r="F921" s="7"/>
      <c r="G921" s="7"/>
      <c r="H921" s="7"/>
      <c r="I921" s="7"/>
      <c r="J921" s="7"/>
      <c r="K921" s="7"/>
      <c r="L921" s="7"/>
      <c r="M921" s="7"/>
      <c r="N921" s="7"/>
      <c r="O921" s="7"/>
      <c r="P921" s="7"/>
      <c r="Q921" s="7"/>
      <c r="R921" s="7"/>
      <c r="S921" s="7"/>
      <c r="T921" s="7"/>
      <c r="U921" s="7"/>
      <c r="V921" s="7"/>
      <c r="W921" s="7"/>
      <c r="X921" s="7"/>
      <c r="Y921" s="7"/>
      <c r="Z921" s="7"/>
    </row>
    <row r="922" spans="2:26" ht="12.75">
      <c r="B922" s="4"/>
      <c r="C922" s="7"/>
      <c r="D922" s="6"/>
      <c r="E922" s="7"/>
      <c r="F922" s="7"/>
      <c r="G922" s="7"/>
      <c r="H922" s="7"/>
      <c r="I922" s="7"/>
      <c r="J922" s="7"/>
      <c r="K922" s="7"/>
      <c r="L922" s="7"/>
      <c r="M922" s="7"/>
      <c r="N922" s="7"/>
      <c r="O922" s="7"/>
      <c r="P922" s="7"/>
      <c r="Q922" s="7"/>
      <c r="R922" s="7"/>
      <c r="S922" s="7"/>
      <c r="T922" s="7"/>
      <c r="U922" s="7"/>
      <c r="V922" s="7"/>
      <c r="W922" s="7"/>
      <c r="X922" s="7"/>
      <c r="Y922" s="7"/>
      <c r="Z922" s="7"/>
    </row>
    <row r="923" spans="2:26" ht="12.75">
      <c r="B923" s="4"/>
      <c r="C923" s="7"/>
      <c r="D923" s="6"/>
      <c r="E923" s="7"/>
      <c r="F923" s="7"/>
      <c r="G923" s="7"/>
      <c r="H923" s="7"/>
      <c r="I923" s="7"/>
      <c r="J923" s="7"/>
      <c r="K923" s="7"/>
      <c r="L923" s="7"/>
      <c r="M923" s="7"/>
      <c r="N923" s="7"/>
      <c r="O923" s="7"/>
      <c r="P923" s="7"/>
      <c r="Q923" s="7"/>
      <c r="R923" s="7"/>
      <c r="S923" s="7"/>
      <c r="T923" s="7"/>
      <c r="U923" s="7"/>
      <c r="V923" s="7"/>
      <c r="W923" s="7"/>
      <c r="X923" s="7"/>
      <c r="Y923" s="7"/>
      <c r="Z923" s="7"/>
    </row>
    <row r="924" spans="2:26" ht="12.75">
      <c r="B924" s="4"/>
      <c r="C924" s="7"/>
      <c r="D924" s="6"/>
      <c r="E924" s="7"/>
      <c r="F924" s="7"/>
      <c r="G924" s="7"/>
      <c r="H924" s="7"/>
      <c r="I924" s="7"/>
      <c r="J924" s="7"/>
      <c r="K924" s="7"/>
      <c r="L924" s="7"/>
      <c r="M924" s="7"/>
      <c r="N924" s="7"/>
      <c r="O924" s="7"/>
      <c r="P924" s="7"/>
      <c r="Q924" s="7"/>
      <c r="R924" s="7"/>
      <c r="S924" s="7"/>
      <c r="T924" s="7"/>
      <c r="U924" s="7"/>
      <c r="V924" s="7"/>
      <c r="W924" s="7"/>
      <c r="X924" s="7"/>
      <c r="Y924" s="7"/>
      <c r="Z924" s="7"/>
    </row>
    <row r="925" spans="2:26" ht="12.75">
      <c r="B925" s="4"/>
      <c r="C925" s="7"/>
      <c r="D925" s="6"/>
      <c r="E925" s="7"/>
      <c r="F925" s="7"/>
      <c r="G925" s="7"/>
      <c r="H925" s="7"/>
      <c r="I925" s="7"/>
      <c r="J925" s="7"/>
      <c r="K925" s="7"/>
      <c r="L925" s="7"/>
      <c r="M925" s="7"/>
      <c r="N925" s="7"/>
      <c r="O925" s="7"/>
      <c r="P925" s="7"/>
      <c r="Q925" s="7"/>
      <c r="R925" s="7"/>
      <c r="S925" s="7"/>
      <c r="T925" s="7"/>
      <c r="U925" s="7"/>
      <c r="V925" s="7"/>
      <c r="W925" s="7"/>
      <c r="X925" s="7"/>
      <c r="Y925" s="7"/>
      <c r="Z925" s="7"/>
    </row>
    <row r="926" spans="2:26" ht="12.75">
      <c r="B926" s="4"/>
      <c r="C926" s="7"/>
      <c r="D926" s="6"/>
      <c r="E926" s="7"/>
      <c r="F926" s="7"/>
      <c r="G926" s="7"/>
      <c r="H926" s="7"/>
      <c r="I926" s="7"/>
      <c r="J926" s="7"/>
      <c r="K926" s="7"/>
      <c r="L926" s="7"/>
      <c r="M926" s="7"/>
      <c r="N926" s="7"/>
      <c r="O926" s="7"/>
      <c r="P926" s="7"/>
      <c r="Q926" s="7"/>
      <c r="R926" s="7"/>
      <c r="S926" s="7"/>
      <c r="T926" s="7"/>
      <c r="U926" s="7"/>
      <c r="V926" s="7"/>
      <c r="W926" s="7"/>
      <c r="X926" s="7"/>
      <c r="Y926" s="7"/>
      <c r="Z926" s="7"/>
    </row>
    <row r="927" spans="2:26" ht="12.75">
      <c r="B927" s="4"/>
      <c r="C927" s="7"/>
      <c r="D927" s="6"/>
      <c r="E927" s="7"/>
      <c r="F927" s="7"/>
      <c r="G927" s="7"/>
      <c r="H927" s="7"/>
      <c r="I927" s="7"/>
      <c r="J927" s="7"/>
      <c r="K927" s="7"/>
      <c r="L927" s="7"/>
      <c r="M927" s="7"/>
      <c r="N927" s="7"/>
      <c r="O927" s="7"/>
      <c r="P927" s="7"/>
      <c r="Q927" s="7"/>
      <c r="R927" s="7"/>
      <c r="S927" s="7"/>
      <c r="T927" s="7"/>
      <c r="U927" s="7"/>
      <c r="V927" s="7"/>
      <c r="W927" s="7"/>
      <c r="X927" s="7"/>
      <c r="Y927" s="7"/>
      <c r="Z927" s="7"/>
    </row>
    <row r="928" spans="2:26" ht="12.75">
      <c r="B928" s="4"/>
      <c r="C928" s="7"/>
      <c r="D928" s="6"/>
      <c r="E928" s="7"/>
      <c r="F928" s="7"/>
      <c r="G928" s="7"/>
      <c r="H928" s="7"/>
      <c r="I928" s="7"/>
      <c r="J928" s="7"/>
      <c r="K928" s="7"/>
      <c r="L928" s="7"/>
      <c r="M928" s="7"/>
      <c r="N928" s="7"/>
      <c r="O928" s="7"/>
      <c r="P928" s="7"/>
      <c r="Q928" s="7"/>
      <c r="R928" s="7"/>
      <c r="S928" s="7"/>
      <c r="T928" s="7"/>
      <c r="U928" s="7"/>
      <c r="V928" s="7"/>
      <c r="W928" s="7"/>
      <c r="X928" s="7"/>
      <c r="Y928" s="7"/>
      <c r="Z928" s="7"/>
    </row>
    <row r="929" spans="2:26" ht="12.75">
      <c r="B929" s="4"/>
      <c r="C929" s="7"/>
      <c r="D929" s="6"/>
      <c r="E929" s="7"/>
      <c r="F929" s="7"/>
      <c r="G929" s="7"/>
      <c r="H929" s="7"/>
      <c r="I929" s="7"/>
      <c r="J929" s="7"/>
      <c r="K929" s="7"/>
      <c r="L929" s="7"/>
      <c r="M929" s="7"/>
      <c r="N929" s="7"/>
      <c r="O929" s="7"/>
      <c r="P929" s="7"/>
      <c r="Q929" s="7"/>
      <c r="R929" s="7"/>
      <c r="S929" s="7"/>
      <c r="T929" s="7"/>
      <c r="U929" s="7"/>
      <c r="V929" s="7"/>
      <c r="W929" s="7"/>
      <c r="X929" s="7"/>
      <c r="Y929" s="7"/>
      <c r="Z929" s="7"/>
    </row>
    <row r="930" spans="2:26" ht="12.75">
      <c r="B930" s="4"/>
      <c r="C930" s="7"/>
      <c r="D930" s="6"/>
      <c r="E930" s="7"/>
      <c r="F930" s="7"/>
      <c r="G930" s="7"/>
      <c r="H930" s="7"/>
      <c r="I930" s="7"/>
      <c r="J930" s="7"/>
      <c r="K930" s="7"/>
      <c r="L930" s="7"/>
      <c r="M930" s="7"/>
      <c r="N930" s="7"/>
      <c r="O930" s="7"/>
      <c r="P930" s="7"/>
      <c r="Q930" s="7"/>
      <c r="R930" s="7"/>
      <c r="S930" s="7"/>
      <c r="T930" s="7"/>
      <c r="U930" s="7"/>
      <c r="V930" s="7"/>
      <c r="W930" s="7"/>
      <c r="X930" s="7"/>
      <c r="Y930" s="7"/>
      <c r="Z930" s="7"/>
    </row>
    <row r="931" spans="2:26" ht="12.75">
      <c r="B931" s="4"/>
      <c r="C931" s="7"/>
      <c r="D931" s="6"/>
      <c r="E931" s="7"/>
      <c r="F931" s="7"/>
      <c r="G931" s="7"/>
      <c r="H931" s="7"/>
      <c r="I931" s="7"/>
      <c r="J931" s="7"/>
      <c r="K931" s="7"/>
      <c r="L931" s="7"/>
      <c r="M931" s="7"/>
      <c r="N931" s="7"/>
      <c r="O931" s="7"/>
      <c r="P931" s="7"/>
      <c r="Q931" s="7"/>
      <c r="R931" s="7"/>
      <c r="S931" s="7"/>
      <c r="T931" s="7"/>
      <c r="U931" s="7"/>
      <c r="V931" s="7"/>
      <c r="W931" s="7"/>
      <c r="X931" s="7"/>
      <c r="Y931" s="7"/>
      <c r="Z931" s="7"/>
    </row>
    <row r="932" spans="2:26" ht="12.75">
      <c r="B932" s="4"/>
      <c r="C932" s="7"/>
      <c r="D932" s="6"/>
      <c r="E932" s="7"/>
      <c r="F932" s="7"/>
      <c r="G932" s="7"/>
      <c r="H932" s="7"/>
      <c r="I932" s="7"/>
      <c r="J932" s="7"/>
      <c r="K932" s="7"/>
      <c r="L932" s="7"/>
      <c r="M932" s="7"/>
      <c r="N932" s="7"/>
      <c r="O932" s="7"/>
      <c r="P932" s="7"/>
      <c r="Q932" s="7"/>
      <c r="R932" s="7"/>
      <c r="S932" s="7"/>
      <c r="T932" s="7"/>
      <c r="U932" s="7"/>
      <c r="V932" s="7"/>
      <c r="W932" s="7"/>
      <c r="X932" s="7"/>
      <c r="Y932" s="7"/>
      <c r="Z932" s="7"/>
    </row>
    <row r="933" spans="2:26" ht="12.75">
      <c r="B933" s="4"/>
      <c r="C933" s="7"/>
      <c r="D933" s="6"/>
      <c r="E933" s="7"/>
      <c r="F933" s="7"/>
      <c r="G933" s="7"/>
      <c r="H933" s="7"/>
      <c r="I933" s="7"/>
      <c r="J933" s="7"/>
      <c r="K933" s="7"/>
      <c r="L933" s="7"/>
      <c r="M933" s="7"/>
      <c r="N933" s="7"/>
      <c r="O933" s="7"/>
      <c r="P933" s="7"/>
      <c r="Q933" s="7"/>
      <c r="R933" s="7"/>
      <c r="S933" s="7"/>
      <c r="T933" s="7"/>
      <c r="U933" s="7"/>
      <c r="V933" s="7"/>
      <c r="W933" s="7"/>
      <c r="X933" s="7"/>
      <c r="Y933" s="7"/>
      <c r="Z933" s="7"/>
    </row>
    <row r="934" spans="2:26" ht="12.75">
      <c r="B934" s="4"/>
      <c r="C934" s="7"/>
      <c r="D934" s="6"/>
      <c r="E934" s="7"/>
      <c r="F934" s="7"/>
      <c r="G934" s="7"/>
      <c r="H934" s="7"/>
      <c r="I934" s="7"/>
      <c r="J934" s="7"/>
      <c r="K934" s="7"/>
      <c r="L934" s="7"/>
      <c r="M934" s="7"/>
      <c r="N934" s="7"/>
      <c r="O934" s="7"/>
      <c r="P934" s="7"/>
      <c r="Q934" s="7"/>
      <c r="R934" s="7"/>
      <c r="S934" s="7"/>
      <c r="T934" s="7"/>
      <c r="U934" s="7"/>
      <c r="V934" s="7"/>
      <c r="W934" s="7"/>
      <c r="X934" s="7"/>
      <c r="Y934" s="7"/>
      <c r="Z934" s="7"/>
    </row>
    <row r="935" spans="2:26" ht="12.75">
      <c r="B935" s="4"/>
      <c r="C935" s="7"/>
      <c r="D935" s="6"/>
      <c r="E935" s="7"/>
      <c r="F935" s="7"/>
      <c r="G935" s="7"/>
      <c r="H935" s="7"/>
      <c r="I935" s="7"/>
      <c r="J935" s="7"/>
      <c r="K935" s="7"/>
      <c r="L935" s="7"/>
      <c r="M935" s="7"/>
      <c r="N935" s="7"/>
      <c r="O935" s="7"/>
      <c r="P935" s="7"/>
      <c r="Q935" s="7"/>
      <c r="R935" s="7"/>
      <c r="S935" s="7"/>
      <c r="T935" s="7"/>
      <c r="U935" s="7"/>
      <c r="V935" s="7"/>
      <c r="W935" s="7"/>
      <c r="X935" s="7"/>
      <c r="Y935" s="7"/>
      <c r="Z935" s="7"/>
    </row>
    <row r="936" spans="2:26" ht="12.75">
      <c r="B936" s="4"/>
      <c r="C936" s="7"/>
      <c r="D936" s="6"/>
      <c r="E936" s="7"/>
      <c r="F936" s="7"/>
      <c r="G936" s="7"/>
      <c r="H936" s="7"/>
      <c r="I936" s="7"/>
      <c r="J936" s="7"/>
      <c r="K936" s="7"/>
      <c r="L936" s="7"/>
      <c r="M936" s="7"/>
      <c r="N936" s="7"/>
      <c r="O936" s="7"/>
      <c r="P936" s="7"/>
      <c r="Q936" s="7"/>
      <c r="R936" s="7"/>
      <c r="S936" s="7"/>
      <c r="T936" s="7"/>
      <c r="U936" s="7"/>
      <c r="V936" s="7"/>
      <c r="W936" s="7"/>
      <c r="X936" s="7"/>
      <c r="Y936" s="7"/>
      <c r="Z936" s="7"/>
    </row>
    <row r="937" spans="2:26" ht="12.75">
      <c r="B937" s="4"/>
      <c r="C937" s="7"/>
      <c r="D937" s="6"/>
      <c r="E937" s="7"/>
      <c r="F937" s="7"/>
      <c r="G937" s="7"/>
      <c r="H937" s="7"/>
      <c r="I937" s="7"/>
      <c r="J937" s="7"/>
      <c r="K937" s="7"/>
      <c r="L937" s="7"/>
      <c r="M937" s="7"/>
      <c r="N937" s="7"/>
      <c r="O937" s="7"/>
      <c r="P937" s="7"/>
      <c r="Q937" s="7"/>
      <c r="R937" s="7"/>
      <c r="S937" s="7"/>
      <c r="T937" s="7"/>
      <c r="U937" s="7"/>
      <c r="V937" s="7"/>
      <c r="W937" s="7"/>
      <c r="X937" s="7"/>
      <c r="Y937" s="7"/>
      <c r="Z937" s="7"/>
    </row>
    <row r="938" spans="2:26" ht="12.75">
      <c r="B938" s="4"/>
      <c r="C938" s="7"/>
      <c r="D938" s="6"/>
      <c r="E938" s="7"/>
      <c r="F938" s="7"/>
      <c r="G938" s="7"/>
      <c r="H938" s="7"/>
      <c r="I938" s="7"/>
      <c r="J938" s="7"/>
      <c r="K938" s="7"/>
      <c r="L938" s="7"/>
      <c r="M938" s="7"/>
      <c r="N938" s="7"/>
      <c r="O938" s="7"/>
      <c r="P938" s="7"/>
      <c r="Q938" s="7"/>
      <c r="R938" s="7"/>
      <c r="S938" s="7"/>
      <c r="T938" s="7"/>
      <c r="U938" s="7"/>
      <c r="V938" s="7"/>
      <c r="W938" s="7"/>
      <c r="X938" s="7"/>
      <c r="Y938" s="7"/>
      <c r="Z938" s="7"/>
    </row>
    <row r="939" spans="2:26" ht="12.75">
      <c r="B939" s="4"/>
      <c r="C939" s="7"/>
      <c r="D939" s="6"/>
      <c r="E939" s="7"/>
      <c r="F939" s="7"/>
      <c r="G939" s="7"/>
      <c r="H939" s="7"/>
      <c r="I939" s="7"/>
      <c r="J939" s="7"/>
      <c r="K939" s="7"/>
      <c r="L939" s="7"/>
      <c r="M939" s="7"/>
      <c r="N939" s="7"/>
      <c r="O939" s="7"/>
      <c r="P939" s="7"/>
      <c r="Q939" s="7"/>
      <c r="R939" s="7"/>
      <c r="S939" s="7"/>
      <c r="T939" s="7"/>
      <c r="U939" s="7"/>
      <c r="V939" s="7"/>
      <c r="W939" s="7"/>
      <c r="X939" s="7"/>
      <c r="Y939" s="7"/>
      <c r="Z939" s="7"/>
    </row>
    <row r="940" spans="2:26" ht="12.75">
      <c r="B940" s="4"/>
      <c r="C940" s="7"/>
      <c r="D940" s="6"/>
      <c r="E940" s="7"/>
      <c r="F940" s="7"/>
      <c r="G940" s="7"/>
      <c r="H940" s="7"/>
      <c r="I940" s="7"/>
      <c r="J940" s="7"/>
      <c r="K940" s="7"/>
      <c r="L940" s="7"/>
      <c r="M940" s="7"/>
      <c r="N940" s="7"/>
      <c r="O940" s="7"/>
      <c r="P940" s="7"/>
      <c r="Q940" s="7"/>
      <c r="R940" s="7"/>
      <c r="S940" s="7"/>
      <c r="T940" s="7"/>
      <c r="U940" s="7"/>
      <c r="V940" s="7"/>
      <c r="W940" s="7"/>
      <c r="X940" s="7"/>
      <c r="Y940" s="7"/>
      <c r="Z940" s="7"/>
    </row>
    <row r="941" spans="2:26" ht="12.75">
      <c r="B941" s="4"/>
      <c r="C941" s="7"/>
      <c r="D941" s="6"/>
      <c r="E941" s="7"/>
      <c r="F941" s="7"/>
      <c r="G941" s="7"/>
      <c r="H941" s="7"/>
      <c r="I941" s="7"/>
      <c r="J941" s="7"/>
      <c r="K941" s="7"/>
      <c r="L941" s="7"/>
      <c r="M941" s="7"/>
      <c r="N941" s="7"/>
      <c r="O941" s="7"/>
      <c r="P941" s="7"/>
      <c r="Q941" s="7"/>
      <c r="R941" s="7"/>
      <c r="S941" s="7"/>
      <c r="T941" s="7"/>
      <c r="U941" s="7"/>
      <c r="V941" s="7"/>
      <c r="W941" s="7"/>
      <c r="X941" s="7"/>
      <c r="Y941" s="7"/>
      <c r="Z941" s="7"/>
    </row>
    <row r="942" spans="2:26" ht="12.75">
      <c r="B942" s="4"/>
      <c r="C942" s="7"/>
      <c r="D942" s="6"/>
      <c r="E942" s="7"/>
      <c r="F942" s="7"/>
      <c r="G942" s="7"/>
      <c r="H942" s="7"/>
      <c r="I942" s="7"/>
      <c r="J942" s="7"/>
      <c r="K942" s="7"/>
      <c r="L942" s="7"/>
      <c r="M942" s="7"/>
      <c r="N942" s="7"/>
      <c r="O942" s="7"/>
      <c r="P942" s="7"/>
      <c r="Q942" s="7"/>
      <c r="R942" s="7"/>
      <c r="S942" s="7"/>
      <c r="T942" s="7"/>
      <c r="U942" s="7"/>
      <c r="V942" s="7"/>
      <c r="W942" s="7"/>
      <c r="X942" s="7"/>
      <c r="Y942" s="7"/>
      <c r="Z942" s="7"/>
    </row>
    <row r="943" spans="2:26" ht="12.75">
      <c r="B943" s="4"/>
      <c r="C943" s="7"/>
      <c r="D943" s="6"/>
      <c r="E943" s="7"/>
      <c r="F943" s="7"/>
      <c r="G943" s="7"/>
      <c r="H943" s="7"/>
      <c r="I943" s="7"/>
      <c r="J943" s="7"/>
      <c r="K943" s="7"/>
      <c r="L943" s="7"/>
      <c r="M943" s="7"/>
      <c r="N943" s="7"/>
      <c r="O943" s="7"/>
      <c r="P943" s="7"/>
      <c r="Q943" s="7"/>
      <c r="R943" s="7"/>
      <c r="S943" s="7"/>
      <c r="T943" s="7"/>
      <c r="U943" s="7"/>
      <c r="V943" s="7"/>
      <c r="W943" s="7"/>
      <c r="X943" s="7"/>
      <c r="Y943" s="7"/>
      <c r="Z943" s="7"/>
    </row>
    <row r="944" spans="2:26" ht="12.75">
      <c r="B944" s="4"/>
      <c r="C944" s="7"/>
      <c r="D944" s="6"/>
      <c r="E944" s="7"/>
      <c r="F944" s="7"/>
      <c r="G944" s="7"/>
      <c r="H944" s="7"/>
      <c r="I944" s="7"/>
      <c r="J944" s="7"/>
      <c r="K944" s="7"/>
      <c r="L944" s="7"/>
      <c r="M944" s="7"/>
      <c r="N944" s="7"/>
      <c r="O944" s="7"/>
      <c r="P944" s="7"/>
      <c r="Q944" s="7"/>
      <c r="R944" s="7"/>
      <c r="S944" s="7"/>
      <c r="T944" s="7"/>
      <c r="U944" s="7"/>
      <c r="V944" s="7"/>
      <c r="W944" s="7"/>
      <c r="X944" s="7"/>
      <c r="Y944" s="7"/>
      <c r="Z944" s="7"/>
    </row>
    <row r="945" spans="2:26" ht="12.75">
      <c r="B945" s="4"/>
      <c r="C945" s="7"/>
      <c r="D945" s="6"/>
      <c r="E945" s="7"/>
      <c r="F945" s="7"/>
      <c r="G945" s="7"/>
      <c r="H945" s="7"/>
      <c r="I945" s="7"/>
      <c r="J945" s="7"/>
      <c r="K945" s="7"/>
      <c r="L945" s="7"/>
      <c r="M945" s="7"/>
      <c r="N945" s="7"/>
      <c r="O945" s="7"/>
      <c r="P945" s="7"/>
      <c r="Q945" s="7"/>
      <c r="R945" s="7"/>
      <c r="S945" s="7"/>
      <c r="T945" s="7"/>
      <c r="U945" s="7"/>
      <c r="V945" s="7"/>
      <c r="W945" s="7"/>
      <c r="X945" s="7"/>
      <c r="Y945" s="7"/>
      <c r="Z945" s="7"/>
    </row>
    <row r="946" spans="2:26" ht="12.75">
      <c r="B946" s="4"/>
      <c r="C946" s="7"/>
      <c r="D946" s="6"/>
      <c r="E946" s="7"/>
      <c r="F946" s="7"/>
      <c r="G946" s="7"/>
      <c r="H946" s="7"/>
      <c r="I946" s="7"/>
      <c r="J946" s="7"/>
      <c r="K946" s="7"/>
      <c r="L946" s="7"/>
      <c r="M946" s="7"/>
      <c r="N946" s="7"/>
      <c r="O946" s="7"/>
      <c r="P946" s="7"/>
      <c r="Q946" s="7"/>
      <c r="R946" s="7"/>
      <c r="S946" s="7"/>
      <c r="T946" s="7"/>
      <c r="U946" s="7"/>
      <c r="V946" s="7"/>
      <c r="W946" s="7"/>
      <c r="X946" s="7"/>
      <c r="Y946" s="7"/>
      <c r="Z946" s="7"/>
    </row>
    <row r="947" spans="2:26" ht="12.75">
      <c r="B947" s="4"/>
      <c r="C947" s="7"/>
      <c r="D947" s="6"/>
      <c r="E947" s="7"/>
      <c r="F947" s="7"/>
      <c r="G947" s="7"/>
      <c r="H947" s="7"/>
      <c r="I947" s="7"/>
      <c r="J947" s="7"/>
      <c r="K947" s="7"/>
      <c r="L947" s="7"/>
      <c r="M947" s="7"/>
      <c r="N947" s="7"/>
      <c r="O947" s="7"/>
      <c r="P947" s="7"/>
      <c r="Q947" s="7"/>
      <c r="R947" s="7"/>
      <c r="S947" s="7"/>
      <c r="T947" s="7"/>
      <c r="U947" s="7"/>
      <c r="V947" s="7"/>
      <c r="W947" s="7"/>
      <c r="X947" s="7"/>
      <c r="Y947" s="7"/>
      <c r="Z947" s="7"/>
    </row>
    <row r="948" spans="2:26" ht="12.75">
      <c r="B948" s="4"/>
      <c r="C948" s="7"/>
      <c r="D948" s="6"/>
      <c r="E948" s="7"/>
      <c r="F948" s="7"/>
      <c r="G948" s="7"/>
      <c r="H948" s="7"/>
      <c r="I948" s="7"/>
      <c r="J948" s="7"/>
      <c r="K948" s="7"/>
      <c r="L948" s="7"/>
      <c r="M948" s="7"/>
      <c r="N948" s="7"/>
      <c r="O948" s="7"/>
      <c r="P948" s="7"/>
      <c r="Q948" s="7"/>
      <c r="R948" s="7"/>
      <c r="S948" s="7"/>
      <c r="T948" s="7"/>
      <c r="U948" s="7"/>
      <c r="V948" s="7"/>
      <c r="W948" s="7"/>
      <c r="X948" s="7"/>
      <c r="Y948" s="7"/>
      <c r="Z948" s="7"/>
    </row>
    <row r="949" spans="2:26" ht="12.75">
      <c r="B949" s="4"/>
      <c r="C949" s="7"/>
      <c r="D949" s="6"/>
      <c r="E949" s="7"/>
      <c r="F949" s="7"/>
      <c r="G949" s="7"/>
      <c r="H949" s="7"/>
      <c r="I949" s="7"/>
      <c r="J949" s="7"/>
      <c r="K949" s="7"/>
      <c r="L949" s="7"/>
      <c r="M949" s="7"/>
      <c r="N949" s="7"/>
      <c r="O949" s="7"/>
      <c r="P949" s="7"/>
      <c r="Q949" s="7"/>
      <c r="R949" s="7"/>
      <c r="S949" s="7"/>
      <c r="T949" s="7"/>
      <c r="U949" s="7"/>
      <c r="V949" s="7"/>
      <c r="W949" s="7"/>
      <c r="X949" s="7"/>
      <c r="Y949" s="7"/>
      <c r="Z949" s="7"/>
    </row>
    <row r="950" spans="2:26" ht="12.75">
      <c r="B950" s="4"/>
      <c r="C950" s="7"/>
      <c r="D950" s="6"/>
      <c r="E950" s="7"/>
      <c r="F950" s="7"/>
      <c r="G950" s="7"/>
      <c r="H950" s="7"/>
      <c r="I950" s="7"/>
      <c r="J950" s="7"/>
      <c r="K950" s="7"/>
      <c r="L950" s="7"/>
      <c r="M950" s="7"/>
      <c r="N950" s="7"/>
      <c r="O950" s="7"/>
      <c r="P950" s="7"/>
      <c r="Q950" s="7"/>
      <c r="R950" s="7"/>
      <c r="S950" s="7"/>
      <c r="T950" s="7"/>
      <c r="U950" s="7"/>
      <c r="V950" s="7"/>
      <c r="W950" s="7"/>
      <c r="X950" s="7"/>
      <c r="Y950" s="7"/>
      <c r="Z950" s="7"/>
    </row>
    <row r="951" spans="2:26" ht="12.75">
      <c r="B951" s="4"/>
      <c r="C951" s="7"/>
      <c r="D951" s="6"/>
      <c r="E951" s="7"/>
      <c r="F951" s="7"/>
      <c r="G951" s="7"/>
      <c r="H951" s="7"/>
      <c r="I951" s="7"/>
      <c r="J951" s="7"/>
      <c r="K951" s="7"/>
      <c r="L951" s="7"/>
      <c r="M951" s="7"/>
      <c r="N951" s="7"/>
      <c r="O951" s="7"/>
      <c r="P951" s="7"/>
      <c r="Q951" s="7"/>
      <c r="R951" s="7"/>
      <c r="S951" s="7"/>
      <c r="T951" s="7"/>
      <c r="U951" s="7"/>
      <c r="V951" s="7"/>
      <c r="W951" s="7"/>
      <c r="X951" s="7"/>
      <c r="Y951" s="7"/>
      <c r="Z951" s="7"/>
    </row>
    <row r="952" spans="2:26" ht="12.75">
      <c r="B952" s="4"/>
      <c r="C952" s="7"/>
      <c r="D952" s="6"/>
      <c r="E952" s="7"/>
      <c r="F952" s="7"/>
      <c r="G952" s="7"/>
      <c r="H952" s="7"/>
      <c r="I952" s="7"/>
      <c r="J952" s="7"/>
      <c r="K952" s="7"/>
      <c r="L952" s="7"/>
      <c r="M952" s="7"/>
      <c r="N952" s="7"/>
      <c r="O952" s="7"/>
      <c r="P952" s="7"/>
      <c r="Q952" s="7"/>
      <c r="R952" s="7"/>
      <c r="S952" s="7"/>
      <c r="T952" s="7"/>
      <c r="U952" s="7"/>
      <c r="V952" s="7"/>
      <c r="W952" s="7"/>
      <c r="X952" s="7"/>
      <c r="Y952" s="7"/>
      <c r="Z952" s="7"/>
    </row>
    <row r="953" spans="2:26" ht="12.75">
      <c r="B953" s="4"/>
      <c r="C953" s="7"/>
      <c r="D953" s="6"/>
      <c r="E953" s="7"/>
      <c r="F953" s="7"/>
      <c r="G953" s="7"/>
      <c r="H953" s="7"/>
      <c r="I953" s="7"/>
      <c r="J953" s="7"/>
      <c r="K953" s="7"/>
      <c r="L953" s="7"/>
      <c r="M953" s="7"/>
      <c r="N953" s="7"/>
      <c r="O953" s="7"/>
      <c r="P953" s="7"/>
      <c r="Q953" s="7"/>
      <c r="R953" s="7"/>
      <c r="S953" s="7"/>
      <c r="T953" s="7"/>
      <c r="U953" s="7"/>
      <c r="V953" s="7"/>
      <c r="W953" s="7"/>
      <c r="X953" s="7"/>
      <c r="Y953" s="7"/>
      <c r="Z953" s="7"/>
    </row>
    <row r="954" spans="2:26" ht="12.75">
      <c r="B954" s="4"/>
      <c r="C954" s="7"/>
      <c r="D954" s="6"/>
      <c r="E954" s="7"/>
      <c r="F954" s="7"/>
      <c r="G954" s="7"/>
      <c r="H954" s="7"/>
      <c r="I954" s="7"/>
      <c r="J954" s="7"/>
      <c r="K954" s="7"/>
      <c r="L954" s="7"/>
      <c r="M954" s="7"/>
      <c r="N954" s="7"/>
      <c r="O954" s="7"/>
      <c r="P954" s="7"/>
      <c r="Q954" s="7"/>
      <c r="R954" s="7"/>
      <c r="S954" s="7"/>
      <c r="T954" s="7"/>
      <c r="U954" s="7"/>
      <c r="V954" s="7"/>
      <c r="W954" s="7"/>
      <c r="X954" s="7"/>
      <c r="Y954" s="7"/>
      <c r="Z954" s="7"/>
    </row>
    <row r="955" spans="2:26" ht="12.75">
      <c r="B955" s="4"/>
      <c r="C955" s="7"/>
      <c r="D955" s="6"/>
      <c r="E955" s="7"/>
      <c r="F955" s="7"/>
      <c r="G955" s="7"/>
      <c r="H955" s="7"/>
      <c r="I955" s="7"/>
      <c r="J955" s="7"/>
      <c r="K955" s="7"/>
      <c r="L955" s="7"/>
      <c r="M955" s="7"/>
      <c r="N955" s="7"/>
      <c r="O955" s="7"/>
      <c r="P955" s="7"/>
      <c r="Q955" s="7"/>
      <c r="R955" s="7"/>
      <c r="S955" s="7"/>
      <c r="T955" s="7"/>
      <c r="U955" s="7"/>
      <c r="V955" s="7"/>
      <c r="W955" s="7"/>
      <c r="X955" s="7"/>
      <c r="Y955" s="7"/>
      <c r="Z955" s="7"/>
    </row>
    <row r="956" spans="2:26" ht="12.75">
      <c r="B956" s="4"/>
      <c r="C956" s="7"/>
      <c r="D956" s="6"/>
      <c r="E956" s="7"/>
      <c r="F956" s="7"/>
      <c r="G956" s="7"/>
      <c r="H956" s="7"/>
      <c r="I956" s="7"/>
      <c r="J956" s="7"/>
      <c r="K956" s="7"/>
      <c r="L956" s="7"/>
      <c r="M956" s="7"/>
      <c r="N956" s="7"/>
      <c r="O956" s="7"/>
      <c r="P956" s="7"/>
      <c r="Q956" s="7"/>
      <c r="R956" s="7"/>
      <c r="S956" s="7"/>
      <c r="T956" s="7"/>
      <c r="U956" s="7"/>
      <c r="V956" s="7"/>
      <c r="W956" s="7"/>
      <c r="X956" s="7"/>
      <c r="Y956" s="7"/>
      <c r="Z956" s="7"/>
    </row>
    <row r="957" spans="2:26" ht="12.75">
      <c r="B957" s="4"/>
      <c r="C957" s="7"/>
      <c r="D957" s="6"/>
      <c r="E957" s="7"/>
      <c r="F957" s="7"/>
      <c r="G957" s="7"/>
      <c r="H957" s="7"/>
      <c r="I957" s="7"/>
      <c r="J957" s="7"/>
      <c r="K957" s="7"/>
      <c r="L957" s="7"/>
      <c r="M957" s="7"/>
      <c r="N957" s="7"/>
      <c r="O957" s="7"/>
      <c r="P957" s="7"/>
      <c r="Q957" s="7"/>
      <c r="R957" s="7"/>
      <c r="S957" s="7"/>
      <c r="T957" s="7"/>
      <c r="U957" s="7"/>
      <c r="V957" s="7"/>
      <c r="W957" s="7"/>
      <c r="X957" s="7"/>
      <c r="Y957" s="7"/>
      <c r="Z957" s="7"/>
    </row>
    <row r="958" spans="2:26" ht="12.75">
      <c r="B958" s="18"/>
      <c r="C958" s="19"/>
      <c r="D958" s="6"/>
      <c r="E958" s="19"/>
      <c r="F958" s="19"/>
      <c r="G958" s="19"/>
      <c r="H958" s="19"/>
      <c r="I958" s="19"/>
      <c r="J958" s="19"/>
      <c r="K958" s="19"/>
      <c r="L958" s="19"/>
      <c r="M958" s="19"/>
      <c r="N958" s="7"/>
      <c r="O958" s="19"/>
      <c r="P958" s="19"/>
      <c r="Q958" s="19"/>
      <c r="R958" s="19"/>
      <c r="S958" s="19"/>
      <c r="T958" s="19"/>
      <c r="U958" s="19"/>
      <c r="V958" s="19"/>
      <c r="W958" s="19"/>
      <c r="X958" s="19"/>
      <c r="Y958" s="19"/>
      <c r="Z958" s="19"/>
    </row>
    <row r="959" spans="2:26" ht="12.75">
      <c r="B959" s="18"/>
      <c r="C959" s="19"/>
      <c r="D959" s="6"/>
      <c r="E959" s="19"/>
      <c r="F959" s="19"/>
      <c r="G959" s="19"/>
      <c r="H959" s="19"/>
      <c r="I959" s="19"/>
      <c r="J959" s="19"/>
      <c r="K959" s="19"/>
      <c r="L959" s="19"/>
      <c r="M959" s="19"/>
      <c r="N959" s="7"/>
      <c r="O959" s="19"/>
      <c r="P959" s="19"/>
      <c r="Q959" s="19"/>
      <c r="R959" s="19"/>
      <c r="S959" s="19"/>
      <c r="T959" s="19"/>
      <c r="U959" s="19"/>
      <c r="V959" s="19"/>
      <c r="W959" s="19"/>
      <c r="X959" s="19"/>
      <c r="Y959" s="19"/>
      <c r="Z959" s="19"/>
    </row>
    <row r="960" spans="2:26" ht="12.75">
      <c r="B960" s="18"/>
      <c r="C960" s="19"/>
      <c r="D960" s="6"/>
      <c r="E960" s="19"/>
      <c r="F960" s="19"/>
      <c r="G960" s="19"/>
      <c r="H960" s="19"/>
      <c r="I960" s="19"/>
      <c r="J960" s="19"/>
      <c r="K960" s="19"/>
      <c r="L960" s="19"/>
      <c r="M960" s="19"/>
      <c r="N960" s="7"/>
      <c r="O960" s="19"/>
      <c r="P960" s="19"/>
      <c r="Q960" s="19"/>
      <c r="R960" s="19"/>
      <c r="S960" s="19"/>
      <c r="T960" s="19"/>
      <c r="U960" s="19"/>
      <c r="V960" s="19"/>
      <c r="W960" s="19"/>
      <c r="X960" s="19"/>
      <c r="Y960" s="19"/>
      <c r="Z960" s="19"/>
    </row>
    <row r="961" spans="2:26" ht="12.75">
      <c r="B961" s="18"/>
      <c r="C961" s="19"/>
      <c r="D961" s="6"/>
      <c r="E961" s="19"/>
      <c r="F961" s="19"/>
      <c r="G961" s="19"/>
      <c r="H961" s="19"/>
      <c r="I961" s="19"/>
      <c r="J961" s="19"/>
      <c r="K961" s="19"/>
      <c r="L961" s="19"/>
      <c r="M961" s="19"/>
      <c r="N961" s="7"/>
      <c r="O961" s="19"/>
      <c r="P961" s="19"/>
      <c r="Q961" s="19"/>
      <c r="R961" s="19"/>
      <c r="S961" s="19"/>
      <c r="T961" s="19"/>
      <c r="U961" s="19"/>
      <c r="V961" s="19"/>
      <c r="W961" s="19"/>
      <c r="X961" s="19"/>
      <c r="Y961" s="19"/>
      <c r="Z961" s="19"/>
    </row>
    <row r="962" spans="2:26" ht="12.75">
      <c r="B962" s="18"/>
      <c r="C962" s="19"/>
      <c r="D962" s="6"/>
      <c r="E962" s="19"/>
      <c r="F962" s="19"/>
      <c r="G962" s="19"/>
      <c r="H962" s="19"/>
      <c r="I962" s="19"/>
      <c r="J962" s="19"/>
      <c r="K962" s="19"/>
      <c r="L962" s="19"/>
      <c r="M962" s="19"/>
      <c r="N962" s="7"/>
      <c r="O962" s="19"/>
      <c r="P962" s="19"/>
      <c r="Q962" s="19"/>
      <c r="R962" s="19"/>
      <c r="S962" s="19"/>
      <c r="T962" s="19"/>
      <c r="U962" s="19"/>
      <c r="V962" s="19"/>
      <c r="W962" s="19"/>
      <c r="X962" s="19"/>
      <c r="Y962" s="19"/>
      <c r="Z962" s="19"/>
    </row>
    <row r="963" spans="2:26" ht="12.75">
      <c r="B963" s="18"/>
      <c r="C963" s="19"/>
      <c r="D963" s="6"/>
      <c r="E963" s="19"/>
      <c r="F963" s="19"/>
      <c r="G963" s="19"/>
      <c r="H963" s="19"/>
      <c r="I963" s="19"/>
      <c r="J963" s="19"/>
      <c r="K963" s="19"/>
      <c r="L963" s="19"/>
      <c r="M963" s="19"/>
      <c r="N963" s="7"/>
      <c r="O963" s="19"/>
      <c r="P963" s="19"/>
      <c r="Q963" s="19"/>
      <c r="R963" s="19"/>
      <c r="S963" s="19"/>
      <c r="T963" s="19"/>
      <c r="U963" s="19"/>
      <c r="V963" s="19"/>
      <c r="W963" s="19"/>
      <c r="X963" s="19"/>
      <c r="Y963" s="19"/>
      <c r="Z963" s="19"/>
    </row>
    <row r="964" spans="2:26" ht="12.75">
      <c r="B964" s="18"/>
      <c r="C964" s="19"/>
      <c r="D964" s="6"/>
      <c r="E964" s="19"/>
      <c r="F964" s="19"/>
      <c r="G964" s="19"/>
      <c r="H964" s="19"/>
      <c r="I964" s="19"/>
      <c r="J964" s="19"/>
      <c r="K964" s="19"/>
      <c r="L964" s="19"/>
      <c r="M964" s="19"/>
      <c r="N964" s="7"/>
      <c r="O964" s="19"/>
      <c r="P964" s="19"/>
      <c r="Q964" s="19"/>
      <c r="R964" s="19"/>
      <c r="S964" s="19"/>
      <c r="T964" s="19"/>
      <c r="U964" s="19"/>
      <c r="V964" s="19"/>
      <c r="W964" s="19"/>
      <c r="X964" s="19"/>
      <c r="Y964" s="19"/>
      <c r="Z964" s="19"/>
    </row>
    <row r="965" spans="2:26" ht="12.75">
      <c r="B965" s="18"/>
      <c r="C965" s="19"/>
      <c r="D965" s="6"/>
      <c r="E965" s="19"/>
      <c r="F965" s="19"/>
      <c r="G965" s="19"/>
      <c r="H965" s="19"/>
      <c r="I965" s="19"/>
      <c r="J965" s="19"/>
      <c r="K965" s="19"/>
      <c r="L965" s="19"/>
      <c r="M965" s="19"/>
      <c r="N965" s="7"/>
      <c r="O965" s="19"/>
      <c r="P965" s="19"/>
      <c r="Q965" s="19"/>
      <c r="R965" s="19"/>
      <c r="S965" s="19"/>
      <c r="T965" s="19"/>
      <c r="U965" s="19"/>
      <c r="V965" s="19"/>
      <c r="W965" s="19"/>
      <c r="X965" s="19"/>
      <c r="Y965" s="19"/>
      <c r="Z965" s="19"/>
    </row>
    <row r="966" spans="2:26" ht="12.75">
      <c r="B966" s="18"/>
      <c r="C966" s="19"/>
      <c r="D966" s="6"/>
      <c r="E966" s="19"/>
      <c r="F966" s="19"/>
      <c r="G966" s="19"/>
      <c r="H966" s="19"/>
      <c r="I966" s="19"/>
      <c r="J966" s="19"/>
      <c r="K966" s="19"/>
      <c r="L966" s="19"/>
      <c r="M966" s="19"/>
      <c r="N966" s="7"/>
      <c r="O966" s="19"/>
      <c r="P966" s="19"/>
      <c r="Q966" s="19"/>
      <c r="R966" s="19"/>
      <c r="S966" s="19"/>
      <c r="T966" s="19"/>
      <c r="U966" s="19"/>
      <c r="V966" s="19"/>
      <c r="W966" s="19"/>
      <c r="X966" s="19"/>
      <c r="Y966" s="19"/>
      <c r="Z966" s="19"/>
    </row>
    <row r="967" spans="2:26" ht="12.75">
      <c r="B967" s="18"/>
      <c r="C967" s="19"/>
      <c r="D967" s="6"/>
      <c r="E967" s="19"/>
      <c r="F967" s="19"/>
      <c r="G967" s="19"/>
      <c r="H967" s="19"/>
      <c r="I967" s="19"/>
      <c r="J967" s="19"/>
      <c r="K967" s="19"/>
      <c r="L967" s="19"/>
      <c r="M967" s="19"/>
      <c r="N967" s="7"/>
      <c r="O967" s="19"/>
      <c r="P967" s="19"/>
      <c r="Q967" s="19"/>
      <c r="R967" s="19"/>
      <c r="S967" s="19"/>
      <c r="T967" s="19"/>
      <c r="U967" s="19"/>
      <c r="V967" s="19"/>
      <c r="W967" s="19"/>
      <c r="X967" s="19"/>
      <c r="Y967" s="19"/>
      <c r="Z967" s="19"/>
    </row>
    <row r="968" spans="2:26" ht="12.75">
      <c r="B968" s="18"/>
      <c r="C968" s="19"/>
      <c r="D968" s="6"/>
      <c r="E968" s="19"/>
      <c r="F968" s="19"/>
      <c r="G968" s="19"/>
      <c r="H968" s="19"/>
      <c r="I968" s="19"/>
      <c r="J968" s="19"/>
      <c r="K968" s="19"/>
      <c r="L968" s="19"/>
      <c r="M968" s="19"/>
      <c r="N968" s="7"/>
      <c r="O968" s="19"/>
      <c r="P968" s="19"/>
      <c r="Q968" s="19"/>
      <c r="R968" s="19"/>
      <c r="S968" s="19"/>
      <c r="T968" s="19"/>
      <c r="U968" s="19"/>
      <c r="V968" s="19"/>
      <c r="W968" s="19"/>
      <c r="X968" s="19"/>
      <c r="Y968" s="19"/>
      <c r="Z968" s="19"/>
    </row>
    <row r="969" spans="2:26" ht="12.75">
      <c r="B969" s="18"/>
      <c r="C969" s="19"/>
      <c r="D969" s="6"/>
      <c r="E969" s="19"/>
      <c r="F969" s="19"/>
      <c r="G969" s="19"/>
      <c r="H969" s="19"/>
      <c r="I969" s="19"/>
      <c r="J969" s="19"/>
      <c r="K969" s="19"/>
      <c r="L969" s="19"/>
      <c r="M969" s="19"/>
      <c r="N969" s="7"/>
      <c r="O969" s="19"/>
      <c r="P969" s="19"/>
      <c r="Q969" s="19"/>
      <c r="R969" s="19"/>
      <c r="S969" s="19"/>
      <c r="T969" s="19"/>
      <c r="U969" s="19"/>
      <c r="V969" s="19"/>
      <c r="W969" s="19"/>
      <c r="X969" s="19"/>
      <c r="Y969" s="19"/>
      <c r="Z969" s="19"/>
    </row>
    <row r="970" spans="2:26" ht="12.75">
      <c r="B970" s="18"/>
      <c r="C970" s="19"/>
      <c r="D970" s="6"/>
      <c r="E970" s="19"/>
      <c r="F970" s="19"/>
      <c r="G970" s="19"/>
      <c r="H970" s="19"/>
      <c r="I970" s="19"/>
      <c r="J970" s="19"/>
      <c r="K970" s="19"/>
      <c r="L970" s="19"/>
      <c r="M970" s="19"/>
      <c r="N970" s="7"/>
      <c r="O970" s="19"/>
      <c r="P970" s="19"/>
      <c r="Q970" s="19"/>
      <c r="R970" s="19"/>
      <c r="S970" s="19"/>
      <c r="T970" s="19"/>
      <c r="U970" s="19"/>
      <c r="V970" s="19"/>
      <c r="W970" s="19"/>
      <c r="X970" s="19"/>
      <c r="Y970" s="19"/>
      <c r="Z970" s="19"/>
    </row>
    <row r="971" spans="2:26" ht="12.75">
      <c r="B971" s="18"/>
      <c r="C971" s="19"/>
      <c r="D971" s="6"/>
      <c r="E971" s="19"/>
      <c r="F971" s="19"/>
      <c r="G971" s="19"/>
      <c r="H971" s="19"/>
      <c r="I971" s="19"/>
      <c r="J971" s="19"/>
      <c r="K971" s="19"/>
      <c r="L971" s="19"/>
      <c r="M971" s="19"/>
      <c r="N971" s="7"/>
      <c r="O971" s="19"/>
      <c r="P971" s="19"/>
      <c r="Q971" s="19"/>
      <c r="R971" s="19"/>
      <c r="S971" s="19"/>
      <c r="T971" s="19"/>
      <c r="U971" s="19"/>
      <c r="V971" s="19"/>
      <c r="W971" s="19"/>
      <c r="X971" s="19"/>
      <c r="Y971" s="19"/>
      <c r="Z971" s="19"/>
    </row>
    <row r="972" spans="2:26" ht="12.75">
      <c r="B972" s="18"/>
      <c r="C972" s="19"/>
      <c r="D972" s="6"/>
      <c r="E972" s="19"/>
      <c r="F972" s="19"/>
      <c r="G972" s="19"/>
      <c r="H972" s="19"/>
      <c r="I972" s="19"/>
      <c r="J972" s="19"/>
      <c r="K972" s="19"/>
      <c r="L972" s="19"/>
      <c r="M972" s="19"/>
      <c r="N972" s="7"/>
      <c r="O972" s="19"/>
      <c r="P972" s="19"/>
      <c r="Q972" s="19"/>
      <c r="R972" s="19"/>
      <c r="S972" s="19"/>
      <c r="T972" s="19"/>
      <c r="U972" s="19"/>
      <c r="V972" s="19"/>
      <c r="W972" s="19"/>
      <c r="X972" s="19"/>
      <c r="Y972" s="19"/>
      <c r="Z972" s="19"/>
    </row>
    <row r="973" spans="2:26" ht="12.75">
      <c r="B973" s="18"/>
      <c r="C973" s="19"/>
      <c r="D973" s="6"/>
      <c r="E973" s="19"/>
      <c r="F973" s="19"/>
      <c r="G973" s="19"/>
      <c r="H973" s="19"/>
      <c r="I973" s="19"/>
      <c r="J973" s="19"/>
      <c r="K973" s="19"/>
      <c r="L973" s="19"/>
      <c r="M973" s="19"/>
      <c r="N973" s="7"/>
      <c r="O973" s="19"/>
      <c r="P973" s="19"/>
      <c r="Q973" s="19"/>
      <c r="R973" s="19"/>
      <c r="S973" s="19"/>
      <c r="T973" s="19"/>
      <c r="U973" s="19"/>
      <c r="V973" s="19"/>
      <c r="W973" s="19"/>
      <c r="X973" s="19"/>
      <c r="Y973" s="19"/>
      <c r="Z973" s="19"/>
    </row>
    <row r="974" spans="2:26" ht="12.75">
      <c r="B974" s="18"/>
      <c r="C974" s="19"/>
      <c r="D974" s="6"/>
      <c r="E974" s="19"/>
      <c r="F974" s="19"/>
      <c r="G974" s="19"/>
      <c r="H974" s="19"/>
      <c r="I974" s="19"/>
      <c r="J974" s="19"/>
      <c r="K974" s="19"/>
      <c r="L974" s="19"/>
      <c r="M974" s="19"/>
      <c r="N974" s="7"/>
      <c r="O974" s="19"/>
      <c r="P974" s="19"/>
      <c r="Q974" s="19"/>
      <c r="R974" s="19"/>
      <c r="S974" s="19"/>
      <c r="T974" s="19"/>
      <c r="U974" s="19"/>
      <c r="V974" s="19"/>
      <c r="W974" s="19"/>
      <c r="X974" s="19"/>
      <c r="Y974" s="19"/>
      <c r="Z974" s="19"/>
    </row>
    <row r="975" spans="2:26" ht="12.75">
      <c r="B975" s="18"/>
      <c r="C975" s="19"/>
      <c r="D975" s="6"/>
      <c r="E975" s="19"/>
      <c r="F975" s="19"/>
      <c r="G975" s="19"/>
      <c r="H975" s="19"/>
      <c r="I975" s="19"/>
      <c r="J975" s="19"/>
      <c r="K975" s="19"/>
      <c r="L975" s="19"/>
      <c r="M975" s="19"/>
      <c r="N975" s="7"/>
      <c r="O975" s="19"/>
      <c r="P975" s="19"/>
      <c r="Q975" s="19"/>
      <c r="R975" s="19"/>
      <c r="S975" s="19"/>
      <c r="T975" s="19"/>
      <c r="U975" s="19"/>
      <c r="V975" s="19"/>
      <c r="W975" s="19"/>
      <c r="X975" s="19"/>
      <c r="Y975" s="19"/>
      <c r="Z975" s="19"/>
    </row>
    <row r="976" spans="2:26" ht="12.75">
      <c r="B976" s="18"/>
      <c r="C976" s="19"/>
      <c r="D976" s="6"/>
      <c r="E976" s="19"/>
      <c r="F976" s="19"/>
      <c r="G976" s="19"/>
      <c r="H976" s="19"/>
      <c r="I976" s="19"/>
      <c r="J976" s="19"/>
      <c r="K976" s="19"/>
      <c r="L976" s="19"/>
      <c r="M976" s="19"/>
      <c r="N976" s="7"/>
      <c r="O976" s="19"/>
      <c r="P976" s="19"/>
      <c r="Q976" s="19"/>
      <c r="R976" s="19"/>
      <c r="S976" s="19"/>
      <c r="T976" s="19"/>
      <c r="U976" s="19"/>
      <c r="V976" s="19"/>
      <c r="W976" s="19"/>
      <c r="X976" s="19"/>
      <c r="Y976" s="19"/>
      <c r="Z976" s="19"/>
    </row>
    <row r="977" spans="2:26" ht="12.75">
      <c r="B977" s="18"/>
      <c r="C977" s="19"/>
      <c r="D977" s="6"/>
      <c r="E977" s="19"/>
      <c r="F977" s="19"/>
      <c r="G977" s="19"/>
      <c r="H977" s="19"/>
      <c r="I977" s="19"/>
      <c r="J977" s="19"/>
      <c r="K977" s="19"/>
      <c r="L977" s="19"/>
      <c r="M977" s="19"/>
      <c r="N977" s="7"/>
      <c r="O977" s="19"/>
      <c r="P977" s="19"/>
      <c r="Q977" s="19"/>
      <c r="R977" s="19"/>
      <c r="S977" s="19"/>
      <c r="T977" s="19"/>
      <c r="U977" s="19"/>
      <c r="V977" s="19"/>
      <c r="W977" s="19"/>
      <c r="X977" s="19"/>
      <c r="Y977" s="19"/>
      <c r="Z977" s="19"/>
    </row>
    <row r="978" spans="2:26" ht="12.75">
      <c r="B978" s="18"/>
      <c r="C978" s="19"/>
      <c r="D978" s="6"/>
      <c r="E978" s="19"/>
      <c r="F978" s="19"/>
      <c r="G978" s="19"/>
      <c r="H978" s="19"/>
      <c r="I978" s="19"/>
      <c r="J978" s="19"/>
      <c r="K978" s="19"/>
      <c r="L978" s="19"/>
      <c r="M978" s="19"/>
      <c r="N978" s="7"/>
      <c r="O978" s="19"/>
      <c r="P978" s="19"/>
      <c r="Q978" s="19"/>
      <c r="R978" s="19"/>
      <c r="S978" s="19"/>
      <c r="T978" s="19"/>
      <c r="U978" s="19"/>
      <c r="V978" s="19"/>
      <c r="W978" s="19"/>
      <c r="X978" s="19"/>
      <c r="Y978" s="19"/>
      <c r="Z978" s="19"/>
    </row>
    <row r="979" spans="2:26" ht="12.75">
      <c r="B979" s="18"/>
      <c r="C979" s="19"/>
      <c r="D979" s="6"/>
      <c r="E979" s="19"/>
      <c r="F979" s="19"/>
      <c r="G979" s="19"/>
      <c r="H979" s="19"/>
      <c r="I979" s="19"/>
      <c r="J979" s="19"/>
      <c r="K979" s="19"/>
      <c r="L979" s="19"/>
      <c r="M979" s="19"/>
      <c r="N979" s="7"/>
      <c r="O979" s="19"/>
      <c r="P979" s="19"/>
      <c r="Q979" s="19"/>
      <c r="R979" s="19"/>
      <c r="S979" s="19"/>
      <c r="T979" s="19"/>
      <c r="U979" s="19"/>
      <c r="V979" s="19"/>
      <c r="W979" s="19"/>
      <c r="X979" s="19"/>
      <c r="Y979" s="19"/>
      <c r="Z979" s="19"/>
    </row>
    <row r="980" spans="2:26" ht="12.75">
      <c r="B980" s="18"/>
      <c r="C980" s="19"/>
      <c r="D980" s="6"/>
      <c r="E980" s="19"/>
      <c r="F980" s="19"/>
      <c r="G980" s="19"/>
      <c r="H980" s="19"/>
      <c r="I980" s="19"/>
      <c r="J980" s="19"/>
      <c r="K980" s="19"/>
      <c r="L980" s="19"/>
      <c r="M980" s="19"/>
      <c r="N980" s="7"/>
      <c r="O980" s="19"/>
      <c r="P980" s="19"/>
      <c r="Q980" s="19"/>
      <c r="R980" s="19"/>
      <c r="S980" s="19"/>
      <c r="T980" s="19"/>
      <c r="U980" s="19"/>
      <c r="V980" s="19"/>
      <c r="W980" s="19"/>
      <c r="X980" s="19"/>
      <c r="Y980" s="19"/>
      <c r="Z980" s="19"/>
    </row>
    <row r="981" spans="2:26" ht="12.75">
      <c r="B981" s="18"/>
      <c r="C981" s="19"/>
      <c r="D981" s="6"/>
      <c r="E981" s="19"/>
      <c r="F981" s="19"/>
      <c r="G981" s="19"/>
      <c r="H981" s="19"/>
      <c r="I981" s="19"/>
      <c r="J981" s="19"/>
      <c r="K981" s="19"/>
      <c r="L981" s="19"/>
      <c r="M981" s="19"/>
      <c r="N981" s="7"/>
      <c r="O981" s="19"/>
      <c r="P981" s="19"/>
      <c r="Q981" s="19"/>
      <c r="R981" s="19"/>
      <c r="S981" s="19"/>
      <c r="T981" s="19"/>
      <c r="U981" s="19"/>
      <c r="V981" s="19"/>
      <c r="W981" s="19"/>
      <c r="X981" s="19"/>
      <c r="Y981" s="19"/>
      <c r="Z981" s="19"/>
    </row>
    <row r="982" spans="2:26" ht="12.75">
      <c r="B982" s="18"/>
      <c r="C982" s="19"/>
      <c r="D982" s="6"/>
      <c r="E982" s="19"/>
      <c r="F982" s="19"/>
      <c r="G982" s="19"/>
      <c r="H982" s="19"/>
      <c r="I982" s="19"/>
      <c r="J982" s="19"/>
      <c r="K982" s="19"/>
      <c r="L982" s="19"/>
      <c r="M982" s="19"/>
      <c r="N982" s="7"/>
      <c r="O982" s="19"/>
      <c r="P982" s="19"/>
      <c r="Q982" s="19"/>
      <c r="R982" s="19"/>
      <c r="S982" s="19"/>
      <c r="T982" s="19"/>
      <c r="U982" s="19"/>
      <c r="V982" s="19"/>
      <c r="W982" s="19"/>
      <c r="X982" s="19"/>
      <c r="Y982" s="19"/>
      <c r="Z982" s="19"/>
    </row>
    <row r="983" spans="2:26" ht="12.75">
      <c r="B983" s="18"/>
      <c r="C983" s="19"/>
      <c r="D983" s="6"/>
      <c r="E983" s="19"/>
      <c r="F983" s="19"/>
      <c r="G983" s="19"/>
      <c r="H983" s="19"/>
      <c r="I983" s="19"/>
      <c r="J983" s="19"/>
      <c r="K983" s="19"/>
      <c r="L983" s="19"/>
      <c r="M983" s="19"/>
      <c r="N983" s="7"/>
      <c r="O983" s="19"/>
      <c r="P983" s="19"/>
      <c r="Q983" s="19"/>
      <c r="R983" s="19"/>
      <c r="S983" s="19"/>
      <c r="T983" s="19"/>
      <c r="U983" s="19"/>
      <c r="V983" s="19"/>
      <c r="W983" s="19"/>
      <c r="X983" s="19"/>
      <c r="Y983" s="19"/>
      <c r="Z983" s="19"/>
    </row>
    <row r="984" spans="2:26" ht="12.75">
      <c r="B984" s="18"/>
      <c r="C984" s="19"/>
      <c r="D984" s="6"/>
      <c r="E984" s="19"/>
      <c r="F984" s="19"/>
      <c r="G984" s="19"/>
      <c r="H984" s="19"/>
      <c r="I984" s="19"/>
      <c r="J984" s="19"/>
      <c r="K984" s="19"/>
      <c r="L984" s="19"/>
      <c r="M984" s="19"/>
      <c r="N984" s="7"/>
      <c r="O984" s="19"/>
      <c r="P984" s="19"/>
      <c r="Q984" s="19"/>
      <c r="R984" s="19"/>
      <c r="S984" s="19"/>
      <c r="T984" s="19"/>
      <c r="U984" s="19"/>
      <c r="V984" s="19"/>
      <c r="W984" s="19"/>
      <c r="X984" s="19"/>
      <c r="Y984" s="19"/>
      <c r="Z984" s="19"/>
    </row>
    <row r="985" spans="2:26" ht="12.75">
      <c r="B985" s="18"/>
      <c r="C985" s="19"/>
      <c r="D985" s="6"/>
      <c r="E985" s="19"/>
      <c r="F985" s="19"/>
      <c r="G985" s="19"/>
      <c r="H985" s="19"/>
      <c r="I985" s="19"/>
      <c r="J985" s="19"/>
      <c r="K985" s="19"/>
      <c r="L985" s="19"/>
      <c r="M985" s="19"/>
      <c r="N985" s="7"/>
      <c r="O985" s="19"/>
      <c r="P985" s="19"/>
      <c r="Q985" s="19"/>
      <c r="R985" s="19"/>
      <c r="S985" s="19"/>
      <c r="T985" s="19"/>
      <c r="U985" s="19"/>
      <c r="V985" s="19"/>
      <c r="W985" s="19"/>
      <c r="X985" s="19"/>
      <c r="Y985" s="19"/>
      <c r="Z985" s="19"/>
    </row>
    <row r="986" spans="2:26" ht="12.75">
      <c r="B986" s="18"/>
      <c r="C986" s="19"/>
      <c r="D986" s="6"/>
      <c r="E986" s="19"/>
      <c r="F986" s="19"/>
      <c r="G986" s="19"/>
      <c r="H986" s="19"/>
      <c r="I986" s="19"/>
      <c r="J986" s="19"/>
      <c r="K986" s="19"/>
      <c r="L986" s="19"/>
      <c r="M986" s="19"/>
      <c r="N986" s="7"/>
      <c r="O986" s="19"/>
      <c r="P986" s="19"/>
      <c r="Q986" s="19"/>
      <c r="R986" s="19"/>
      <c r="S986" s="19"/>
      <c r="T986" s="19"/>
      <c r="U986" s="19"/>
      <c r="V986" s="19"/>
      <c r="W986" s="19"/>
      <c r="X986" s="19"/>
      <c r="Y986" s="19"/>
      <c r="Z986" s="19"/>
    </row>
    <row r="987" spans="2:26" ht="12.75">
      <c r="B987" s="18"/>
      <c r="C987" s="19"/>
      <c r="D987" s="6"/>
      <c r="E987" s="19"/>
      <c r="F987" s="19"/>
      <c r="G987" s="19"/>
      <c r="H987" s="19"/>
      <c r="I987" s="19"/>
      <c r="J987" s="19"/>
      <c r="K987" s="19"/>
      <c r="L987" s="19"/>
      <c r="M987" s="19"/>
      <c r="N987" s="7"/>
      <c r="O987" s="19"/>
      <c r="P987" s="19"/>
      <c r="Q987" s="19"/>
      <c r="R987" s="19"/>
      <c r="S987" s="19"/>
      <c r="T987" s="19"/>
      <c r="U987" s="19"/>
      <c r="V987" s="19"/>
      <c r="W987" s="19"/>
      <c r="X987" s="19"/>
      <c r="Y987" s="19"/>
      <c r="Z987" s="19"/>
    </row>
    <row r="988" spans="2:26" ht="12.75">
      <c r="B988" s="18"/>
      <c r="C988" s="19"/>
      <c r="D988" s="6"/>
      <c r="E988" s="19"/>
      <c r="F988" s="19"/>
      <c r="G988" s="19"/>
      <c r="H988" s="19"/>
      <c r="I988" s="19"/>
      <c r="J988" s="19"/>
      <c r="K988" s="19"/>
      <c r="L988" s="19"/>
      <c r="M988" s="19"/>
      <c r="N988" s="7"/>
      <c r="O988" s="19"/>
      <c r="P988" s="19"/>
      <c r="Q988" s="19"/>
      <c r="R988" s="19"/>
      <c r="S988" s="19"/>
      <c r="T988" s="19"/>
      <c r="U988" s="19"/>
      <c r="V988" s="19"/>
      <c r="W988" s="19"/>
      <c r="X988" s="19"/>
      <c r="Y988" s="19"/>
      <c r="Z988" s="19"/>
    </row>
    <row r="989" spans="2:26" ht="12.75">
      <c r="B989" s="18"/>
      <c r="C989" s="19"/>
      <c r="D989" s="6"/>
      <c r="E989" s="19"/>
      <c r="F989" s="19"/>
      <c r="G989" s="19"/>
      <c r="H989" s="19"/>
      <c r="I989" s="19"/>
      <c r="J989" s="19"/>
      <c r="K989" s="19"/>
      <c r="L989" s="19"/>
      <c r="M989" s="19"/>
      <c r="N989" s="7"/>
      <c r="O989" s="19"/>
      <c r="P989" s="19"/>
      <c r="Q989" s="19"/>
      <c r="R989" s="19"/>
      <c r="S989" s="19"/>
      <c r="T989" s="19"/>
      <c r="U989" s="19"/>
      <c r="V989" s="19"/>
      <c r="W989" s="19"/>
      <c r="X989" s="19"/>
      <c r="Y989" s="19"/>
      <c r="Z989" s="19"/>
    </row>
    <row r="990" spans="2:26" ht="12.75">
      <c r="B990" s="18"/>
      <c r="C990" s="19"/>
      <c r="D990" s="6"/>
      <c r="E990" s="19"/>
      <c r="F990" s="19"/>
      <c r="G990" s="19"/>
      <c r="H990" s="19"/>
      <c r="I990" s="19"/>
      <c r="J990" s="19"/>
      <c r="K990" s="19"/>
      <c r="L990" s="19"/>
      <c r="M990" s="19"/>
      <c r="N990" s="7"/>
      <c r="O990" s="19"/>
      <c r="P990" s="19"/>
      <c r="Q990" s="19"/>
      <c r="R990" s="19"/>
      <c r="S990" s="19"/>
      <c r="T990" s="19"/>
      <c r="U990" s="19"/>
      <c r="V990" s="19"/>
      <c r="W990" s="19"/>
      <c r="X990" s="19"/>
      <c r="Y990" s="19"/>
      <c r="Z990" s="19"/>
    </row>
  </sheetData>
  <conditionalFormatting sqref="C48 C84 C86 C92 C95 C116 C169">
    <cfRule type="expression" dxfId="2" priority="2">
      <formula>COUNTIF(C:C, C48)&gt;1</formula>
    </cfRule>
  </conditionalFormatting>
  <conditionalFormatting sqref="D92">
    <cfRule type="expression" dxfId="1" priority="1">
      <formula>COUNTIF(B:B, D92)&gt;1</formula>
    </cfRule>
  </conditionalFormatting>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 ref="H50" r:id="rId49" xr:uid="{00000000-0004-0000-0100-000030000000}"/>
    <hyperlink ref="H51" r:id="rId50" xr:uid="{00000000-0004-0000-0100-000031000000}"/>
    <hyperlink ref="H52" r:id="rId51" xr:uid="{00000000-0004-0000-0100-000032000000}"/>
    <hyperlink ref="H53" r:id="rId52" xr:uid="{00000000-0004-0000-0100-000033000000}"/>
    <hyperlink ref="H54" r:id="rId53" xr:uid="{00000000-0004-0000-0100-000034000000}"/>
    <hyperlink ref="H55" r:id="rId54" xr:uid="{00000000-0004-0000-0100-000035000000}"/>
    <hyperlink ref="H56" r:id="rId55" xr:uid="{00000000-0004-0000-0100-000036000000}"/>
    <hyperlink ref="H57" r:id="rId56" xr:uid="{00000000-0004-0000-0100-000037000000}"/>
    <hyperlink ref="H58" r:id="rId57" xr:uid="{00000000-0004-0000-0100-000038000000}"/>
    <hyperlink ref="H59" r:id="rId58" xr:uid="{00000000-0004-0000-0100-000039000000}"/>
    <hyperlink ref="H60" r:id="rId59" xr:uid="{00000000-0004-0000-0100-00003A000000}"/>
    <hyperlink ref="H61" r:id="rId60" xr:uid="{00000000-0004-0000-0100-00003B000000}"/>
    <hyperlink ref="H62" r:id="rId61" xr:uid="{00000000-0004-0000-0100-00003C000000}"/>
    <hyperlink ref="H63" r:id="rId62" xr:uid="{00000000-0004-0000-0100-00003D000000}"/>
    <hyperlink ref="H64" r:id="rId63" xr:uid="{00000000-0004-0000-0100-00003E000000}"/>
    <hyperlink ref="H65" r:id="rId64" xr:uid="{00000000-0004-0000-0100-00003F000000}"/>
    <hyperlink ref="H66" r:id="rId65" xr:uid="{00000000-0004-0000-0100-000040000000}"/>
    <hyperlink ref="H67" r:id="rId66" xr:uid="{00000000-0004-0000-0100-000041000000}"/>
    <hyperlink ref="H68" r:id="rId67" xr:uid="{00000000-0004-0000-0100-000042000000}"/>
    <hyperlink ref="H69" r:id="rId68" xr:uid="{00000000-0004-0000-0100-000043000000}"/>
    <hyperlink ref="H70" r:id="rId69" xr:uid="{00000000-0004-0000-0100-000044000000}"/>
    <hyperlink ref="H71" r:id="rId70" xr:uid="{00000000-0004-0000-0100-000045000000}"/>
    <hyperlink ref="H72" r:id="rId71" xr:uid="{00000000-0004-0000-0100-000046000000}"/>
    <hyperlink ref="H73" r:id="rId72" xr:uid="{00000000-0004-0000-0100-000047000000}"/>
    <hyperlink ref="H74" r:id="rId73" xr:uid="{00000000-0004-0000-0100-000048000000}"/>
    <hyperlink ref="H75" r:id="rId74" xr:uid="{00000000-0004-0000-0100-000049000000}"/>
    <hyperlink ref="H76" r:id="rId75" xr:uid="{00000000-0004-0000-0100-00004A000000}"/>
    <hyperlink ref="H77" r:id="rId76" xr:uid="{00000000-0004-0000-0100-00004B000000}"/>
    <hyperlink ref="H78" r:id="rId77" xr:uid="{00000000-0004-0000-0100-00004C000000}"/>
    <hyperlink ref="H79" r:id="rId78" xr:uid="{00000000-0004-0000-0100-00004D000000}"/>
    <hyperlink ref="H80" r:id="rId79" xr:uid="{00000000-0004-0000-0100-00004E000000}"/>
    <hyperlink ref="H81" r:id="rId80" xr:uid="{00000000-0004-0000-0100-00004F000000}"/>
    <hyperlink ref="H82" r:id="rId81" xr:uid="{00000000-0004-0000-0100-000050000000}"/>
    <hyperlink ref="H83" r:id="rId82" xr:uid="{00000000-0004-0000-0100-000051000000}"/>
    <hyperlink ref="H84" r:id="rId83" xr:uid="{00000000-0004-0000-0100-000052000000}"/>
    <hyperlink ref="H85" r:id="rId84" xr:uid="{00000000-0004-0000-0100-000053000000}"/>
    <hyperlink ref="H86" r:id="rId85" xr:uid="{00000000-0004-0000-0100-000054000000}"/>
    <hyperlink ref="H87" r:id="rId86" xr:uid="{00000000-0004-0000-0100-000055000000}"/>
    <hyperlink ref="H88" r:id="rId87" xr:uid="{00000000-0004-0000-0100-000056000000}"/>
    <hyperlink ref="H89" r:id="rId88" xr:uid="{00000000-0004-0000-0100-000057000000}"/>
    <hyperlink ref="H90" r:id="rId89" xr:uid="{00000000-0004-0000-0100-000058000000}"/>
    <hyperlink ref="H91" r:id="rId90" xr:uid="{00000000-0004-0000-0100-000059000000}"/>
    <hyperlink ref="H92" r:id="rId91" xr:uid="{00000000-0004-0000-0100-00005A000000}"/>
    <hyperlink ref="H93" r:id="rId92" xr:uid="{00000000-0004-0000-0100-00005B000000}"/>
    <hyperlink ref="H94" r:id="rId93" xr:uid="{00000000-0004-0000-0100-00005C000000}"/>
    <hyperlink ref="H95" r:id="rId94" xr:uid="{00000000-0004-0000-0100-00005D000000}"/>
    <hyperlink ref="H96" r:id="rId95" xr:uid="{00000000-0004-0000-0100-00005E000000}"/>
    <hyperlink ref="H97" r:id="rId96" xr:uid="{00000000-0004-0000-0100-00005F000000}"/>
    <hyperlink ref="H98" r:id="rId97" xr:uid="{00000000-0004-0000-0100-000060000000}"/>
    <hyperlink ref="H99" r:id="rId98" xr:uid="{00000000-0004-0000-0100-000061000000}"/>
    <hyperlink ref="H100" r:id="rId99" xr:uid="{00000000-0004-0000-0100-000062000000}"/>
    <hyperlink ref="H101" r:id="rId100" xr:uid="{00000000-0004-0000-0100-000063000000}"/>
    <hyperlink ref="H102" r:id="rId101" xr:uid="{00000000-0004-0000-0100-000064000000}"/>
    <hyperlink ref="H103" r:id="rId102" xr:uid="{00000000-0004-0000-0100-000065000000}"/>
    <hyperlink ref="H104" r:id="rId103" xr:uid="{00000000-0004-0000-0100-000066000000}"/>
    <hyperlink ref="H105" r:id="rId104" xr:uid="{00000000-0004-0000-0100-000067000000}"/>
    <hyperlink ref="H106" r:id="rId105" xr:uid="{00000000-0004-0000-0100-000068000000}"/>
    <hyperlink ref="H107" r:id="rId106" xr:uid="{00000000-0004-0000-0100-000069000000}"/>
    <hyperlink ref="H108" r:id="rId107" xr:uid="{00000000-0004-0000-0100-00006A000000}"/>
    <hyperlink ref="H109" r:id="rId108" xr:uid="{00000000-0004-0000-0100-00006B000000}"/>
    <hyperlink ref="H110" r:id="rId109" xr:uid="{00000000-0004-0000-0100-00006C000000}"/>
    <hyperlink ref="H111" r:id="rId110" xr:uid="{00000000-0004-0000-0100-00006D000000}"/>
    <hyperlink ref="H112" r:id="rId111" xr:uid="{00000000-0004-0000-0100-00006E000000}"/>
    <hyperlink ref="H113" r:id="rId112" xr:uid="{00000000-0004-0000-0100-00006F000000}"/>
    <hyperlink ref="H114" r:id="rId113" xr:uid="{00000000-0004-0000-0100-000070000000}"/>
    <hyperlink ref="H115" r:id="rId114" xr:uid="{00000000-0004-0000-0100-000071000000}"/>
    <hyperlink ref="H116" r:id="rId115" xr:uid="{00000000-0004-0000-0100-000072000000}"/>
    <hyperlink ref="H117" r:id="rId116" xr:uid="{00000000-0004-0000-0100-000073000000}"/>
    <hyperlink ref="H119" r:id="rId117" xr:uid="{00000000-0004-0000-0100-000074000000}"/>
    <hyperlink ref="H120" r:id="rId118" xr:uid="{00000000-0004-0000-0100-000075000000}"/>
    <hyperlink ref="H121" r:id="rId119" xr:uid="{00000000-0004-0000-0100-000076000000}"/>
    <hyperlink ref="H122" r:id="rId120" xr:uid="{00000000-0004-0000-0100-000077000000}"/>
    <hyperlink ref="H123" r:id="rId121" xr:uid="{00000000-0004-0000-0100-000078000000}"/>
    <hyperlink ref="H124" r:id="rId122" xr:uid="{00000000-0004-0000-0100-000079000000}"/>
    <hyperlink ref="H125" r:id="rId123" xr:uid="{00000000-0004-0000-0100-00007A000000}"/>
    <hyperlink ref="H126" r:id="rId124" xr:uid="{00000000-0004-0000-0100-00007B000000}"/>
    <hyperlink ref="H127" r:id="rId125" xr:uid="{00000000-0004-0000-0100-00007C000000}"/>
    <hyperlink ref="H128" r:id="rId126" xr:uid="{00000000-0004-0000-0100-00007D000000}"/>
    <hyperlink ref="H129" r:id="rId127" xr:uid="{00000000-0004-0000-0100-00007E000000}"/>
    <hyperlink ref="H130" r:id="rId128" xr:uid="{00000000-0004-0000-0100-00007F000000}"/>
    <hyperlink ref="H131" r:id="rId129" xr:uid="{00000000-0004-0000-0100-000080000000}"/>
    <hyperlink ref="H132" r:id="rId130" xr:uid="{00000000-0004-0000-0100-000081000000}"/>
    <hyperlink ref="H133" r:id="rId131" xr:uid="{00000000-0004-0000-0100-000082000000}"/>
    <hyperlink ref="H135" r:id="rId132" xr:uid="{00000000-0004-0000-0100-000083000000}"/>
    <hyperlink ref="H136" r:id="rId133" xr:uid="{00000000-0004-0000-0100-000084000000}"/>
    <hyperlink ref="H137" r:id="rId134" xr:uid="{00000000-0004-0000-0100-000085000000}"/>
    <hyperlink ref="H138" r:id="rId135" xr:uid="{00000000-0004-0000-0100-000086000000}"/>
    <hyperlink ref="H140" r:id="rId136" xr:uid="{00000000-0004-0000-0100-000087000000}"/>
    <hyperlink ref="H141" r:id="rId137" xr:uid="{00000000-0004-0000-0100-000088000000}"/>
    <hyperlink ref="H142" r:id="rId138" xr:uid="{00000000-0004-0000-0100-000089000000}"/>
    <hyperlink ref="H143" r:id="rId139" xr:uid="{00000000-0004-0000-0100-00008A000000}"/>
    <hyperlink ref="H144" r:id="rId140" xr:uid="{00000000-0004-0000-0100-00008B000000}"/>
    <hyperlink ref="H145" r:id="rId141" xr:uid="{00000000-0004-0000-0100-00008C000000}"/>
    <hyperlink ref="H146" r:id="rId142" xr:uid="{00000000-0004-0000-0100-00008D000000}"/>
    <hyperlink ref="H147" r:id="rId143" xr:uid="{00000000-0004-0000-0100-00008E000000}"/>
    <hyperlink ref="H148" r:id="rId144" xr:uid="{00000000-0004-0000-0100-00008F000000}"/>
    <hyperlink ref="H149" r:id="rId145" xr:uid="{00000000-0004-0000-0100-000090000000}"/>
    <hyperlink ref="H150" r:id="rId146" xr:uid="{00000000-0004-0000-0100-000091000000}"/>
    <hyperlink ref="H151" r:id="rId147" xr:uid="{00000000-0004-0000-0100-000092000000}"/>
    <hyperlink ref="H152" r:id="rId148" xr:uid="{00000000-0004-0000-0100-000093000000}"/>
    <hyperlink ref="H153" r:id="rId149" xr:uid="{00000000-0004-0000-0100-000094000000}"/>
    <hyperlink ref="H154" r:id="rId150" xr:uid="{00000000-0004-0000-0100-000095000000}"/>
    <hyperlink ref="H155" r:id="rId151" xr:uid="{00000000-0004-0000-0100-000096000000}"/>
    <hyperlink ref="H156" r:id="rId152" xr:uid="{00000000-0004-0000-0100-000097000000}"/>
    <hyperlink ref="H157" r:id="rId153" xr:uid="{00000000-0004-0000-0100-000098000000}"/>
    <hyperlink ref="H158" r:id="rId154" xr:uid="{00000000-0004-0000-0100-000099000000}"/>
    <hyperlink ref="H159" r:id="rId155" xr:uid="{00000000-0004-0000-0100-00009A000000}"/>
    <hyperlink ref="H160" r:id="rId156" xr:uid="{00000000-0004-0000-0100-00009B000000}"/>
    <hyperlink ref="H161" r:id="rId157" xr:uid="{00000000-0004-0000-0100-00009C000000}"/>
    <hyperlink ref="H162" r:id="rId158" xr:uid="{00000000-0004-0000-0100-00009D000000}"/>
    <hyperlink ref="H163" r:id="rId159" xr:uid="{00000000-0004-0000-0100-00009E000000}"/>
    <hyperlink ref="H164" r:id="rId160" xr:uid="{00000000-0004-0000-0100-00009F000000}"/>
    <hyperlink ref="H165" r:id="rId161" xr:uid="{00000000-0004-0000-0100-0000A0000000}"/>
    <hyperlink ref="H166" r:id="rId162" xr:uid="{00000000-0004-0000-0100-0000A1000000}"/>
    <hyperlink ref="H167" r:id="rId163" xr:uid="{00000000-0004-0000-0100-0000A2000000}"/>
    <hyperlink ref="H168" r:id="rId164" xr:uid="{00000000-0004-0000-0100-0000A3000000}"/>
    <hyperlink ref="H169" r:id="rId165" xr:uid="{00000000-0004-0000-0100-0000A4000000}"/>
    <hyperlink ref="H170" r:id="rId166" xr:uid="{00000000-0004-0000-0100-0000A5000000}"/>
    <hyperlink ref="H171" r:id="rId167" xr:uid="{00000000-0004-0000-0100-0000A6000000}"/>
    <hyperlink ref="H172" r:id="rId168" xr:uid="{00000000-0004-0000-0100-0000A7000000}"/>
    <hyperlink ref="H173" r:id="rId169" xr:uid="{00000000-0004-0000-0100-0000A8000000}"/>
    <hyperlink ref="H174" r:id="rId170" xr:uid="{00000000-0004-0000-0100-0000A9000000}"/>
    <hyperlink ref="H175" r:id="rId171" xr:uid="{00000000-0004-0000-0100-0000AA000000}"/>
    <hyperlink ref="H176" r:id="rId172" xr:uid="{00000000-0004-0000-0100-0000AB000000}"/>
    <hyperlink ref="H177" r:id="rId173" xr:uid="{00000000-0004-0000-0100-0000AC000000}"/>
    <hyperlink ref="H178" r:id="rId174" xr:uid="{00000000-0004-0000-0100-0000AD000000}"/>
    <hyperlink ref="H179" r:id="rId175" xr:uid="{00000000-0004-0000-0100-0000AE000000}"/>
    <hyperlink ref="H180" r:id="rId176" xr:uid="{00000000-0004-0000-0100-0000AF000000}"/>
    <hyperlink ref="H181" r:id="rId177" xr:uid="{00000000-0004-0000-0100-0000B0000000}"/>
    <hyperlink ref="H182" r:id="rId178" xr:uid="{00000000-0004-0000-0100-0000B1000000}"/>
    <hyperlink ref="H183" r:id="rId179" xr:uid="{00000000-0004-0000-0100-0000B2000000}"/>
    <hyperlink ref="H184" r:id="rId180" xr:uid="{00000000-0004-0000-0100-0000B3000000}"/>
    <hyperlink ref="H185" r:id="rId181" xr:uid="{00000000-0004-0000-0100-0000B4000000}"/>
    <hyperlink ref="H186" r:id="rId182" xr:uid="{00000000-0004-0000-0100-0000B5000000}"/>
    <hyperlink ref="H187" r:id="rId183" xr:uid="{00000000-0004-0000-0100-0000B6000000}"/>
    <hyperlink ref="H188" r:id="rId184" xr:uid="{00000000-0004-0000-0100-0000B7000000}"/>
    <hyperlink ref="H189" r:id="rId185" xr:uid="{00000000-0004-0000-0100-0000B8000000}"/>
    <hyperlink ref="H190" r:id="rId186" xr:uid="{00000000-0004-0000-0100-0000B9000000}"/>
    <hyperlink ref="H191" r:id="rId187" xr:uid="{00000000-0004-0000-0100-0000BA000000}"/>
    <hyperlink ref="H192" r:id="rId188" xr:uid="{00000000-0004-0000-0100-0000BB000000}"/>
    <hyperlink ref="H193" r:id="rId189" xr:uid="{00000000-0004-0000-0100-0000BC000000}"/>
    <hyperlink ref="H194" r:id="rId190" xr:uid="{00000000-0004-0000-0100-0000BD000000}"/>
    <hyperlink ref="H195" r:id="rId191" xr:uid="{00000000-0004-0000-0100-0000BE000000}"/>
    <hyperlink ref="H196" r:id="rId192" xr:uid="{00000000-0004-0000-0100-0000BF000000}"/>
    <hyperlink ref="H197" r:id="rId193" xr:uid="{00000000-0004-0000-0100-0000C0000000}"/>
    <hyperlink ref="H198" r:id="rId194" xr:uid="{00000000-0004-0000-0100-0000C1000000}"/>
    <hyperlink ref="H199" r:id="rId195" xr:uid="{00000000-0004-0000-0100-0000C2000000}"/>
    <hyperlink ref="H200" r:id="rId196" xr:uid="{00000000-0004-0000-0100-0000C3000000}"/>
    <hyperlink ref="H201" r:id="rId197" xr:uid="{00000000-0004-0000-0100-0000C4000000}"/>
    <hyperlink ref="H202" r:id="rId198" xr:uid="{00000000-0004-0000-0100-0000C5000000}"/>
    <hyperlink ref="H203" r:id="rId199" xr:uid="{00000000-0004-0000-0100-0000C6000000}"/>
    <hyperlink ref="H204" r:id="rId200" xr:uid="{00000000-0004-0000-0100-0000C7000000}"/>
    <hyperlink ref="H205" r:id="rId201" xr:uid="{00000000-0004-0000-0100-0000C8000000}"/>
    <hyperlink ref="H206" r:id="rId202" xr:uid="{00000000-0004-0000-0100-0000C9000000}"/>
    <hyperlink ref="H207" r:id="rId203" xr:uid="{00000000-0004-0000-0100-0000CA000000}"/>
    <hyperlink ref="H208" r:id="rId204" xr:uid="{00000000-0004-0000-0100-0000CB000000}"/>
    <hyperlink ref="H209" r:id="rId205" xr:uid="{00000000-0004-0000-0100-0000CC000000}"/>
    <hyperlink ref="H210" r:id="rId206" xr:uid="{00000000-0004-0000-0100-0000CD000000}"/>
    <hyperlink ref="H211" r:id="rId207" xr:uid="{00000000-0004-0000-0100-0000CE000000}"/>
    <hyperlink ref="H212" r:id="rId208" xr:uid="{00000000-0004-0000-0100-0000CF000000}"/>
    <hyperlink ref="H213" r:id="rId209" xr:uid="{00000000-0004-0000-0100-0000D0000000}"/>
    <hyperlink ref="H214" r:id="rId210" xr:uid="{00000000-0004-0000-0100-0000D1000000}"/>
    <hyperlink ref="H215" r:id="rId211" xr:uid="{00000000-0004-0000-0100-0000D2000000}"/>
    <hyperlink ref="H216" r:id="rId212" xr:uid="{00000000-0004-0000-0100-0000D3000000}"/>
    <hyperlink ref="H217" r:id="rId213" xr:uid="{00000000-0004-0000-0100-0000D4000000}"/>
    <hyperlink ref="H218" r:id="rId214" xr:uid="{00000000-0004-0000-0100-0000D5000000}"/>
    <hyperlink ref="H219" r:id="rId215" xr:uid="{00000000-0004-0000-0100-0000D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91"/>
  <sheetViews>
    <sheetView workbookViewId="0">
      <pane ySplit="1" topLeftCell="A2" activePane="bottomLeft" state="frozen"/>
      <selection pane="bottomLeft" activeCell="A2" sqref="A2:A219"/>
    </sheetView>
  </sheetViews>
  <sheetFormatPr defaultColWidth="12.5703125" defaultRowHeight="15.75" customHeight="1"/>
  <cols>
    <col min="2" max="7" width="12.5703125" customWidth="1"/>
    <col min="8" max="8" width="66.5703125" customWidth="1"/>
    <col min="9" max="14" width="12.5703125" customWidth="1"/>
  </cols>
  <sheetData>
    <row r="1" spans="1:28">
      <c r="A1" t="s">
        <v>14459</v>
      </c>
      <c r="B1" s="1" t="s">
        <v>0</v>
      </c>
      <c r="C1" s="1" t="s">
        <v>1</v>
      </c>
      <c r="D1" s="1" t="s">
        <v>2</v>
      </c>
      <c r="E1" s="1" t="s">
        <v>3</v>
      </c>
      <c r="F1" s="1" t="s">
        <v>4</v>
      </c>
      <c r="G1" s="1" t="s">
        <v>18</v>
      </c>
      <c r="H1" s="1" t="s">
        <v>6</v>
      </c>
      <c r="I1" s="1" t="s">
        <v>7</v>
      </c>
      <c r="J1" s="1" t="s">
        <v>8</v>
      </c>
      <c r="K1" s="1" t="s">
        <v>9</v>
      </c>
      <c r="L1" s="1" t="s">
        <v>10</v>
      </c>
      <c r="M1" s="1" t="s">
        <v>11</v>
      </c>
      <c r="N1" s="1" t="s">
        <v>12</v>
      </c>
      <c r="O1" s="3"/>
      <c r="P1" s="3"/>
      <c r="Q1" s="3"/>
      <c r="R1" s="3"/>
      <c r="S1" s="3"/>
      <c r="T1" s="3"/>
      <c r="U1" s="3"/>
      <c r="V1" s="3"/>
      <c r="W1" s="3"/>
      <c r="X1" s="3"/>
      <c r="Y1" s="3"/>
      <c r="Z1" s="3"/>
      <c r="AA1" s="3"/>
      <c r="AB1" s="3"/>
    </row>
    <row r="2" spans="1:28" ht="22.5" customHeight="1">
      <c r="A2" t="s">
        <v>14461</v>
      </c>
      <c r="B2" s="7" t="s">
        <v>1556</v>
      </c>
      <c r="C2" s="7" t="s">
        <v>1557</v>
      </c>
      <c r="D2" s="7" t="s">
        <v>1558</v>
      </c>
      <c r="E2" s="7" t="s">
        <v>1559</v>
      </c>
      <c r="F2" s="7" t="s">
        <v>1560</v>
      </c>
      <c r="G2" s="7"/>
      <c r="H2" s="17" t="s">
        <v>1561</v>
      </c>
      <c r="I2" s="7">
        <v>4.9000000000000004</v>
      </c>
      <c r="J2" s="7">
        <v>496</v>
      </c>
      <c r="K2" s="7" t="s">
        <v>1562</v>
      </c>
      <c r="L2" s="7" t="s">
        <v>1563</v>
      </c>
      <c r="M2" s="7" t="s">
        <v>1564</v>
      </c>
      <c r="N2" s="7" t="s">
        <v>27</v>
      </c>
      <c r="O2" s="7"/>
      <c r="P2" s="7"/>
      <c r="Q2" s="7"/>
      <c r="R2" s="7"/>
      <c r="S2" s="7"/>
      <c r="T2" s="7"/>
      <c r="U2" s="7"/>
      <c r="V2" s="7"/>
      <c r="W2" s="7"/>
      <c r="X2" s="7"/>
      <c r="Y2" s="7"/>
      <c r="Z2" s="7"/>
      <c r="AA2" s="7"/>
      <c r="AB2" s="7"/>
    </row>
    <row r="3" spans="1:28" ht="22.5" customHeight="1">
      <c r="A3" t="s">
        <v>14461</v>
      </c>
      <c r="B3" s="7" t="s">
        <v>1556</v>
      </c>
      <c r="C3" s="7" t="s">
        <v>1565</v>
      </c>
      <c r="D3" s="7" t="s">
        <v>1566</v>
      </c>
      <c r="E3" s="7" t="s">
        <v>1567</v>
      </c>
      <c r="F3" s="7" t="s">
        <v>1568</v>
      </c>
      <c r="G3" s="7"/>
      <c r="H3" s="17" t="s">
        <v>1569</v>
      </c>
      <c r="I3" s="7">
        <v>4.9000000000000004</v>
      </c>
      <c r="J3" s="7">
        <v>291</v>
      </c>
      <c r="K3" s="7" t="s">
        <v>1570</v>
      </c>
      <c r="L3" s="7" t="s">
        <v>1571</v>
      </c>
      <c r="M3" s="7" t="s">
        <v>1572</v>
      </c>
      <c r="N3" s="7" t="s">
        <v>44</v>
      </c>
      <c r="O3" s="7"/>
      <c r="P3" s="7"/>
      <c r="Q3" s="7"/>
      <c r="R3" s="7"/>
      <c r="S3" s="7"/>
      <c r="T3" s="7"/>
      <c r="U3" s="7"/>
      <c r="V3" s="7"/>
      <c r="W3" s="7"/>
      <c r="X3" s="7"/>
      <c r="Y3" s="7"/>
      <c r="Z3" s="7"/>
      <c r="AA3" s="7"/>
      <c r="AB3" s="7"/>
    </row>
    <row r="4" spans="1:28" ht="22.5" customHeight="1">
      <c r="A4" t="s">
        <v>14461</v>
      </c>
      <c r="B4" s="7" t="s">
        <v>1556</v>
      </c>
      <c r="C4" s="7" t="s">
        <v>1573</v>
      </c>
      <c r="D4" s="7" t="s">
        <v>1574</v>
      </c>
      <c r="E4" s="7" t="s">
        <v>1575</v>
      </c>
      <c r="F4" s="7" t="s">
        <v>1576</v>
      </c>
      <c r="G4" s="7"/>
      <c r="H4" s="17" t="s">
        <v>1577</v>
      </c>
      <c r="I4" s="7">
        <v>4.9000000000000004</v>
      </c>
      <c r="J4" s="9">
        <v>3568</v>
      </c>
      <c r="K4" s="7" t="s">
        <v>1578</v>
      </c>
      <c r="L4" s="7" t="s">
        <v>1579</v>
      </c>
      <c r="M4" s="7" t="s">
        <v>166</v>
      </c>
      <c r="N4" s="7" t="s">
        <v>1580</v>
      </c>
      <c r="O4" s="7"/>
      <c r="P4" s="7"/>
      <c r="Q4" s="7"/>
      <c r="R4" s="7"/>
      <c r="S4" s="7"/>
      <c r="T4" s="7"/>
      <c r="U4" s="7"/>
      <c r="V4" s="7"/>
      <c r="W4" s="7"/>
      <c r="X4" s="7"/>
      <c r="Y4" s="7"/>
      <c r="Z4" s="7"/>
      <c r="AA4" s="7"/>
      <c r="AB4" s="7"/>
    </row>
    <row r="5" spans="1:28" ht="22.5" customHeight="1">
      <c r="A5" t="s">
        <v>14461</v>
      </c>
      <c r="B5" s="7" t="s">
        <v>1556</v>
      </c>
      <c r="C5" s="7" t="s">
        <v>1581</v>
      </c>
      <c r="D5" s="7" t="s">
        <v>1582</v>
      </c>
      <c r="E5" s="7" t="s">
        <v>1583</v>
      </c>
      <c r="F5" s="7" t="s">
        <v>1584</v>
      </c>
      <c r="G5" s="7"/>
      <c r="H5" s="17" t="s">
        <v>1585</v>
      </c>
      <c r="I5" s="7">
        <v>4.9000000000000004</v>
      </c>
      <c r="J5" s="7">
        <v>884</v>
      </c>
      <c r="K5" s="7" t="s">
        <v>1586</v>
      </c>
      <c r="L5" s="7" t="s">
        <v>1587</v>
      </c>
      <c r="M5" s="7" t="s">
        <v>83</v>
      </c>
      <c r="N5" s="7" t="s">
        <v>27</v>
      </c>
      <c r="O5" s="7"/>
      <c r="P5" s="7"/>
      <c r="Q5" s="7"/>
      <c r="R5" s="7"/>
      <c r="S5" s="7"/>
      <c r="T5" s="7"/>
      <c r="U5" s="7"/>
      <c r="V5" s="7"/>
      <c r="W5" s="7"/>
      <c r="X5" s="7"/>
      <c r="Y5" s="7"/>
      <c r="Z5" s="7"/>
      <c r="AA5" s="7"/>
      <c r="AB5" s="7"/>
    </row>
    <row r="6" spans="1:28" ht="22.5" customHeight="1">
      <c r="A6" t="s">
        <v>14461</v>
      </c>
      <c r="B6" s="7" t="s">
        <v>1556</v>
      </c>
      <c r="C6" s="7" t="s">
        <v>1588</v>
      </c>
      <c r="D6" s="7" t="s">
        <v>1589</v>
      </c>
      <c r="E6" s="7" t="s">
        <v>1590</v>
      </c>
      <c r="F6" s="7" t="s">
        <v>1591</v>
      </c>
      <c r="G6" s="7"/>
      <c r="H6" s="17" t="s">
        <v>1592</v>
      </c>
      <c r="I6" s="7">
        <v>5</v>
      </c>
      <c r="J6" s="9">
        <v>1419</v>
      </c>
      <c r="K6" s="7" t="s">
        <v>1593</v>
      </c>
      <c r="L6" s="7" t="s">
        <v>1594</v>
      </c>
      <c r="M6" s="7" t="s">
        <v>1595</v>
      </c>
      <c r="N6" s="7" t="s">
        <v>27</v>
      </c>
      <c r="O6" s="7"/>
      <c r="P6" s="7"/>
      <c r="Q6" s="7"/>
      <c r="R6" s="7"/>
      <c r="S6" s="7"/>
      <c r="T6" s="7"/>
      <c r="U6" s="7"/>
      <c r="V6" s="7"/>
      <c r="W6" s="7"/>
      <c r="X6" s="7"/>
      <c r="Y6" s="7"/>
      <c r="Z6" s="7"/>
      <c r="AA6" s="7"/>
      <c r="AB6" s="7"/>
    </row>
    <row r="7" spans="1:28" ht="22.5" customHeight="1">
      <c r="A7" t="s">
        <v>14461</v>
      </c>
      <c r="B7" s="7" t="s">
        <v>1556</v>
      </c>
      <c r="C7" s="7" t="s">
        <v>1596</v>
      </c>
      <c r="D7" s="7" t="s">
        <v>1597</v>
      </c>
      <c r="E7" s="7" t="s">
        <v>1598</v>
      </c>
      <c r="F7" s="7" t="s">
        <v>1599</v>
      </c>
      <c r="G7" s="7"/>
      <c r="H7" s="17" t="s">
        <v>1600</v>
      </c>
      <c r="I7" s="7">
        <v>4.9000000000000004</v>
      </c>
      <c r="J7" s="7">
        <v>570</v>
      </c>
      <c r="K7" s="7" t="s">
        <v>1601</v>
      </c>
      <c r="L7" s="7" t="s">
        <v>1602</v>
      </c>
      <c r="M7" s="7" t="s">
        <v>83</v>
      </c>
      <c r="N7" s="7" t="s">
        <v>27</v>
      </c>
      <c r="O7" s="7"/>
      <c r="P7" s="7"/>
      <c r="Q7" s="7"/>
      <c r="R7" s="7"/>
      <c r="S7" s="7"/>
      <c r="T7" s="7"/>
      <c r="U7" s="7"/>
      <c r="V7" s="7"/>
      <c r="W7" s="7"/>
      <c r="X7" s="7"/>
      <c r="Y7" s="7"/>
      <c r="Z7" s="7"/>
      <c r="AA7" s="7"/>
      <c r="AB7" s="7"/>
    </row>
    <row r="8" spans="1:28" ht="22.5" customHeight="1">
      <c r="A8" t="s">
        <v>14461</v>
      </c>
      <c r="B8" s="7" t="s">
        <v>1556</v>
      </c>
      <c r="C8" s="7" t="s">
        <v>1603</v>
      </c>
      <c r="D8" s="7" t="s">
        <v>1604</v>
      </c>
      <c r="E8" s="7" t="s">
        <v>1605</v>
      </c>
      <c r="F8" s="7" t="s">
        <v>1606</v>
      </c>
      <c r="G8" s="7"/>
      <c r="H8" s="17" t="s">
        <v>1607</v>
      </c>
      <c r="I8" s="7">
        <v>4.8</v>
      </c>
      <c r="J8" s="7">
        <v>684</v>
      </c>
      <c r="K8" s="7" t="s">
        <v>1608</v>
      </c>
      <c r="L8" s="7" t="s">
        <v>1609</v>
      </c>
      <c r="M8" s="7" t="s">
        <v>1610</v>
      </c>
      <c r="N8" s="7" t="s">
        <v>27</v>
      </c>
      <c r="O8" s="7"/>
      <c r="P8" s="7"/>
      <c r="Q8" s="7"/>
      <c r="R8" s="7"/>
      <c r="S8" s="7"/>
      <c r="T8" s="7"/>
      <c r="U8" s="7"/>
      <c r="V8" s="7"/>
      <c r="W8" s="7"/>
      <c r="X8" s="7"/>
      <c r="Y8" s="7"/>
      <c r="Z8" s="7"/>
      <c r="AA8" s="7"/>
      <c r="AB8" s="7"/>
    </row>
    <row r="9" spans="1:28" ht="22.5" customHeight="1">
      <c r="A9" t="s">
        <v>14461</v>
      </c>
      <c r="B9" s="7" t="s">
        <v>1556</v>
      </c>
      <c r="C9" s="7" t="s">
        <v>1611</v>
      </c>
      <c r="D9" s="7" t="s">
        <v>1612</v>
      </c>
      <c r="E9" s="7" t="s">
        <v>1613</v>
      </c>
      <c r="F9" s="7" t="s">
        <v>1614</v>
      </c>
      <c r="G9" s="7"/>
      <c r="H9" s="17" t="s">
        <v>1615</v>
      </c>
      <c r="I9" s="7">
        <v>4.9000000000000004</v>
      </c>
      <c r="J9" s="9">
        <v>1651</v>
      </c>
      <c r="K9" s="7" t="s">
        <v>1616</v>
      </c>
      <c r="L9" s="7" t="s">
        <v>1617</v>
      </c>
      <c r="M9" s="7" t="s">
        <v>83</v>
      </c>
      <c r="N9" s="7" t="s">
        <v>27</v>
      </c>
      <c r="O9" s="7"/>
      <c r="P9" s="7"/>
      <c r="Q9" s="7"/>
      <c r="R9" s="7"/>
      <c r="S9" s="7"/>
      <c r="T9" s="7"/>
      <c r="U9" s="7"/>
      <c r="V9" s="7"/>
      <c r="W9" s="7"/>
      <c r="X9" s="7"/>
      <c r="Y9" s="7"/>
      <c r="Z9" s="7"/>
      <c r="AA9" s="7"/>
      <c r="AB9" s="7"/>
    </row>
    <row r="10" spans="1:28" ht="22.5" customHeight="1">
      <c r="A10" t="s">
        <v>14461</v>
      </c>
      <c r="B10" s="7" t="s">
        <v>1556</v>
      </c>
      <c r="C10" s="7" t="s">
        <v>1618</v>
      </c>
      <c r="D10" s="7" t="s">
        <v>1574</v>
      </c>
      <c r="E10" s="7" t="s">
        <v>1619</v>
      </c>
      <c r="F10" s="7" t="s">
        <v>1620</v>
      </c>
      <c r="G10" s="7"/>
      <c r="H10" s="17" t="s">
        <v>1621</v>
      </c>
      <c r="I10" s="7">
        <v>5</v>
      </c>
      <c r="J10" s="7">
        <v>715</v>
      </c>
      <c r="K10" s="7" t="s">
        <v>1622</v>
      </c>
      <c r="L10" s="7" t="s">
        <v>1623</v>
      </c>
      <c r="M10" s="7" t="s">
        <v>52</v>
      </c>
      <c r="N10" s="7" t="s">
        <v>27</v>
      </c>
      <c r="O10" s="7"/>
      <c r="P10" s="7"/>
      <c r="Q10" s="7"/>
      <c r="R10" s="7"/>
      <c r="S10" s="7"/>
      <c r="T10" s="7"/>
      <c r="U10" s="7"/>
      <c r="V10" s="7"/>
      <c r="W10" s="7"/>
      <c r="X10" s="7"/>
      <c r="Y10" s="7"/>
      <c r="Z10" s="7"/>
      <c r="AA10" s="7"/>
      <c r="AB10" s="7"/>
    </row>
    <row r="11" spans="1:28" ht="22.5" customHeight="1">
      <c r="A11" t="s">
        <v>14461</v>
      </c>
      <c r="B11" s="7" t="s">
        <v>1556</v>
      </c>
      <c r="C11" s="7" t="s">
        <v>1624</v>
      </c>
      <c r="D11" s="7" t="s">
        <v>1625</v>
      </c>
      <c r="E11" s="7" t="s">
        <v>1626</v>
      </c>
      <c r="F11" s="7" t="s">
        <v>1627</v>
      </c>
      <c r="G11" s="7"/>
      <c r="H11" s="17" t="s">
        <v>1628</v>
      </c>
      <c r="I11" s="7">
        <v>4.9000000000000004</v>
      </c>
      <c r="J11" s="7">
        <v>585</v>
      </c>
      <c r="K11" s="7" t="s">
        <v>1629</v>
      </c>
      <c r="L11" s="7" t="s">
        <v>1630</v>
      </c>
      <c r="M11" s="7" t="s">
        <v>1631</v>
      </c>
      <c r="N11" s="7" t="s">
        <v>27</v>
      </c>
      <c r="O11" s="7"/>
      <c r="P11" s="7"/>
      <c r="Q11" s="7"/>
      <c r="R11" s="7"/>
      <c r="S11" s="7"/>
      <c r="T11" s="7"/>
      <c r="U11" s="7"/>
      <c r="V11" s="7"/>
      <c r="W11" s="7"/>
      <c r="X11" s="7"/>
      <c r="Y11" s="7"/>
      <c r="Z11" s="7"/>
      <c r="AA11" s="7"/>
      <c r="AB11" s="7"/>
    </row>
    <row r="12" spans="1:28" ht="22.5" customHeight="1">
      <c r="A12" t="s">
        <v>14461</v>
      </c>
      <c r="B12" s="7" t="s">
        <v>1556</v>
      </c>
      <c r="C12" s="7" t="s">
        <v>1632</v>
      </c>
      <c r="D12" s="7" t="s">
        <v>1633</v>
      </c>
      <c r="E12" s="7" t="s">
        <v>1634</v>
      </c>
      <c r="F12" s="7" t="s">
        <v>1635</v>
      </c>
      <c r="G12" s="7"/>
      <c r="H12" s="17" t="s">
        <v>1636</v>
      </c>
      <c r="I12" s="7">
        <v>4.9000000000000004</v>
      </c>
      <c r="J12" s="7">
        <v>800</v>
      </c>
      <c r="K12" s="7" t="s">
        <v>1637</v>
      </c>
      <c r="L12" s="7" t="s">
        <v>1638</v>
      </c>
      <c r="M12" s="7" t="s">
        <v>1639</v>
      </c>
      <c r="N12" s="7" t="s">
        <v>27</v>
      </c>
      <c r="O12" s="7"/>
      <c r="P12" s="7"/>
      <c r="Q12" s="7"/>
      <c r="R12" s="7"/>
      <c r="S12" s="7"/>
      <c r="T12" s="7"/>
      <c r="U12" s="7"/>
      <c r="V12" s="7"/>
      <c r="W12" s="7"/>
      <c r="X12" s="7"/>
      <c r="Y12" s="7"/>
      <c r="Z12" s="7"/>
      <c r="AA12" s="7"/>
      <c r="AB12" s="7"/>
    </row>
    <row r="13" spans="1:28" ht="22.5" customHeight="1">
      <c r="A13" t="s">
        <v>14461</v>
      </c>
      <c r="B13" s="7" t="s">
        <v>1556</v>
      </c>
      <c r="C13" s="7" t="s">
        <v>1640</v>
      </c>
      <c r="D13" s="7" t="s">
        <v>1641</v>
      </c>
      <c r="E13" s="7" t="s">
        <v>1642</v>
      </c>
      <c r="F13" s="7" t="s">
        <v>1643</v>
      </c>
      <c r="G13" s="7"/>
      <c r="H13" s="17" t="s">
        <v>1644</v>
      </c>
      <c r="I13" s="7"/>
      <c r="J13" s="7"/>
      <c r="K13" s="7" t="s">
        <v>1645</v>
      </c>
      <c r="L13" s="7" t="s">
        <v>1646</v>
      </c>
      <c r="M13" s="7" t="s">
        <v>83</v>
      </c>
      <c r="N13" s="7" t="s">
        <v>27</v>
      </c>
      <c r="O13" s="7"/>
      <c r="P13" s="7"/>
      <c r="Q13" s="7"/>
      <c r="R13" s="7"/>
      <c r="S13" s="7"/>
      <c r="T13" s="7"/>
      <c r="U13" s="7"/>
      <c r="V13" s="7"/>
      <c r="W13" s="7"/>
      <c r="X13" s="7"/>
      <c r="Y13" s="7"/>
      <c r="Z13" s="7"/>
      <c r="AA13" s="7"/>
      <c r="AB13" s="7"/>
    </row>
    <row r="14" spans="1:28" ht="22.5" customHeight="1">
      <c r="A14" t="s">
        <v>14461</v>
      </c>
      <c r="B14" s="7" t="s">
        <v>1556</v>
      </c>
      <c r="C14" s="7" t="s">
        <v>1647</v>
      </c>
      <c r="D14" s="7" t="s">
        <v>1648</v>
      </c>
      <c r="E14" s="7" t="s">
        <v>1649</v>
      </c>
      <c r="F14" s="7"/>
      <c r="G14" s="7"/>
      <c r="H14" s="17" t="s">
        <v>1650</v>
      </c>
      <c r="I14" s="7">
        <v>4.8</v>
      </c>
      <c r="J14" s="7">
        <v>395</v>
      </c>
      <c r="K14" s="7" t="s">
        <v>1651</v>
      </c>
      <c r="L14" s="7" t="s">
        <v>1652</v>
      </c>
      <c r="M14" s="7" t="s">
        <v>1653</v>
      </c>
      <c r="N14" s="7" t="s">
        <v>92</v>
      </c>
      <c r="O14" s="7"/>
      <c r="P14" s="7"/>
      <c r="Q14" s="7"/>
      <c r="R14" s="7"/>
      <c r="S14" s="7"/>
      <c r="T14" s="7"/>
      <c r="U14" s="7"/>
      <c r="V14" s="7"/>
      <c r="W14" s="7"/>
      <c r="X14" s="7"/>
      <c r="Y14" s="7"/>
      <c r="Z14" s="7"/>
      <c r="AA14" s="7"/>
      <c r="AB14" s="7"/>
    </row>
    <row r="15" spans="1:28" ht="22.5" customHeight="1">
      <c r="A15" t="s">
        <v>14461</v>
      </c>
      <c r="B15" s="7" t="s">
        <v>1556</v>
      </c>
      <c r="C15" s="7" t="s">
        <v>1654</v>
      </c>
      <c r="D15" s="7" t="s">
        <v>1655</v>
      </c>
      <c r="E15" s="7" t="s">
        <v>1656</v>
      </c>
      <c r="F15" s="7" t="s">
        <v>1657</v>
      </c>
      <c r="G15" s="7"/>
      <c r="H15" s="17" t="s">
        <v>1658</v>
      </c>
      <c r="I15" s="7">
        <v>4.9000000000000004</v>
      </c>
      <c r="J15" s="7">
        <v>415</v>
      </c>
      <c r="K15" s="7" t="s">
        <v>1659</v>
      </c>
      <c r="L15" s="7" t="s">
        <v>1660</v>
      </c>
      <c r="M15" s="7" t="s">
        <v>83</v>
      </c>
      <c r="N15" s="7" t="s">
        <v>27</v>
      </c>
      <c r="O15" s="7"/>
      <c r="P15" s="7"/>
      <c r="Q15" s="7"/>
      <c r="R15" s="7"/>
      <c r="S15" s="7"/>
      <c r="T15" s="7"/>
      <c r="U15" s="7"/>
      <c r="V15" s="7"/>
      <c r="W15" s="7"/>
      <c r="X15" s="7"/>
      <c r="Y15" s="7"/>
      <c r="Z15" s="7"/>
      <c r="AA15" s="7"/>
      <c r="AB15" s="7"/>
    </row>
    <row r="16" spans="1:28" ht="22.5" customHeight="1">
      <c r="A16" t="s">
        <v>14461</v>
      </c>
      <c r="B16" s="7" t="s">
        <v>1556</v>
      </c>
      <c r="C16" s="7" t="s">
        <v>1661</v>
      </c>
      <c r="D16" s="7" t="s">
        <v>1662</v>
      </c>
      <c r="E16" s="7" t="s">
        <v>1663</v>
      </c>
      <c r="F16" s="7" t="s">
        <v>1664</v>
      </c>
      <c r="G16" s="7"/>
      <c r="H16" s="17" t="s">
        <v>1665</v>
      </c>
      <c r="I16" s="7">
        <v>5</v>
      </c>
      <c r="J16" s="9">
        <v>2275</v>
      </c>
      <c r="K16" s="7" t="s">
        <v>1666</v>
      </c>
      <c r="L16" s="7" t="s">
        <v>1579</v>
      </c>
      <c r="M16" s="7" t="s">
        <v>83</v>
      </c>
      <c r="N16" s="7" t="s">
        <v>27</v>
      </c>
      <c r="O16" s="7"/>
      <c r="P16" s="7"/>
      <c r="Q16" s="7"/>
      <c r="R16" s="7"/>
      <c r="S16" s="7"/>
      <c r="T16" s="7"/>
      <c r="U16" s="7"/>
      <c r="V16" s="7"/>
      <c r="W16" s="7"/>
      <c r="X16" s="7"/>
      <c r="Y16" s="7"/>
      <c r="Z16" s="7"/>
      <c r="AA16" s="7"/>
      <c r="AB16" s="7"/>
    </row>
    <row r="17" spans="1:28" ht="22.5" customHeight="1">
      <c r="A17" t="s">
        <v>14461</v>
      </c>
      <c r="B17" s="7" t="s">
        <v>1556</v>
      </c>
      <c r="C17" s="7" t="s">
        <v>1667</v>
      </c>
      <c r="D17" s="7" t="s">
        <v>1668</v>
      </c>
      <c r="E17" s="7" t="s">
        <v>1669</v>
      </c>
      <c r="F17" s="7" t="s">
        <v>1670</v>
      </c>
      <c r="G17" s="7"/>
      <c r="H17" s="17" t="s">
        <v>1671</v>
      </c>
      <c r="I17" s="7">
        <v>5</v>
      </c>
      <c r="J17" s="9">
        <v>1709</v>
      </c>
      <c r="K17" s="7" t="s">
        <v>1672</v>
      </c>
      <c r="L17" s="7" t="s">
        <v>1609</v>
      </c>
      <c r="M17" s="7" t="s">
        <v>1673</v>
      </c>
      <c r="N17" s="7" t="s">
        <v>27</v>
      </c>
      <c r="O17" s="7"/>
      <c r="P17" s="7"/>
      <c r="Q17" s="7"/>
      <c r="R17" s="7"/>
      <c r="S17" s="7"/>
      <c r="T17" s="7"/>
      <c r="U17" s="7"/>
      <c r="V17" s="7"/>
      <c r="W17" s="7"/>
      <c r="X17" s="7"/>
      <c r="Y17" s="7"/>
      <c r="Z17" s="7"/>
      <c r="AA17" s="7"/>
      <c r="AB17" s="7"/>
    </row>
    <row r="18" spans="1:28" ht="22.5" customHeight="1">
      <c r="A18" t="s">
        <v>14461</v>
      </c>
      <c r="B18" s="7" t="s">
        <v>1556</v>
      </c>
      <c r="C18" s="7" t="s">
        <v>1674</v>
      </c>
      <c r="D18" s="7" t="s">
        <v>1675</v>
      </c>
      <c r="E18" s="7" t="s">
        <v>1676</v>
      </c>
      <c r="F18" s="7" t="s">
        <v>1677</v>
      </c>
      <c r="G18" s="7" t="e">
        <v>#VALUE!</v>
      </c>
      <c r="H18" s="7" t="s">
        <v>1678</v>
      </c>
      <c r="I18" s="7">
        <v>5</v>
      </c>
      <c r="J18" s="7">
        <v>452</v>
      </c>
      <c r="K18" s="7" t="s">
        <v>1679</v>
      </c>
      <c r="L18" s="7" t="s">
        <v>1680</v>
      </c>
      <c r="M18" s="7" t="s">
        <v>1681</v>
      </c>
      <c r="N18" s="7" t="s">
        <v>27</v>
      </c>
      <c r="O18" s="7"/>
      <c r="P18" s="7"/>
      <c r="Q18" s="7"/>
      <c r="R18" s="7"/>
      <c r="S18" s="7"/>
      <c r="T18" s="7"/>
      <c r="U18" s="7"/>
      <c r="V18" s="7"/>
      <c r="W18" s="7"/>
      <c r="X18" s="7"/>
      <c r="Y18" s="7"/>
      <c r="Z18" s="7"/>
      <c r="AA18" s="7"/>
      <c r="AB18" s="7"/>
    </row>
    <row r="19" spans="1:28" ht="22.5" customHeight="1">
      <c r="A19" t="s">
        <v>14461</v>
      </c>
      <c r="B19" s="7" t="s">
        <v>1556</v>
      </c>
      <c r="C19" s="7" t="s">
        <v>1682</v>
      </c>
      <c r="D19" s="7" t="s">
        <v>1683</v>
      </c>
      <c r="E19" s="7" t="s">
        <v>1684</v>
      </c>
      <c r="F19" s="7" t="s">
        <v>1685</v>
      </c>
      <c r="G19" s="7"/>
      <c r="H19" s="17" t="s">
        <v>1686</v>
      </c>
      <c r="I19" s="7">
        <v>5</v>
      </c>
      <c r="J19" s="7">
        <v>508</v>
      </c>
      <c r="K19" s="7" t="s">
        <v>1687</v>
      </c>
      <c r="L19" s="7" t="s">
        <v>1688</v>
      </c>
      <c r="M19" s="7" t="s">
        <v>1689</v>
      </c>
      <c r="N19" s="7" t="s">
        <v>44</v>
      </c>
      <c r="O19" s="7"/>
      <c r="P19" s="7"/>
      <c r="Q19" s="7"/>
      <c r="R19" s="7"/>
      <c r="S19" s="7"/>
      <c r="T19" s="7"/>
      <c r="U19" s="7"/>
      <c r="V19" s="7"/>
      <c r="W19" s="7"/>
      <c r="X19" s="7"/>
      <c r="Y19" s="7"/>
      <c r="Z19" s="7"/>
      <c r="AA19" s="7"/>
      <c r="AB19" s="7"/>
    </row>
    <row r="20" spans="1:28" ht="22.5" customHeight="1">
      <c r="A20" t="s">
        <v>14461</v>
      </c>
      <c r="B20" s="7" t="s">
        <v>1556</v>
      </c>
      <c r="C20" s="7" t="s">
        <v>1690</v>
      </c>
      <c r="D20" s="7" t="s">
        <v>1691</v>
      </c>
      <c r="E20" s="7" t="s">
        <v>1692</v>
      </c>
      <c r="F20" s="7"/>
      <c r="G20" s="7"/>
      <c r="H20" s="17" t="s">
        <v>1693</v>
      </c>
      <c r="I20" s="7">
        <v>5</v>
      </c>
      <c r="J20" s="7">
        <v>938</v>
      </c>
      <c r="K20" s="7" t="s">
        <v>1694</v>
      </c>
      <c r="L20" s="7" t="s">
        <v>1695</v>
      </c>
      <c r="M20" s="7" t="s">
        <v>83</v>
      </c>
      <c r="N20" s="7" t="s">
        <v>27</v>
      </c>
      <c r="O20" s="7"/>
      <c r="P20" s="7"/>
      <c r="Q20" s="7"/>
      <c r="R20" s="7"/>
      <c r="S20" s="7"/>
      <c r="T20" s="7"/>
      <c r="U20" s="7"/>
      <c r="V20" s="7"/>
      <c r="W20" s="7"/>
      <c r="X20" s="7"/>
      <c r="Y20" s="7"/>
      <c r="Z20" s="7"/>
      <c r="AA20" s="7"/>
      <c r="AB20" s="7"/>
    </row>
    <row r="21" spans="1:28" ht="22.5" customHeight="1">
      <c r="A21" t="s">
        <v>14461</v>
      </c>
      <c r="B21" s="7" t="s">
        <v>1556</v>
      </c>
      <c r="C21" s="7" t="s">
        <v>1696</v>
      </c>
      <c r="D21" s="7" t="s">
        <v>1697</v>
      </c>
      <c r="E21" s="7" t="s">
        <v>1698</v>
      </c>
      <c r="F21" s="7" t="s">
        <v>1699</v>
      </c>
      <c r="G21" s="7"/>
      <c r="H21" s="17" t="s">
        <v>1700</v>
      </c>
      <c r="I21" s="7">
        <v>5</v>
      </c>
      <c r="J21" s="7">
        <v>61</v>
      </c>
      <c r="K21" s="7" t="s">
        <v>1701</v>
      </c>
      <c r="L21" s="7" t="s">
        <v>1702</v>
      </c>
      <c r="M21" s="7" t="s">
        <v>35</v>
      </c>
      <c r="N21" s="7" t="s">
        <v>27</v>
      </c>
      <c r="O21" s="7"/>
      <c r="P21" s="7"/>
      <c r="Q21" s="7"/>
      <c r="R21" s="7"/>
      <c r="S21" s="7"/>
      <c r="T21" s="7"/>
      <c r="U21" s="7"/>
      <c r="V21" s="7"/>
      <c r="W21" s="7"/>
      <c r="X21" s="7"/>
      <c r="Y21" s="7"/>
      <c r="Z21" s="7"/>
      <c r="AA21" s="7"/>
      <c r="AB21" s="7"/>
    </row>
    <row r="22" spans="1:28" ht="22.5" customHeight="1">
      <c r="A22" t="s">
        <v>14461</v>
      </c>
      <c r="B22" s="7" t="s">
        <v>35</v>
      </c>
      <c r="C22" s="7" t="s">
        <v>1703</v>
      </c>
      <c r="D22" s="7" t="s">
        <v>1704</v>
      </c>
      <c r="E22" s="7" t="s">
        <v>1705</v>
      </c>
      <c r="F22" s="7" t="s">
        <v>1706</v>
      </c>
      <c r="G22" s="7"/>
      <c r="H22" s="17" t="s">
        <v>1707</v>
      </c>
      <c r="I22" s="7">
        <v>4.9000000000000004</v>
      </c>
      <c r="J22" s="7">
        <v>424</v>
      </c>
      <c r="K22" s="7" t="s">
        <v>1708</v>
      </c>
      <c r="L22" s="7" t="s">
        <v>1709</v>
      </c>
      <c r="M22" s="7" t="s">
        <v>1710</v>
      </c>
      <c r="N22" s="7" t="s">
        <v>27</v>
      </c>
      <c r="O22" s="7"/>
      <c r="P22" s="7"/>
      <c r="Q22" s="7"/>
      <c r="R22" s="7"/>
      <c r="S22" s="7"/>
      <c r="T22" s="7"/>
      <c r="U22" s="7"/>
      <c r="V22" s="7"/>
      <c r="W22" s="7"/>
      <c r="X22" s="7"/>
      <c r="Y22" s="7"/>
      <c r="Z22" s="7"/>
      <c r="AA22" s="7"/>
      <c r="AB22" s="7"/>
    </row>
    <row r="23" spans="1:28" ht="22.5" customHeight="1">
      <c r="A23" t="s">
        <v>14461</v>
      </c>
      <c r="B23" s="7" t="s">
        <v>35</v>
      </c>
      <c r="C23" s="7" t="s">
        <v>1711</v>
      </c>
      <c r="D23" s="7" t="s">
        <v>1712</v>
      </c>
      <c r="E23" s="7" t="s">
        <v>1713</v>
      </c>
      <c r="F23" s="7" t="s">
        <v>1714</v>
      </c>
      <c r="G23" s="7"/>
      <c r="H23" s="17" t="s">
        <v>1715</v>
      </c>
      <c r="I23" s="7">
        <v>5</v>
      </c>
      <c r="J23" s="7">
        <v>330</v>
      </c>
      <c r="K23" s="7" t="s">
        <v>1716</v>
      </c>
      <c r="L23" s="7" t="s">
        <v>1717</v>
      </c>
      <c r="M23" s="7" t="s">
        <v>91</v>
      </c>
      <c r="N23" s="7" t="s">
        <v>27</v>
      </c>
      <c r="O23" s="7"/>
      <c r="P23" s="7"/>
      <c r="Q23" s="7"/>
      <c r="R23" s="7"/>
      <c r="S23" s="7"/>
      <c r="T23" s="7"/>
      <c r="U23" s="7"/>
      <c r="V23" s="7"/>
      <c r="W23" s="7"/>
      <c r="X23" s="7"/>
      <c r="Y23" s="7"/>
      <c r="Z23" s="7"/>
      <c r="AA23" s="7"/>
      <c r="AB23" s="7"/>
    </row>
    <row r="24" spans="1:28" ht="22.5" customHeight="1">
      <c r="A24" t="s">
        <v>14461</v>
      </c>
      <c r="B24" s="7" t="s">
        <v>35</v>
      </c>
      <c r="C24" s="7" t="s">
        <v>1718</v>
      </c>
      <c r="D24" s="7" t="s">
        <v>1719</v>
      </c>
      <c r="E24" s="7" t="s">
        <v>1720</v>
      </c>
      <c r="F24" s="7" t="s">
        <v>1721</v>
      </c>
      <c r="G24" s="7"/>
      <c r="H24" s="17" t="s">
        <v>1722</v>
      </c>
      <c r="I24" s="7">
        <v>4.9000000000000004</v>
      </c>
      <c r="J24" s="7">
        <v>406</v>
      </c>
      <c r="K24" s="7" t="s">
        <v>1723</v>
      </c>
      <c r="L24" s="7" t="s">
        <v>1724</v>
      </c>
      <c r="M24" s="7" t="s">
        <v>1725</v>
      </c>
      <c r="N24" s="7" t="s">
        <v>27</v>
      </c>
      <c r="O24" s="7"/>
      <c r="P24" s="7"/>
      <c r="Q24" s="7"/>
      <c r="R24" s="7"/>
      <c r="S24" s="7"/>
      <c r="T24" s="7"/>
      <c r="U24" s="7"/>
      <c r="V24" s="7"/>
      <c r="W24" s="7"/>
      <c r="X24" s="7"/>
      <c r="Y24" s="7"/>
      <c r="Z24" s="7"/>
      <c r="AA24" s="7"/>
      <c r="AB24" s="7"/>
    </row>
    <row r="25" spans="1:28" ht="22.5" customHeight="1">
      <c r="A25" t="s">
        <v>14461</v>
      </c>
      <c r="B25" s="7" t="s">
        <v>35</v>
      </c>
      <c r="C25" s="7" t="s">
        <v>1726</v>
      </c>
      <c r="D25" s="7" t="s">
        <v>1727</v>
      </c>
      <c r="E25" s="7" t="s">
        <v>1728</v>
      </c>
      <c r="F25" s="7" t="s">
        <v>1729</v>
      </c>
      <c r="G25" s="7"/>
      <c r="H25" s="7"/>
      <c r="I25" s="7">
        <v>4.9000000000000004</v>
      </c>
      <c r="J25" s="7">
        <v>212</v>
      </c>
      <c r="K25" s="7" t="s">
        <v>1730</v>
      </c>
      <c r="L25" s="7" t="s">
        <v>1731</v>
      </c>
      <c r="M25" s="7" t="s">
        <v>35</v>
      </c>
      <c r="N25" s="7" t="s">
        <v>1732</v>
      </c>
      <c r="O25" s="7"/>
      <c r="P25" s="7"/>
      <c r="Q25" s="7"/>
      <c r="R25" s="7"/>
      <c r="S25" s="7"/>
      <c r="T25" s="7"/>
      <c r="U25" s="7"/>
      <c r="V25" s="7"/>
      <c r="W25" s="7"/>
      <c r="X25" s="7"/>
      <c r="Y25" s="7"/>
      <c r="Z25" s="7"/>
      <c r="AA25" s="7"/>
      <c r="AB25" s="7"/>
    </row>
    <row r="26" spans="1:28" ht="22.5" customHeight="1">
      <c r="A26" t="s">
        <v>14461</v>
      </c>
      <c r="B26" s="7" t="s">
        <v>35</v>
      </c>
      <c r="C26" s="7" t="s">
        <v>1733</v>
      </c>
      <c r="D26" s="7" t="s">
        <v>1734</v>
      </c>
      <c r="E26" s="7" t="s">
        <v>1735</v>
      </c>
      <c r="F26" s="7" t="s">
        <v>1736</v>
      </c>
      <c r="G26" s="7"/>
      <c r="H26" s="17" t="s">
        <v>1737</v>
      </c>
      <c r="I26" s="7">
        <v>4.9000000000000004</v>
      </c>
      <c r="J26" s="7">
        <v>714</v>
      </c>
      <c r="K26" s="7" t="s">
        <v>1738</v>
      </c>
      <c r="L26" s="7" t="s">
        <v>1630</v>
      </c>
      <c r="M26" s="7" t="s">
        <v>1739</v>
      </c>
      <c r="N26" s="7" t="s">
        <v>27</v>
      </c>
      <c r="O26" s="7"/>
      <c r="P26" s="7"/>
      <c r="Q26" s="7"/>
      <c r="R26" s="7"/>
      <c r="S26" s="7"/>
      <c r="T26" s="7"/>
      <c r="U26" s="7"/>
      <c r="V26" s="7"/>
      <c r="W26" s="7"/>
      <c r="X26" s="7"/>
      <c r="Y26" s="7"/>
      <c r="Z26" s="7"/>
      <c r="AA26" s="7"/>
      <c r="AB26" s="7"/>
    </row>
    <row r="27" spans="1:28" ht="22.5" customHeight="1">
      <c r="A27" t="s">
        <v>14461</v>
      </c>
      <c r="B27" s="7" t="s">
        <v>35</v>
      </c>
      <c r="C27" s="7" t="s">
        <v>1740</v>
      </c>
      <c r="D27" s="7" t="s">
        <v>1741</v>
      </c>
      <c r="E27" s="7" t="s">
        <v>1742</v>
      </c>
      <c r="F27" s="7" t="s">
        <v>1743</v>
      </c>
      <c r="G27" s="7"/>
      <c r="H27" s="17" t="s">
        <v>1744</v>
      </c>
      <c r="I27" s="7">
        <v>4.9000000000000004</v>
      </c>
      <c r="J27" s="7">
        <v>216</v>
      </c>
      <c r="K27" s="7" t="s">
        <v>1745</v>
      </c>
      <c r="L27" s="7" t="s">
        <v>1746</v>
      </c>
      <c r="M27" s="7" t="s">
        <v>1747</v>
      </c>
      <c r="N27" s="7" t="s">
        <v>651</v>
      </c>
      <c r="O27" s="7"/>
      <c r="P27" s="7"/>
      <c r="Q27" s="7"/>
      <c r="R27" s="7"/>
      <c r="S27" s="7"/>
      <c r="T27" s="7"/>
      <c r="U27" s="7"/>
      <c r="V27" s="7"/>
      <c r="W27" s="7"/>
      <c r="X27" s="7"/>
      <c r="Y27" s="7"/>
      <c r="Z27" s="7"/>
      <c r="AA27" s="7"/>
      <c r="AB27" s="7"/>
    </row>
    <row r="28" spans="1:28" ht="22.5" customHeight="1">
      <c r="A28" t="s">
        <v>14461</v>
      </c>
      <c r="B28" s="7" t="s">
        <v>35</v>
      </c>
      <c r="C28" s="7" t="s">
        <v>1748</v>
      </c>
      <c r="D28" s="7" t="s">
        <v>1749</v>
      </c>
      <c r="E28" s="7" t="s">
        <v>1750</v>
      </c>
      <c r="F28" s="7" t="s">
        <v>1751</v>
      </c>
      <c r="G28" s="7"/>
      <c r="H28" s="17" t="s">
        <v>1752</v>
      </c>
      <c r="I28" s="7">
        <v>4.9000000000000004</v>
      </c>
      <c r="J28" s="7">
        <v>294</v>
      </c>
      <c r="K28" s="7" t="s">
        <v>1753</v>
      </c>
      <c r="L28" s="7" t="s">
        <v>1754</v>
      </c>
      <c r="M28" s="7" t="s">
        <v>35</v>
      </c>
      <c r="N28" s="7" t="s">
        <v>92</v>
      </c>
      <c r="O28" s="7"/>
      <c r="P28" s="7"/>
      <c r="Q28" s="7"/>
      <c r="R28" s="7"/>
      <c r="S28" s="7"/>
      <c r="T28" s="7"/>
      <c r="U28" s="7"/>
      <c r="V28" s="7"/>
      <c r="W28" s="7"/>
      <c r="X28" s="7"/>
      <c r="Y28" s="7"/>
      <c r="Z28" s="7"/>
      <c r="AA28" s="7"/>
      <c r="AB28" s="7"/>
    </row>
    <row r="29" spans="1:28" ht="22.5" customHeight="1">
      <c r="A29" t="s">
        <v>14461</v>
      </c>
      <c r="B29" s="7" t="s">
        <v>35</v>
      </c>
      <c r="C29" s="7" t="s">
        <v>1755</v>
      </c>
      <c r="D29" s="7" t="s">
        <v>1756</v>
      </c>
      <c r="E29" s="7" t="s">
        <v>1757</v>
      </c>
      <c r="F29" s="7" t="s">
        <v>1758</v>
      </c>
      <c r="G29" s="7"/>
      <c r="H29" s="17" t="s">
        <v>1759</v>
      </c>
      <c r="I29" s="7">
        <v>5</v>
      </c>
      <c r="J29" s="7">
        <v>187</v>
      </c>
      <c r="K29" s="7" t="s">
        <v>1760</v>
      </c>
      <c r="L29" s="7" t="s">
        <v>1761</v>
      </c>
      <c r="M29" s="7" t="s">
        <v>1762</v>
      </c>
      <c r="N29" s="7" t="s">
        <v>27</v>
      </c>
      <c r="O29" s="7"/>
      <c r="P29" s="7"/>
      <c r="Q29" s="7"/>
      <c r="R29" s="7"/>
      <c r="S29" s="7"/>
      <c r="T29" s="7"/>
      <c r="U29" s="7"/>
      <c r="V29" s="7"/>
      <c r="W29" s="7"/>
      <c r="X29" s="7"/>
      <c r="Y29" s="7"/>
      <c r="Z29" s="7"/>
      <c r="AA29" s="7"/>
      <c r="AB29" s="7"/>
    </row>
    <row r="30" spans="1:28" ht="22.5" customHeight="1">
      <c r="A30" t="s">
        <v>14461</v>
      </c>
      <c r="B30" s="7" t="s">
        <v>35</v>
      </c>
      <c r="C30" s="7" t="s">
        <v>1763</v>
      </c>
      <c r="D30" s="7" t="s">
        <v>1764</v>
      </c>
      <c r="E30" s="7" t="s">
        <v>1765</v>
      </c>
      <c r="F30" s="7" t="s">
        <v>1766</v>
      </c>
      <c r="G30" s="7"/>
      <c r="H30" s="7"/>
      <c r="I30" s="7">
        <v>4.9000000000000004</v>
      </c>
      <c r="J30" s="7">
        <v>370</v>
      </c>
      <c r="K30" s="7" t="s">
        <v>1767</v>
      </c>
      <c r="L30" s="7" t="s">
        <v>1587</v>
      </c>
      <c r="M30" s="7" t="s">
        <v>83</v>
      </c>
      <c r="N30" s="7" t="s">
        <v>27</v>
      </c>
      <c r="O30" s="7"/>
      <c r="P30" s="7"/>
      <c r="Q30" s="7"/>
      <c r="R30" s="7"/>
      <c r="S30" s="7"/>
      <c r="T30" s="7"/>
      <c r="U30" s="7"/>
      <c r="V30" s="7"/>
      <c r="W30" s="7"/>
      <c r="X30" s="7"/>
      <c r="Y30" s="7"/>
      <c r="Z30" s="7"/>
      <c r="AA30" s="7"/>
      <c r="AB30" s="7"/>
    </row>
    <row r="31" spans="1:28" ht="22.5" customHeight="1">
      <c r="A31" t="s">
        <v>14461</v>
      </c>
      <c r="B31" s="7" t="s">
        <v>35</v>
      </c>
      <c r="C31" s="7" t="s">
        <v>1768</v>
      </c>
      <c r="D31" s="7" t="s">
        <v>1769</v>
      </c>
      <c r="E31" s="7" t="s">
        <v>1770</v>
      </c>
      <c r="F31" s="7" t="s">
        <v>1771</v>
      </c>
      <c r="G31" s="7"/>
      <c r="H31" s="17" t="s">
        <v>1772</v>
      </c>
      <c r="I31" s="7">
        <v>5</v>
      </c>
      <c r="J31" s="7">
        <v>185</v>
      </c>
      <c r="K31" s="7" t="s">
        <v>1773</v>
      </c>
      <c r="L31" s="7" t="s">
        <v>1774</v>
      </c>
      <c r="M31" s="7" t="s">
        <v>52</v>
      </c>
      <c r="N31" s="7" t="s">
        <v>44</v>
      </c>
      <c r="O31" s="7"/>
      <c r="P31" s="7"/>
      <c r="Q31" s="7"/>
      <c r="R31" s="7"/>
      <c r="S31" s="7"/>
      <c r="T31" s="7"/>
      <c r="U31" s="7"/>
      <c r="V31" s="7"/>
      <c r="W31" s="7"/>
      <c r="X31" s="7"/>
      <c r="Y31" s="7"/>
      <c r="Z31" s="7"/>
      <c r="AA31" s="7"/>
      <c r="AB31" s="7"/>
    </row>
    <row r="32" spans="1:28" ht="22.5" customHeight="1">
      <c r="A32" t="s">
        <v>14461</v>
      </c>
      <c r="B32" s="7" t="s">
        <v>35</v>
      </c>
      <c r="C32" s="7" t="s">
        <v>1775</v>
      </c>
      <c r="D32" s="7" t="s">
        <v>1776</v>
      </c>
      <c r="E32" s="7" t="s">
        <v>1777</v>
      </c>
      <c r="F32" s="7" t="s">
        <v>1778</v>
      </c>
      <c r="G32" s="7"/>
      <c r="H32" s="17" t="s">
        <v>1779</v>
      </c>
      <c r="I32" s="7">
        <v>5</v>
      </c>
      <c r="J32" s="7">
        <v>166</v>
      </c>
      <c r="K32" s="7" t="s">
        <v>1780</v>
      </c>
      <c r="L32" s="7" t="s">
        <v>1630</v>
      </c>
      <c r="M32" s="7" t="s">
        <v>1631</v>
      </c>
      <c r="N32" s="7" t="s">
        <v>92</v>
      </c>
      <c r="O32" s="7"/>
      <c r="P32" s="7"/>
      <c r="Q32" s="7"/>
      <c r="R32" s="7"/>
      <c r="S32" s="7"/>
      <c r="T32" s="7"/>
      <c r="U32" s="7"/>
      <c r="V32" s="7"/>
      <c r="W32" s="7"/>
      <c r="X32" s="7"/>
      <c r="Y32" s="7"/>
      <c r="Z32" s="7"/>
      <c r="AA32" s="7"/>
      <c r="AB32" s="7"/>
    </row>
    <row r="33" spans="1:28" ht="22.5" customHeight="1">
      <c r="A33" t="s">
        <v>14461</v>
      </c>
      <c r="B33" s="7" t="s">
        <v>35</v>
      </c>
      <c r="C33" s="7" t="s">
        <v>1781</v>
      </c>
      <c r="D33" s="7" t="s">
        <v>1782</v>
      </c>
      <c r="E33" s="7" t="s">
        <v>1783</v>
      </c>
      <c r="F33" s="7" t="s">
        <v>1784</v>
      </c>
      <c r="G33" s="7"/>
      <c r="H33" s="17" t="s">
        <v>1785</v>
      </c>
      <c r="I33" s="7">
        <v>4.8</v>
      </c>
      <c r="J33" s="7">
        <v>330</v>
      </c>
      <c r="K33" s="7" t="s">
        <v>1786</v>
      </c>
      <c r="L33" s="7" t="s">
        <v>1652</v>
      </c>
      <c r="M33" s="7" t="s">
        <v>186</v>
      </c>
      <c r="N33" s="7" t="s">
        <v>27</v>
      </c>
      <c r="O33" s="7"/>
      <c r="P33" s="7"/>
      <c r="Q33" s="7"/>
      <c r="R33" s="7"/>
      <c r="S33" s="7"/>
      <c r="T33" s="7"/>
      <c r="U33" s="7"/>
      <c r="V33" s="7"/>
      <c r="W33" s="7"/>
      <c r="X33" s="7"/>
      <c r="Y33" s="7"/>
      <c r="Z33" s="7"/>
      <c r="AA33" s="7"/>
      <c r="AB33" s="7"/>
    </row>
    <row r="34" spans="1:28" ht="22.5" customHeight="1">
      <c r="A34" t="s">
        <v>14461</v>
      </c>
      <c r="B34" s="7" t="s">
        <v>35</v>
      </c>
      <c r="C34" s="7" t="s">
        <v>1787</v>
      </c>
      <c r="D34" s="7" t="s">
        <v>1788</v>
      </c>
      <c r="E34" s="7" t="s">
        <v>1789</v>
      </c>
      <c r="F34" s="7"/>
      <c r="G34" s="7"/>
      <c r="H34" s="17" t="s">
        <v>1790</v>
      </c>
      <c r="I34" s="7">
        <v>5</v>
      </c>
      <c r="J34" s="7">
        <v>924</v>
      </c>
      <c r="K34" s="7" t="s">
        <v>1791</v>
      </c>
      <c r="L34" s="7" t="s">
        <v>1792</v>
      </c>
      <c r="M34" s="7" t="s">
        <v>1610</v>
      </c>
      <c r="N34" s="7" t="s">
        <v>27</v>
      </c>
      <c r="O34" s="7"/>
      <c r="P34" s="7"/>
      <c r="Q34" s="7"/>
      <c r="R34" s="7"/>
      <c r="S34" s="7"/>
      <c r="T34" s="7"/>
      <c r="U34" s="7"/>
      <c r="V34" s="7"/>
      <c r="W34" s="7"/>
      <c r="X34" s="7"/>
      <c r="Y34" s="7"/>
      <c r="Z34" s="7"/>
      <c r="AA34" s="7"/>
      <c r="AB34" s="7"/>
    </row>
    <row r="35" spans="1:28" ht="22.5" customHeight="1">
      <c r="A35" t="s">
        <v>14461</v>
      </c>
      <c r="B35" s="7" t="s">
        <v>35</v>
      </c>
      <c r="C35" s="7" t="s">
        <v>1793</v>
      </c>
      <c r="D35" s="7" t="s">
        <v>1794</v>
      </c>
      <c r="E35" s="7" t="s">
        <v>1795</v>
      </c>
      <c r="F35" s="7" t="s">
        <v>1796</v>
      </c>
      <c r="G35" s="7"/>
      <c r="H35" s="17" t="s">
        <v>1797</v>
      </c>
      <c r="I35" s="7">
        <v>4.9000000000000004</v>
      </c>
      <c r="J35" s="7">
        <v>133</v>
      </c>
      <c r="K35" s="7" t="s">
        <v>1798</v>
      </c>
      <c r="L35" s="7" t="s">
        <v>1594</v>
      </c>
      <c r="M35" s="7" t="s">
        <v>1799</v>
      </c>
      <c r="N35" s="7" t="s">
        <v>27</v>
      </c>
      <c r="O35" s="7"/>
      <c r="P35" s="7"/>
      <c r="Q35" s="7"/>
      <c r="R35" s="7"/>
      <c r="S35" s="7"/>
      <c r="T35" s="7"/>
      <c r="U35" s="7"/>
      <c r="V35" s="7"/>
      <c r="W35" s="7"/>
      <c r="X35" s="7"/>
      <c r="Y35" s="7"/>
      <c r="Z35" s="7"/>
      <c r="AA35" s="7"/>
      <c r="AB35" s="7"/>
    </row>
    <row r="36" spans="1:28" ht="22.5" customHeight="1">
      <c r="A36" t="s">
        <v>14461</v>
      </c>
      <c r="B36" s="7" t="s">
        <v>35</v>
      </c>
      <c r="C36" s="7" t="s">
        <v>1800</v>
      </c>
      <c r="D36" s="7" t="s">
        <v>1801</v>
      </c>
      <c r="E36" s="7" t="s">
        <v>1802</v>
      </c>
      <c r="F36" s="7" t="s">
        <v>1803</v>
      </c>
      <c r="G36" s="7"/>
      <c r="H36" s="17" t="s">
        <v>1804</v>
      </c>
      <c r="I36" s="7">
        <v>4.9000000000000004</v>
      </c>
      <c r="J36" s="7">
        <v>227</v>
      </c>
      <c r="K36" s="7" t="s">
        <v>1805</v>
      </c>
      <c r="L36" s="7" t="s">
        <v>1724</v>
      </c>
      <c r="M36" s="7" t="s">
        <v>35</v>
      </c>
      <c r="N36" s="7" t="s">
        <v>92</v>
      </c>
      <c r="O36" s="7"/>
      <c r="P36" s="7"/>
      <c r="Q36" s="7"/>
      <c r="R36" s="7"/>
      <c r="S36" s="7"/>
      <c r="T36" s="7"/>
      <c r="U36" s="7"/>
      <c r="V36" s="7"/>
      <c r="W36" s="7"/>
      <c r="X36" s="7"/>
      <c r="Y36" s="7"/>
      <c r="Z36" s="7"/>
      <c r="AA36" s="7"/>
      <c r="AB36" s="7"/>
    </row>
    <row r="37" spans="1:28" ht="22.5" customHeight="1">
      <c r="A37" t="s">
        <v>14461</v>
      </c>
      <c r="B37" s="7" t="s">
        <v>35</v>
      </c>
      <c r="C37" s="7" t="s">
        <v>1806</v>
      </c>
      <c r="D37" s="7" t="s">
        <v>1807</v>
      </c>
      <c r="E37" s="7" t="s">
        <v>1808</v>
      </c>
      <c r="F37" s="7" t="s">
        <v>1809</v>
      </c>
      <c r="G37" s="7"/>
      <c r="H37" s="17" t="s">
        <v>1810</v>
      </c>
      <c r="I37" s="7">
        <v>5</v>
      </c>
      <c r="J37" s="7">
        <v>432</v>
      </c>
      <c r="K37" s="7" t="s">
        <v>1811</v>
      </c>
      <c r="L37" s="7" t="s">
        <v>1812</v>
      </c>
      <c r="M37" s="7" t="s">
        <v>1813</v>
      </c>
      <c r="N37" s="7" t="s">
        <v>27</v>
      </c>
      <c r="O37" s="7"/>
      <c r="P37" s="7"/>
      <c r="Q37" s="7"/>
      <c r="R37" s="7"/>
      <c r="S37" s="7"/>
      <c r="T37" s="7"/>
      <c r="U37" s="7"/>
      <c r="V37" s="7"/>
      <c r="W37" s="7"/>
      <c r="X37" s="7"/>
      <c r="Y37" s="7"/>
      <c r="Z37" s="7"/>
      <c r="AA37" s="7"/>
      <c r="AB37" s="7"/>
    </row>
    <row r="38" spans="1:28" ht="22.5" customHeight="1">
      <c r="A38" t="s">
        <v>14461</v>
      </c>
      <c r="B38" s="7" t="s">
        <v>35</v>
      </c>
      <c r="C38" s="7" t="s">
        <v>1814</v>
      </c>
      <c r="D38" s="7" t="s">
        <v>1815</v>
      </c>
      <c r="E38" s="7" t="s">
        <v>1816</v>
      </c>
      <c r="F38" s="7" t="s">
        <v>1817</v>
      </c>
      <c r="G38" s="7"/>
      <c r="H38" s="17" t="s">
        <v>1818</v>
      </c>
      <c r="I38" s="7">
        <v>4.8</v>
      </c>
      <c r="J38" s="7">
        <v>442</v>
      </c>
      <c r="K38" s="7" t="s">
        <v>1819</v>
      </c>
      <c r="L38" s="7" t="s">
        <v>1630</v>
      </c>
      <c r="M38" s="7" t="s">
        <v>1820</v>
      </c>
      <c r="N38" s="7" t="s">
        <v>27</v>
      </c>
      <c r="O38" s="7"/>
      <c r="P38" s="7"/>
      <c r="Q38" s="7"/>
      <c r="R38" s="7"/>
      <c r="S38" s="7"/>
      <c r="T38" s="7"/>
      <c r="U38" s="7"/>
      <c r="V38" s="7"/>
      <c r="W38" s="7"/>
      <c r="X38" s="7"/>
      <c r="Y38" s="7"/>
      <c r="Z38" s="7"/>
      <c r="AA38" s="7"/>
      <c r="AB38" s="7"/>
    </row>
    <row r="39" spans="1:28" ht="22.5" customHeight="1">
      <c r="A39" t="s">
        <v>14461</v>
      </c>
      <c r="B39" s="7" t="s">
        <v>35</v>
      </c>
      <c r="C39" s="7" t="s">
        <v>1821</v>
      </c>
      <c r="D39" s="7" t="s">
        <v>1822</v>
      </c>
      <c r="E39" s="7" t="s">
        <v>1823</v>
      </c>
      <c r="F39" s="7" t="s">
        <v>1824</v>
      </c>
      <c r="G39" s="7"/>
      <c r="H39" s="17" t="s">
        <v>1825</v>
      </c>
      <c r="I39" s="7">
        <v>5</v>
      </c>
      <c r="J39" s="7">
        <v>388</v>
      </c>
      <c r="K39" s="7" t="s">
        <v>1826</v>
      </c>
      <c r="L39" s="7" t="s">
        <v>1774</v>
      </c>
      <c r="M39" s="7" t="s">
        <v>91</v>
      </c>
      <c r="N39" s="7" t="s">
        <v>27</v>
      </c>
      <c r="O39" s="7"/>
      <c r="P39" s="7"/>
      <c r="Q39" s="7"/>
      <c r="R39" s="7"/>
      <c r="S39" s="7"/>
      <c r="T39" s="7"/>
      <c r="U39" s="7"/>
      <c r="V39" s="7"/>
      <c r="W39" s="7"/>
      <c r="X39" s="7"/>
      <c r="Y39" s="7"/>
      <c r="Z39" s="7"/>
      <c r="AA39" s="7"/>
      <c r="AB39" s="7"/>
    </row>
    <row r="40" spans="1:28" ht="22.5" customHeight="1">
      <c r="A40" t="s">
        <v>14461</v>
      </c>
      <c r="B40" s="7" t="s">
        <v>35</v>
      </c>
      <c r="C40" s="7" t="s">
        <v>1827</v>
      </c>
      <c r="D40" s="7" t="s">
        <v>1828</v>
      </c>
      <c r="E40" s="7" t="s">
        <v>1829</v>
      </c>
      <c r="F40" s="7" t="s">
        <v>1830</v>
      </c>
      <c r="G40" s="7"/>
      <c r="H40" s="17" t="s">
        <v>1831</v>
      </c>
      <c r="I40" s="7">
        <v>4.9000000000000004</v>
      </c>
      <c r="J40" s="7">
        <v>316</v>
      </c>
      <c r="K40" s="7" t="s">
        <v>1832</v>
      </c>
      <c r="L40" s="7" t="s">
        <v>1833</v>
      </c>
      <c r="M40" s="7" t="s">
        <v>35</v>
      </c>
      <c r="N40" s="7" t="s">
        <v>324</v>
      </c>
      <c r="O40" s="7"/>
      <c r="P40" s="7"/>
      <c r="Q40" s="7"/>
      <c r="R40" s="7"/>
      <c r="S40" s="7"/>
      <c r="T40" s="7"/>
      <c r="U40" s="7"/>
      <c r="V40" s="7"/>
      <c r="W40" s="7"/>
      <c r="X40" s="7"/>
      <c r="Y40" s="7"/>
      <c r="Z40" s="7"/>
      <c r="AA40" s="7"/>
      <c r="AB40" s="7"/>
    </row>
    <row r="41" spans="1:28" ht="22.5" customHeight="1">
      <c r="A41" t="s">
        <v>14461</v>
      </c>
      <c r="B41" s="7" t="s">
        <v>35</v>
      </c>
      <c r="C41" s="7" t="s">
        <v>1834</v>
      </c>
      <c r="D41" s="7" t="s">
        <v>1835</v>
      </c>
      <c r="E41" s="7" t="s">
        <v>1836</v>
      </c>
      <c r="F41" s="7" t="s">
        <v>1837</v>
      </c>
      <c r="G41" s="7"/>
      <c r="H41" s="17" t="s">
        <v>1838</v>
      </c>
      <c r="I41" s="7">
        <v>4.9000000000000004</v>
      </c>
      <c r="J41" s="7">
        <v>60</v>
      </c>
      <c r="K41" s="7" t="s">
        <v>1839</v>
      </c>
      <c r="L41" s="7" t="s">
        <v>1840</v>
      </c>
      <c r="M41" s="7" t="s">
        <v>1631</v>
      </c>
      <c r="N41" s="7" t="s">
        <v>27</v>
      </c>
      <c r="O41" s="7"/>
      <c r="P41" s="7"/>
      <c r="Q41" s="7"/>
      <c r="R41" s="7"/>
      <c r="S41" s="7"/>
      <c r="T41" s="7"/>
      <c r="U41" s="7"/>
      <c r="V41" s="7"/>
      <c r="W41" s="7"/>
      <c r="X41" s="7"/>
      <c r="Y41" s="7"/>
      <c r="Z41" s="7"/>
      <c r="AA41" s="7"/>
      <c r="AB41" s="7"/>
    </row>
    <row r="42" spans="1:28" ht="22.5" customHeight="1">
      <c r="A42" t="s">
        <v>14461</v>
      </c>
      <c r="B42" s="7" t="s">
        <v>35</v>
      </c>
      <c r="C42" s="7" t="s">
        <v>1841</v>
      </c>
      <c r="D42" s="7" t="s">
        <v>1842</v>
      </c>
      <c r="E42" s="7" t="s">
        <v>1843</v>
      </c>
      <c r="F42" s="7" t="s">
        <v>1844</v>
      </c>
      <c r="G42" s="7"/>
      <c r="H42" s="17" t="s">
        <v>1845</v>
      </c>
      <c r="I42" s="7">
        <v>5</v>
      </c>
      <c r="J42" s="7">
        <v>248</v>
      </c>
      <c r="K42" s="7" t="s">
        <v>1846</v>
      </c>
      <c r="L42" s="7" t="s">
        <v>1847</v>
      </c>
      <c r="M42" s="7" t="s">
        <v>1848</v>
      </c>
      <c r="N42" s="7" t="s">
        <v>324</v>
      </c>
      <c r="O42" s="7"/>
      <c r="P42" s="7"/>
      <c r="Q42" s="7"/>
      <c r="R42" s="7"/>
      <c r="S42" s="7"/>
      <c r="T42" s="7"/>
      <c r="U42" s="7"/>
      <c r="V42" s="7"/>
      <c r="W42" s="7"/>
      <c r="X42" s="7"/>
      <c r="Y42" s="7"/>
      <c r="Z42" s="7"/>
      <c r="AA42" s="7"/>
      <c r="AB42" s="7"/>
    </row>
    <row r="43" spans="1:28" ht="22.5" customHeight="1">
      <c r="A43" t="s">
        <v>14461</v>
      </c>
      <c r="B43" s="7" t="s">
        <v>299</v>
      </c>
      <c r="C43" s="7" t="s">
        <v>1849</v>
      </c>
      <c r="D43" s="7" t="s">
        <v>1850</v>
      </c>
      <c r="E43" s="7" t="s">
        <v>1851</v>
      </c>
      <c r="F43" s="7" t="s">
        <v>1852</v>
      </c>
      <c r="G43" s="7"/>
      <c r="H43" s="17" t="s">
        <v>1853</v>
      </c>
      <c r="I43" s="7">
        <v>4.9000000000000004</v>
      </c>
      <c r="J43" s="7">
        <v>371</v>
      </c>
      <c r="K43" s="7" t="s">
        <v>1854</v>
      </c>
      <c r="L43" s="7" t="s">
        <v>315</v>
      </c>
      <c r="M43" s="7" t="s">
        <v>307</v>
      </c>
      <c r="N43" s="7" t="s">
        <v>316</v>
      </c>
      <c r="O43" s="7"/>
      <c r="P43" s="7"/>
      <c r="Q43" s="7"/>
      <c r="R43" s="7"/>
      <c r="S43" s="7"/>
      <c r="T43" s="7"/>
      <c r="U43" s="7"/>
      <c r="V43" s="7"/>
      <c r="W43" s="7"/>
      <c r="X43" s="7"/>
      <c r="Y43" s="7"/>
      <c r="Z43" s="7"/>
      <c r="AA43" s="7"/>
      <c r="AB43" s="7"/>
    </row>
    <row r="44" spans="1:28" ht="22.5" customHeight="1">
      <c r="A44" t="s">
        <v>14461</v>
      </c>
      <c r="B44" s="7" t="s">
        <v>299</v>
      </c>
      <c r="C44" s="7" t="s">
        <v>1855</v>
      </c>
      <c r="D44" s="7" t="s">
        <v>1856</v>
      </c>
      <c r="E44" s="7" t="s">
        <v>1857</v>
      </c>
      <c r="F44" s="7" t="s">
        <v>1858</v>
      </c>
      <c r="G44" s="7"/>
      <c r="H44" s="17" t="s">
        <v>1859</v>
      </c>
      <c r="I44" s="7">
        <v>4.9000000000000004</v>
      </c>
      <c r="J44" s="7">
        <v>124</v>
      </c>
      <c r="K44" s="7" t="s">
        <v>1860</v>
      </c>
      <c r="L44" s="7" t="s">
        <v>1861</v>
      </c>
      <c r="M44" s="7" t="s">
        <v>307</v>
      </c>
      <c r="N44" s="7" t="s">
        <v>1862</v>
      </c>
      <c r="O44" s="7"/>
      <c r="P44" s="7"/>
      <c r="Q44" s="7"/>
      <c r="R44" s="7"/>
      <c r="S44" s="7"/>
      <c r="T44" s="7"/>
      <c r="U44" s="7"/>
      <c r="V44" s="7"/>
      <c r="W44" s="7"/>
      <c r="X44" s="7"/>
      <c r="Y44" s="7"/>
      <c r="Z44" s="7"/>
      <c r="AA44" s="7"/>
      <c r="AB44" s="7"/>
    </row>
    <row r="45" spans="1:28" ht="22.5" customHeight="1">
      <c r="A45" t="s">
        <v>14461</v>
      </c>
      <c r="B45" s="7" t="s">
        <v>299</v>
      </c>
      <c r="C45" s="7" t="s">
        <v>1863</v>
      </c>
      <c r="D45" s="7" t="s">
        <v>1864</v>
      </c>
      <c r="E45" s="7" t="s">
        <v>1865</v>
      </c>
      <c r="F45" s="7" t="s">
        <v>1866</v>
      </c>
      <c r="G45" s="7"/>
      <c r="H45" s="17" t="s">
        <v>1867</v>
      </c>
      <c r="I45" s="7">
        <v>4.7</v>
      </c>
      <c r="J45" s="7">
        <v>271</v>
      </c>
      <c r="K45" s="7" t="s">
        <v>1868</v>
      </c>
      <c r="L45" s="7" t="s">
        <v>331</v>
      </c>
      <c r="M45" s="7" t="s">
        <v>307</v>
      </c>
      <c r="N45" s="7" t="s">
        <v>27</v>
      </c>
      <c r="O45" s="7"/>
      <c r="P45" s="7"/>
      <c r="Q45" s="7"/>
      <c r="R45" s="7"/>
      <c r="S45" s="7"/>
      <c r="T45" s="7"/>
      <c r="U45" s="7"/>
      <c r="V45" s="7"/>
      <c r="W45" s="7"/>
      <c r="X45" s="7"/>
      <c r="Y45" s="7"/>
      <c r="Z45" s="7"/>
      <c r="AA45" s="7"/>
      <c r="AB45" s="7"/>
    </row>
    <row r="46" spans="1:28" ht="22.5" customHeight="1">
      <c r="A46" t="s">
        <v>14461</v>
      </c>
      <c r="B46" s="7" t="s">
        <v>299</v>
      </c>
      <c r="C46" s="7" t="s">
        <v>1869</v>
      </c>
      <c r="D46" s="7" t="s">
        <v>1870</v>
      </c>
      <c r="E46" s="7" t="s">
        <v>1871</v>
      </c>
      <c r="F46" s="7" t="s">
        <v>1872</v>
      </c>
      <c r="G46" s="7"/>
      <c r="H46" s="17" t="s">
        <v>1873</v>
      </c>
      <c r="I46" s="7">
        <v>5</v>
      </c>
      <c r="J46" s="7">
        <v>53</v>
      </c>
      <c r="K46" s="7" t="s">
        <v>1874</v>
      </c>
      <c r="L46" s="7" t="s">
        <v>1875</v>
      </c>
      <c r="M46" s="7" t="s">
        <v>307</v>
      </c>
      <c r="N46" s="7" t="s">
        <v>324</v>
      </c>
      <c r="O46" s="7"/>
      <c r="P46" s="7"/>
      <c r="Q46" s="7"/>
      <c r="R46" s="7"/>
      <c r="S46" s="7"/>
      <c r="T46" s="7"/>
      <c r="U46" s="7"/>
      <c r="V46" s="7"/>
      <c r="W46" s="7"/>
      <c r="X46" s="7"/>
      <c r="Y46" s="7"/>
      <c r="Z46" s="7"/>
      <c r="AA46" s="7"/>
      <c r="AB46" s="7"/>
    </row>
    <row r="47" spans="1:28" ht="22.5" customHeight="1">
      <c r="A47" t="s">
        <v>14461</v>
      </c>
      <c r="B47" s="7" t="s">
        <v>299</v>
      </c>
      <c r="C47" s="7" t="s">
        <v>1876</v>
      </c>
      <c r="D47" s="7" t="s">
        <v>1877</v>
      </c>
      <c r="E47" s="7" t="s">
        <v>1878</v>
      </c>
      <c r="F47" s="7" t="s">
        <v>1879</v>
      </c>
      <c r="G47" s="7"/>
      <c r="H47" s="17" t="s">
        <v>1880</v>
      </c>
      <c r="I47" s="7">
        <v>5</v>
      </c>
      <c r="J47" s="7">
        <v>476</v>
      </c>
      <c r="K47" s="7" t="s">
        <v>1881</v>
      </c>
      <c r="L47" s="7" t="s">
        <v>1882</v>
      </c>
      <c r="M47" s="7" t="s">
        <v>307</v>
      </c>
      <c r="N47" s="7" t="s">
        <v>1580</v>
      </c>
      <c r="O47" s="7"/>
      <c r="P47" s="7"/>
      <c r="Q47" s="7"/>
      <c r="R47" s="7"/>
      <c r="S47" s="7"/>
      <c r="T47" s="7"/>
      <c r="U47" s="7"/>
      <c r="V47" s="7"/>
      <c r="W47" s="7"/>
      <c r="X47" s="7"/>
      <c r="Y47" s="7"/>
      <c r="Z47" s="7"/>
      <c r="AA47" s="7"/>
      <c r="AB47" s="7"/>
    </row>
    <row r="48" spans="1:28" ht="22.5" customHeight="1">
      <c r="A48" t="s">
        <v>14461</v>
      </c>
      <c r="B48" s="7" t="s">
        <v>299</v>
      </c>
      <c r="C48" s="7" t="s">
        <v>1883</v>
      </c>
      <c r="D48" s="7" t="s">
        <v>1884</v>
      </c>
      <c r="E48" s="7" t="s">
        <v>1885</v>
      </c>
      <c r="F48" s="7" t="s">
        <v>1886</v>
      </c>
      <c r="G48" s="7"/>
      <c r="H48" s="17" t="s">
        <v>1887</v>
      </c>
      <c r="I48" s="7">
        <v>5</v>
      </c>
      <c r="J48" s="7">
        <v>61</v>
      </c>
      <c r="K48" s="7" t="s">
        <v>1888</v>
      </c>
      <c r="L48" s="7" t="s">
        <v>315</v>
      </c>
      <c r="M48" s="7" t="s">
        <v>307</v>
      </c>
      <c r="N48" s="7" t="s">
        <v>1580</v>
      </c>
      <c r="O48" s="7"/>
      <c r="P48" s="7"/>
      <c r="Q48" s="7"/>
      <c r="R48" s="7"/>
      <c r="S48" s="7"/>
      <c r="T48" s="7"/>
      <c r="U48" s="7"/>
      <c r="V48" s="7"/>
      <c r="W48" s="7"/>
      <c r="X48" s="7"/>
      <c r="Y48" s="7"/>
      <c r="Z48" s="7"/>
      <c r="AA48" s="7"/>
      <c r="AB48" s="7"/>
    </row>
    <row r="49" spans="1:28" ht="22.5" customHeight="1">
      <c r="A49" t="s">
        <v>14461</v>
      </c>
      <c r="B49" s="7" t="s">
        <v>299</v>
      </c>
      <c r="C49" s="7" t="s">
        <v>1889</v>
      </c>
      <c r="D49" s="7" t="s">
        <v>1890</v>
      </c>
      <c r="E49" s="7" t="s">
        <v>1891</v>
      </c>
      <c r="F49" s="7" t="s">
        <v>1892</v>
      </c>
      <c r="G49" s="7"/>
      <c r="H49" s="17" t="s">
        <v>1893</v>
      </c>
      <c r="I49" s="7">
        <v>5</v>
      </c>
      <c r="J49" s="7">
        <v>202</v>
      </c>
      <c r="K49" s="7" t="s">
        <v>1894</v>
      </c>
      <c r="L49" s="7" t="s">
        <v>1895</v>
      </c>
      <c r="M49" s="7" t="s">
        <v>35</v>
      </c>
      <c r="N49" s="7" t="s">
        <v>462</v>
      </c>
      <c r="O49" s="7"/>
      <c r="P49" s="7"/>
      <c r="Q49" s="7"/>
      <c r="R49" s="7"/>
      <c r="S49" s="7"/>
      <c r="T49" s="7"/>
      <c r="U49" s="7"/>
      <c r="V49" s="7"/>
      <c r="W49" s="7"/>
      <c r="X49" s="7"/>
      <c r="Y49" s="7"/>
      <c r="Z49" s="7"/>
      <c r="AA49" s="7"/>
      <c r="AB49" s="7"/>
    </row>
    <row r="50" spans="1:28" ht="22.5" customHeight="1">
      <c r="A50" t="s">
        <v>14461</v>
      </c>
      <c r="B50" s="7" t="s">
        <v>299</v>
      </c>
      <c r="C50" s="7" t="s">
        <v>1896</v>
      </c>
      <c r="D50" s="7" t="s">
        <v>1897</v>
      </c>
      <c r="E50" s="7" t="s">
        <v>1898</v>
      </c>
      <c r="F50" s="7" t="s">
        <v>1899</v>
      </c>
      <c r="G50" s="7"/>
      <c r="H50" s="17" t="s">
        <v>1900</v>
      </c>
      <c r="I50" s="7">
        <v>4.8</v>
      </c>
      <c r="J50" s="7">
        <v>106</v>
      </c>
      <c r="K50" s="7" t="s">
        <v>1901</v>
      </c>
      <c r="L50" s="7" t="s">
        <v>1861</v>
      </c>
      <c r="M50" s="7" t="s">
        <v>307</v>
      </c>
      <c r="N50" s="7" t="s">
        <v>1902</v>
      </c>
      <c r="O50" s="7"/>
      <c r="P50" s="7"/>
      <c r="Q50" s="7"/>
      <c r="R50" s="7"/>
      <c r="S50" s="7"/>
      <c r="T50" s="7"/>
      <c r="U50" s="7"/>
      <c r="V50" s="7"/>
      <c r="W50" s="7"/>
      <c r="X50" s="7"/>
      <c r="Y50" s="7"/>
      <c r="Z50" s="7"/>
      <c r="AA50" s="7"/>
      <c r="AB50" s="7"/>
    </row>
    <row r="51" spans="1:28" ht="22.5" customHeight="1">
      <c r="A51" t="s">
        <v>14461</v>
      </c>
      <c r="B51" s="7" t="s">
        <v>299</v>
      </c>
      <c r="C51" s="7" t="s">
        <v>1903</v>
      </c>
      <c r="D51" s="7" t="s">
        <v>1904</v>
      </c>
      <c r="E51" s="7" t="s">
        <v>1905</v>
      </c>
      <c r="F51" s="7" t="s">
        <v>1906</v>
      </c>
      <c r="G51" s="7"/>
      <c r="H51" s="17" t="s">
        <v>1907</v>
      </c>
      <c r="I51" s="7">
        <v>5</v>
      </c>
      <c r="J51" s="7">
        <v>43</v>
      </c>
      <c r="K51" s="7" t="s">
        <v>1908</v>
      </c>
      <c r="L51" s="7" t="s">
        <v>1909</v>
      </c>
      <c r="M51" s="7" t="s">
        <v>35</v>
      </c>
      <c r="N51" s="7" t="s">
        <v>1580</v>
      </c>
      <c r="O51" s="7"/>
      <c r="P51" s="7"/>
      <c r="Q51" s="7"/>
      <c r="R51" s="7"/>
      <c r="S51" s="7"/>
      <c r="T51" s="7"/>
      <c r="U51" s="7"/>
      <c r="V51" s="7"/>
      <c r="W51" s="7"/>
      <c r="X51" s="7"/>
      <c r="Y51" s="7"/>
      <c r="Z51" s="7"/>
      <c r="AA51" s="7"/>
      <c r="AB51" s="7"/>
    </row>
    <row r="52" spans="1:28" ht="22.5" customHeight="1">
      <c r="A52" t="s">
        <v>14461</v>
      </c>
      <c r="B52" s="7" t="s">
        <v>299</v>
      </c>
      <c r="C52" s="7" t="s">
        <v>1910</v>
      </c>
      <c r="D52" s="7" t="s">
        <v>1911</v>
      </c>
      <c r="E52" s="7" t="s">
        <v>1912</v>
      </c>
      <c r="F52" s="7" t="s">
        <v>1913</v>
      </c>
      <c r="G52" s="7"/>
      <c r="H52" s="17" t="s">
        <v>1914</v>
      </c>
      <c r="I52" s="7">
        <v>5</v>
      </c>
      <c r="J52" s="7">
        <v>155</v>
      </c>
      <c r="K52" s="7" t="s">
        <v>1915</v>
      </c>
      <c r="L52" s="7" t="s">
        <v>1916</v>
      </c>
      <c r="M52" s="7" t="s">
        <v>307</v>
      </c>
      <c r="N52" s="7" t="s">
        <v>316</v>
      </c>
      <c r="O52" s="7"/>
      <c r="P52" s="7"/>
      <c r="Q52" s="7"/>
      <c r="R52" s="7"/>
      <c r="S52" s="7"/>
      <c r="T52" s="7"/>
      <c r="U52" s="7"/>
      <c r="V52" s="7"/>
      <c r="W52" s="7"/>
      <c r="X52" s="7"/>
      <c r="Y52" s="7"/>
      <c r="Z52" s="7"/>
      <c r="AA52" s="7"/>
      <c r="AB52" s="7"/>
    </row>
    <row r="53" spans="1:28" ht="22.5" customHeight="1">
      <c r="A53" t="s">
        <v>14461</v>
      </c>
      <c r="B53" s="7" t="s">
        <v>299</v>
      </c>
      <c r="C53" s="7" t="s">
        <v>1917</v>
      </c>
      <c r="D53" s="7" t="s">
        <v>1918</v>
      </c>
      <c r="E53" s="7" t="s">
        <v>1919</v>
      </c>
      <c r="F53" s="7" t="s">
        <v>1920</v>
      </c>
      <c r="G53" s="7"/>
      <c r="H53" s="17" t="s">
        <v>1921</v>
      </c>
      <c r="I53" s="7">
        <v>4.8</v>
      </c>
      <c r="J53" s="7">
        <v>77</v>
      </c>
      <c r="K53" s="7" t="s">
        <v>1922</v>
      </c>
      <c r="L53" s="7" t="s">
        <v>1923</v>
      </c>
      <c r="M53" s="7" t="s">
        <v>307</v>
      </c>
      <c r="N53" s="7" t="s">
        <v>1580</v>
      </c>
      <c r="O53" s="7"/>
      <c r="P53" s="7"/>
      <c r="Q53" s="7"/>
      <c r="R53" s="7"/>
      <c r="S53" s="7"/>
      <c r="T53" s="7"/>
      <c r="U53" s="7"/>
      <c r="V53" s="7"/>
      <c r="W53" s="7"/>
      <c r="X53" s="7"/>
      <c r="Y53" s="7"/>
      <c r="Z53" s="7"/>
      <c r="AA53" s="7"/>
      <c r="AB53" s="7"/>
    </row>
    <row r="54" spans="1:28" ht="22.5" customHeight="1">
      <c r="A54" t="s">
        <v>14461</v>
      </c>
      <c r="B54" s="7" t="s">
        <v>299</v>
      </c>
      <c r="C54" s="7" t="s">
        <v>1924</v>
      </c>
      <c r="D54" s="7" t="s">
        <v>1925</v>
      </c>
      <c r="E54" s="7" t="s">
        <v>1926</v>
      </c>
      <c r="F54" s="7" t="s">
        <v>1927</v>
      </c>
      <c r="G54" s="7"/>
      <c r="H54" s="17" t="s">
        <v>1928</v>
      </c>
      <c r="I54" s="7">
        <v>4.8</v>
      </c>
      <c r="J54" s="7">
        <v>399</v>
      </c>
      <c r="K54" s="7" t="s">
        <v>1929</v>
      </c>
      <c r="L54" s="7" t="s">
        <v>1930</v>
      </c>
      <c r="M54" s="7" t="s">
        <v>1931</v>
      </c>
      <c r="N54" s="7" t="s">
        <v>27</v>
      </c>
      <c r="O54" s="7"/>
      <c r="P54" s="7"/>
      <c r="Q54" s="7"/>
      <c r="R54" s="7"/>
      <c r="S54" s="7"/>
      <c r="T54" s="7"/>
      <c r="U54" s="7"/>
      <c r="V54" s="7"/>
      <c r="W54" s="7"/>
      <c r="X54" s="7"/>
      <c r="Y54" s="7"/>
      <c r="Z54" s="7"/>
      <c r="AA54" s="7"/>
      <c r="AB54" s="7"/>
    </row>
    <row r="55" spans="1:28" ht="22.5" customHeight="1">
      <c r="A55" t="s">
        <v>14461</v>
      </c>
      <c r="B55" s="7" t="s">
        <v>299</v>
      </c>
      <c r="C55" s="7" t="s">
        <v>1932</v>
      </c>
      <c r="D55" s="7" t="s">
        <v>1933</v>
      </c>
      <c r="E55" s="7" t="s">
        <v>1934</v>
      </c>
      <c r="F55" s="7" t="s">
        <v>1935</v>
      </c>
      <c r="G55" s="7"/>
      <c r="H55" s="17" t="s">
        <v>1936</v>
      </c>
      <c r="I55" s="7">
        <v>4.7</v>
      </c>
      <c r="J55" s="7">
        <v>25</v>
      </c>
      <c r="K55" s="7" t="s">
        <v>1937</v>
      </c>
      <c r="L55" s="7" t="s">
        <v>315</v>
      </c>
      <c r="M55" s="7" t="s">
        <v>307</v>
      </c>
      <c r="N55" s="7" t="s">
        <v>316</v>
      </c>
      <c r="O55" s="7"/>
      <c r="P55" s="7"/>
      <c r="Q55" s="7"/>
      <c r="R55" s="7"/>
      <c r="S55" s="7"/>
      <c r="T55" s="7"/>
      <c r="U55" s="7"/>
      <c r="V55" s="7"/>
      <c r="W55" s="7"/>
      <c r="X55" s="7"/>
      <c r="Y55" s="7"/>
      <c r="Z55" s="7"/>
      <c r="AA55" s="7"/>
      <c r="AB55" s="7"/>
    </row>
    <row r="56" spans="1:28" ht="22.5" customHeight="1">
      <c r="A56" t="s">
        <v>14461</v>
      </c>
      <c r="B56" s="7" t="s">
        <v>299</v>
      </c>
      <c r="C56" s="7" t="s">
        <v>1938</v>
      </c>
      <c r="D56" s="7" t="s">
        <v>1939</v>
      </c>
      <c r="E56" s="7" t="s">
        <v>1940</v>
      </c>
      <c r="F56" s="7" t="s">
        <v>1941</v>
      </c>
      <c r="G56" s="7"/>
      <c r="H56" s="7"/>
      <c r="I56" s="7">
        <v>5</v>
      </c>
      <c r="J56" s="7">
        <v>476</v>
      </c>
      <c r="K56" s="7" t="s">
        <v>1942</v>
      </c>
      <c r="L56" s="7" t="s">
        <v>1688</v>
      </c>
      <c r="M56" s="7" t="s">
        <v>83</v>
      </c>
      <c r="N56" s="7" t="s">
        <v>27</v>
      </c>
      <c r="O56" s="7"/>
      <c r="P56" s="7"/>
      <c r="Q56" s="7"/>
      <c r="R56" s="7"/>
      <c r="S56" s="7"/>
      <c r="T56" s="7"/>
      <c r="U56" s="7"/>
      <c r="V56" s="7"/>
      <c r="W56" s="7"/>
      <c r="X56" s="7"/>
      <c r="Y56" s="7"/>
      <c r="Z56" s="7"/>
      <c r="AA56" s="7"/>
      <c r="AB56" s="7"/>
    </row>
    <row r="57" spans="1:28" ht="22.5" customHeight="1">
      <c r="A57" t="s">
        <v>14461</v>
      </c>
      <c r="B57" s="7" t="s">
        <v>299</v>
      </c>
      <c r="C57" s="7" t="s">
        <v>1943</v>
      </c>
      <c r="D57" s="7" t="s">
        <v>1944</v>
      </c>
      <c r="E57" s="7" t="s">
        <v>1945</v>
      </c>
      <c r="F57" s="7" t="s">
        <v>1946</v>
      </c>
      <c r="G57" s="7"/>
      <c r="H57" s="17" t="s">
        <v>1947</v>
      </c>
      <c r="I57" s="7">
        <v>4.9000000000000004</v>
      </c>
      <c r="J57" s="7">
        <v>230</v>
      </c>
      <c r="K57" s="7" t="s">
        <v>1948</v>
      </c>
      <c r="L57" s="7" t="s">
        <v>315</v>
      </c>
      <c r="M57" s="7" t="s">
        <v>307</v>
      </c>
      <c r="N57" s="7" t="s">
        <v>27</v>
      </c>
      <c r="O57" s="7"/>
      <c r="P57" s="7"/>
      <c r="Q57" s="7"/>
      <c r="R57" s="7"/>
      <c r="S57" s="7"/>
      <c r="T57" s="7"/>
      <c r="U57" s="7"/>
      <c r="V57" s="7"/>
      <c r="W57" s="7"/>
      <c r="X57" s="7"/>
      <c r="Y57" s="7"/>
      <c r="Z57" s="7"/>
      <c r="AA57" s="7"/>
      <c r="AB57" s="7"/>
    </row>
    <row r="58" spans="1:28" ht="22.5" customHeight="1">
      <c r="A58" t="s">
        <v>14461</v>
      </c>
      <c r="B58" s="7" t="s">
        <v>299</v>
      </c>
      <c r="C58" s="7" t="s">
        <v>1949</v>
      </c>
      <c r="D58" s="7" t="s">
        <v>1950</v>
      </c>
      <c r="E58" s="7" t="s">
        <v>1951</v>
      </c>
      <c r="F58" s="7" t="s">
        <v>1952</v>
      </c>
      <c r="G58" s="7"/>
      <c r="H58" s="17" t="s">
        <v>1953</v>
      </c>
      <c r="I58" s="7">
        <v>5</v>
      </c>
      <c r="J58" s="7">
        <v>80</v>
      </c>
      <c r="K58" s="7" t="s">
        <v>1954</v>
      </c>
      <c r="L58" s="7" t="s">
        <v>1955</v>
      </c>
      <c r="M58" s="7" t="s">
        <v>307</v>
      </c>
      <c r="N58" s="7" t="s">
        <v>1956</v>
      </c>
      <c r="O58" s="7"/>
      <c r="P58" s="7"/>
      <c r="Q58" s="7"/>
      <c r="R58" s="7"/>
      <c r="S58" s="7"/>
      <c r="T58" s="7"/>
      <c r="U58" s="7"/>
      <c r="V58" s="7"/>
      <c r="W58" s="7"/>
      <c r="X58" s="7"/>
      <c r="Y58" s="7"/>
      <c r="Z58" s="7"/>
      <c r="AA58" s="7"/>
      <c r="AB58" s="7"/>
    </row>
    <row r="59" spans="1:28" ht="22.5" customHeight="1">
      <c r="A59" t="s">
        <v>14461</v>
      </c>
      <c r="B59" s="7" t="s">
        <v>299</v>
      </c>
      <c r="C59" s="7" t="s">
        <v>1957</v>
      </c>
      <c r="D59" s="7" t="s">
        <v>1958</v>
      </c>
      <c r="E59" s="7" t="s">
        <v>1959</v>
      </c>
      <c r="F59" s="7" t="s">
        <v>1960</v>
      </c>
      <c r="G59" s="7"/>
      <c r="H59" s="17" t="s">
        <v>1961</v>
      </c>
      <c r="I59" s="7">
        <v>4.9000000000000004</v>
      </c>
      <c r="J59" s="7">
        <v>50</v>
      </c>
      <c r="K59" s="7" t="s">
        <v>1962</v>
      </c>
      <c r="L59" s="7" t="s">
        <v>315</v>
      </c>
      <c r="M59" s="7" t="s">
        <v>307</v>
      </c>
      <c r="N59" s="7" t="s">
        <v>324</v>
      </c>
      <c r="O59" s="7"/>
      <c r="P59" s="7"/>
      <c r="Q59" s="7"/>
      <c r="R59" s="7"/>
      <c r="S59" s="7"/>
      <c r="T59" s="7"/>
      <c r="U59" s="7"/>
      <c r="V59" s="7"/>
      <c r="W59" s="7"/>
      <c r="X59" s="7"/>
      <c r="Y59" s="7"/>
      <c r="Z59" s="7"/>
      <c r="AA59" s="7"/>
      <c r="AB59" s="7"/>
    </row>
    <row r="60" spans="1:28" ht="22.5" customHeight="1">
      <c r="A60" t="s">
        <v>14461</v>
      </c>
      <c r="B60" s="7" t="s">
        <v>299</v>
      </c>
      <c r="C60" s="7" t="s">
        <v>1963</v>
      </c>
      <c r="D60" s="7" t="s">
        <v>1964</v>
      </c>
      <c r="E60" s="7" t="s">
        <v>1965</v>
      </c>
      <c r="F60" s="7" t="s">
        <v>1966</v>
      </c>
      <c r="G60" s="7"/>
      <c r="H60" s="17" t="s">
        <v>1967</v>
      </c>
      <c r="I60" s="7">
        <v>4.9000000000000004</v>
      </c>
      <c r="J60" s="7">
        <v>42</v>
      </c>
      <c r="K60" s="7" t="s">
        <v>1968</v>
      </c>
      <c r="L60" s="7" t="s">
        <v>1969</v>
      </c>
      <c r="M60" s="7" t="s">
        <v>186</v>
      </c>
      <c r="N60" s="7" t="s">
        <v>27</v>
      </c>
      <c r="O60" s="7"/>
      <c r="P60" s="7"/>
      <c r="Q60" s="7"/>
      <c r="R60" s="7"/>
      <c r="S60" s="7"/>
      <c r="T60" s="7"/>
      <c r="U60" s="7"/>
      <c r="V60" s="7"/>
      <c r="W60" s="7"/>
      <c r="X60" s="7"/>
      <c r="Y60" s="7"/>
      <c r="Z60" s="7"/>
      <c r="AA60" s="7"/>
      <c r="AB60" s="7"/>
    </row>
    <row r="61" spans="1:28" ht="22.5" customHeight="1">
      <c r="A61" t="s">
        <v>14461</v>
      </c>
      <c r="B61" s="7" t="s">
        <v>299</v>
      </c>
      <c r="C61" s="7" t="s">
        <v>1970</v>
      </c>
      <c r="D61" s="7" t="s">
        <v>1971</v>
      </c>
      <c r="E61" s="7" t="s">
        <v>1972</v>
      </c>
      <c r="F61" s="7" t="s">
        <v>1973</v>
      </c>
      <c r="G61" s="7"/>
      <c r="H61" s="17" t="s">
        <v>1974</v>
      </c>
      <c r="I61" s="7">
        <v>4.9000000000000004</v>
      </c>
      <c r="J61" s="7">
        <v>512</v>
      </c>
      <c r="K61" s="7" t="s">
        <v>1975</v>
      </c>
      <c r="L61" s="7" t="s">
        <v>1688</v>
      </c>
      <c r="M61" s="7" t="s">
        <v>83</v>
      </c>
      <c r="N61" s="7" t="s">
        <v>27</v>
      </c>
      <c r="O61" s="7"/>
      <c r="P61" s="7"/>
      <c r="Q61" s="7"/>
      <c r="R61" s="7"/>
      <c r="S61" s="7"/>
      <c r="T61" s="7"/>
      <c r="U61" s="7"/>
      <c r="V61" s="7"/>
      <c r="W61" s="7"/>
      <c r="X61" s="7"/>
      <c r="Y61" s="7"/>
      <c r="Z61" s="7"/>
      <c r="AA61" s="7"/>
      <c r="AB61" s="7"/>
    </row>
    <row r="62" spans="1:28" ht="22.5" customHeight="1">
      <c r="A62" t="s">
        <v>14461</v>
      </c>
      <c r="B62" s="7" t="s">
        <v>299</v>
      </c>
      <c r="C62" s="7" t="s">
        <v>1976</v>
      </c>
      <c r="D62" s="7" t="s">
        <v>1977</v>
      </c>
      <c r="E62" s="7" t="s">
        <v>1978</v>
      </c>
      <c r="F62" s="7" t="s">
        <v>1979</v>
      </c>
      <c r="G62" s="7"/>
      <c r="H62" s="7"/>
      <c r="I62" s="7">
        <v>4.8</v>
      </c>
      <c r="J62" s="7">
        <v>109</v>
      </c>
      <c r="K62" s="7" t="s">
        <v>1980</v>
      </c>
      <c r="L62" s="7" t="s">
        <v>331</v>
      </c>
      <c r="M62" s="7" t="s">
        <v>307</v>
      </c>
      <c r="N62" s="7" t="s">
        <v>27</v>
      </c>
      <c r="O62" s="7"/>
      <c r="P62" s="7"/>
      <c r="Q62" s="7"/>
      <c r="R62" s="7"/>
      <c r="S62" s="7"/>
      <c r="T62" s="7"/>
      <c r="U62" s="7"/>
      <c r="V62" s="7"/>
      <c r="W62" s="7"/>
      <c r="X62" s="7"/>
      <c r="Y62" s="7"/>
      <c r="Z62" s="7"/>
      <c r="AA62" s="7"/>
      <c r="AB62" s="7"/>
    </row>
    <row r="63" spans="1:28" ht="22.5" customHeight="1">
      <c r="A63" t="s">
        <v>14461</v>
      </c>
      <c r="B63" s="7" t="s">
        <v>299</v>
      </c>
      <c r="C63" s="7" t="s">
        <v>1981</v>
      </c>
      <c r="D63" s="7" t="s">
        <v>1982</v>
      </c>
      <c r="E63" s="7" t="s">
        <v>1983</v>
      </c>
      <c r="F63" s="7" t="s">
        <v>1984</v>
      </c>
      <c r="G63" s="7"/>
      <c r="H63" s="17" t="s">
        <v>1985</v>
      </c>
      <c r="I63" s="7">
        <v>5</v>
      </c>
      <c r="J63" s="7">
        <v>97</v>
      </c>
      <c r="K63" s="7" t="s">
        <v>1986</v>
      </c>
      <c r="L63" s="7" t="s">
        <v>1987</v>
      </c>
      <c r="M63" s="7" t="s">
        <v>307</v>
      </c>
      <c r="N63" s="7" t="s">
        <v>1580</v>
      </c>
      <c r="O63" s="7"/>
      <c r="P63" s="7"/>
      <c r="Q63" s="7"/>
      <c r="R63" s="7"/>
      <c r="S63" s="7"/>
      <c r="T63" s="7"/>
      <c r="U63" s="7"/>
      <c r="V63" s="7"/>
      <c r="W63" s="7"/>
      <c r="X63" s="7"/>
      <c r="Y63" s="7"/>
      <c r="Z63" s="7"/>
      <c r="AA63" s="7"/>
      <c r="AB63" s="7"/>
    </row>
    <row r="64" spans="1:28" ht="22.5" customHeight="1">
      <c r="A64" t="s">
        <v>14461</v>
      </c>
      <c r="B64" s="7" t="s">
        <v>446</v>
      </c>
      <c r="C64" s="7" t="s">
        <v>1988</v>
      </c>
      <c r="D64" s="7" t="s">
        <v>1989</v>
      </c>
      <c r="E64" s="7" t="s">
        <v>1990</v>
      </c>
      <c r="F64" s="7" t="s">
        <v>1991</v>
      </c>
      <c r="G64" s="7"/>
      <c r="H64" s="17" t="s">
        <v>1992</v>
      </c>
      <c r="I64" s="7">
        <v>4.9000000000000004</v>
      </c>
      <c r="J64" s="7">
        <v>614</v>
      </c>
      <c r="K64" s="7" t="s">
        <v>1993</v>
      </c>
      <c r="L64" s="7" t="s">
        <v>1275</v>
      </c>
      <c r="M64" s="7" t="s">
        <v>1994</v>
      </c>
      <c r="N64" s="7" t="s">
        <v>119</v>
      </c>
      <c r="O64" s="7"/>
      <c r="P64" s="7"/>
      <c r="Q64" s="7"/>
      <c r="R64" s="7"/>
      <c r="S64" s="7"/>
      <c r="T64" s="7"/>
      <c r="U64" s="7"/>
      <c r="V64" s="7"/>
      <c r="W64" s="7"/>
      <c r="X64" s="7"/>
      <c r="Y64" s="7"/>
      <c r="Z64" s="7"/>
      <c r="AA64" s="7"/>
      <c r="AB64" s="7"/>
    </row>
    <row r="65" spans="1:28" ht="22.5" customHeight="1">
      <c r="A65" t="s">
        <v>14461</v>
      </c>
      <c r="B65" s="7" t="s">
        <v>446</v>
      </c>
      <c r="C65" s="7" t="s">
        <v>1995</v>
      </c>
      <c r="D65" s="7" t="s">
        <v>1996</v>
      </c>
      <c r="E65" s="7" t="s">
        <v>1997</v>
      </c>
      <c r="F65" s="7" t="s">
        <v>1998</v>
      </c>
      <c r="G65" s="7"/>
      <c r="H65" s="17" t="s">
        <v>1999</v>
      </c>
      <c r="I65" s="7">
        <v>4.5999999999999996</v>
      </c>
      <c r="J65" s="7">
        <v>574</v>
      </c>
      <c r="K65" s="7" t="s">
        <v>2000</v>
      </c>
      <c r="L65" s="7" t="s">
        <v>2001</v>
      </c>
      <c r="M65" s="7" t="s">
        <v>454</v>
      </c>
      <c r="N65" s="7" t="s">
        <v>119</v>
      </c>
      <c r="O65" s="7"/>
      <c r="P65" s="7"/>
      <c r="Q65" s="7"/>
      <c r="R65" s="7"/>
      <c r="S65" s="7"/>
      <c r="T65" s="7"/>
      <c r="U65" s="7"/>
      <c r="V65" s="7"/>
      <c r="W65" s="7"/>
      <c r="X65" s="7"/>
      <c r="Y65" s="7"/>
      <c r="Z65" s="7"/>
      <c r="AA65" s="7"/>
      <c r="AB65" s="7"/>
    </row>
    <row r="66" spans="1:28" ht="22.5" customHeight="1">
      <c r="A66" t="s">
        <v>14461</v>
      </c>
      <c r="B66" s="7" t="s">
        <v>446</v>
      </c>
      <c r="C66" s="7" t="s">
        <v>567</v>
      </c>
      <c r="D66" s="7" t="s">
        <v>568</v>
      </c>
      <c r="E66" s="7" t="s">
        <v>2002</v>
      </c>
      <c r="F66" s="7" t="s">
        <v>2003</v>
      </c>
      <c r="G66" s="7"/>
      <c r="H66" s="17" t="s">
        <v>570</v>
      </c>
      <c r="I66" s="7">
        <v>4.8</v>
      </c>
      <c r="J66" s="7">
        <v>132</v>
      </c>
      <c r="K66" s="7" t="s">
        <v>2004</v>
      </c>
      <c r="L66" s="7" t="s">
        <v>2005</v>
      </c>
      <c r="M66" s="7" t="s">
        <v>454</v>
      </c>
      <c r="N66" s="7" t="s">
        <v>119</v>
      </c>
      <c r="O66" s="7"/>
      <c r="P66" s="7"/>
      <c r="Q66" s="7"/>
      <c r="R66" s="7"/>
      <c r="S66" s="7"/>
      <c r="T66" s="7"/>
      <c r="U66" s="7"/>
      <c r="V66" s="7"/>
      <c r="W66" s="7"/>
      <c r="X66" s="7"/>
      <c r="Y66" s="7"/>
      <c r="Z66" s="7"/>
      <c r="AA66" s="7"/>
      <c r="AB66" s="7"/>
    </row>
    <row r="67" spans="1:28" ht="22.5" customHeight="1">
      <c r="A67" t="s">
        <v>14461</v>
      </c>
      <c r="B67" s="7" t="s">
        <v>446</v>
      </c>
      <c r="C67" s="7" t="s">
        <v>2006</v>
      </c>
      <c r="D67" s="7" t="s">
        <v>2007</v>
      </c>
      <c r="E67" s="7" t="s">
        <v>2008</v>
      </c>
      <c r="F67" s="7" t="s">
        <v>2009</v>
      </c>
      <c r="G67" s="7"/>
      <c r="H67" s="17" t="s">
        <v>2010</v>
      </c>
      <c r="I67" s="7">
        <v>4.7</v>
      </c>
      <c r="J67" s="7">
        <v>514</v>
      </c>
      <c r="K67" s="7" t="s">
        <v>2011</v>
      </c>
      <c r="L67" s="7" t="s">
        <v>2012</v>
      </c>
      <c r="M67" s="7" t="s">
        <v>454</v>
      </c>
      <c r="N67" s="7" t="s">
        <v>119</v>
      </c>
      <c r="O67" s="7"/>
      <c r="P67" s="7"/>
      <c r="Q67" s="7"/>
      <c r="R67" s="7"/>
      <c r="S67" s="7"/>
      <c r="T67" s="7"/>
      <c r="U67" s="7"/>
      <c r="V67" s="7"/>
      <c r="W67" s="7"/>
      <c r="X67" s="7"/>
      <c r="Y67" s="7"/>
      <c r="Z67" s="7"/>
      <c r="AA67" s="7"/>
      <c r="AB67" s="7"/>
    </row>
    <row r="68" spans="1:28" ht="22.5" customHeight="1">
      <c r="A68" t="s">
        <v>14461</v>
      </c>
      <c r="B68" s="7" t="s">
        <v>446</v>
      </c>
      <c r="C68" s="7" t="s">
        <v>2013</v>
      </c>
      <c r="D68" s="7" t="s">
        <v>2014</v>
      </c>
      <c r="E68" s="7" t="s">
        <v>2015</v>
      </c>
      <c r="F68" s="7" t="s">
        <v>2016</v>
      </c>
      <c r="G68" s="7"/>
      <c r="H68" s="17" t="s">
        <v>2017</v>
      </c>
      <c r="I68" s="7">
        <v>4.9000000000000004</v>
      </c>
      <c r="J68" s="9">
        <v>398</v>
      </c>
      <c r="K68" s="7" t="s">
        <v>2018</v>
      </c>
      <c r="L68" s="7" t="s">
        <v>2019</v>
      </c>
      <c r="M68" s="7" t="s">
        <v>2020</v>
      </c>
      <c r="N68" s="7" t="s">
        <v>119</v>
      </c>
      <c r="O68" s="7"/>
      <c r="P68" s="7"/>
      <c r="Q68" s="7"/>
      <c r="R68" s="7"/>
      <c r="S68" s="7"/>
      <c r="T68" s="7"/>
      <c r="U68" s="7"/>
      <c r="V68" s="7"/>
      <c r="W68" s="7"/>
      <c r="X68" s="7"/>
      <c r="Y68" s="7"/>
      <c r="Z68" s="7"/>
      <c r="AA68" s="7"/>
      <c r="AB68" s="7"/>
    </row>
    <row r="69" spans="1:28" ht="22.5" customHeight="1">
      <c r="A69" t="s">
        <v>14461</v>
      </c>
      <c r="B69" s="7" t="s">
        <v>446</v>
      </c>
      <c r="C69" s="7" t="s">
        <v>2021</v>
      </c>
      <c r="D69" s="7" t="s">
        <v>2022</v>
      </c>
      <c r="E69" s="7" t="s">
        <v>2023</v>
      </c>
      <c r="F69" s="7" t="s">
        <v>2024</v>
      </c>
      <c r="G69" s="7"/>
      <c r="H69" s="17" t="s">
        <v>2025</v>
      </c>
      <c r="I69" s="7">
        <v>4.7</v>
      </c>
      <c r="J69" s="7">
        <v>424</v>
      </c>
      <c r="K69" s="7" t="s">
        <v>2026</v>
      </c>
      <c r="L69" s="7" t="s">
        <v>2027</v>
      </c>
      <c r="M69" s="7" t="s">
        <v>454</v>
      </c>
      <c r="N69" s="7" t="s">
        <v>119</v>
      </c>
      <c r="O69" s="7"/>
      <c r="P69" s="7"/>
      <c r="Q69" s="7"/>
      <c r="R69" s="7"/>
      <c r="S69" s="7"/>
      <c r="T69" s="7"/>
      <c r="U69" s="7"/>
      <c r="V69" s="7"/>
      <c r="W69" s="7"/>
      <c r="X69" s="7"/>
      <c r="Y69" s="7"/>
      <c r="Z69" s="7"/>
      <c r="AA69" s="7"/>
      <c r="AB69" s="7"/>
    </row>
    <row r="70" spans="1:28" ht="22.5" customHeight="1">
      <c r="A70" t="s">
        <v>14461</v>
      </c>
      <c r="B70" s="7" t="s">
        <v>446</v>
      </c>
      <c r="C70" s="7" t="s">
        <v>2028</v>
      </c>
      <c r="D70" s="7" t="s">
        <v>2029</v>
      </c>
      <c r="E70" s="7" t="s">
        <v>2030</v>
      </c>
      <c r="F70" s="7" t="s">
        <v>2031</v>
      </c>
      <c r="G70" s="7"/>
      <c r="H70" s="17" t="s">
        <v>2032</v>
      </c>
      <c r="I70" s="7">
        <v>4.9000000000000004</v>
      </c>
      <c r="J70" s="7">
        <v>634</v>
      </c>
      <c r="K70" s="7" t="s">
        <v>2033</v>
      </c>
      <c r="L70" s="7" t="s">
        <v>2034</v>
      </c>
      <c r="M70" s="7" t="s">
        <v>454</v>
      </c>
      <c r="N70" s="7" t="s">
        <v>119</v>
      </c>
      <c r="O70" s="7"/>
      <c r="P70" s="7"/>
      <c r="Q70" s="7"/>
      <c r="R70" s="7"/>
      <c r="S70" s="7"/>
      <c r="T70" s="7"/>
      <c r="U70" s="7"/>
      <c r="V70" s="7"/>
      <c r="W70" s="7"/>
      <c r="X70" s="7"/>
      <c r="Y70" s="7"/>
      <c r="Z70" s="7"/>
      <c r="AA70" s="7"/>
      <c r="AB70" s="7"/>
    </row>
    <row r="71" spans="1:28" ht="22.5" customHeight="1">
      <c r="A71" t="s">
        <v>14461</v>
      </c>
      <c r="B71" s="7" t="s">
        <v>446</v>
      </c>
      <c r="C71" s="7" t="s">
        <v>2035</v>
      </c>
      <c r="D71" s="7" t="s">
        <v>2036</v>
      </c>
      <c r="E71" s="7" t="s">
        <v>2037</v>
      </c>
      <c r="F71" s="7" t="s">
        <v>2038</v>
      </c>
      <c r="G71" s="7"/>
      <c r="H71" s="17" t="s">
        <v>2039</v>
      </c>
      <c r="I71" s="7">
        <v>4.9000000000000004</v>
      </c>
      <c r="J71" s="9">
        <v>322</v>
      </c>
      <c r="K71" s="7" t="s">
        <v>2040</v>
      </c>
      <c r="L71" s="7" t="s">
        <v>2041</v>
      </c>
      <c r="M71" s="7" t="s">
        <v>454</v>
      </c>
      <c r="N71" s="7" t="s">
        <v>119</v>
      </c>
      <c r="O71" s="7"/>
      <c r="P71" s="7"/>
      <c r="Q71" s="7"/>
      <c r="R71" s="7"/>
      <c r="S71" s="7"/>
      <c r="T71" s="7"/>
      <c r="U71" s="7"/>
      <c r="V71" s="7"/>
      <c r="W71" s="7"/>
      <c r="X71" s="7"/>
      <c r="Y71" s="7"/>
      <c r="Z71" s="7"/>
      <c r="AA71" s="7"/>
      <c r="AB71" s="7"/>
    </row>
    <row r="72" spans="1:28" ht="22.5" customHeight="1">
      <c r="A72" t="s">
        <v>14461</v>
      </c>
      <c r="B72" s="7" t="s">
        <v>446</v>
      </c>
      <c r="C72" s="7" t="s">
        <v>2042</v>
      </c>
      <c r="D72" s="7" t="s">
        <v>2043</v>
      </c>
      <c r="E72" s="7" t="s">
        <v>2044</v>
      </c>
      <c r="F72" s="7" t="s">
        <v>2045</v>
      </c>
      <c r="G72" s="7"/>
      <c r="H72" s="17" t="s">
        <v>2046</v>
      </c>
      <c r="I72" s="7">
        <v>4.9000000000000004</v>
      </c>
      <c r="J72" s="7">
        <v>79</v>
      </c>
      <c r="K72" s="7" t="s">
        <v>2047</v>
      </c>
      <c r="L72" s="7" t="s">
        <v>2005</v>
      </c>
      <c r="M72" s="7" t="s">
        <v>454</v>
      </c>
      <c r="N72" s="7" t="s">
        <v>119</v>
      </c>
      <c r="O72" s="7"/>
      <c r="P72" s="7"/>
      <c r="Q72" s="7"/>
      <c r="R72" s="7"/>
      <c r="S72" s="7"/>
      <c r="T72" s="7"/>
      <c r="U72" s="7"/>
      <c r="V72" s="7"/>
      <c r="W72" s="7"/>
      <c r="X72" s="7"/>
      <c r="Y72" s="7"/>
      <c r="Z72" s="7"/>
      <c r="AA72" s="7"/>
      <c r="AB72" s="7"/>
    </row>
    <row r="73" spans="1:28" ht="22.5" customHeight="1">
      <c r="A73" t="s">
        <v>14461</v>
      </c>
      <c r="B73" s="7" t="s">
        <v>446</v>
      </c>
      <c r="C73" s="7" t="s">
        <v>2048</v>
      </c>
      <c r="D73" s="7" t="s">
        <v>2049</v>
      </c>
      <c r="E73" s="7" t="s">
        <v>2050</v>
      </c>
      <c r="F73" s="7" t="s">
        <v>2051</v>
      </c>
      <c r="G73" s="7"/>
      <c r="H73" s="17" t="s">
        <v>2052</v>
      </c>
      <c r="I73" s="7">
        <v>4.8</v>
      </c>
      <c r="J73" s="9">
        <v>2447</v>
      </c>
      <c r="K73" s="7" t="s">
        <v>2053</v>
      </c>
      <c r="L73" s="7" t="s">
        <v>2012</v>
      </c>
      <c r="M73" s="7" t="s">
        <v>454</v>
      </c>
      <c r="N73" s="7" t="s">
        <v>119</v>
      </c>
      <c r="O73" s="7"/>
      <c r="P73" s="7"/>
      <c r="Q73" s="7"/>
      <c r="R73" s="7"/>
      <c r="S73" s="7"/>
      <c r="T73" s="7"/>
      <c r="U73" s="7"/>
      <c r="V73" s="7"/>
      <c r="W73" s="7"/>
      <c r="X73" s="7"/>
      <c r="Y73" s="7"/>
      <c r="Z73" s="7"/>
      <c r="AA73" s="7"/>
      <c r="AB73" s="7"/>
    </row>
    <row r="74" spans="1:28" ht="22.5" customHeight="1">
      <c r="A74" t="s">
        <v>14461</v>
      </c>
      <c r="B74" s="7" t="s">
        <v>446</v>
      </c>
      <c r="C74" s="7" t="s">
        <v>2054</v>
      </c>
      <c r="D74" s="7" t="s">
        <v>2055</v>
      </c>
      <c r="E74" s="7" t="s">
        <v>2056</v>
      </c>
      <c r="F74" s="7" t="s">
        <v>2057</v>
      </c>
      <c r="G74" s="7"/>
      <c r="H74" s="17" t="s">
        <v>2058</v>
      </c>
      <c r="I74" s="7">
        <v>4.8</v>
      </c>
      <c r="J74" s="7">
        <v>132</v>
      </c>
      <c r="K74" s="7" t="s">
        <v>2059</v>
      </c>
      <c r="L74" s="7" t="s">
        <v>2019</v>
      </c>
      <c r="M74" s="7" t="s">
        <v>2020</v>
      </c>
      <c r="N74" s="7" t="s">
        <v>119</v>
      </c>
      <c r="O74" s="7"/>
      <c r="P74" s="7"/>
      <c r="Q74" s="7"/>
      <c r="R74" s="7"/>
      <c r="S74" s="7"/>
      <c r="T74" s="7"/>
      <c r="U74" s="7"/>
      <c r="V74" s="7"/>
      <c r="W74" s="7"/>
      <c r="X74" s="7"/>
      <c r="Y74" s="7"/>
      <c r="Z74" s="7"/>
      <c r="AA74" s="7"/>
      <c r="AB74" s="7"/>
    </row>
    <row r="75" spans="1:28" ht="22.5" customHeight="1">
      <c r="A75" t="s">
        <v>14461</v>
      </c>
      <c r="B75" s="7" t="s">
        <v>446</v>
      </c>
      <c r="C75" s="7" t="s">
        <v>2060</v>
      </c>
      <c r="D75" s="7" t="s">
        <v>2061</v>
      </c>
      <c r="E75" s="7" t="s">
        <v>2062</v>
      </c>
      <c r="F75" s="7" t="s">
        <v>2063</v>
      </c>
      <c r="G75" s="7"/>
      <c r="H75" s="17" t="s">
        <v>2064</v>
      </c>
      <c r="I75" s="7">
        <v>5</v>
      </c>
      <c r="J75" s="7">
        <v>146</v>
      </c>
      <c r="K75" s="7" t="s">
        <v>2065</v>
      </c>
      <c r="L75" s="7" t="s">
        <v>2027</v>
      </c>
      <c r="M75" s="7" t="s">
        <v>454</v>
      </c>
      <c r="N75" s="7" t="s">
        <v>119</v>
      </c>
      <c r="O75" s="7"/>
      <c r="P75" s="7"/>
      <c r="Q75" s="7"/>
      <c r="R75" s="7"/>
      <c r="S75" s="7"/>
      <c r="T75" s="7"/>
      <c r="U75" s="7"/>
      <c r="V75" s="7"/>
      <c r="W75" s="7"/>
      <c r="X75" s="7"/>
      <c r="Y75" s="7"/>
      <c r="Z75" s="7"/>
      <c r="AA75" s="7"/>
      <c r="AB75" s="7"/>
    </row>
    <row r="76" spans="1:28" ht="22.5" customHeight="1">
      <c r="A76" t="s">
        <v>14461</v>
      </c>
      <c r="B76" s="7" t="s">
        <v>446</v>
      </c>
      <c r="C76" s="7" t="s">
        <v>2066</v>
      </c>
      <c r="D76" s="7" t="s">
        <v>2067</v>
      </c>
      <c r="E76" s="7" t="s">
        <v>2068</v>
      </c>
      <c r="F76" s="7" t="s">
        <v>2069</v>
      </c>
      <c r="G76" s="7"/>
      <c r="H76" s="17" t="s">
        <v>2070</v>
      </c>
      <c r="I76" s="7">
        <v>4.0999999999999996</v>
      </c>
      <c r="J76" s="7">
        <v>159</v>
      </c>
      <c r="K76" s="7" t="s">
        <v>2071</v>
      </c>
      <c r="L76" s="7" t="s">
        <v>2072</v>
      </c>
      <c r="M76" s="7" t="s">
        <v>454</v>
      </c>
      <c r="N76" s="7" t="s">
        <v>119</v>
      </c>
      <c r="O76" s="7"/>
      <c r="P76" s="7"/>
      <c r="Q76" s="7"/>
      <c r="R76" s="7"/>
      <c r="S76" s="7"/>
      <c r="T76" s="7"/>
      <c r="U76" s="7"/>
      <c r="V76" s="7"/>
      <c r="W76" s="7"/>
      <c r="X76" s="7"/>
      <c r="Y76" s="7"/>
      <c r="Z76" s="7"/>
      <c r="AA76" s="7"/>
      <c r="AB76" s="7"/>
    </row>
    <row r="77" spans="1:28" ht="22.5" customHeight="1">
      <c r="A77" t="s">
        <v>14461</v>
      </c>
      <c r="B77" s="7" t="s">
        <v>446</v>
      </c>
      <c r="C77" s="7" t="s">
        <v>2073</v>
      </c>
      <c r="D77" s="7" t="s">
        <v>2074</v>
      </c>
      <c r="E77" s="7" t="s">
        <v>2075</v>
      </c>
      <c r="F77" s="7" t="s">
        <v>2076</v>
      </c>
      <c r="G77" s="7"/>
      <c r="H77" s="17" t="s">
        <v>2077</v>
      </c>
      <c r="I77" s="7">
        <v>4.0999999999999996</v>
      </c>
      <c r="J77" s="7">
        <v>25</v>
      </c>
      <c r="K77" s="7" t="s">
        <v>2078</v>
      </c>
      <c r="L77" s="7" t="s">
        <v>2079</v>
      </c>
      <c r="M77" s="7" t="s">
        <v>2080</v>
      </c>
      <c r="N77" s="7" t="s">
        <v>1580</v>
      </c>
      <c r="O77" s="7"/>
      <c r="P77" s="7"/>
      <c r="Q77" s="7"/>
      <c r="R77" s="7"/>
      <c r="S77" s="7"/>
      <c r="T77" s="7"/>
      <c r="U77" s="7"/>
      <c r="V77" s="7"/>
      <c r="W77" s="7"/>
      <c r="X77" s="7"/>
      <c r="Y77" s="7"/>
      <c r="Z77" s="7"/>
      <c r="AA77" s="7"/>
      <c r="AB77" s="7"/>
    </row>
    <row r="78" spans="1:28" ht="22.5" customHeight="1">
      <c r="A78" t="s">
        <v>14461</v>
      </c>
      <c r="B78" s="7" t="s">
        <v>446</v>
      </c>
      <c r="C78" s="7" t="s">
        <v>2081</v>
      </c>
      <c r="D78" s="7" t="s">
        <v>2082</v>
      </c>
      <c r="E78" s="7" t="s">
        <v>2083</v>
      </c>
      <c r="F78" s="7" t="s">
        <v>2084</v>
      </c>
      <c r="G78" s="7"/>
      <c r="H78" s="17" t="s">
        <v>2085</v>
      </c>
      <c r="I78" s="7">
        <v>4.5</v>
      </c>
      <c r="J78" s="7">
        <v>223</v>
      </c>
      <c r="K78" s="7" t="s">
        <v>2086</v>
      </c>
      <c r="L78" s="7" t="s">
        <v>2087</v>
      </c>
      <c r="M78" s="7" t="s">
        <v>454</v>
      </c>
      <c r="N78" s="7" t="s">
        <v>119</v>
      </c>
      <c r="O78" s="7"/>
      <c r="P78" s="7"/>
      <c r="Q78" s="7"/>
      <c r="R78" s="7"/>
      <c r="S78" s="7"/>
      <c r="T78" s="7"/>
      <c r="U78" s="7"/>
      <c r="V78" s="7"/>
      <c r="W78" s="7"/>
      <c r="X78" s="7"/>
      <c r="Y78" s="7"/>
      <c r="Z78" s="7"/>
      <c r="AA78" s="7"/>
      <c r="AB78" s="7"/>
    </row>
    <row r="79" spans="1:28" ht="22.5" customHeight="1">
      <c r="A79" t="s">
        <v>14461</v>
      </c>
      <c r="B79" s="7" t="s">
        <v>446</v>
      </c>
      <c r="C79" s="7" t="s">
        <v>2088</v>
      </c>
      <c r="D79" s="7" t="s">
        <v>2089</v>
      </c>
      <c r="E79" s="7" t="s">
        <v>2090</v>
      </c>
      <c r="F79" s="7" t="s">
        <v>2091</v>
      </c>
      <c r="G79" s="7"/>
      <c r="H79" s="17" t="s">
        <v>2092</v>
      </c>
      <c r="I79" s="7">
        <v>4.7</v>
      </c>
      <c r="J79" s="7">
        <v>38</v>
      </c>
      <c r="K79" s="7" t="s">
        <v>2093</v>
      </c>
      <c r="L79" s="7" t="s">
        <v>2094</v>
      </c>
      <c r="M79" s="7" t="s">
        <v>2020</v>
      </c>
      <c r="N79" s="7" t="s">
        <v>119</v>
      </c>
      <c r="O79" s="7"/>
      <c r="P79" s="7"/>
      <c r="Q79" s="7"/>
      <c r="R79" s="7"/>
      <c r="S79" s="7"/>
      <c r="T79" s="7"/>
      <c r="U79" s="7"/>
      <c r="V79" s="7"/>
      <c r="W79" s="7"/>
      <c r="X79" s="7"/>
      <c r="Y79" s="7"/>
      <c r="Z79" s="7"/>
      <c r="AA79" s="7"/>
      <c r="AB79" s="7"/>
    </row>
    <row r="80" spans="1:28" ht="22.5" customHeight="1">
      <c r="A80" t="s">
        <v>14461</v>
      </c>
      <c r="B80" s="7" t="s">
        <v>446</v>
      </c>
      <c r="C80" s="7" t="s">
        <v>2095</v>
      </c>
      <c r="D80" s="7" t="s">
        <v>2096</v>
      </c>
      <c r="E80" s="7" t="s">
        <v>2097</v>
      </c>
      <c r="F80" s="7" t="s">
        <v>2098</v>
      </c>
      <c r="G80" s="7"/>
      <c r="H80" s="17" t="s">
        <v>2099</v>
      </c>
      <c r="I80" s="7">
        <v>5</v>
      </c>
      <c r="J80" s="7">
        <v>72</v>
      </c>
      <c r="K80" s="7" t="s">
        <v>2100</v>
      </c>
      <c r="L80" s="7" t="s">
        <v>2027</v>
      </c>
      <c r="M80" s="7" t="s">
        <v>454</v>
      </c>
      <c r="N80" s="7" t="s">
        <v>119</v>
      </c>
      <c r="O80" s="7"/>
      <c r="P80" s="7"/>
      <c r="Q80" s="7"/>
      <c r="R80" s="7"/>
      <c r="S80" s="7"/>
      <c r="T80" s="7"/>
      <c r="U80" s="7"/>
      <c r="V80" s="7"/>
      <c r="W80" s="7"/>
      <c r="X80" s="7"/>
      <c r="Y80" s="7"/>
      <c r="Z80" s="7"/>
      <c r="AA80" s="7"/>
      <c r="AB80" s="7"/>
    </row>
    <row r="81" spans="1:28" ht="22.5" customHeight="1">
      <c r="A81" t="s">
        <v>14461</v>
      </c>
      <c r="B81" s="7" t="s">
        <v>446</v>
      </c>
      <c r="C81" s="7" t="s">
        <v>2101</v>
      </c>
      <c r="D81" s="7" t="s">
        <v>2102</v>
      </c>
      <c r="E81" s="7" t="s">
        <v>2103</v>
      </c>
      <c r="F81" s="7" t="s">
        <v>2104</v>
      </c>
      <c r="G81" s="7"/>
      <c r="H81" s="17" t="s">
        <v>2105</v>
      </c>
      <c r="I81" s="7">
        <v>4.8</v>
      </c>
      <c r="J81" s="7">
        <v>962</v>
      </c>
      <c r="K81" s="7" t="s">
        <v>2106</v>
      </c>
      <c r="L81" s="7" t="s">
        <v>2019</v>
      </c>
      <c r="M81" s="7" t="s">
        <v>2020</v>
      </c>
      <c r="N81" s="7" t="s">
        <v>119</v>
      </c>
      <c r="O81" s="7"/>
      <c r="P81" s="7"/>
      <c r="Q81" s="7"/>
      <c r="R81" s="7"/>
      <c r="S81" s="7"/>
      <c r="T81" s="7"/>
      <c r="U81" s="7"/>
      <c r="V81" s="7"/>
      <c r="W81" s="7"/>
      <c r="X81" s="7"/>
      <c r="Y81" s="7"/>
      <c r="Z81" s="7"/>
      <c r="AA81" s="7"/>
      <c r="AB81" s="7"/>
    </row>
    <row r="82" spans="1:28" ht="22.5" customHeight="1">
      <c r="A82" t="s">
        <v>14461</v>
      </c>
      <c r="B82" s="7" t="s">
        <v>446</v>
      </c>
      <c r="C82" s="7" t="s">
        <v>2107</v>
      </c>
      <c r="D82" s="7" t="s">
        <v>2108</v>
      </c>
      <c r="E82" s="7" t="s">
        <v>2109</v>
      </c>
      <c r="F82" s="7" t="s">
        <v>2110</v>
      </c>
      <c r="G82" s="7"/>
      <c r="H82" s="17" t="s">
        <v>2111</v>
      </c>
      <c r="I82" s="7">
        <v>4.4000000000000004</v>
      </c>
      <c r="J82" s="7">
        <v>148</v>
      </c>
      <c r="K82" s="7" t="s">
        <v>2112</v>
      </c>
      <c r="L82" s="7" t="s">
        <v>2072</v>
      </c>
      <c r="M82" s="7" t="s">
        <v>454</v>
      </c>
      <c r="N82" s="7" t="s">
        <v>119</v>
      </c>
      <c r="O82" s="7"/>
      <c r="P82" s="7"/>
      <c r="Q82" s="7"/>
      <c r="R82" s="7"/>
      <c r="S82" s="7"/>
      <c r="T82" s="7"/>
      <c r="U82" s="7"/>
      <c r="V82" s="7"/>
      <c r="W82" s="7"/>
      <c r="X82" s="7"/>
      <c r="Y82" s="7"/>
      <c r="Z82" s="7"/>
      <c r="AA82" s="7"/>
      <c r="AB82" s="7"/>
    </row>
    <row r="83" spans="1:28" ht="22.5" customHeight="1">
      <c r="A83" t="s">
        <v>14461</v>
      </c>
      <c r="B83" s="7" t="s">
        <v>446</v>
      </c>
      <c r="C83" s="7" t="s">
        <v>2113</v>
      </c>
      <c r="D83" s="7" t="s">
        <v>2043</v>
      </c>
      <c r="E83" s="7" t="s">
        <v>2044</v>
      </c>
      <c r="F83" s="7" t="s">
        <v>2045</v>
      </c>
      <c r="G83" s="7"/>
      <c r="H83" s="17" t="s">
        <v>2114</v>
      </c>
      <c r="I83" s="7">
        <v>4.8</v>
      </c>
      <c r="J83" s="7">
        <v>201</v>
      </c>
      <c r="K83" s="7" t="s">
        <v>2115</v>
      </c>
      <c r="L83" s="7" t="s">
        <v>2116</v>
      </c>
      <c r="M83" s="7" t="s">
        <v>454</v>
      </c>
      <c r="N83" s="7" t="s">
        <v>1580</v>
      </c>
      <c r="O83" s="7"/>
      <c r="P83" s="7"/>
      <c r="Q83" s="7"/>
      <c r="R83" s="7"/>
      <c r="S83" s="7"/>
      <c r="T83" s="7"/>
      <c r="U83" s="7"/>
      <c r="V83" s="7"/>
      <c r="W83" s="7"/>
      <c r="X83" s="7"/>
      <c r="Y83" s="7"/>
      <c r="Z83" s="7"/>
      <c r="AA83" s="7"/>
      <c r="AB83" s="7"/>
    </row>
    <row r="84" spans="1:28" ht="22.5" customHeight="1">
      <c r="A84" t="s">
        <v>14461</v>
      </c>
      <c r="B84" s="7" t="s">
        <v>446</v>
      </c>
      <c r="C84" s="7" t="s">
        <v>2117</v>
      </c>
      <c r="D84" s="7" t="s">
        <v>2118</v>
      </c>
      <c r="E84" s="7" t="s">
        <v>2119</v>
      </c>
      <c r="F84" s="7" t="s">
        <v>2120</v>
      </c>
      <c r="G84" s="7"/>
      <c r="H84" s="17" t="s">
        <v>2121</v>
      </c>
      <c r="I84" s="7">
        <v>4.8</v>
      </c>
      <c r="J84" s="7">
        <v>468</v>
      </c>
      <c r="K84" s="7" t="s">
        <v>2122</v>
      </c>
      <c r="L84" s="7" t="s">
        <v>2123</v>
      </c>
      <c r="M84" s="7" t="s">
        <v>2020</v>
      </c>
      <c r="N84" s="7" t="s">
        <v>316</v>
      </c>
      <c r="O84" s="7"/>
      <c r="P84" s="7"/>
      <c r="Q84" s="7"/>
      <c r="R84" s="7"/>
      <c r="S84" s="7"/>
      <c r="T84" s="7"/>
      <c r="U84" s="7"/>
      <c r="V84" s="7"/>
      <c r="W84" s="7"/>
      <c r="X84" s="7"/>
      <c r="Y84" s="7"/>
      <c r="Z84" s="7"/>
      <c r="AA84" s="7"/>
      <c r="AB84" s="7"/>
    </row>
    <row r="85" spans="1:28" ht="22.5" customHeight="1">
      <c r="A85" t="s">
        <v>14461</v>
      </c>
      <c r="B85" s="7" t="s">
        <v>594</v>
      </c>
      <c r="C85" s="7" t="s">
        <v>2124</v>
      </c>
      <c r="D85" s="7" t="s">
        <v>2125</v>
      </c>
      <c r="E85" s="7" t="s">
        <v>2126</v>
      </c>
      <c r="F85" s="7" t="s">
        <v>2127</v>
      </c>
      <c r="G85" s="7"/>
      <c r="H85" s="17" t="s">
        <v>2128</v>
      </c>
      <c r="I85" s="7">
        <v>4.3</v>
      </c>
      <c r="J85" s="7">
        <v>494</v>
      </c>
      <c r="K85" s="7" t="s">
        <v>2129</v>
      </c>
      <c r="L85" s="7" t="s">
        <v>1275</v>
      </c>
      <c r="M85" s="7" t="s">
        <v>2020</v>
      </c>
      <c r="N85" s="7" t="s">
        <v>316</v>
      </c>
      <c r="O85" s="7"/>
      <c r="P85" s="7"/>
      <c r="Q85" s="7"/>
      <c r="R85" s="7"/>
      <c r="S85" s="7"/>
      <c r="T85" s="7"/>
      <c r="U85" s="7"/>
      <c r="V85" s="7"/>
      <c r="W85" s="7"/>
      <c r="X85" s="7"/>
      <c r="Y85" s="7"/>
      <c r="Z85" s="7"/>
      <c r="AA85" s="7"/>
      <c r="AB85" s="7"/>
    </row>
    <row r="86" spans="1:28" ht="22.5" customHeight="1">
      <c r="A86" t="s">
        <v>14461</v>
      </c>
      <c r="B86" s="7" t="s">
        <v>594</v>
      </c>
      <c r="C86" s="7" t="s">
        <v>2130</v>
      </c>
      <c r="D86" s="7" t="s">
        <v>2131</v>
      </c>
      <c r="E86" s="7" t="s">
        <v>2132</v>
      </c>
      <c r="F86" s="7" t="s">
        <v>2133</v>
      </c>
      <c r="G86" s="7"/>
      <c r="H86" s="17" t="s">
        <v>2134</v>
      </c>
      <c r="I86" s="7">
        <v>4.5999999999999996</v>
      </c>
      <c r="J86" s="7">
        <v>340</v>
      </c>
      <c r="K86" s="7" t="s">
        <v>2135</v>
      </c>
      <c r="L86" s="7" t="s">
        <v>2136</v>
      </c>
      <c r="M86" s="7" t="s">
        <v>594</v>
      </c>
      <c r="N86" s="7" t="s">
        <v>888</v>
      </c>
      <c r="O86" s="7"/>
      <c r="P86" s="7"/>
      <c r="Q86" s="7"/>
      <c r="R86" s="7"/>
      <c r="S86" s="7"/>
      <c r="T86" s="7"/>
      <c r="U86" s="7"/>
      <c r="V86" s="7"/>
      <c r="W86" s="7"/>
      <c r="X86" s="7"/>
      <c r="Y86" s="7"/>
      <c r="Z86" s="7"/>
      <c r="AA86" s="7"/>
      <c r="AB86" s="7"/>
    </row>
    <row r="87" spans="1:28" ht="22.5" customHeight="1">
      <c r="A87" t="s">
        <v>14461</v>
      </c>
      <c r="B87" s="7" t="s">
        <v>594</v>
      </c>
      <c r="C87" s="7" t="s">
        <v>2137</v>
      </c>
      <c r="D87" s="7" t="s">
        <v>2138</v>
      </c>
      <c r="E87" s="7" t="s">
        <v>2139</v>
      </c>
      <c r="F87" s="7" t="s">
        <v>2140</v>
      </c>
      <c r="G87" s="7"/>
      <c r="H87" s="17" t="s">
        <v>2141</v>
      </c>
      <c r="I87" s="7">
        <v>4.4000000000000004</v>
      </c>
      <c r="J87" s="7">
        <v>829</v>
      </c>
      <c r="K87" s="7" t="s">
        <v>2142</v>
      </c>
      <c r="L87" s="7" t="s">
        <v>2143</v>
      </c>
      <c r="M87" s="7" t="s">
        <v>2144</v>
      </c>
      <c r="N87" s="7" t="s">
        <v>888</v>
      </c>
      <c r="O87" s="7"/>
      <c r="P87" s="7"/>
      <c r="Q87" s="7"/>
      <c r="R87" s="7"/>
      <c r="S87" s="7"/>
      <c r="T87" s="7"/>
      <c r="U87" s="7"/>
      <c r="V87" s="7"/>
      <c r="W87" s="7"/>
      <c r="X87" s="7"/>
      <c r="Y87" s="7"/>
      <c r="Z87" s="7"/>
      <c r="AA87" s="7"/>
      <c r="AB87" s="7"/>
    </row>
    <row r="88" spans="1:28" ht="22.5" customHeight="1">
      <c r="A88" t="s">
        <v>14461</v>
      </c>
      <c r="B88" s="7" t="s">
        <v>594</v>
      </c>
      <c r="C88" s="7" t="s">
        <v>2145</v>
      </c>
      <c r="D88" s="7" t="s">
        <v>2146</v>
      </c>
      <c r="E88" s="7" t="s">
        <v>2147</v>
      </c>
      <c r="F88" s="7" t="s">
        <v>2148</v>
      </c>
      <c r="G88" s="7"/>
      <c r="H88" s="20" t="s">
        <v>2149</v>
      </c>
      <c r="I88" s="7">
        <v>4.7</v>
      </c>
      <c r="J88" s="7">
        <v>210</v>
      </c>
      <c r="K88" s="7" t="s">
        <v>2150</v>
      </c>
      <c r="L88" s="7" t="s">
        <v>2151</v>
      </c>
      <c r="M88" s="7" t="s">
        <v>594</v>
      </c>
      <c r="N88" s="7" t="s">
        <v>316</v>
      </c>
      <c r="O88" s="7"/>
      <c r="P88" s="7"/>
      <c r="Q88" s="7"/>
      <c r="R88" s="7"/>
      <c r="S88" s="7"/>
      <c r="T88" s="7"/>
      <c r="U88" s="7"/>
      <c r="V88" s="7"/>
      <c r="W88" s="7"/>
      <c r="X88" s="7"/>
      <c r="Y88" s="7"/>
      <c r="Z88" s="7"/>
      <c r="AA88" s="7"/>
      <c r="AB88" s="7"/>
    </row>
    <row r="89" spans="1:28" ht="22.5" customHeight="1">
      <c r="A89" t="s">
        <v>14461</v>
      </c>
      <c r="B89" s="7" t="s">
        <v>594</v>
      </c>
      <c r="C89" s="7" t="s">
        <v>2152</v>
      </c>
      <c r="D89" s="7" t="s">
        <v>2153</v>
      </c>
      <c r="E89" s="7" t="s">
        <v>2154</v>
      </c>
      <c r="F89" s="7" t="s">
        <v>2155</v>
      </c>
      <c r="G89" s="7"/>
      <c r="H89" s="17" t="s">
        <v>2156</v>
      </c>
      <c r="I89" s="7">
        <v>4.3</v>
      </c>
      <c r="J89" s="7">
        <v>53</v>
      </c>
      <c r="K89" s="7" t="s">
        <v>2157</v>
      </c>
      <c r="L89" s="7" t="s">
        <v>2158</v>
      </c>
      <c r="M89" s="7" t="s">
        <v>594</v>
      </c>
      <c r="N89" s="7" t="s">
        <v>888</v>
      </c>
      <c r="O89" s="7"/>
      <c r="P89" s="7"/>
      <c r="Q89" s="7"/>
      <c r="R89" s="7"/>
      <c r="S89" s="7"/>
      <c r="T89" s="7"/>
      <c r="U89" s="7"/>
      <c r="V89" s="7"/>
      <c r="W89" s="7"/>
      <c r="X89" s="7"/>
      <c r="Y89" s="7"/>
      <c r="Z89" s="7"/>
      <c r="AA89" s="7"/>
      <c r="AB89" s="7"/>
    </row>
    <row r="90" spans="1:28" ht="22.5" customHeight="1">
      <c r="A90" t="s">
        <v>14461</v>
      </c>
      <c r="B90" s="7" t="s">
        <v>594</v>
      </c>
      <c r="C90" s="7" t="s">
        <v>2159</v>
      </c>
      <c r="D90" s="7" t="s">
        <v>2160</v>
      </c>
      <c r="E90" s="7" t="s">
        <v>2161</v>
      </c>
      <c r="F90" s="7" t="s">
        <v>2162</v>
      </c>
      <c r="G90" s="7"/>
      <c r="H90" s="17" t="s">
        <v>2163</v>
      </c>
      <c r="I90" s="7">
        <v>4.3</v>
      </c>
      <c r="J90" s="7">
        <v>45</v>
      </c>
      <c r="K90" s="7" t="s">
        <v>2164</v>
      </c>
      <c r="L90" s="7" t="s">
        <v>2165</v>
      </c>
      <c r="M90" s="7" t="s">
        <v>594</v>
      </c>
      <c r="N90" s="7" t="s">
        <v>888</v>
      </c>
      <c r="O90" s="7"/>
      <c r="P90" s="7"/>
      <c r="Q90" s="7"/>
      <c r="R90" s="7"/>
      <c r="S90" s="7"/>
      <c r="T90" s="7"/>
      <c r="U90" s="7"/>
      <c r="V90" s="7"/>
      <c r="W90" s="7"/>
      <c r="X90" s="7"/>
      <c r="Y90" s="7"/>
      <c r="Z90" s="7"/>
      <c r="AA90" s="7"/>
      <c r="AB90" s="7"/>
    </row>
    <row r="91" spans="1:28" ht="22.5" customHeight="1">
      <c r="A91" t="s">
        <v>14461</v>
      </c>
      <c r="B91" s="7" t="s">
        <v>594</v>
      </c>
      <c r="C91" s="7" t="s">
        <v>2166</v>
      </c>
      <c r="D91" s="7" t="s">
        <v>2167</v>
      </c>
      <c r="E91" s="7" t="s">
        <v>2168</v>
      </c>
      <c r="F91" s="7" t="s">
        <v>2169</v>
      </c>
      <c r="G91" s="7"/>
      <c r="H91" s="17" t="s">
        <v>2170</v>
      </c>
      <c r="I91" s="7">
        <v>4.0999999999999996</v>
      </c>
      <c r="J91" s="7">
        <v>133</v>
      </c>
      <c r="K91" s="7" t="s">
        <v>2171</v>
      </c>
      <c r="L91" s="7" t="s">
        <v>2172</v>
      </c>
      <c r="M91" s="7" t="s">
        <v>2173</v>
      </c>
      <c r="N91" s="7" t="s">
        <v>888</v>
      </c>
      <c r="O91" s="7"/>
      <c r="P91" s="7"/>
      <c r="Q91" s="7"/>
      <c r="R91" s="7"/>
      <c r="S91" s="7"/>
      <c r="T91" s="7"/>
      <c r="U91" s="7"/>
      <c r="V91" s="7"/>
      <c r="W91" s="7"/>
      <c r="X91" s="7"/>
      <c r="Y91" s="7"/>
      <c r="Z91" s="7"/>
      <c r="AA91" s="7"/>
      <c r="AB91" s="7"/>
    </row>
    <row r="92" spans="1:28" ht="22.5" customHeight="1">
      <c r="A92" t="s">
        <v>14461</v>
      </c>
      <c r="B92" s="7" t="s">
        <v>594</v>
      </c>
      <c r="C92" s="7" t="s">
        <v>2174</v>
      </c>
      <c r="D92" s="7" t="s">
        <v>2175</v>
      </c>
      <c r="E92" s="7" t="s">
        <v>2176</v>
      </c>
      <c r="F92" s="7" t="s">
        <v>2177</v>
      </c>
      <c r="G92" s="7"/>
      <c r="H92" s="17" t="s">
        <v>2178</v>
      </c>
      <c r="I92" s="7">
        <v>4.7</v>
      </c>
      <c r="J92" s="7">
        <v>13</v>
      </c>
      <c r="K92" s="7" t="s">
        <v>2179</v>
      </c>
      <c r="L92" s="7" t="s">
        <v>2180</v>
      </c>
      <c r="M92" s="7" t="s">
        <v>594</v>
      </c>
      <c r="N92" s="7" t="s">
        <v>2181</v>
      </c>
      <c r="O92" s="7"/>
      <c r="P92" s="7"/>
      <c r="Q92" s="7"/>
      <c r="R92" s="7"/>
      <c r="S92" s="7"/>
      <c r="T92" s="7"/>
      <c r="U92" s="7"/>
      <c r="V92" s="7"/>
      <c r="W92" s="7"/>
      <c r="X92" s="7"/>
      <c r="Y92" s="7"/>
      <c r="Z92" s="7"/>
      <c r="AA92" s="7"/>
      <c r="AB92" s="7"/>
    </row>
    <row r="93" spans="1:28" ht="22.5" customHeight="1">
      <c r="A93" t="s">
        <v>14461</v>
      </c>
      <c r="B93" s="7" t="s">
        <v>594</v>
      </c>
      <c r="C93" s="7" t="s">
        <v>2182</v>
      </c>
      <c r="D93" s="7" t="s">
        <v>2183</v>
      </c>
      <c r="E93" s="7" t="s">
        <v>2184</v>
      </c>
      <c r="F93" s="7" t="s">
        <v>2185</v>
      </c>
      <c r="G93" s="7"/>
      <c r="H93" s="17" t="s">
        <v>2186</v>
      </c>
      <c r="I93" s="7">
        <v>3.9</v>
      </c>
      <c r="J93" s="7">
        <v>44</v>
      </c>
      <c r="K93" s="7" t="s">
        <v>2187</v>
      </c>
      <c r="L93" s="7" t="s">
        <v>2188</v>
      </c>
      <c r="M93" s="7" t="s">
        <v>594</v>
      </c>
      <c r="N93" s="7" t="s">
        <v>1322</v>
      </c>
      <c r="O93" s="7"/>
      <c r="P93" s="7"/>
      <c r="Q93" s="7"/>
      <c r="R93" s="7"/>
      <c r="S93" s="7"/>
      <c r="T93" s="7"/>
      <c r="U93" s="7"/>
      <c r="V93" s="7"/>
      <c r="W93" s="7"/>
      <c r="X93" s="7"/>
      <c r="Y93" s="7"/>
      <c r="Z93" s="7"/>
      <c r="AA93" s="7"/>
      <c r="AB93" s="7"/>
    </row>
    <row r="94" spans="1:28" ht="22.5" customHeight="1">
      <c r="A94" t="s">
        <v>14461</v>
      </c>
      <c r="B94" s="7" t="s">
        <v>594</v>
      </c>
      <c r="C94" s="7" t="s">
        <v>2189</v>
      </c>
      <c r="D94" s="7" t="s">
        <v>2190</v>
      </c>
      <c r="E94" s="7" t="s">
        <v>2191</v>
      </c>
      <c r="F94" s="7" t="s">
        <v>2192</v>
      </c>
      <c r="G94" s="7"/>
      <c r="H94" s="17" t="s">
        <v>2193</v>
      </c>
      <c r="I94" s="7">
        <v>4.5</v>
      </c>
      <c r="J94" s="7">
        <v>31</v>
      </c>
      <c r="K94" s="7" t="s">
        <v>2194</v>
      </c>
      <c r="L94" s="7" t="s">
        <v>2195</v>
      </c>
      <c r="M94" s="7" t="s">
        <v>594</v>
      </c>
      <c r="N94" s="7" t="s">
        <v>316</v>
      </c>
      <c r="O94" s="7"/>
      <c r="P94" s="7"/>
      <c r="Q94" s="7"/>
      <c r="R94" s="7"/>
      <c r="S94" s="7"/>
      <c r="T94" s="7"/>
      <c r="U94" s="7"/>
      <c r="V94" s="7"/>
      <c r="W94" s="7"/>
      <c r="X94" s="7"/>
      <c r="Y94" s="7"/>
      <c r="Z94" s="7"/>
      <c r="AA94" s="7"/>
      <c r="AB94" s="7"/>
    </row>
    <row r="95" spans="1:28" ht="22.5" customHeight="1">
      <c r="A95" t="s">
        <v>14461</v>
      </c>
      <c r="B95" s="7" t="s">
        <v>594</v>
      </c>
      <c r="C95" s="7" t="s">
        <v>2196</v>
      </c>
      <c r="D95" s="7" t="s">
        <v>2197</v>
      </c>
      <c r="E95" s="7" t="s">
        <v>2198</v>
      </c>
      <c r="F95" s="7" t="s">
        <v>2199</v>
      </c>
      <c r="G95" s="7"/>
      <c r="H95" s="17" t="s">
        <v>2200</v>
      </c>
      <c r="I95" s="7">
        <v>3.3</v>
      </c>
      <c r="J95" s="7">
        <v>36</v>
      </c>
      <c r="K95" s="7" t="s">
        <v>2201</v>
      </c>
      <c r="L95" s="7" t="s">
        <v>2165</v>
      </c>
      <c r="M95" s="7" t="s">
        <v>594</v>
      </c>
      <c r="N95" s="7" t="s">
        <v>1580</v>
      </c>
      <c r="O95" s="7"/>
      <c r="P95" s="7"/>
      <c r="Q95" s="7"/>
      <c r="R95" s="7"/>
      <c r="S95" s="7"/>
      <c r="T95" s="7"/>
      <c r="U95" s="7"/>
      <c r="V95" s="7"/>
      <c r="W95" s="7"/>
      <c r="X95" s="7"/>
      <c r="Y95" s="7"/>
      <c r="Z95" s="7"/>
      <c r="AA95" s="7"/>
      <c r="AB95" s="7"/>
    </row>
    <row r="96" spans="1:28" ht="22.5" customHeight="1">
      <c r="A96" t="s">
        <v>14461</v>
      </c>
      <c r="B96" s="7" t="s">
        <v>594</v>
      </c>
      <c r="C96" s="7" t="s">
        <v>2202</v>
      </c>
      <c r="D96" s="7" t="s">
        <v>2203</v>
      </c>
      <c r="E96" s="7" t="s">
        <v>2204</v>
      </c>
      <c r="F96" s="7" t="s">
        <v>2205</v>
      </c>
      <c r="G96" s="7"/>
      <c r="H96" s="17" t="s">
        <v>2206</v>
      </c>
      <c r="I96" s="7">
        <v>4.2</v>
      </c>
      <c r="J96" s="7">
        <v>127</v>
      </c>
      <c r="K96" s="7" t="s">
        <v>2207</v>
      </c>
      <c r="L96" s="7" t="s">
        <v>2208</v>
      </c>
      <c r="M96" s="7" t="s">
        <v>2209</v>
      </c>
      <c r="N96" s="7" t="s">
        <v>316</v>
      </c>
      <c r="O96" s="7"/>
      <c r="P96" s="7"/>
      <c r="Q96" s="7"/>
      <c r="R96" s="7"/>
      <c r="S96" s="7"/>
      <c r="T96" s="7"/>
      <c r="U96" s="7"/>
      <c r="V96" s="7"/>
      <c r="W96" s="7"/>
      <c r="X96" s="7"/>
      <c r="Y96" s="7"/>
      <c r="Z96" s="7"/>
      <c r="AA96" s="7"/>
      <c r="AB96" s="7"/>
    </row>
    <row r="97" spans="1:28" ht="22.5" customHeight="1">
      <c r="A97" t="s">
        <v>14461</v>
      </c>
      <c r="B97" s="7" t="s">
        <v>594</v>
      </c>
      <c r="C97" s="7" t="s">
        <v>2210</v>
      </c>
      <c r="D97" s="7" t="s">
        <v>2211</v>
      </c>
      <c r="E97" s="7" t="s">
        <v>2212</v>
      </c>
      <c r="F97" s="7" t="s">
        <v>2213</v>
      </c>
      <c r="G97" s="7"/>
      <c r="H97" s="17" t="s">
        <v>2214</v>
      </c>
      <c r="I97" s="7">
        <v>4.4000000000000004</v>
      </c>
      <c r="J97" s="7">
        <v>30</v>
      </c>
      <c r="K97" s="7" t="s">
        <v>2215</v>
      </c>
      <c r="L97" s="7" t="s">
        <v>2216</v>
      </c>
      <c r="M97" s="7" t="s">
        <v>594</v>
      </c>
      <c r="N97" s="7" t="s">
        <v>316</v>
      </c>
      <c r="O97" s="7"/>
      <c r="P97" s="7"/>
      <c r="Q97" s="7"/>
      <c r="R97" s="7"/>
      <c r="S97" s="7"/>
      <c r="T97" s="7"/>
      <c r="U97" s="7"/>
      <c r="V97" s="7"/>
      <c r="W97" s="7"/>
      <c r="X97" s="7"/>
      <c r="Y97" s="7"/>
      <c r="Z97" s="7"/>
      <c r="AA97" s="7"/>
      <c r="AB97" s="7"/>
    </row>
    <row r="98" spans="1:28" ht="22.5" customHeight="1">
      <c r="A98" t="s">
        <v>14461</v>
      </c>
      <c r="B98" s="7" t="s">
        <v>594</v>
      </c>
      <c r="C98" s="7" t="s">
        <v>2217</v>
      </c>
      <c r="D98" s="7" t="s">
        <v>2218</v>
      </c>
      <c r="E98" s="7" t="s">
        <v>2219</v>
      </c>
      <c r="F98" s="7" t="s">
        <v>2220</v>
      </c>
      <c r="G98" s="7"/>
      <c r="H98" s="17" t="s">
        <v>2221</v>
      </c>
      <c r="I98" s="7">
        <v>4.2</v>
      </c>
      <c r="J98" s="7">
        <v>5</v>
      </c>
      <c r="K98" s="7" t="s">
        <v>2222</v>
      </c>
      <c r="L98" s="7" t="s">
        <v>2165</v>
      </c>
      <c r="M98" s="7" t="s">
        <v>594</v>
      </c>
      <c r="N98" s="7" t="s">
        <v>316</v>
      </c>
      <c r="O98" s="7"/>
      <c r="P98" s="7"/>
      <c r="Q98" s="7"/>
      <c r="R98" s="7"/>
      <c r="S98" s="7"/>
      <c r="T98" s="7"/>
      <c r="U98" s="7"/>
      <c r="V98" s="7"/>
      <c r="W98" s="7"/>
      <c r="X98" s="7"/>
      <c r="Y98" s="7"/>
      <c r="Z98" s="7"/>
      <c r="AA98" s="7"/>
      <c r="AB98" s="7"/>
    </row>
    <row r="99" spans="1:28" ht="22.5" customHeight="1">
      <c r="A99" t="s">
        <v>14461</v>
      </c>
      <c r="B99" s="7" t="s">
        <v>594</v>
      </c>
      <c r="C99" s="7" t="s">
        <v>2223</v>
      </c>
      <c r="D99" s="7" t="s">
        <v>2224</v>
      </c>
      <c r="E99" s="7" t="s">
        <v>2225</v>
      </c>
      <c r="F99" s="7" t="s">
        <v>2226</v>
      </c>
      <c r="G99" s="7"/>
      <c r="H99" s="7"/>
      <c r="I99" s="7">
        <v>4.4000000000000004</v>
      </c>
      <c r="J99" s="7">
        <v>16</v>
      </c>
      <c r="K99" s="7" t="s">
        <v>2227</v>
      </c>
      <c r="L99" s="7" t="s">
        <v>2180</v>
      </c>
      <c r="M99" s="7" t="s">
        <v>594</v>
      </c>
      <c r="N99" s="7" t="s">
        <v>316</v>
      </c>
      <c r="O99" s="7"/>
      <c r="P99" s="7"/>
      <c r="Q99" s="7"/>
      <c r="R99" s="7"/>
      <c r="S99" s="7"/>
      <c r="T99" s="7"/>
      <c r="U99" s="7"/>
      <c r="V99" s="7"/>
      <c r="W99" s="7"/>
      <c r="X99" s="7"/>
      <c r="Y99" s="7"/>
      <c r="Z99" s="7"/>
      <c r="AA99" s="7"/>
      <c r="AB99" s="7"/>
    </row>
    <row r="100" spans="1:28" ht="22.5" customHeight="1">
      <c r="A100" t="s">
        <v>14461</v>
      </c>
      <c r="B100" s="7" t="s">
        <v>594</v>
      </c>
      <c r="C100" s="7" t="s">
        <v>2228</v>
      </c>
      <c r="D100" s="7" t="s">
        <v>2229</v>
      </c>
      <c r="E100" s="7" t="s">
        <v>2230</v>
      </c>
      <c r="F100" s="7" t="s">
        <v>2231</v>
      </c>
      <c r="G100" s="7"/>
      <c r="H100" s="7"/>
      <c r="I100" s="7">
        <v>5</v>
      </c>
      <c r="J100" s="7">
        <v>8</v>
      </c>
      <c r="K100" s="7" t="s">
        <v>2232</v>
      </c>
      <c r="L100" s="7" t="s">
        <v>2233</v>
      </c>
      <c r="M100" s="7" t="s">
        <v>594</v>
      </c>
      <c r="N100" s="7" t="s">
        <v>316</v>
      </c>
      <c r="O100" s="7"/>
      <c r="P100" s="7"/>
      <c r="Q100" s="7"/>
      <c r="R100" s="7"/>
      <c r="S100" s="7"/>
      <c r="T100" s="7"/>
      <c r="U100" s="7"/>
      <c r="V100" s="7"/>
      <c r="W100" s="7"/>
      <c r="X100" s="7"/>
      <c r="Y100" s="7"/>
      <c r="Z100" s="7"/>
      <c r="AA100" s="7"/>
      <c r="AB100" s="7"/>
    </row>
    <row r="101" spans="1:28" ht="22.5" customHeight="1">
      <c r="A101" t="s">
        <v>14461</v>
      </c>
      <c r="B101" s="7" t="s">
        <v>594</v>
      </c>
      <c r="C101" s="7" t="s">
        <v>2234</v>
      </c>
      <c r="D101" s="7" t="s">
        <v>2235</v>
      </c>
      <c r="E101" s="7" t="s">
        <v>2236</v>
      </c>
      <c r="F101" s="7" t="s">
        <v>2237</v>
      </c>
      <c r="G101" s="7"/>
      <c r="H101" s="17" t="s">
        <v>2238</v>
      </c>
      <c r="I101" s="7">
        <v>4.7</v>
      </c>
      <c r="J101" s="7">
        <v>51</v>
      </c>
      <c r="K101" s="7" t="s">
        <v>2239</v>
      </c>
      <c r="L101" s="7" t="s">
        <v>2240</v>
      </c>
      <c r="M101" s="7" t="s">
        <v>594</v>
      </c>
      <c r="N101" s="7" t="s">
        <v>316</v>
      </c>
      <c r="O101" s="7"/>
      <c r="P101" s="7"/>
      <c r="Q101" s="7"/>
      <c r="R101" s="7"/>
      <c r="S101" s="7"/>
      <c r="T101" s="7"/>
      <c r="U101" s="7"/>
      <c r="V101" s="7"/>
      <c r="W101" s="7"/>
      <c r="X101" s="7"/>
      <c r="Y101" s="7"/>
      <c r="Z101" s="7"/>
      <c r="AA101" s="7"/>
      <c r="AB101" s="7"/>
    </row>
    <row r="102" spans="1:28" ht="22.5" customHeight="1">
      <c r="A102" t="s">
        <v>14461</v>
      </c>
      <c r="B102" s="7" t="s">
        <v>594</v>
      </c>
      <c r="C102" s="7" t="s">
        <v>2241</v>
      </c>
      <c r="D102" s="7" t="s">
        <v>2242</v>
      </c>
      <c r="E102" s="7" t="s">
        <v>2243</v>
      </c>
      <c r="F102" s="7" t="s">
        <v>2244</v>
      </c>
      <c r="G102" s="7"/>
      <c r="H102" s="17" t="s">
        <v>2245</v>
      </c>
      <c r="I102" s="7">
        <v>4.5</v>
      </c>
      <c r="J102" s="7">
        <v>8</v>
      </c>
      <c r="K102" s="7" t="s">
        <v>2246</v>
      </c>
      <c r="L102" s="7" t="s">
        <v>2151</v>
      </c>
      <c r="M102" s="7" t="s">
        <v>594</v>
      </c>
      <c r="N102" s="7" t="s">
        <v>316</v>
      </c>
      <c r="O102" s="7"/>
      <c r="P102" s="7"/>
      <c r="Q102" s="7"/>
      <c r="R102" s="7"/>
      <c r="S102" s="7"/>
      <c r="T102" s="7"/>
      <c r="U102" s="7"/>
      <c r="V102" s="7"/>
      <c r="W102" s="7"/>
      <c r="X102" s="7"/>
      <c r="Y102" s="7"/>
      <c r="Z102" s="7"/>
      <c r="AA102" s="7"/>
      <c r="AB102" s="7"/>
    </row>
    <row r="103" spans="1:28" ht="22.5" customHeight="1">
      <c r="A103" t="s">
        <v>14461</v>
      </c>
      <c r="B103" s="7" t="s">
        <v>594</v>
      </c>
      <c r="C103" s="7" t="s">
        <v>2247</v>
      </c>
      <c r="D103" s="7" t="s">
        <v>2248</v>
      </c>
      <c r="E103" s="7" t="s">
        <v>2249</v>
      </c>
      <c r="F103" s="7" t="s">
        <v>2250</v>
      </c>
      <c r="G103" s="7"/>
      <c r="H103" s="7"/>
      <c r="I103" s="7">
        <v>4.9000000000000004</v>
      </c>
      <c r="J103" s="7">
        <v>28</v>
      </c>
      <c r="K103" s="7" t="s">
        <v>2251</v>
      </c>
      <c r="L103" s="7" t="s">
        <v>2252</v>
      </c>
      <c r="M103" s="7" t="s">
        <v>594</v>
      </c>
      <c r="N103" s="7" t="s">
        <v>316</v>
      </c>
      <c r="O103" s="7"/>
      <c r="P103" s="7"/>
      <c r="Q103" s="7"/>
      <c r="R103" s="7"/>
      <c r="S103" s="7"/>
      <c r="T103" s="7"/>
      <c r="U103" s="7"/>
      <c r="V103" s="7"/>
      <c r="W103" s="7"/>
      <c r="X103" s="7"/>
      <c r="Y103" s="7"/>
      <c r="Z103" s="7"/>
      <c r="AA103" s="7"/>
      <c r="AB103" s="7"/>
    </row>
    <row r="104" spans="1:28" ht="22.5" customHeight="1">
      <c r="A104" t="s">
        <v>14461</v>
      </c>
      <c r="B104" s="7" t="s">
        <v>594</v>
      </c>
      <c r="C104" s="7" t="s">
        <v>2253</v>
      </c>
      <c r="D104" s="7" t="s">
        <v>2254</v>
      </c>
      <c r="E104" s="7" t="s">
        <v>2255</v>
      </c>
      <c r="F104" s="7" t="s">
        <v>2256</v>
      </c>
      <c r="G104" s="7"/>
      <c r="H104" s="17" t="s">
        <v>2257</v>
      </c>
      <c r="I104" s="7">
        <v>4.5999999999999996</v>
      </c>
      <c r="J104" s="7">
        <v>53</v>
      </c>
      <c r="K104" s="7" t="s">
        <v>2258</v>
      </c>
      <c r="L104" s="7" t="s">
        <v>2259</v>
      </c>
      <c r="M104" s="7" t="s">
        <v>2260</v>
      </c>
      <c r="N104" s="7" t="s">
        <v>316</v>
      </c>
      <c r="O104" s="7"/>
      <c r="P104" s="7"/>
      <c r="Q104" s="7"/>
      <c r="R104" s="7"/>
      <c r="S104" s="7"/>
      <c r="T104" s="7"/>
      <c r="U104" s="7"/>
      <c r="V104" s="7"/>
      <c r="W104" s="7"/>
      <c r="X104" s="7"/>
      <c r="Y104" s="7"/>
      <c r="Z104" s="7"/>
      <c r="AA104" s="7"/>
      <c r="AB104" s="7"/>
    </row>
    <row r="105" spans="1:28" ht="22.5" customHeight="1">
      <c r="A105" t="s">
        <v>14461</v>
      </c>
      <c r="B105" s="7" t="s">
        <v>594</v>
      </c>
      <c r="C105" s="7" t="s">
        <v>2261</v>
      </c>
      <c r="D105" s="7" t="s">
        <v>2262</v>
      </c>
      <c r="E105" s="7" t="s">
        <v>2263</v>
      </c>
      <c r="F105" s="7" t="s">
        <v>2264</v>
      </c>
      <c r="G105" s="7"/>
      <c r="H105" s="17" t="s">
        <v>2265</v>
      </c>
      <c r="I105" s="7">
        <v>4.0999999999999996</v>
      </c>
      <c r="J105" s="7">
        <v>21</v>
      </c>
      <c r="K105" s="7" t="s">
        <v>2266</v>
      </c>
      <c r="L105" s="7" t="s">
        <v>2165</v>
      </c>
      <c r="M105" s="7" t="s">
        <v>594</v>
      </c>
      <c r="N105" s="7" t="s">
        <v>316</v>
      </c>
      <c r="O105" s="7"/>
      <c r="P105" s="7"/>
      <c r="Q105" s="7"/>
      <c r="R105" s="7"/>
      <c r="S105" s="7"/>
      <c r="T105" s="7"/>
      <c r="U105" s="7"/>
      <c r="V105" s="7"/>
      <c r="W105" s="7"/>
      <c r="X105" s="7"/>
      <c r="Y105" s="7"/>
      <c r="Z105" s="7"/>
      <c r="AA105" s="7"/>
      <c r="AB105" s="7"/>
    </row>
    <row r="106" spans="1:28" ht="22.5" customHeight="1">
      <c r="A106" t="s">
        <v>14461</v>
      </c>
      <c r="B106" s="7" t="s">
        <v>716</v>
      </c>
      <c r="C106" s="7" t="s">
        <v>2267</v>
      </c>
      <c r="D106" s="7" t="s">
        <v>2268</v>
      </c>
      <c r="E106" s="7" t="s">
        <v>2269</v>
      </c>
      <c r="F106" s="7" t="s">
        <v>2270</v>
      </c>
      <c r="G106" s="7"/>
      <c r="H106" s="7"/>
      <c r="I106" s="7">
        <v>4.7</v>
      </c>
      <c r="J106" s="7">
        <v>484</v>
      </c>
      <c r="K106" s="7" t="s">
        <v>2271</v>
      </c>
      <c r="L106" s="7" t="s">
        <v>2180</v>
      </c>
      <c r="M106" s="7" t="s">
        <v>594</v>
      </c>
      <c r="N106" s="7" t="s">
        <v>316</v>
      </c>
      <c r="O106" s="7"/>
      <c r="P106" s="7"/>
      <c r="Q106" s="7"/>
      <c r="R106" s="7"/>
      <c r="S106" s="7"/>
      <c r="T106" s="7"/>
      <c r="U106" s="7"/>
      <c r="V106" s="7"/>
      <c r="W106" s="7"/>
      <c r="X106" s="7"/>
      <c r="Y106" s="7"/>
      <c r="Z106" s="7"/>
      <c r="AA106" s="7"/>
      <c r="AB106" s="7"/>
    </row>
    <row r="107" spans="1:28" ht="22.5" customHeight="1">
      <c r="A107" t="s">
        <v>14461</v>
      </c>
      <c r="B107" s="7" t="s">
        <v>716</v>
      </c>
      <c r="C107" s="7" t="s">
        <v>2272</v>
      </c>
      <c r="D107" s="7" t="s">
        <v>2273</v>
      </c>
      <c r="E107" s="7" t="s">
        <v>2274</v>
      </c>
      <c r="F107" s="7" t="s">
        <v>2275</v>
      </c>
      <c r="G107" s="7"/>
      <c r="H107" s="17" t="s">
        <v>2276</v>
      </c>
      <c r="I107" s="7">
        <v>4.5999999999999996</v>
      </c>
      <c r="J107" s="7">
        <v>507</v>
      </c>
      <c r="K107" s="7" t="s">
        <v>2277</v>
      </c>
      <c r="L107" s="7" t="s">
        <v>2278</v>
      </c>
      <c r="M107" s="7" t="s">
        <v>716</v>
      </c>
      <c r="N107" s="7" t="s">
        <v>119</v>
      </c>
      <c r="O107" s="7"/>
      <c r="P107" s="7"/>
      <c r="Q107" s="7"/>
      <c r="R107" s="7"/>
      <c r="S107" s="7"/>
      <c r="T107" s="7"/>
      <c r="U107" s="7"/>
      <c r="V107" s="7"/>
      <c r="W107" s="7"/>
      <c r="X107" s="7"/>
      <c r="Y107" s="7"/>
      <c r="Z107" s="7"/>
      <c r="AA107" s="7"/>
      <c r="AB107" s="7"/>
    </row>
    <row r="108" spans="1:28" ht="22.5" customHeight="1">
      <c r="A108" t="s">
        <v>14461</v>
      </c>
      <c r="B108" s="7" t="s">
        <v>716</v>
      </c>
      <c r="C108" s="7" t="s">
        <v>2279</v>
      </c>
      <c r="D108" s="7" t="s">
        <v>2280</v>
      </c>
      <c r="E108" s="7" t="s">
        <v>2281</v>
      </c>
      <c r="F108" s="7" t="s">
        <v>2282</v>
      </c>
      <c r="G108" s="7"/>
      <c r="H108" s="17" t="s">
        <v>2283</v>
      </c>
      <c r="I108" s="7">
        <v>5</v>
      </c>
      <c r="J108" s="7">
        <v>55</v>
      </c>
      <c r="K108" s="7" t="s">
        <v>2284</v>
      </c>
      <c r="L108" s="7" t="s">
        <v>2240</v>
      </c>
      <c r="M108" s="7" t="s">
        <v>2285</v>
      </c>
      <c r="N108" s="7" t="s">
        <v>316</v>
      </c>
      <c r="O108" s="7"/>
      <c r="P108" s="7"/>
      <c r="Q108" s="7"/>
      <c r="R108" s="7"/>
      <c r="S108" s="7"/>
      <c r="T108" s="7"/>
      <c r="U108" s="7"/>
      <c r="V108" s="7"/>
      <c r="W108" s="7"/>
      <c r="X108" s="7"/>
      <c r="Y108" s="7"/>
      <c r="Z108" s="7"/>
      <c r="AA108" s="7"/>
      <c r="AB108" s="7"/>
    </row>
    <row r="109" spans="1:28" ht="22.5" customHeight="1">
      <c r="A109" t="s">
        <v>14461</v>
      </c>
      <c r="B109" s="7" t="s">
        <v>716</v>
      </c>
      <c r="C109" s="7" t="s">
        <v>2286</v>
      </c>
      <c r="D109" s="7" t="s">
        <v>2287</v>
      </c>
      <c r="E109" s="7" t="s">
        <v>2288</v>
      </c>
      <c r="F109" s="7" t="s">
        <v>2289</v>
      </c>
      <c r="G109" s="7"/>
      <c r="H109" s="17" t="s">
        <v>2290</v>
      </c>
      <c r="I109" s="7">
        <v>4.8</v>
      </c>
      <c r="J109" s="7">
        <v>636</v>
      </c>
      <c r="K109" s="7" t="s">
        <v>2291</v>
      </c>
      <c r="L109" s="7" t="s">
        <v>2292</v>
      </c>
      <c r="M109" s="7" t="s">
        <v>2293</v>
      </c>
      <c r="N109" s="7" t="s">
        <v>316</v>
      </c>
      <c r="O109" s="7"/>
      <c r="P109" s="7"/>
      <c r="Q109" s="7"/>
      <c r="R109" s="7"/>
      <c r="S109" s="7"/>
      <c r="T109" s="7"/>
      <c r="U109" s="7"/>
      <c r="V109" s="7"/>
      <c r="W109" s="7"/>
      <c r="X109" s="7"/>
      <c r="Y109" s="7"/>
      <c r="Z109" s="7"/>
      <c r="AA109" s="7"/>
      <c r="AB109" s="7"/>
    </row>
    <row r="110" spans="1:28" ht="22.5" customHeight="1">
      <c r="A110" t="s">
        <v>14461</v>
      </c>
      <c r="B110" s="7" t="s">
        <v>716</v>
      </c>
      <c r="C110" s="7" t="s">
        <v>2294</v>
      </c>
      <c r="D110" s="7" t="s">
        <v>2295</v>
      </c>
      <c r="E110" s="7" t="s">
        <v>2296</v>
      </c>
      <c r="F110" s="7" t="s">
        <v>2297</v>
      </c>
      <c r="G110" s="7"/>
      <c r="H110" s="17" t="s">
        <v>2298</v>
      </c>
      <c r="I110" s="7">
        <v>4.4000000000000004</v>
      </c>
      <c r="J110" s="7">
        <v>389</v>
      </c>
      <c r="K110" s="7" t="s">
        <v>2299</v>
      </c>
      <c r="L110" s="7" t="s">
        <v>2300</v>
      </c>
      <c r="M110" s="7" t="s">
        <v>2301</v>
      </c>
      <c r="N110" s="7" t="s">
        <v>316</v>
      </c>
      <c r="O110" s="7"/>
      <c r="P110" s="7"/>
      <c r="Q110" s="7"/>
      <c r="R110" s="7"/>
      <c r="S110" s="7"/>
      <c r="T110" s="7"/>
      <c r="U110" s="7"/>
      <c r="V110" s="7"/>
      <c r="W110" s="7"/>
      <c r="X110" s="7"/>
      <c r="Y110" s="7"/>
      <c r="Z110" s="7"/>
      <c r="AA110" s="7"/>
      <c r="AB110" s="7"/>
    </row>
    <row r="111" spans="1:28" ht="22.5" customHeight="1">
      <c r="A111" t="s">
        <v>14461</v>
      </c>
      <c r="B111" s="7" t="s">
        <v>716</v>
      </c>
      <c r="C111" s="7" t="s">
        <v>2302</v>
      </c>
      <c r="D111" s="7" t="s">
        <v>2303</v>
      </c>
      <c r="E111" s="7" t="s">
        <v>2304</v>
      </c>
      <c r="F111" s="7" t="s">
        <v>2305</v>
      </c>
      <c r="G111" s="7"/>
      <c r="H111" s="17" t="s">
        <v>2306</v>
      </c>
      <c r="I111" s="7">
        <v>4.9000000000000004</v>
      </c>
      <c r="J111" s="7">
        <v>48</v>
      </c>
      <c r="K111" s="7" t="s">
        <v>2307</v>
      </c>
      <c r="L111" s="7" t="s">
        <v>2308</v>
      </c>
      <c r="M111" s="7" t="s">
        <v>765</v>
      </c>
      <c r="N111" s="7" t="s">
        <v>316</v>
      </c>
      <c r="O111" s="7"/>
      <c r="P111" s="7"/>
      <c r="Q111" s="7"/>
      <c r="R111" s="7"/>
      <c r="S111" s="7"/>
      <c r="T111" s="7"/>
      <c r="U111" s="7"/>
      <c r="V111" s="7"/>
      <c r="W111" s="7"/>
      <c r="X111" s="7"/>
      <c r="Y111" s="7"/>
      <c r="Z111" s="7"/>
      <c r="AA111" s="7"/>
      <c r="AB111" s="7"/>
    </row>
    <row r="112" spans="1:28" ht="22.5" customHeight="1">
      <c r="A112" t="s">
        <v>14461</v>
      </c>
      <c r="B112" s="7" t="s">
        <v>716</v>
      </c>
      <c r="C112" s="7" t="s">
        <v>2309</v>
      </c>
      <c r="D112" s="7" t="s">
        <v>2310</v>
      </c>
      <c r="E112" s="7" t="s">
        <v>2311</v>
      </c>
      <c r="F112" s="7" t="s">
        <v>2312</v>
      </c>
      <c r="G112" s="7"/>
      <c r="H112" s="17" t="s">
        <v>2313</v>
      </c>
      <c r="I112" s="7">
        <v>4.8</v>
      </c>
      <c r="J112" s="7">
        <v>384</v>
      </c>
      <c r="K112" s="7" t="s">
        <v>2314</v>
      </c>
      <c r="L112" s="7" t="s">
        <v>2315</v>
      </c>
      <c r="M112" s="7" t="s">
        <v>2316</v>
      </c>
      <c r="N112" s="7" t="s">
        <v>316</v>
      </c>
      <c r="O112" s="7"/>
      <c r="P112" s="7"/>
      <c r="Q112" s="7"/>
      <c r="R112" s="7"/>
      <c r="S112" s="7"/>
      <c r="T112" s="7"/>
      <c r="U112" s="7"/>
      <c r="V112" s="7"/>
      <c r="W112" s="7"/>
      <c r="X112" s="7"/>
      <c r="Y112" s="7"/>
      <c r="Z112" s="7"/>
      <c r="AA112" s="7"/>
      <c r="AB112" s="7"/>
    </row>
    <row r="113" spans="1:28" ht="22.5" customHeight="1">
      <c r="A113" t="s">
        <v>14461</v>
      </c>
      <c r="B113" s="7" t="s">
        <v>716</v>
      </c>
      <c r="C113" s="7" t="s">
        <v>2317</v>
      </c>
      <c r="D113" s="7" t="s">
        <v>2318</v>
      </c>
      <c r="E113" s="7" t="s">
        <v>2319</v>
      </c>
      <c r="F113" s="7" t="s">
        <v>2320</v>
      </c>
      <c r="G113" s="7"/>
      <c r="H113" s="7"/>
      <c r="I113" s="7">
        <v>4.5999999999999996</v>
      </c>
      <c r="J113" s="9">
        <v>1280</v>
      </c>
      <c r="K113" s="7" t="s">
        <v>2321</v>
      </c>
      <c r="L113" s="7" t="s">
        <v>2240</v>
      </c>
      <c r="M113" s="7" t="s">
        <v>716</v>
      </c>
      <c r="N113" s="7" t="s">
        <v>316</v>
      </c>
      <c r="O113" s="7"/>
      <c r="P113" s="7"/>
      <c r="Q113" s="7"/>
      <c r="R113" s="7"/>
      <c r="S113" s="7"/>
      <c r="T113" s="7"/>
      <c r="U113" s="7"/>
      <c r="V113" s="7"/>
      <c r="W113" s="7"/>
      <c r="X113" s="7"/>
      <c r="Y113" s="7"/>
      <c r="Z113" s="7"/>
      <c r="AA113" s="7"/>
      <c r="AB113" s="7"/>
    </row>
    <row r="114" spans="1:28" ht="22.5" customHeight="1">
      <c r="A114" t="s">
        <v>14461</v>
      </c>
      <c r="B114" s="7" t="s">
        <v>716</v>
      </c>
      <c r="C114" s="7" t="s">
        <v>2322</v>
      </c>
      <c r="D114" s="7" t="s">
        <v>2323</v>
      </c>
      <c r="E114" s="7" t="s">
        <v>2324</v>
      </c>
      <c r="F114" s="7" t="s">
        <v>2325</v>
      </c>
      <c r="G114" s="7"/>
      <c r="H114" s="7"/>
      <c r="I114" s="7">
        <v>4.0999999999999996</v>
      </c>
      <c r="J114" s="9">
        <v>1324</v>
      </c>
      <c r="K114" s="7" t="s">
        <v>2326</v>
      </c>
      <c r="L114" s="7" t="s">
        <v>2327</v>
      </c>
      <c r="M114" s="7" t="s">
        <v>2209</v>
      </c>
      <c r="N114" s="7" t="s">
        <v>316</v>
      </c>
      <c r="O114" s="7"/>
      <c r="P114" s="7"/>
      <c r="Q114" s="7"/>
      <c r="R114" s="7"/>
      <c r="S114" s="7"/>
      <c r="T114" s="7"/>
      <c r="U114" s="7"/>
      <c r="V114" s="7"/>
      <c r="W114" s="7"/>
      <c r="X114" s="7"/>
      <c r="Y114" s="7"/>
      <c r="Z114" s="7"/>
      <c r="AA114" s="7"/>
      <c r="AB114" s="7"/>
    </row>
    <row r="115" spans="1:28" ht="22.5" customHeight="1">
      <c r="A115" t="s">
        <v>14461</v>
      </c>
      <c r="B115" s="7" t="s">
        <v>716</v>
      </c>
      <c r="C115" s="7" t="s">
        <v>2328</v>
      </c>
      <c r="D115" s="7" t="s">
        <v>2329</v>
      </c>
      <c r="E115" s="7" t="s">
        <v>2330</v>
      </c>
      <c r="F115" s="7" t="s">
        <v>2331</v>
      </c>
      <c r="G115" s="7"/>
      <c r="H115" s="7"/>
      <c r="I115" s="7">
        <v>4.9000000000000004</v>
      </c>
      <c r="J115" s="7">
        <v>141</v>
      </c>
      <c r="K115" s="7" t="s">
        <v>2332</v>
      </c>
      <c r="L115" s="7" t="s">
        <v>2333</v>
      </c>
      <c r="M115" s="7" t="s">
        <v>2334</v>
      </c>
      <c r="N115" s="7" t="s">
        <v>316</v>
      </c>
      <c r="O115" s="7"/>
      <c r="P115" s="7"/>
      <c r="Q115" s="7"/>
      <c r="R115" s="7"/>
      <c r="S115" s="7"/>
      <c r="T115" s="7"/>
      <c r="U115" s="7"/>
      <c r="V115" s="7"/>
      <c r="W115" s="7"/>
      <c r="X115" s="7"/>
      <c r="Y115" s="7"/>
      <c r="Z115" s="7"/>
      <c r="AA115" s="7"/>
      <c r="AB115" s="7"/>
    </row>
    <row r="116" spans="1:28" ht="22.5" customHeight="1">
      <c r="A116" t="s">
        <v>14461</v>
      </c>
      <c r="B116" s="7" t="s">
        <v>716</v>
      </c>
      <c r="C116" s="7" t="s">
        <v>2335</v>
      </c>
      <c r="D116" s="7" t="s">
        <v>2336</v>
      </c>
      <c r="E116" s="7" t="s">
        <v>2337</v>
      </c>
      <c r="F116" s="7" t="s">
        <v>2338</v>
      </c>
      <c r="G116" s="7"/>
      <c r="H116" s="17" t="s">
        <v>2339</v>
      </c>
      <c r="I116" s="7">
        <v>3.3</v>
      </c>
      <c r="J116" s="7">
        <v>24</v>
      </c>
      <c r="K116" s="7" t="s">
        <v>2340</v>
      </c>
      <c r="L116" s="7" t="s">
        <v>2341</v>
      </c>
      <c r="M116" s="7" t="s">
        <v>2342</v>
      </c>
      <c r="N116" s="7" t="s">
        <v>316</v>
      </c>
      <c r="O116" s="7"/>
      <c r="P116" s="7"/>
      <c r="Q116" s="7"/>
      <c r="R116" s="7"/>
      <c r="S116" s="7"/>
      <c r="T116" s="7"/>
      <c r="U116" s="7"/>
      <c r="V116" s="7"/>
      <c r="W116" s="7"/>
      <c r="X116" s="7"/>
      <c r="Y116" s="7"/>
      <c r="Z116" s="7"/>
      <c r="AA116" s="7"/>
      <c r="AB116" s="7"/>
    </row>
    <row r="117" spans="1:28" ht="22.5" customHeight="1">
      <c r="A117" t="s">
        <v>14461</v>
      </c>
      <c r="B117" s="7" t="s">
        <v>716</v>
      </c>
      <c r="C117" s="7" t="s">
        <v>2343</v>
      </c>
      <c r="D117" s="7" t="s">
        <v>2344</v>
      </c>
      <c r="E117" s="7" t="s">
        <v>2345</v>
      </c>
      <c r="F117" s="7" t="s">
        <v>2346</v>
      </c>
      <c r="G117" s="7"/>
      <c r="H117" s="7"/>
      <c r="I117" s="7">
        <v>4.5</v>
      </c>
      <c r="J117" s="7">
        <v>6</v>
      </c>
      <c r="K117" s="7" t="s">
        <v>2347</v>
      </c>
      <c r="L117" s="7" t="s">
        <v>2348</v>
      </c>
      <c r="M117" s="7" t="s">
        <v>2293</v>
      </c>
      <c r="N117" s="7" t="s">
        <v>316</v>
      </c>
      <c r="O117" s="7"/>
      <c r="P117" s="7"/>
      <c r="Q117" s="7"/>
      <c r="R117" s="7"/>
      <c r="S117" s="7"/>
      <c r="T117" s="7"/>
      <c r="U117" s="7"/>
      <c r="V117" s="7"/>
      <c r="W117" s="7"/>
      <c r="X117" s="7"/>
      <c r="Y117" s="7"/>
      <c r="Z117" s="7"/>
      <c r="AA117" s="7"/>
      <c r="AB117" s="7"/>
    </row>
    <row r="118" spans="1:28" ht="22.5" customHeight="1">
      <c r="A118" t="s">
        <v>14461</v>
      </c>
      <c r="B118" s="7" t="s">
        <v>716</v>
      </c>
      <c r="C118" s="7" t="s">
        <v>2349</v>
      </c>
      <c r="D118" s="7" t="s">
        <v>2350</v>
      </c>
      <c r="E118" s="7" t="s">
        <v>2351</v>
      </c>
      <c r="F118" s="7" t="s">
        <v>2352</v>
      </c>
      <c r="G118" s="7"/>
      <c r="H118" s="17" t="s">
        <v>2353</v>
      </c>
      <c r="I118" s="7">
        <v>3.9</v>
      </c>
      <c r="J118" s="7">
        <v>177</v>
      </c>
      <c r="K118" s="7" t="s">
        <v>2354</v>
      </c>
      <c r="L118" s="7" t="s">
        <v>2278</v>
      </c>
      <c r="M118" s="7" t="s">
        <v>716</v>
      </c>
      <c r="N118" s="7" t="s">
        <v>316</v>
      </c>
      <c r="O118" s="7"/>
      <c r="P118" s="7"/>
      <c r="Q118" s="7"/>
      <c r="R118" s="7"/>
      <c r="S118" s="7"/>
      <c r="T118" s="7"/>
      <c r="U118" s="7"/>
      <c r="V118" s="7"/>
      <c r="W118" s="7"/>
      <c r="X118" s="7"/>
      <c r="Y118" s="7"/>
      <c r="Z118" s="7"/>
      <c r="AA118" s="7"/>
      <c r="AB118" s="7"/>
    </row>
    <row r="119" spans="1:28" ht="22.5" customHeight="1">
      <c r="A119" t="s">
        <v>14461</v>
      </c>
      <c r="B119" s="7" t="s">
        <v>716</v>
      </c>
      <c r="C119" s="7" t="s">
        <v>2355</v>
      </c>
      <c r="D119" s="7" t="s">
        <v>2356</v>
      </c>
      <c r="E119" s="7" t="s">
        <v>2357</v>
      </c>
      <c r="F119" s="7" t="s">
        <v>2358</v>
      </c>
      <c r="G119" s="7"/>
      <c r="H119" s="17" t="s">
        <v>2359</v>
      </c>
      <c r="I119" s="7">
        <v>4</v>
      </c>
      <c r="J119" s="7">
        <v>320</v>
      </c>
      <c r="K119" s="7" t="s">
        <v>2360</v>
      </c>
      <c r="L119" s="7" t="s">
        <v>2240</v>
      </c>
      <c r="M119" s="7" t="s">
        <v>2361</v>
      </c>
      <c r="N119" s="7" t="s">
        <v>316</v>
      </c>
      <c r="O119" s="7"/>
      <c r="P119" s="7"/>
      <c r="Q119" s="7"/>
      <c r="R119" s="7"/>
      <c r="S119" s="7"/>
      <c r="T119" s="7"/>
      <c r="U119" s="7"/>
      <c r="V119" s="7"/>
      <c r="W119" s="7"/>
      <c r="X119" s="7"/>
      <c r="Y119" s="7"/>
      <c r="Z119" s="7"/>
      <c r="AA119" s="7"/>
      <c r="AB119" s="7"/>
    </row>
    <row r="120" spans="1:28" ht="22.5" customHeight="1">
      <c r="A120" t="s">
        <v>14461</v>
      </c>
      <c r="B120" s="7" t="s">
        <v>716</v>
      </c>
      <c r="C120" s="7" t="s">
        <v>2362</v>
      </c>
      <c r="D120" s="7" t="s">
        <v>781</v>
      </c>
      <c r="E120" s="7" t="s">
        <v>2363</v>
      </c>
      <c r="F120" s="7" t="s">
        <v>2364</v>
      </c>
      <c r="G120" s="7"/>
      <c r="H120" s="17" t="s">
        <v>784</v>
      </c>
      <c r="I120" s="7">
        <v>4.7</v>
      </c>
      <c r="J120" s="7">
        <v>649</v>
      </c>
      <c r="K120" s="7" t="s">
        <v>2365</v>
      </c>
      <c r="L120" s="7" t="s">
        <v>2333</v>
      </c>
      <c r="M120" s="7" t="s">
        <v>2366</v>
      </c>
      <c r="N120" s="7" t="s">
        <v>316</v>
      </c>
      <c r="O120" s="7"/>
      <c r="P120" s="7"/>
      <c r="Q120" s="7"/>
      <c r="R120" s="7"/>
      <c r="S120" s="7"/>
      <c r="T120" s="7"/>
      <c r="U120" s="7"/>
      <c r="V120" s="7"/>
      <c r="W120" s="7"/>
      <c r="X120" s="7"/>
      <c r="Y120" s="7"/>
      <c r="Z120" s="7"/>
      <c r="AA120" s="7"/>
      <c r="AB120" s="7"/>
    </row>
    <row r="121" spans="1:28" ht="22.5" customHeight="1">
      <c r="A121" t="s">
        <v>14461</v>
      </c>
      <c r="B121" s="7" t="s">
        <v>716</v>
      </c>
      <c r="C121" s="7" t="s">
        <v>2367</v>
      </c>
      <c r="D121" s="7" t="s">
        <v>2368</v>
      </c>
      <c r="E121" s="7" t="s">
        <v>2369</v>
      </c>
      <c r="F121" s="7" t="s">
        <v>2370</v>
      </c>
      <c r="G121" s="7"/>
      <c r="H121" s="17" t="s">
        <v>2371</v>
      </c>
      <c r="I121" s="7">
        <v>4.5</v>
      </c>
      <c r="J121" s="7">
        <v>281</v>
      </c>
      <c r="K121" s="7" t="s">
        <v>2372</v>
      </c>
      <c r="L121" s="7" t="s">
        <v>2373</v>
      </c>
      <c r="M121" s="7" t="s">
        <v>2374</v>
      </c>
      <c r="N121" s="7" t="s">
        <v>316</v>
      </c>
      <c r="O121" s="7"/>
      <c r="P121" s="7"/>
      <c r="Q121" s="7"/>
      <c r="R121" s="7"/>
      <c r="S121" s="7"/>
      <c r="T121" s="7"/>
      <c r="U121" s="7"/>
      <c r="V121" s="7"/>
      <c r="W121" s="7"/>
      <c r="X121" s="7"/>
      <c r="Y121" s="7"/>
      <c r="Z121" s="7"/>
      <c r="AA121" s="7"/>
      <c r="AB121" s="7"/>
    </row>
    <row r="122" spans="1:28" ht="22.5" customHeight="1">
      <c r="A122" t="s">
        <v>14461</v>
      </c>
      <c r="B122" s="7" t="s">
        <v>716</v>
      </c>
      <c r="C122" s="7" t="s">
        <v>2375</v>
      </c>
      <c r="D122" s="7" t="s">
        <v>2376</v>
      </c>
      <c r="E122" s="7" t="s">
        <v>2377</v>
      </c>
      <c r="F122" s="7" t="s">
        <v>2378</v>
      </c>
      <c r="G122" s="7"/>
      <c r="H122" s="17" t="s">
        <v>2379</v>
      </c>
      <c r="I122" s="7">
        <v>4.8</v>
      </c>
      <c r="J122" s="7">
        <v>32</v>
      </c>
      <c r="K122" s="7" t="s">
        <v>2380</v>
      </c>
      <c r="L122" s="7" t="s">
        <v>2278</v>
      </c>
      <c r="M122" s="7" t="s">
        <v>716</v>
      </c>
      <c r="N122" s="7" t="s">
        <v>316</v>
      </c>
      <c r="O122" s="7"/>
      <c r="P122" s="7"/>
      <c r="Q122" s="7"/>
      <c r="R122" s="7"/>
      <c r="S122" s="7"/>
      <c r="T122" s="7"/>
      <c r="U122" s="7"/>
      <c r="V122" s="7"/>
      <c r="W122" s="7"/>
      <c r="X122" s="7"/>
      <c r="Y122" s="7"/>
      <c r="Z122" s="7"/>
      <c r="AA122" s="7"/>
      <c r="AB122" s="7"/>
    </row>
    <row r="123" spans="1:28" ht="22.5" customHeight="1">
      <c r="A123" t="s">
        <v>14461</v>
      </c>
      <c r="B123" s="7" t="s">
        <v>716</v>
      </c>
      <c r="C123" s="7" t="s">
        <v>2381</v>
      </c>
      <c r="D123" s="7" t="s">
        <v>2382</v>
      </c>
      <c r="E123" s="7" t="s">
        <v>2383</v>
      </c>
      <c r="F123" s="7" t="s">
        <v>2384</v>
      </c>
      <c r="G123" s="7"/>
      <c r="H123" s="17" t="s">
        <v>2385</v>
      </c>
      <c r="I123" s="7">
        <v>3.7</v>
      </c>
      <c r="J123" s="7">
        <v>31</v>
      </c>
      <c r="K123" s="7" t="s">
        <v>2386</v>
      </c>
      <c r="L123" s="7" t="s">
        <v>2387</v>
      </c>
      <c r="M123" s="7" t="s">
        <v>2388</v>
      </c>
      <c r="N123" s="7" t="s">
        <v>316</v>
      </c>
      <c r="O123" s="7"/>
      <c r="P123" s="7"/>
      <c r="Q123" s="7"/>
      <c r="R123" s="7"/>
      <c r="S123" s="7"/>
      <c r="T123" s="7"/>
      <c r="U123" s="7"/>
      <c r="V123" s="7"/>
      <c r="W123" s="7"/>
      <c r="X123" s="7"/>
      <c r="Y123" s="7"/>
      <c r="Z123" s="7"/>
      <c r="AA123" s="7"/>
      <c r="AB123" s="7"/>
    </row>
    <row r="124" spans="1:28" ht="22.5" customHeight="1">
      <c r="A124" t="s">
        <v>14461</v>
      </c>
      <c r="B124" s="7" t="s">
        <v>716</v>
      </c>
      <c r="C124" s="7" t="s">
        <v>2389</v>
      </c>
      <c r="D124" s="7" t="s">
        <v>2390</v>
      </c>
      <c r="E124" s="7" t="s">
        <v>2391</v>
      </c>
      <c r="F124" s="7" t="s">
        <v>2392</v>
      </c>
      <c r="G124" s="7"/>
      <c r="H124" s="17" t="s">
        <v>2393</v>
      </c>
      <c r="I124" s="7">
        <v>3.4</v>
      </c>
      <c r="J124" s="7">
        <v>75</v>
      </c>
      <c r="K124" s="7" t="s">
        <v>2394</v>
      </c>
      <c r="L124" s="7" t="s">
        <v>2395</v>
      </c>
      <c r="M124" s="7" t="s">
        <v>765</v>
      </c>
      <c r="N124" s="7" t="s">
        <v>316</v>
      </c>
      <c r="O124" s="7"/>
      <c r="P124" s="7"/>
      <c r="Q124" s="7"/>
      <c r="R124" s="7"/>
      <c r="S124" s="7"/>
      <c r="T124" s="7"/>
      <c r="U124" s="7"/>
      <c r="V124" s="7"/>
      <c r="W124" s="7"/>
      <c r="X124" s="7"/>
      <c r="Y124" s="7"/>
      <c r="Z124" s="7"/>
      <c r="AA124" s="7"/>
      <c r="AB124" s="7"/>
    </row>
    <row r="125" spans="1:28" ht="22.5" customHeight="1">
      <c r="A125" t="s">
        <v>14461</v>
      </c>
      <c r="B125" s="7" t="s">
        <v>716</v>
      </c>
      <c r="C125" s="7" t="s">
        <v>2396</v>
      </c>
      <c r="D125" s="7" t="s">
        <v>2397</v>
      </c>
      <c r="E125" s="7" t="s">
        <v>2398</v>
      </c>
      <c r="F125" s="7" t="s">
        <v>2399</v>
      </c>
      <c r="G125" s="7"/>
      <c r="H125" s="17" t="s">
        <v>2400</v>
      </c>
      <c r="I125" s="7">
        <v>4.5999999999999996</v>
      </c>
      <c r="J125" s="7">
        <v>597</v>
      </c>
      <c r="K125" s="7" t="s">
        <v>2401</v>
      </c>
      <c r="L125" s="7" t="s">
        <v>2315</v>
      </c>
      <c r="M125" s="7" t="s">
        <v>2402</v>
      </c>
      <c r="N125" s="7" t="s">
        <v>316</v>
      </c>
      <c r="O125" s="7"/>
      <c r="P125" s="7"/>
      <c r="Q125" s="7"/>
      <c r="R125" s="7"/>
      <c r="S125" s="7"/>
      <c r="T125" s="7"/>
      <c r="U125" s="7"/>
      <c r="V125" s="7"/>
      <c r="W125" s="7"/>
      <c r="X125" s="7"/>
      <c r="Y125" s="7"/>
      <c r="Z125" s="7"/>
      <c r="AA125" s="7"/>
      <c r="AB125" s="7"/>
    </row>
    <row r="126" spans="1:28" ht="22.5" customHeight="1">
      <c r="A126" t="s">
        <v>14461</v>
      </c>
      <c r="B126" s="7" t="s">
        <v>716</v>
      </c>
      <c r="C126" s="7" t="s">
        <v>2403</v>
      </c>
      <c r="D126" s="7" t="s">
        <v>2404</v>
      </c>
      <c r="E126" s="7" t="s">
        <v>2405</v>
      </c>
      <c r="F126" s="7" t="s">
        <v>2406</v>
      </c>
      <c r="G126" s="7"/>
      <c r="H126" s="17" t="s">
        <v>2407</v>
      </c>
      <c r="I126" s="7">
        <v>4.9000000000000004</v>
      </c>
      <c r="J126" s="7">
        <v>28</v>
      </c>
      <c r="K126" s="7" t="s">
        <v>2408</v>
      </c>
      <c r="L126" s="7" t="s">
        <v>2409</v>
      </c>
      <c r="M126" s="7" t="s">
        <v>2410</v>
      </c>
      <c r="N126" s="7" t="s">
        <v>316</v>
      </c>
      <c r="O126" s="7"/>
      <c r="P126" s="7"/>
      <c r="Q126" s="7"/>
      <c r="R126" s="7"/>
      <c r="S126" s="7"/>
      <c r="T126" s="7"/>
      <c r="U126" s="7"/>
      <c r="V126" s="7"/>
      <c r="W126" s="7"/>
      <c r="X126" s="7"/>
      <c r="Y126" s="7"/>
      <c r="Z126" s="7"/>
      <c r="AA126" s="7"/>
      <c r="AB126" s="7"/>
    </row>
    <row r="127" spans="1:28" ht="22.5" customHeight="1">
      <c r="A127" t="s">
        <v>14461</v>
      </c>
      <c r="B127" s="7" t="s">
        <v>872</v>
      </c>
      <c r="C127" s="7" t="s">
        <v>2411</v>
      </c>
      <c r="D127" s="7" t="s">
        <v>2412</v>
      </c>
      <c r="E127" s="7" t="s">
        <v>2413</v>
      </c>
      <c r="F127" s="7" t="s">
        <v>2414</v>
      </c>
      <c r="G127" s="7"/>
      <c r="H127" s="17" t="s">
        <v>2415</v>
      </c>
      <c r="I127" s="7">
        <v>5</v>
      </c>
      <c r="J127" s="7">
        <v>763</v>
      </c>
      <c r="K127" s="7" t="s">
        <v>2416</v>
      </c>
      <c r="L127" s="7" t="s">
        <v>2278</v>
      </c>
      <c r="M127" s="7" t="s">
        <v>716</v>
      </c>
      <c r="N127" s="7" t="s">
        <v>316</v>
      </c>
      <c r="O127" s="7"/>
      <c r="P127" s="7"/>
      <c r="Q127" s="7"/>
      <c r="R127" s="7"/>
      <c r="S127" s="7"/>
      <c r="T127" s="7"/>
      <c r="U127" s="7"/>
      <c r="V127" s="7"/>
      <c r="W127" s="7"/>
      <c r="X127" s="7"/>
      <c r="Y127" s="7"/>
      <c r="Z127" s="7"/>
      <c r="AA127" s="7"/>
      <c r="AB127" s="7"/>
    </row>
    <row r="128" spans="1:28" ht="22.5" customHeight="1">
      <c r="A128" t="s">
        <v>14461</v>
      </c>
      <c r="B128" s="7" t="s">
        <v>872</v>
      </c>
      <c r="C128" s="7" t="s">
        <v>2417</v>
      </c>
      <c r="D128" s="7" t="s">
        <v>2418</v>
      </c>
      <c r="E128" s="7" t="s">
        <v>2419</v>
      </c>
      <c r="F128" s="7" t="s">
        <v>2420</v>
      </c>
      <c r="G128" s="7"/>
      <c r="H128" s="17" t="s">
        <v>2421</v>
      </c>
      <c r="I128" s="7">
        <v>4.8</v>
      </c>
      <c r="J128" s="9">
        <v>2149</v>
      </c>
      <c r="K128" s="7" t="s">
        <v>2422</v>
      </c>
      <c r="L128" s="7" t="s">
        <v>2423</v>
      </c>
      <c r="M128" s="7" t="s">
        <v>872</v>
      </c>
      <c r="N128" s="7" t="s">
        <v>316</v>
      </c>
      <c r="O128" s="7"/>
      <c r="P128" s="7"/>
      <c r="Q128" s="7"/>
      <c r="R128" s="7"/>
      <c r="S128" s="7"/>
      <c r="T128" s="7"/>
      <c r="U128" s="7"/>
      <c r="V128" s="7"/>
      <c r="W128" s="7"/>
      <c r="X128" s="7"/>
      <c r="Y128" s="7"/>
      <c r="Z128" s="7"/>
      <c r="AA128" s="7"/>
      <c r="AB128" s="7"/>
    </row>
    <row r="129" spans="1:28" ht="22.5" customHeight="1">
      <c r="A129" t="s">
        <v>14461</v>
      </c>
      <c r="B129" s="7" t="s">
        <v>872</v>
      </c>
      <c r="C129" s="7" t="s">
        <v>2424</v>
      </c>
      <c r="D129" s="7" t="s">
        <v>2425</v>
      </c>
      <c r="E129" s="7" t="s">
        <v>2426</v>
      </c>
      <c r="F129" s="7" t="s">
        <v>2427</v>
      </c>
      <c r="G129" s="7"/>
      <c r="H129" s="17" t="s">
        <v>2428</v>
      </c>
      <c r="I129" s="7">
        <v>4.8</v>
      </c>
      <c r="J129" s="7">
        <v>121</v>
      </c>
      <c r="K129" s="7" t="s">
        <v>2429</v>
      </c>
      <c r="L129" s="7" t="s">
        <v>2430</v>
      </c>
      <c r="M129" s="7" t="s">
        <v>2431</v>
      </c>
      <c r="N129" s="7" t="s">
        <v>316</v>
      </c>
      <c r="O129" s="7"/>
      <c r="P129" s="7"/>
      <c r="Q129" s="7"/>
      <c r="R129" s="7"/>
      <c r="S129" s="7"/>
      <c r="T129" s="7"/>
      <c r="U129" s="7"/>
      <c r="V129" s="7"/>
      <c r="W129" s="7"/>
      <c r="X129" s="7"/>
      <c r="Y129" s="7"/>
      <c r="Z129" s="7"/>
      <c r="AA129" s="7"/>
      <c r="AB129" s="7"/>
    </row>
    <row r="130" spans="1:28" ht="22.5" customHeight="1">
      <c r="A130" t="s">
        <v>14461</v>
      </c>
      <c r="B130" s="7" t="s">
        <v>872</v>
      </c>
      <c r="C130" s="7" t="s">
        <v>2432</v>
      </c>
      <c r="D130" s="7" t="s">
        <v>2433</v>
      </c>
      <c r="E130" s="7" t="s">
        <v>2434</v>
      </c>
      <c r="F130" s="7" t="s">
        <v>2435</v>
      </c>
      <c r="G130" s="7"/>
      <c r="H130" s="17" t="s">
        <v>2436</v>
      </c>
      <c r="I130" s="7">
        <v>4.8</v>
      </c>
      <c r="J130" s="7">
        <v>690</v>
      </c>
      <c r="K130" s="7" t="s">
        <v>2437</v>
      </c>
      <c r="L130" s="7" t="s">
        <v>2438</v>
      </c>
      <c r="M130" s="7" t="s">
        <v>2439</v>
      </c>
      <c r="N130" s="7" t="s">
        <v>316</v>
      </c>
      <c r="O130" s="7"/>
      <c r="P130" s="7"/>
      <c r="Q130" s="7"/>
      <c r="R130" s="7"/>
      <c r="S130" s="7"/>
      <c r="T130" s="7"/>
      <c r="U130" s="7"/>
      <c r="V130" s="7"/>
      <c r="W130" s="7"/>
      <c r="X130" s="7"/>
      <c r="Y130" s="7"/>
      <c r="Z130" s="7"/>
      <c r="AA130" s="7"/>
      <c r="AB130" s="7"/>
    </row>
    <row r="131" spans="1:28" ht="22.5" customHeight="1">
      <c r="A131" t="s">
        <v>14461</v>
      </c>
      <c r="B131" s="7" t="s">
        <v>872</v>
      </c>
      <c r="C131" s="7" t="s">
        <v>2440</v>
      </c>
      <c r="D131" s="7" t="s">
        <v>2441</v>
      </c>
      <c r="E131" s="7" t="s">
        <v>2413</v>
      </c>
      <c r="F131" s="7" t="s">
        <v>2442</v>
      </c>
      <c r="G131" s="7"/>
      <c r="H131" s="17" t="s">
        <v>2443</v>
      </c>
      <c r="I131" s="7">
        <v>4.9000000000000004</v>
      </c>
      <c r="J131" s="7">
        <v>727</v>
      </c>
      <c r="K131" s="7" t="s">
        <v>2444</v>
      </c>
      <c r="L131" s="7" t="s">
        <v>2445</v>
      </c>
      <c r="M131" s="7" t="s">
        <v>872</v>
      </c>
      <c r="N131" s="7" t="s">
        <v>316</v>
      </c>
      <c r="O131" s="7"/>
      <c r="P131" s="7"/>
      <c r="Q131" s="7"/>
      <c r="R131" s="7"/>
      <c r="S131" s="7"/>
      <c r="T131" s="7"/>
      <c r="U131" s="7"/>
      <c r="V131" s="7"/>
      <c r="W131" s="7"/>
      <c r="X131" s="7"/>
      <c r="Y131" s="7"/>
      <c r="Z131" s="7"/>
      <c r="AA131" s="7"/>
      <c r="AB131" s="7"/>
    </row>
    <row r="132" spans="1:28" ht="22.5" customHeight="1">
      <c r="A132" t="s">
        <v>14461</v>
      </c>
      <c r="B132" s="7" t="s">
        <v>872</v>
      </c>
      <c r="C132" s="7" t="s">
        <v>2446</v>
      </c>
      <c r="D132" s="7" t="s">
        <v>2447</v>
      </c>
      <c r="E132" s="7" t="s">
        <v>2448</v>
      </c>
      <c r="F132" s="7" t="s">
        <v>2449</v>
      </c>
      <c r="G132" s="7"/>
      <c r="H132" s="17" t="s">
        <v>2450</v>
      </c>
      <c r="I132" s="7">
        <v>4.7</v>
      </c>
      <c r="J132" s="7">
        <v>120</v>
      </c>
      <c r="K132" s="7" t="s">
        <v>2451</v>
      </c>
      <c r="L132" s="7" t="s">
        <v>2452</v>
      </c>
      <c r="M132" s="7" t="s">
        <v>872</v>
      </c>
      <c r="N132" s="7" t="s">
        <v>316</v>
      </c>
      <c r="O132" s="7"/>
      <c r="P132" s="7"/>
      <c r="Q132" s="7"/>
      <c r="R132" s="7"/>
      <c r="S132" s="7"/>
      <c r="T132" s="7"/>
      <c r="U132" s="7"/>
      <c r="V132" s="7"/>
      <c r="W132" s="7"/>
      <c r="X132" s="7"/>
      <c r="Y132" s="7"/>
      <c r="Z132" s="7"/>
      <c r="AA132" s="7"/>
      <c r="AB132" s="7"/>
    </row>
    <row r="133" spans="1:28" ht="22.5" customHeight="1">
      <c r="A133" t="s">
        <v>14461</v>
      </c>
      <c r="B133" s="7" t="s">
        <v>872</v>
      </c>
      <c r="C133" s="7" t="s">
        <v>2453</v>
      </c>
      <c r="D133" s="7" t="s">
        <v>2454</v>
      </c>
      <c r="E133" s="7" t="s">
        <v>2455</v>
      </c>
      <c r="F133" s="7" t="s">
        <v>2456</v>
      </c>
      <c r="G133" s="7"/>
      <c r="H133" s="17" t="s">
        <v>2457</v>
      </c>
      <c r="I133" s="7">
        <v>4.4000000000000004</v>
      </c>
      <c r="J133" s="7">
        <v>153</v>
      </c>
      <c r="K133" s="7" t="s">
        <v>2458</v>
      </c>
      <c r="L133" s="7" t="s">
        <v>2459</v>
      </c>
      <c r="M133" s="7" t="s">
        <v>2460</v>
      </c>
      <c r="N133" s="7" t="s">
        <v>316</v>
      </c>
      <c r="O133" s="7"/>
      <c r="P133" s="7"/>
      <c r="Q133" s="7"/>
      <c r="R133" s="7"/>
      <c r="S133" s="7"/>
      <c r="T133" s="7"/>
      <c r="U133" s="7"/>
      <c r="V133" s="7"/>
      <c r="W133" s="7"/>
      <c r="X133" s="7"/>
      <c r="Y133" s="7"/>
      <c r="Z133" s="7"/>
      <c r="AA133" s="7"/>
      <c r="AB133" s="7"/>
    </row>
    <row r="134" spans="1:28" ht="22.5" customHeight="1">
      <c r="A134" t="s">
        <v>14461</v>
      </c>
      <c r="B134" s="7" t="s">
        <v>872</v>
      </c>
      <c r="C134" s="7" t="s">
        <v>2461</v>
      </c>
      <c r="D134" s="7" t="s">
        <v>2462</v>
      </c>
      <c r="E134" s="7" t="s">
        <v>2463</v>
      </c>
      <c r="F134" s="7" t="s">
        <v>2464</v>
      </c>
      <c r="G134" s="7"/>
      <c r="H134" s="7"/>
      <c r="I134" s="7">
        <v>5</v>
      </c>
      <c r="J134" s="7">
        <v>66</v>
      </c>
      <c r="K134" s="7" t="s">
        <v>2465</v>
      </c>
      <c r="L134" s="7" t="s">
        <v>2466</v>
      </c>
      <c r="M134" s="7" t="s">
        <v>872</v>
      </c>
      <c r="N134" s="7" t="s">
        <v>316</v>
      </c>
      <c r="O134" s="7"/>
      <c r="P134" s="7"/>
      <c r="Q134" s="7"/>
      <c r="R134" s="7"/>
      <c r="S134" s="7"/>
      <c r="T134" s="7"/>
      <c r="U134" s="7"/>
      <c r="V134" s="7"/>
      <c r="W134" s="7"/>
      <c r="X134" s="7"/>
      <c r="Y134" s="7"/>
      <c r="Z134" s="7"/>
      <c r="AA134" s="7"/>
      <c r="AB134" s="7"/>
    </row>
    <row r="135" spans="1:28" ht="22.5" customHeight="1">
      <c r="A135" t="s">
        <v>14461</v>
      </c>
      <c r="B135" s="7" t="s">
        <v>872</v>
      </c>
      <c r="C135" s="7" t="s">
        <v>2467</v>
      </c>
      <c r="D135" s="7" t="s">
        <v>2468</v>
      </c>
      <c r="E135" s="7" t="s">
        <v>2413</v>
      </c>
      <c r="F135" s="7" t="s">
        <v>2469</v>
      </c>
      <c r="G135" s="7"/>
      <c r="H135" s="7"/>
      <c r="I135" s="7">
        <v>4.9000000000000004</v>
      </c>
      <c r="J135" s="7">
        <v>560</v>
      </c>
      <c r="K135" s="7" t="s">
        <v>2470</v>
      </c>
      <c r="L135" s="7" t="s">
        <v>2445</v>
      </c>
      <c r="M135" s="7" t="s">
        <v>872</v>
      </c>
      <c r="N135" s="7" t="s">
        <v>316</v>
      </c>
      <c r="O135" s="7"/>
      <c r="P135" s="7"/>
      <c r="Q135" s="7"/>
      <c r="R135" s="7"/>
      <c r="S135" s="7"/>
      <c r="T135" s="7"/>
      <c r="U135" s="7"/>
      <c r="V135" s="7"/>
      <c r="W135" s="7"/>
      <c r="X135" s="7"/>
      <c r="Y135" s="7"/>
      <c r="Z135" s="7"/>
      <c r="AA135" s="7"/>
      <c r="AB135" s="7"/>
    </row>
    <row r="136" spans="1:28" ht="22.5" customHeight="1">
      <c r="A136" t="s">
        <v>14461</v>
      </c>
      <c r="B136" s="7" t="s">
        <v>872</v>
      </c>
      <c r="C136" s="7" t="s">
        <v>2471</v>
      </c>
      <c r="D136" s="7" t="s">
        <v>2472</v>
      </c>
      <c r="E136" s="7" t="s">
        <v>2473</v>
      </c>
      <c r="F136" s="7" t="s">
        <v>2474</v>
      </c>
      <c r="G136" s="7"/>
      <c r="H136" s="17" t="s">
        <v>2475</v>
      </c>
      <c r="I136" s="7">
        <v>4.9000000000000004</v>
      </c>
      <c r="J136" s="7">
        <v>61</v>
      </c>
      <c r="K136" s="7" t="s">
        <v>2476</v>
      </c>
      <c r="L136" s="7" t="s">
        <v>2477</v>
      </c>
      <c r="M136" s="7" t="s">
        <v>872</v>
      </c>
      <c r="N136" s="7" t="s">
        <v>316</v>
      </c>
      <c r="O136" s="7"/>
      <c r="P136" s="7"/>
      <c r="Q136" s="7"/>
      <c r="R136" s="7"/>
      <c r="S136" s="7"/>
      <c r="T136" s="7"/>
      <c r="U136" s="7"/>
      <c r="V136" s="7"/>
      <c r="W136" s="7"/>
      <c r="X136" s="7"/>
      <c r="Y136" s="7"/>
      <c r="Z136" s="7"/>
      <c r="AA136" s="7"/>
      <c r="AB136" s="7"/>
    </row>
    <row r="137" spans="1:28" ht="22.5" customHeight="1">
      <c r="A137" t="s">
        <v>14461</v>
      </c>
      <c r="B137" s="7" t="s">
        <v>872</v>
      </c>
      <c r="C137" s="7" t="s">
        <v>2478</v>
      </c>
      <c r="D137" s="7" t="s">
        <v>2479</v>
      </c>
      <c r="E137" s="7" t="s">
        <v>2480</v>
      </c>
      <c r="F137" s="7" t="s">
        <v>2481</v>
      </c>
      <c r="G137" s="7"/>
      <c r="H137" s="17" t="s">
        <v>2482</v>
      </c>
      <c r="I137" s="7">
        <v>4.9000000000000004</v>
      </c>
      <c r="J137" s="7">
        <v>129</v>
      </c>
      <c r="K137" s="7" t="s">
        <v>2483</v>
      </c>
      <c r="L137" s="7" t="s">
        <v>2445</v>
      </c>
      <c r="M137" s="7" t="s">
        <v>872</v>
      </c>
      <c r="N137" s="7" t="s">
        <v>316</v>
      </c>
      <c r="O137" s="7"/>
      <c r="P137" s="7"/>
      <c r="Q137" s="7"/>
      <c r="R137" s="7"/>
      <c r="S137" s="7"/>
      <c r="T137" s="7"/>
      <c r="U137" s="7"/>
      <c r="V137" s="7"/>
      <c r="W137" s="7"/>
      <c r="X137" s="7"/>
      <c r="Y137" s="7"/>
      <c r="Z137" s="7"/>
      <c r="AA137" s="7"/>
      <c r="AB137" s="7"/>
    </row>
    <row r="138" spans="1:28" ht="22.5" customHeight="1">
      <c r="A138" t="s">
        <v>14461</v>
      </c>
      <c r="B138" s="7" t="s">
        <v>872</v>
      </c>
      <c r="C138" s="7" t="s">
        <v>2484</v>
      </c>
      <c r="D138" s="7" t="s">
        <v>2485</v>
      </c>
      <c r="E138" s="7" t="s">
        <v>2486</v>
      </c>
      <c r="F138" s="7" t="s">
        <v>2487</v>
      </c>
      <c r="G138" s="7"/>
      <c r="H138" s="17" t="s">
        <v>2488</v>
      </c>
      <c r="I138" s="7">
        <v>4.9000000000000004</v>
      </c>
      <c r="J138" s="7">
        <v>359</v>
      </c>
      <c r="K138" s="7" t="s">
        <v>2489</v>
      </c>
      <c r="L138" s="7" t="s">
        <v>2490</v>
      </c>
      <c r="M138" s="7" t="s">
        <v>2491</v>
      </c>
      <c r="N138" s="7" t="s">
        <v>316</v>
      </c>
      <c r="O138" s="7"/>
      <c r="P138" s="7"/>
      <c r="Q138" s="7"/>
      <c r="R138" s="7"/>
      <c r="S138" s="7"/>
      <c r="T138" s="7"/>
      <c r="U138" s="7"/>
      <c r="V138" s="7"/>
      <c r="W138" s="7"/>
      <c r="X138" s="7"/>
      <c r="Y138" s="7"/>
      <c r="Z138" s="7"/>
      <c r="AA138" s="7"/>
      <c r="AB138" s="7"/>
    </row>
    <row r="139" spans="1:28" ht="22.5" customHeight="1">
      <c r="A139" t="s">
        <v>14461</v>
      </c>
      <c r="B139" s="7" t="s">
        <v>872</v>
      </c>
      <c r="C139" s="7" t="s">
        <v>2492</v>
      </c>
      <c r="D139" s="7" t="s">
        <v>2493</v>
      </c>
      <c r="E139" s="7" t="s">
        <v>2448</v>
      </c>
      <c r="F139" s="7" t="s">
        <v>2494</v>
      </c>
      <c r="G139" s="7"/>
      <c r="H139" s="17" t="s">
        <v>2495</v>
      </c>
      <c r="I139" s="7">
        <v>4.8</v>
      </c>
      <c r="J139" s="7">
        <v>71</v>
      </c>
      <c r="K139" s="7" t="s">
        <v>2496</v>
      </c>
      <c r="L139" s="7" t="s">
        <v>2497</v>
      </c>
      <c r="M139" s="7" t="s">
        <v>872</v>
      </c>
      <c r="N139" s="7" t="s">
        <v>316</v>
      </c>
      <c r="O139" s="7"/>
      <c r="P139" s="7"/>
      <c r="Q139" s="7"/>
      <c r="R139" s="7"/>
      <c r="S139" s="7"/>
      <c r="T139" s="7"/>
      <c r="U139" s="7"/>
      <c r="V139" s="7"/>
      <c r="W139" s="7"/>
      <c r="X139" s="7"/>
      <c r="Y139" s="7"/>
      <c r="Z139" s="7"/>
      <c r="AA139" s="7"/>
      <c r="AB139" s="7"/>
    </row>
    <row r="140" spans="1:28" ht="22.5" customHeight="1">
      <c r="A140" t="s">
        <v>14461</v>
      </c>
      <c r="B140" s="7" t="s">
        <v>872</v>
      </c>
      <c r="C140" s="7" t="s">
        <v>2498</v>
      </c>
      <c r="D140" s="7" t="s">
        <v>2499</v>
      </c>
      <c r="E140" s="7" t="s">
        <v>2500</v>
      </c>
      <c r="F140" s="7" t="s">
        <v>2501</v>
      </c>
      <c r="G140" s="7"/>
      <c r="H140" s="17" t="s">
        <v>2502</v>
      </c>
      <c r="I140" s="7">
        <v>4.7</v>
      </c>
      <c r="J140" s="7">
        <v>63</v>
      </c>
      <c r="K140" s="7" t="s">
        <v>2503</v>
      </c>
      <c r="L140" s="7" t="s">
        <v>2504</v>
      </c>
      <c r="M140" s="7" t="s">
        <v>2505</v>
      </c>
      <c r="N140" s="7" t="s">
        <v>316</v>
      </c>
      <c r="O140" s="7"/>
      <c r="P140" s="7"/>
      <c r="Q140" s="7"/>
      <c r="R140" s="7"/>
      <c r="S140" s="7"/>
      <c r="T140" s="7"/>
      <c r="U140" s="7"/>
      <c r="V140" s="7"/>
      <c r="W140" s="7"/>
      <c r="X140" s="7"/>
      <c r="Y140" s="7"/>
      <c r="Z140" s="7"/>
      <c r="AA140" s="7"/>
      <c r="AB140" s="7"/>
    </row>
    <row r="141" spans="1:28" ht="22.5" customHeight="1">
      <c r="A141" t="s">
        <v>14461</v>
      </c>
      <c r="B141" s="7" t="s">
        <v>872</v>
      </c>
      <c r="C141" s="7" t="s">
        <v>2506</v>
      </c>
      <c r="D141" s="7" t="s">
        <v>2507</v>
      </c>
      <c r="E141" s="7" t="s">
        <v>2508</v>
      </c>
      <c r="F141" s="7" t="s">
        <v>2509</v>
      </c>
      <c r="G141" s="7"/>
      <c r="H141" s="17" t="s">
        <v>2510</v>
      </c>
      <c r="I141" s="7">
        <v>4.7</v>
      </c>
      <c r="J141" s="7">
        <v>723</v>
      </c>
      <c r="K141" s="7" t="s">
        <v>2511</v>
      </c>
      <c r="L141" s="7" t="s">
        <v>2512</v>
      </c>
      <c r="M141" s="7" t="s">
        <v>2513</v>
      </c>
      <c r="N141" s="7" t="s">
        <v>316</v>
      </c>
      <c r="O141" s="7"/>
      <c r="P141" s="7"/>
      <c r="Q141" s="7"/>
      <c r="R141" s="7"/>
      <c r="S141" s="7"/>
      <c r="T141" s="7"/>
      <c r="U141" s="7"/>
      <c r="V141" s="7"/>
      <c r="W141" s="7"/>
      <c r="X141" s="7"/>
      <c r="Y141" s="7"/>
      <c r="Z141" s="7"/>
      <c r="AA141" s="7"/>
      <c r="AB141" s="7"/>
    </row>
    <row r="142" spans="1:28" ht="22.5" customHeight="1">
      <c r="A142" t="s">
        <v>14461</v>
      </c>
      <c r="B142" s="7" t="s">
        <v>872</v>
      </c>
      <c r="C142" s="7" t="s">
        <v>2514</v>
      </c>
      <c r="D142" s="7" t="s">
        <v>2515</v>
      </c>
      <c r="E142" s="7" t="s">
        <v>2516</v>
      </c>
      <c r="F142" s="7" t="s">
        <v>2517</v>
      </c>
      <c r="G142" s="7"/>
      <c r="H142" s="17" t="s">
        <v>2518</v>
      </c>
      <c r="I142" s="7">
        <v>4.8</v>
      </c>
      <c r="J142" s="9">
        <v>1637</v>
      </c>
      <c r="K142" s="7" t="s">
        <v>2519</v>
      </c>
      <c r="L142" s="7" t="s">
        <v>2466</v>
      </c>
      <c r="M142" s="7" t="s">
        <v>872</v>
      </c>
      <c r="N142" s="7" t="s">
        <v>316</v>
      </c>
      <c r="O142" s="7"/>
      <c r="P142" s="7"/>
      <c r="Q142" s="7"/>
      <c r="R142" s="7"/>
      <c r="S142" s="7"/>
      <c r="T142" s="7"/>
      <c r="U142" s="7"/>
      <c r="V142" s="7"/>
      <c r="W142" s="7"/>
      <c r="X142" s="7"/>
      <c r="Y142" s="7"/>
      <c r="Z142" s="7"/>
      <c r="AA142" s="7"/>
      <c r="AB142" s="7"/>
    </row>
    <row r="143" spans="1:28" ht="22.5" customHeight="1">
      <c r="A143" t="s">
        <v>14461</v>
      </c>
      <c r="B143" s="7" t="s">
        <v>872</v>
      </c>
      <c r="C143" s="7" t="s">
        <v>2520</v>
      </c>
      <c r="D143" s="7"/>
      <c r="E143" s="7" t="s">
        <v>2521</v>
      </c>
      <c r="F143" s="7" t="s">
        <v>2522</v>
      </c>
      <c r="G143" s="7"/>
      <c r="H143" s="7"/>
      <c r="I143" s="7">
        <v>4.9000000000000004</v>
      </c>
      <c r="J143" s="7">
        <v>31</v>
      </c>
      <c r="K143" s="7" t="s">
        <v>2523</v>
      </c>
      <c r="L143" s="7" t="s">
        <v>2524</v>
      </c>
      <c r="M143" s="7" t="s">
        <v>872</v>
      </c>
      <c r="N143" s="7" t="s">
        <v>316</v>
      </c>
      <c r="O143" s="7"/>
      <c r="P143" s="7"/>
      <c r="Q143" s="7"/>
      <c r="R143" s="7"/>
      <c r="S143" s="7"/>
      <c r="T143" s="7"/>
      <c r="U143" s="7"/>
      <c r="V143" s="7"/>
      <c r="W143" s="7"/>
      <c r="X143" s="7"/>
      <c r="Y143" s="7"/>
      <c r="Z143" s="7"/>
      <c r="AA143" s="7"/>
      <c r="AB143" s="7"/>
    </row>
    <row r="144" spans="1:28" ht="22.5" customHeight="1">
      <c r="A144" t="s">
        <v>14461</v>
      </c>
      <c r="B144" s="7" t="s">
        <v>872</v>
      </c>
      <c r="C144" s="7" t="s">
        <v>2525</v>
      </c>
      <c r="D144" s="7" t="s">
        <v>2526</v>
      </c>
      <c r="E144" s="7" t="s">
        <v>2413</v>
      </c>
      <c r="F144" s="7" t="s">
        <v>2527</v>
      </c>
      <c r="G144" s="7"/>
      <c r="H144" s="17" t="s">
        <v>2528</v>
      </c>
      <c r="I144" s="7">
        <v>4.9000000000000004</v>
      </c>
      <c r="J144" s="7">
        <v>393</v>
      </c>
      <c r="K144" s="7" t="s">
        <v>2529</v>
      </c>
      <c r="L144" s="7" t="s">
        <v>2445</v>
      </c>
      <c r="M144" s="7" t="s">
        <v>872</v>
      </c>
      <c r="N144" s="7" t="s">
        <v>316</v>
      </c>
      <c r="O144" s="7"/>
      <c r="P144" s="7"/>
      <c r="Q144" s="7"/>
      <c r="R144" s="7"/>
      <c r="S144" s="7"/>
      <c r="T144" s="7"/>
      <c r="U144" s="7"/>
      <c r="V144" s="7"/>
      <c r="W144" s="7"/>
      <c r="X144" s="7"/>
      <c r="Y144" s="7"/>
      <c r="Z144" s="7"/>
      <c r="AA144" s="7"/>
      <c r="AB144" s="7"/>
    </row>
    <row r="145" spans="1:28" ht="22.5" customHeight="1">
      <c r="A145" t="s">
        <v>14461</v>
      </c>
      <c r="B145" s="7" t="s">
        <v>872</v>
      </c>
      <c r="C145" s="7" t="s">
        <v>2530</v>
      </c>
      <c r="D145" s="7" t="s">
        <v>2531</v>
      </c>
      <c r="E145" s="7" t="s">
        <v>2532</v>
      </c>
      <c r="F145" s="7" t="s">
        <v>2522</v>
      </c>
      <c r="G145" s="7"/>
      <c r="H145" s="17" t="s">
        <v>2533</v>
      </c>
      <c r="I145" s="7">
        <v>4.8</v>
      </c>
      <c r="J145" s="7">
        <v>269</v>
      </c>
      <c r="K145" s="7" t="s">
        <v>2534</v>
      </c>
      <c r="L145" s="7" t="s">
        <v>2535</v>
      </c>
      <c r="M145" s="7" t="s">
        <v>872</v>
      </c>
      <c r="N145" s="7" t="s">
        <v>316</v>
      </c>
      <c r="O145" s="7"/>
      <c r="P145" s="7"/>
      <c r="Q145" s="7"/>
      <c r="R145" s="7"/>
      <c r="S145" s="7"/>
      <c r="T145" s="7"/>
      <c r="U145" s="7"/>
      <c r="V145" s="7"/>
      <c r="W145" s="7"/>
      <c r="X145" s="7"/>
      <c r="Y145" s="7"/>
      <c r="Z145" s="7"/>
      <c r="AA145" s="7"/>
      <c r="AB145" s="7"/>
    </row>
    <row r="146" spans="1:28" ht="22.5" customHeight="1">
      <c r="A146" t="s">
        <v>14461</v>
      </c>
      <c r="B146" s="7" t="s">
        <v>872</v>
      </c>
      <c r="C146" s="7" t="s">
        <v>2536</v>
      </c>
      <c r="D146" s="7" t="s">
        <v>2537</v>
      </c>
      <c r="E146" s="7" t="s">
        <v>2538</v>
      </c>
      <c r="F146" s="7" t="s">
        <v>2539</v>
      </c>
      <c r="G146" s="7"/>
      <c r="H146" s="17" t="s">
        <v>2540</v>
      </c>
      <c r="I146" s="7">
        <v>5</v>
      </c>
      <c r="J146" s="7">
        <v>68</v>
      </c>
      <c r="K146" s="7" t="s">
        <v>2541</v>
      </c>
      <c r="L146" s="7" t="s">
        <v>2466</v>
      </c>
      <c r="M146" s="7" t="s">
        <v>872</v>
      </c>
      <c r="N146" s="7" t="s">
        <v>316</v>
      </c>
      <c r="O146" s="7"/>
      <c r="P146" s="7"/>
      <c r="Q146" s="7"/>
      <c r="R146" s="7"/>
      <c r="S146" s="7"/>
      <c r="T146" s="7"/>
      <c r="U146" s="7"/>
      <c r="V146" s="7"/>
      <c r="W146" s="7"/>
      <c r="X146" s="7"/>
      <c r="Y146" s="7"/>
      <c r="Z146" s="7"/>
      <c r="AA146" s="7"/>
      <c r="AB146" s="7"/>
    </row>
    <row r="147" spans="1:28" ht="22.5" customHeight="1">
      <c r="A147" t="s">
        <v>14461</v>
      </c>
      <c r="B147" s="7" t="s">
        <v>1013</v>
      </c>
      <c r="C147" s="7" t="s">
        <v>2542</v>
      </c>
      <c r="D147" s="7" t="s">
        <v>2543</v>
      </c>
      <c r="E147" s="7" t="s">
        <v>2544</v>
      </c>
      <c r="F147" s="7" t="s">
        <v>2545</v>
      </c>
      <c r="G147" s="7"/>
      <c r="H147" s="17" t="s">
        <v>2546</v>
      </c>
      <c r="I147" s="7">
        <v>3.9</v>
      </c>
      <c r="J147" s="7">
        <v>158</v>
      </c>
      <c r="K147" s="7" t="s">
        <v>2547</v>
      </c>
      <c r="L147" s="7" t="s">
        <v>2548</v>
      </c>
      <c r="M147" s="7" t="s">
        <v>1013</v>
      </c>
      <c r="N147" s="7" t="s">
        <v>316</v>
      </c>
      <c r="O147" s="7"/>
      <c r="P147" s="7"/>
      <c r="Q147" s="7"/>
      <c r="R147" s="7"/>
      <c r="S147" s="7"/>
      <c r="T147" s="7"/>
      <c r="U147" s="7"/>
      <c r="V147" s="7"/>
      <c r="W147" s="7"/>
      <c r="X147" s="7"/>
      <c r="Y147" s="7"/>
      <c r="Z147" s="7"/>
      <c r="AA147" s="7"/>
      <c r="AB147" s="7"/>
    </row>
    <row r="148" spans="1:28" ht="22.5" customHeight="1">
      <c r="A148" t="s">
        <v>14461</v>
      </c>
      <c r="B148" s="7" t="s">
        <v>1013</v>
      </c>
      <c r="C148" s="7" t="s">
        <v>2549</v>
      </c>
      <c r="D148" s="7" t="s">
        <v>2550</v>
      </c>
      <c r="E148" s="7" t="s">
        <v>2551</v>
      </c>
      <c r="F148" s="7" t="s">
        <v>2552</v>
      </c>
      <c r="G148" s="7"/>
      <c r="H148" s="17" t="s">
        <v>2553</v>
      </c>
      <c r="I148" s="7">
        <v>3.8</v>
      </c>
      <c r="J148" s="7">
        <v>223</v>
      </c>
      <c r="K148" s="7" t="s">
        <v>2554</v>
      </c>
      <c r="L148" s="7" t="s">
        <v>2555</v>
      </c>
      <c r="M148" s="7" t="s">
        <v>1013</v>
      </c>
      <c r="N148" s="7" t="s">
        <v>316</v>
      </c>
      <c r="O148" s="7"/>
      <c r="P148" s="7"/>
      <c r="Q148" s="7"/>
      <c r="R148" s="7"/>
      <c r="S148" s="7"/>
      <c r="T148" s="7"/>
      <c r="U148" s="7"/>
      <c r="V148" s="7"/>
      <c r="W148" s="7"/>
      <c r="X148" s="7"/>
      <c r="Y148" s="7"/>
      <c r="Z148" s="7"/>
      <c r="AA148" s="7"/>
      <c r="AB148" s="7"/>
    </row>
    <row r="149" spans="1:28" ht="22.5" customHeight="1">
      <c r="A149" t="s">
        <v>14461</v>
      </c>
      <c r="B149" s="7" t="s">
        <v>1013</v>
      </c>
      <c r="C149" s="7" t="s">
        <v>2556</v>
      </c>
      <c r="D149" s="7" t="s">
        <v>2557</v>
      </c>
      <c r="E149" s="7" t="s">
        <v>2558</v>
      </c>
      <c r="F149" s="7" t="s">
        <v>2559</v>
      </c>
      <c r="G149" s="7"/>
      <c r="H149" s="17" t="s">
        <v>2560</v>
      </c>
      <c r="I149" s="7">
        <v>4.9000000000000004</v>
      </c>
      <c r="J149" s="9">
        <v>1252</v>
      </c>
      <c r="K149" s="7" t="s">
        <v>2561</v>
      </c>
      <c r="L149" s="7" t="s">
        <v>2562</v>
      </c>
      <c r="M149" s="7" t="s">
        <v>1013</v>
      </c>
      <c r="N149" s="7" t="s">
        <v>316</v>
      </c>
      <c r="O149" s="7"/>
      <c r="P149" s="7"/>
      <c r="Q149" s="7"/>
      <c r="R149" s="7"/>
      <c r="S149" s="7"/>
      <c r="T149" s="7"/>
      <c r="U149" s="7"/>
      <c r="V149" s="7"/>
      <c r="W149" s="7"/>
      <c r="X149" s="7"/>
      <c r="Y149" s="7"/>
      <c r="Z149" s="7"/>
      <c r="AA149" s="7"/>
      <c r="AB149" s="7"/>
    </row>
    <row r="150" spans="1:28" ht="22.5" customHeight="1">
      <c r="A150" t="s">
        <v>14461</v>
      </c>
      <c r="B150" s="7" t="s">
        <v>1013</v>
      </c>
      <c r="C150" s="7" t="s">
        <v>2563</v>
      </c>
      <c r="D150" s="7" t="s">
        <v>2564</v>
      </c>
      <c r="E150" s="7" t="s">
        <v>2565</v>
      </c>
      <c r="F150" s="7" t="s">
        <v>2566</v>
      </c>
      <c r="G150" s="7"/>
      <c r="H150" s="17" t="s">
        <v>2567</v>
      </c>
      <c r="I150" s="7">
        <v>4.7</v>
      </c>
      <c r="J150" s="7">
        <v>226</v>
      </c>
      <c r="K150" s="7" t="s">
        <v>2568</v>
      </c>
      <c r="L150" s="7" t="s">
        <v>2569</v>
      </c>
      <c r="M150" s="7" t="s">
        <v>1013</v>
      </c>
      <c r="N150" s="7" t="s">
        <v>316</v>
      </c>
      <c r="O150" s="7"/>
      <c r="P150" s="7"/>
      <c r="Q150" s="7"/>
      <c r="R150" s="7"/>
      <c r="S150" s="7"/>
      <c r="T150" s="7"/>
      <c r="U150" s="7"/>
      <c r="V150" s="7"/>
      <c r="W150" s="7"/>
      <c r="X150" s="7"/>
      <c r="Y150" s="7"/>
      <c r="Z150" s="7"/>
      <c r="AA150" s="7"/>
      <c r="AB150" s="7"/>
    </row>
    <row r="151" spans="1:28" ht="22.5" customHeight="1">
      <c r="A151" t="s">
        <v>14461</v>
      </c>
      <c r="B151" s="7" t="s">
        <v>1013</v>
      </c>
      <c r="C151" s="7" t="s">
        <v>2570</v>
      </c>
      <c r="D151" s="7" t="s">
        <v>2571</v>
      </c>
      <c r="E151" s="7" t="s">
        <v>2572</v>
      </c>
      <c r="F151" s="7" t="s">
        <v>2573</v>
      </c>
      <c r="G151" s="7"/>
      <c r="H151" s="17" t="s">
        <v>2574</v>
      </c>
      <c r="I151" s="7">
        <v>4.5999999999999996</v>
      </c>
      <c r="J151" s="7">
        <v>321</v>
      </c>
      <c r="K151" s="7" t="s">
        <v>2575</v>
      </c>
      <c r="L151" s="7" t="s">
        <v>2576</v>
      </c>
      <c r="M151" s="7" t="s">
        <v>1013</v>
      </c>
      <c r="N151" s="7" t="s">
        <v>316</v>
      </c>
      <c r="O151" s="7"/>
      <c r="P151" s="7"/>
      <c r="Q151" s="7"/>
      <c r="R151" s="7"/>
      <c r="S151" s="7"/>
      <c r="T151" s="7"/>
      <c r="U151" s="7"/>
      <c r="V151" s="7"/>
      <c r="W151" s="7"/>
      <c r="X151" s="7"/>
      <c r="Y151" s="7"/>
      <c r="Z151" s="7"/>
      <c r="AA151" s="7"/>
      <c r="AB151" s="7"/>
    </row>
    <row r="152" spans="1:28" ht="22.5" customHeight="1">
      <c r="A152" t="s">
        <v>14461</v>
      </c>
      <c r="B152" s="7" t="s">
        <v>1013</v>
      </c>
      <c r="C152" s="7" t="s">
        <v>2577</v>
      </c>
      <c r="D152" s="7" t="s">
        <v>2578</v>
      </c>
      <c r="E152" s="7" t="s">
        <v>2579</v>
      </c>
      <c r="F152" s="7" t="s">
        <v>2580</v>
      </c>
      <c r="G152" s="7"/>
      <c r="H152" s="17" t="s">
        <v>2581</v>
      </c>
      <c r="I152" s="7">
        <v>3.1</v>
      </c>
      <c r="J152" s="7">
        <v>125</v>
      </c>
      <c r="K152" s="7" t="s">
        <v>2582</v>
      </c>
      <c r="L152" s="7" t="s">
        <v>2562</v>
      </c>
      <c r="M152" s="7" t="s">
        <v>1013</v>
      </c>
      <c r="N152" s="7" t="s">
        <v>316</v>
      </c>
      <c r="O152" s="7"/>
      <c r="P152" s="7"/>
      <c r="Q152" s="7"/>
      <c r="R152" s="7"/>
      <c r="S152" s="7"/>
      <c r="T152" s="7"/>
      <c r="U152" s="7"/>
      <c r="V152" s="7"/>
      <c r="W152" s="7"/>
      <c r="X152" s="7"/>
      <c r="Y152" s="7"/>
      <c r="Z152" s="7"/>
      <c r="AA152" s="7"/>
      <c r="AB152" s="7"/>
    </row>
    <row r="153" spans="1:28" ht="22.5" customHeight="1">
      <c r="A153" t="s">
        <v>14461</v>
      </c>
      <c r="B153" s="7" t="s">
        <v>1013</v>
      </c>
      <c r="C153" s="7" t="s">
        <v>2583</v>
      </c>
      <c r="D153" s="7" t="s">
        <v>2584</v>
      </c>
      <c r="E153" s="7" t="s">
        <v>2585</v>
      </c>
      <c r="F153" s="7" t="s">
        <v>2586</v>
      </c>
      <c r="G153" s="7"/>
      <c r="H153" s="7"/>
      <c r="I153" s="7">
        <v>4.8</v>
      </c>
      <c r="J153" s="7">
        <v>167</v>
      </c>
      <c r="K153" s="7" t="s">
        <v>2587</v>
      </c>
      <c r="L153" s="7" t="s">
        <v>2588</v>
      </c>
      <c r="M153" s="7" t="s">
        <v>1013</v>
      </c>
      <c r="N153" s="7" t="s">
        <v>316</v>
      </c>
      <c r="O153" s="7"/>
      <c r="P153" s="7"/>
      <c r="Q153" s="7"/>
      <c r="R153" s="7"/>
      <c r="S153" s="7"/>
      <c r="T153" s="7"/>
      <c r="U153" s="7"/>
      <c r="V153" s="7"/>
      <c r="W153" s="7"/>
      <c r="X153" s="7"/>
      <c r="Y153" s="7"/>
      <c r="Z153" s="7"/>
      <c r="AA153" s="7"/>
      <c r="AB153" s="7"/>
    </row>
    <row r="154" spans="1:28" ht="22.5" customHeight="1">
      <c r="A154" t="s">
        <v>14461</v>
      </c>
      <c r="B154" s="7" t="s">
        <v>1013</v>
      </c>
      <c r="C154" s="7" t="s">
        <v>2589</v>
      </c>
      <c r="D154" s="7" t="s">
        <v>2590</v>
      </c>
      <c r="E154" s="7" t="s">
        <v>2591</v>
      </c>
      <c r="F154" s="7" t="s">
        <v>2592</v>
      </c>
      <c r="G154" s="7"/>
      <c r="H154" s="17" t="s">
        <v>2593</v>
      </c>
      <c r="I154" s="7">
        <v>4.9000000000000004</v>
      </c>
      <c r="J154" s="7">
        <v>429</v>
      </c>
      <c r="K154" s="7" t="s">
        <v>2594</v>
      </c>
      <c r="L154" s="7" t="s">
        <v>2595</v>
      </c>
      <c r="M154" s="7" t="s">
        <v>1013</v>
      </c>
      <c r="N154" s="7" t="s">
        <v>316</v>
      </c>
      <c r="O154" s="7"/>
      <c r="P154" s="7"/>
      <c r="Q154" s="7"/>
      <c r="R154" s="7"/>
      <c r="S154" s="7"/>
      <c r="T154" s="7"/>
      <c r="U154" s="7"/>
      <c r="V154" s="7"/>
      <c r="W154" s="7"/>
      <c r="X154" s="7"/>
      <c r="Y154" s="7"/>
      <c r="Z154" s="7"/>
      <c r="AA154" s="7"/>
      <c r="AB154" s="7"/>
    </row>
    <row r="155" spans="1:28" ht="22.5" customHeight="1">
      <c r="A155" t="s">
        <v>14461</v>
      </c>
      <c r="B155" s="7" t="s">
        <v>1013</v>
      </c>
      <c r="C155" s="7" t="s">
        <v>2596</v>
      </c>
      <c r="D155" s="7" t="s">
        <v>2597</v>
      </c>
      <c r="E155" s="7" t="s">
        <v>2598</v>
      </c>
      <c r="F155" s="7" t="s">
        <v>2599</v>
      </c>
      <c r="G155" s="7"/>
      <c r="H155" s="7"/>
      <c r="I155" s="7">
        <v>3.8</v>
      </c>
      <c r="J155" s="7">
        <v>58</v>
      </c>
      <c r="K155" s="7" t="s">
        <v>2600</v>
      </c>
      <c r="L155" s="7" t="s">
        <v>2562</v>
      </c>
      <c r="M155" s="7" t="s">
        <v>1013</v>
      </c>
      <c r="N155" s="7" t="s">
        <v>316</v>
      </c>
      <c r="O155" s="7"/>
      <c r="P155" s="7"/>
      <c r="Q155" s="7"/>
      <c r="R155" s="7"/>
      <c r="S155" s="7"/>
      <c r="T155" s="7"/>
      <c r="U155" s="7"/>
      <c r="V155" s="7"/>
      <c r="W155" s="7"/>
      <c r="X155" s="7"/>
      <c r="Y155" s="7"/>
      <c r="Z155" s="7"/>
      <c r="AA155" s="7"/>
      <c r="AB155" s="7"/>
    </row>
    <row r="156" spans="1:28" ht="22.5" customHeight="1">
      <c r="A156" t="s">
        <v>14461</v>
      </c>
      <c r="B156" s="7" t="s">
        <v>1013</v>
      </c>
      <c r="C156" s="7" t="s">
        <v>2601</v>
      </c>
      <c r="D156" s="7" t="s">
        <v>2602</v>
      </c>
      <c r="E156" s="7" t="s">
        <v>2603</v>
      </c>
      <c r="F156" s="7" t="s">
        <v>2604</v>
      </c>
      <c r="G156" s="7"/>
      <c r="H156" s="17" t="s">
        <v>2605</v>
      </c>
      <c r="I156" s="7">
        <v>4.5999999999999996</v>
      </c>
      <c r="J156" s="7">
        <v>167</v>
      </c>
      <c r="K156" s="7" t="s">
        <v>2606</v>
      </c>
      <c r="L156" s="7" t="s">
        <v>2607</v>
      </c>
      <c r="M156" s="7" t="s">
        <v>2608</v>
      </c>
      <c r="N156" s="7" t="s">
        <v>316</v>
      </c>
      <c r="O156" s="7"/>
      <c r="P156" s="7"/>
      <c r="Q156" s="7"/>
      <c r="R156" s="7"/>
      <c r="S156" s="7"/>
      <c r="T156" s="7"/>
      <c r="U156" s="7"/>
      <c r="V156" s="7"/>
      <c r="W156" s="7"/>
      <c r="X156" s="7"/>
      <c r="Y156" s="7"/>
      <c r="Z156" s="7"/>
      <c r="AA156" s="7"/>
      <c r="AB156" s="7"/>
    </row>
    <row r="157" spans="1:28" ht="22.5" customHeight="1">
      <c r="A157" t="s">
        <v>14461</v>
      </c>
      <c r="B157" s="7" t="s">
        <v>1013</v>
      </c>
      <c r="C157" s="7" t="s">
        <v>2609</v>
      </c>
      <c r="D157" s="7" t="s">
        <v>2610</v>
      </c>
      <c r="E157" s="7" t="s">
        <v>2611</v>
      </c>
      <c r="F157" s="7" t="s">
        <v>2612</v>
      </c>
      <c r="G157" s="7"/>
      <c r="H157" s="17" t="s">
        <v>2613</v>
      </c>
      <c r="I157" s="7">
        <v>4.8</v>
      </c>
      <c r="J157" s="7">
        <v>152</v>
      </c>
      <c r="K157" s="7" t="s">
        <v>2614</v>
      </c>
      <c r="L157" s="7" t="s">
        <v>2576</v>
      </c>
      <c r="M157" s="7" t="s">
        <v>1013</v>
      </c>
      <c r="N157" s="7" t="s">
        <v>316</v>
      </c>
      <c r="O157" s="7"/>
      <c r="P157" s="7"/>
      <c r="Q157" s="7"/>
      <c r="R157" s="7"/>
      <c r="S157" s="7"/>
      <c r="T157" s="7"/>
      <c r="U157" s="7"/>
      <c r="V157" s="7"/>
      <c r="W157" s="7"/>
      <c r="X157" s="7"/>
      <c r="Y157" s="7"/>
      <c r="Z157" s="7"/>
      <c r="AA157" s="7"/>
      <c r="AB157" s="7"/>
    </row>
    <row r="158" spans="1:28" ht="22.5" customHeight="1">
      <c r="A158" t="s">
        <v>14461</v>
      </c>
      <c r="B158" s="7" t="s">
        <v>1013</v>
      </c>
      <c r="C158" s="7" t="s">
        <v>2615</v>
      </c>
      <c r="D158" s="7" t="s">
        <v>2616</v>
      </c>
      <c r="E158" s="7" t="s">
        <v>2617</v>
      </c>
      <c r="F158" s="7" t="s">
        <v>2618</v>
      </c>
      <c r="G158" s="7"/>
      <c r="H158" s="17" t="s">
        <v>2619</v>
      </c>
      <c r="I158" s="7">
        <v>4.9000000000000004</v>
      </c>
      <c r="J158" s="7">
        <v>225</v>
      </c>
      <c r="K158" s="7" t="s">
        <v>2620</v>
      </c>
      <c r="L158" s="7" t="s">
        <v>2621</v>
      </c>
      <c r="M158" s="7" t="s">
        <v>2608</v>
      </c>
      <c r="N158" s="7" t="s">
        <v>316</v>
      </c>
      <c r="O158" s="7"/>
      <c r="P158" s="7"/>
      <c r="Q158" s="7"/>
      <c r="R158" s="7"/>
      <c r="S158" s="7"/>
      <c r="T158" s="7"/>
      <c r="U158" s="7"/>
      <c r="V158" s="7"/>
      <c r="W158" s="7"/>
      <c r="X158" s="7"/>
      <c r="Y158" s="7"/>
      <c r="Z158" s="7"/>
      <c r="AA158" s="7"/>
      <c r="AB158" s="7"/>
    </row>
    <row r="159" spans="1:28" ht="22.5" customHeight="1">
      <c r="A159" t="s">
        <v>14461</v>
      </c>
      <c r="B159" s="7" t="s">
        <v>1013</v>
      </c>
      <c r="C159" s="7" t="s">
        <v>2622</v>
      </c>
      <c r="D159" s="7" t="s">
        <v>2623</v>
      </c>
      <c r="E159" s="7" t="s">
        <v>2624</v>
      </c>
      <c r="F159" s="7" t="s">
        <v>2625</v>
      </c>
      <c r="G159" s="7"/>
      <c r="H159" s="17" t="s">
        <v>2626</v>
      </c>
      <c r="I159" s="7">
        <v>4.5999999999999996</v>
      </c>
      <c r="J159" s="7">
        <v>24</v>
      </c>
      <c r="K159" s="7" t="s">
        <v>2627</v>
      </c>
      <c r="L159" s="7" t="s">
        <v>2607</v>
      </c>
      <c r="M159" s="7" t="s">
        <v>1013</v>
      </c>
      <c r="N159" s="7" t="s">
        <v>316</v>
      </c>
      <c r="O159" s="7"/>
      <c r="P159" s="7"/>
      <c r="Q159" s="7"/>
      <c r="R159" s="7"/>
      <c r="S159" s="7"/>
      <c r="T159" s="7"/>
      <c r="U159" s="7"/>
      <c r="V159" s="7"/>
      <c r="W159" s="7"/>
      <c r="X159" s="7"/>
      <c r="Y159" s="7"/>
      <c r="Z159" s="7"/>
      <c r="AA159" s="7"/>
      <c r="AB159" s="7"/>
    </row>
    <row r="160" spans="1:28" ht="22.5" customHeight="1">
      <c r="A160" t="s">
        <v>14461</v>
      </c>
      <c r="B160" s="7" t="s">
        <v>1013</v>
      </c>
      <c r="C160" s="7" t="s">
        <v>2628</v>
      </c>
      <c r="D160" s="7" t="s">
        <v>2629</v>
      </c>
      <c r="E160" s="7" t="s">
        <v>2630</v>
      </c>
      <c r="F160" s="7" t="s">
        <v>2631</v>
      </c>
      <c r="G160" s="7"/>
      <c r="H160" s="7"/>
      <c r="I160" s="7">
        <v>4.5999999999999996</v>
      </c>
      <c r="J160" s="7">
        <v>89</v>
      </c>
      <c r="K160" s="7" t="s">
        <v>2632</v>
      </c>
      <c r="L160" s="7" t="s">
        <v>2562</v>
      </c>
      <c r="M160" s="7" t="s">
        <v>1013</v>
      </c>
      <c r="N160" s="7" t="s">
        <v>316</v>
      </c>
      <c r="O160" s="7"/>
      <c r="P160" s="7"/>
      <c r="Q160" s="7"/>
      <c r="R160" s="7"/>
      <c r="S160" s="7"/>
      <c r="T160" s="7"/>
      <c r="U160" s="7"/>
      <c r="V160" s="7"/>
      <c r="W160" s="7"/>
      <c r="X160" s="7"/>
      <c r="Y160" s="7"/>
      <c r="Z160" s="7"/>
      <c r="AA160" s="7"/>
      <c r="AB160" s="7"/>
    </row>
    <row r="161" spans="1:28" ht="22.5" customHeight="1">
      <c r="A161" t="s">
        <v>14461</v>
      </c>
      <c r="B161" s="7" t="s">
        <v>1013</v>
      </c>
      <c r="C161" s="7" t="s">
        <v>2633</v>
      </c>
      <c r="D161" s="7" t="s">
        <v>2634</v>
      </c>
      <c r="E161" s="7" t="s">
        <v>2635</v>
      </c>
      <c r="F161" s="7" t="s">
        <v>2636</v>
      </c>
      <c r="G161" s="7"/>
      <c r="H161" s="17" t="s">
        <v>2637</v>
      </c>
      <c r="I161" s="7">
        <v>4.4000000000000004</v>
      </c>
      <c r="J161" s="7">
        <v>29</v>
      </c>
      <c r="K161" s="7" t="s">
        <v>2638</v>
      </c>
      <c r="L161" s="7" t="s">
        <v>2639</v>
      </c>
      <c r="M161" s="7" t="s">
        <v>1086</v>
      </c>
      <c r="N161" s="7" t="s">
        <v>316</v>
      </c>
      <c r="O161" s="7"/>
      <c r="P161" s="7"/>
      <c r="Q161" s="7"/>
      <c r="R161" s="7"/>
      <c r="S161" s="7"/>
      <c r="T161" s="7"/>
      <c r="U161" s="7"/>
      <c r="V161" s="7"/>
      <c r="W161" s="7"/>
      <c r="X161" s="7"/>
      <c r="Y161" s="7"/>
      <c r="Z161" s="7"/>
      <c r="AA161" s="7"/>
      <c r="AB161" s="7"/>
    </row>
    <row r="162" spans="1:28" ht="22.5" customHeight="1">
      <c r="A162" t="s">
        <v>14461</v>
      </c>
      <c r="B162" s="7" t="s">
        <v>1013</v>
      </c>
      <c r="C162" s="7" t="s">
        <v>2640</v>
      </c>
      <c r="D162" s="7" t="s">
        <v>2641</v>
      </c>
      <c r="E162" s="7" t="s">
        <v>2642</v>
      </c>
      <c r="F162" s="7" t="s">
        <v>2643</v>
      </c>
      <c r="G162" s="7"/>
      <c r="H162" s="17" t="s">
        <v>2644</v>
      </c>
      <c r="I162" s="7">
        <v>4.9000000000000004</v>
      </c>
      <c r="J162" s="7">
        <v>18</v>
      </c>
      <c r="K162" s="7" t="s">
        <v>2645</v>
      </c>
      <c r="L162" s="7" t="s">
        <v>2646</v>
      </c>
      <c r="M162" s="7" t="s">
        <v>1013</v>
      </c>
      <c r="N162" s="7" t="s">
        <v>316</v>
      </c>
      <c r="O162" s="7"/>
      <c r="P162" s="7"/>
      <c r="Q162" s="7"/>
      <c r="R162" s="7"/>
      <c r="S162" s="7"/>
      <c r="T162" s="7"/>
      <c r="U162" s="7"/>
      <c r="V162" s="7"/>
      <c r="W162" s="7"/>
      <c r="X162" s="7"/>
      <c r="Y162" s="7"/>
      <c r="Z162" s="7"/>
      <c r="AA162" s="7"/>
      <c r="AB162" s="7"/>
    </row>
    <row r="163" spans="1:28" ht="22.5" customHeight="1">
      <c r="A163" t="s">
        <v>14461</v>
      </c>
      <c r="B163" s="7" t="s">
        <v>1013</v>
      </c>
      <c r="C163" s="7" t="s">
        <v>2647</v>
      </c>
      <c r="D163" s="7" t="s">
        <v>2648</v>
      </c>
      <c r="E163" s="7" t="s">
        <v>2649</v>
      </c>
      <c r="F163" s="7" t="s">
        <v>2650</v>
      </c>
      <c r="G163" s="7"/>
      <c r="H163" s="7"/>
      <c r="I163" s="7">
        <v>4.5</v>
      </c>
      <c r="J163" s="7">
        <v>4</v>
      </c>
      <c r="K163" s="7" t="s">
        <v>2651</v>
      </c>
      <c r="L163" s="7" t="s">
        <v>2595</v>
      </c>
      <c r="M163" s="7" t="s">
        <v>1013</v>
      </c>
      <c r="N163" s="7" t="s">
        <v>316</v>
      </c>
      <c r="O163" s="7"/>
      <c r="P163" s="7"/>
      <c r="Q163" s="7"/>
      <c r="R163" s="7"/>
      <c r="S163" s="7"/>
      <c r="T163" s="7"/>
      <c r="U163" s="7"/>
      <c r="V163" s="7"/>
      <c r="W163" s="7"/>
      <c r="X163" s="7"/>
      <c r="Y163" s="7"/>
      <c r="Z163" s="7"/>
      <c r="AA163" s="7"/>
      <c r="AB163" s="7"/>
    </row>
    <row r="164" spans="1:28" ht="22.5" customHeight="1">
      <c r="A164" t="s">
        <v>14461</v>
      </c>
      <c r="B164" s="7" t="s">
        <v>1013</v>
      </c>
      <c r="C164" s="7" t="s">
        <v>2652</v>
      </c>
      <c r="D164" s="7"/>
      <c r="E164" s="7" t="s">
        <v>2653</v>
      </c>
      <c r="F164" s="7" t="s">
        <v>2654</v>
      </c>
      <c r="G164" s="7"/>
      <c r="H164" s="7"/>
      <c r="I164" s="7">
        <v>4.7</v>
      </c>
      <c r="J164" s="7">
        <v>28</v>
      </c>
      <c r="K164" s="7" t="s">
        <v>2655</v>
      </c>
      <c r="L164" s="7" t="s">
        <v>2621</v>
      </c>
      <c r="M164" s="7" t="s">
        <v>2608</v>
      </c>
      <c r="N164" s="7" t="s">
        <v>316</v>
      </c>
      <c r="O164" s="7"/>
      <c r="P164" s="7"/>
      <c r="Q164" s="7"/>
      <c r="R164" s="7"/>
      <c r="S164" s="7"/>
      <c r="T164" s="7"/>
      <c r="U164" s="7"/>
      <c r="V164" s="7"/>
      <c r="W164" s="7"/>
      <c r="X164" s="7"/>
      <c r="Y164" s="7"/>
      <c r="Z164" s="7"/>
      <c r="AA164" s="7"/>
      <c r="AB164" s="7"/>
    </row>
    <row r="165" spans="1:28" ht="22.5" customHeight="1">
      <c r="A165" t="s">
        <v>14461</v>
      </c>
      <c r="B165" s="7" t="s">
        <v>1160</v>
      </c>
      <c r="C165" s="7" t="s">
        <v>2656</v>
      </c>
      <c r="D165" s="7" t="s">
        <v>2657</v>
      </c>
      <c r="E165" s="7" t="s">
        <v>2658</v>
      </c>
      <c r="F165" s="7" t="s">
        <v>2659</v>
      </c>
      <c r="G165" s="7"/>
      <c r="H165" s="17" t="s">
        <v>2660</v>
      </c>
      <c r="I165" s="7">
        <v>4.9000000000000004</v>
      </c>
      <c r="J165" s="7">
        <v>319</v>
      </c>
      <c r="K165" s="7" t="s">
        <v>2541</v>
      </c>
      <c r="L165" s="7" t="s">
        <v>2466</v>
      </c>
      <c r="M165" s="7" t="s">
        <v>872</v>
      </c>
      <c r="N165" s="7" t="s">
        <v>316</v>
      </c>
      <c r="O165" s="7"/>
      <c r="P165" s="7"/>
      <c r="Q165" s="7"/>
      <c r="R165" s="7"/>
      <c r="S165" s="7"/>
      <c r="T165" s="7"/>
      <c r="U165" s="7"/>
      <c r="V165" s="7"/>
      <c r="W165" s="7"/>
      <c r="X165" s="7"/>
      <c r="Y165" s="7"/>
      <c r="Z165" s="7"/>
      <c r="AA165" s="7"/>
      <c r="AB165" s="7"/>
    </row>
    <row r="166" spans="1:28" ht="22.5" customHeight="1">
      <c r="A166" t="s">
        <v>14461</v>
      </c>
      <c r="B166" s="7" t="s">
        <v>1160</v>
      </c>
      <c r="C166" s="7" t="s">
        <v>2661</v>
      </c>
      <c r="D166" s="7" t="s">
        <v>2662</v>
      </c>
      <c r="E166" s="7" t="s">
        <v>2663</v>
      </c>
      <c r="F166" s="7" t="s">
        <v>2664</v>
      </c>
      <c r="G166" s="7"/>
      <c r="H166" s="17" t="s">
        <v>2665</v>
      </c>
      <c r="I166" s="7">
        <v>4.9000000000000004</v>
      </c>
      <c r="J166" s="7">
        <v>165</v>
      </c>
      <c r="K166" s="7" t="s">
        <v>2666</v>
      </c>
      <c r="L166" s="7" t="s">
        <v>2667</v>
      </c>
      <c r="M166" s="7" t="s">
        <v>1160</v>
      </c>
      <c r="N166" s="7" t="s">
        <v>316</v>
      </c>
      <c r="O166" s="7"/>
      <c r="P166" s="7"/>
      <c r="Q166" s="7"/>
      <c r="R166" s="7"/>
      <c r="S166" s="7"/>
      <c r="T166" s="7"/>
      <c r="U166" s="7"/>
      <c r="V166" s="7"/>
      <c r="W166" s="7"/>
      <c r="X166" s="7"/>
      <c r="Y166" s="7"/>
      <c r="Z166" s="7"/>
      <c r="AA166" s="7"/>
      <c r="AB166" s="7"/>
    </row>
    <row r="167" spans="1:28" ht="22.5" customHeight="1">
      <c r="A167" t="s">
        <v>14461</v>
      </c>
      <c r="B167" s="7" t="s">
        <v>1160</v>
      </c>
      <c r="C167" s="7" t="s">
        <v>2668</v>
      </c>
      <c r="D167" s="7" t="s">
        <v>2669</v>
      </c>
      <c r="E167" s="7" t="s">
        <v>2670</v>
      </c>
      <c r="F167" s="7" t="s">
        <v>2671</v>
      </c>
      <c r="G167" s="7"/>
      <c r="H167" s="17" t="s">
        <v>2672</v>
      </c>
      <c r="I167" s="7">
        <v>4.9000000000000004</v>
      </c>
      <c r="J167" s="7">
        <v>458</v>
      </c>
      <c r="K167" s="7" t="s">
        <v>2673</v>
      </c>
      <c r="L167" s="7" t="s">
        <v>2674</v>
      </c>
      <c r="M167" s="7" t="s">
        <v>2675</v>
      </c>
      <c r="N167" s="7" t="s">
        <v>119</v>
      </c>
      <c r="O167" s="7"/>
      <c r="P167" s="7"/>
      <c r="Q167" s="7"/>
      <c r="R167" s="7"/>
      <c r="S167" s="7"/>
      <c r="T167" s="7"/>
      <c r="U167" s="7"/>
      <c r="V167" s="7"/>
      <c r="W167" s="7"/>
      <c r="X167" s="7"/>
      <c r="Y167" s="7"/>
      <c r="Z167" s="7"/>
      <c r="AA167" s="7"/>
      <c r="AB167" s="7"/>
    </row>
    <row r="168" spans="1:28" ht="22.5" customHeight="1">
      <c r="A168" t="s">
        <v>14461</v>
      </c>
      <c r="B168" s="7" t="s">
        <v>1160</v>
      </c>
      <c r="C168" s="7" t="s">
        <v>2676</v>
      </c>
      <c r="D168" s="7" t="s">
        <v>2677</v>
      </c>
      <c r="E168" s="7" t="s">
        <v>2678</v>
      </c>
      <c r="F168" s="7" t="s">
        <v>2679</v>
      </c>
      <c r="G168" s="7"/>
      <c r="H168" s="17" t="s">
        <v>2680</v>
      </c>
      <c r="I168" s="7">
        <v>4.9000000000000004</v>
      </c>
      <c r="J168" s="7">
        <v>210</v>
      </c>
      <c r="K168" s="7" t="s">
        <v>2681</v>
      </c>
      <c r="L168" s="7" t="s">
        <v>2682</v>
      </c>
      <c r="M168" s="7" t="s">
        <v>1160</v>
      </c>
      <c r="N168" s="7" t="s">
        <v>316</v>
      </c>
      <c r="O168" s="7"/>
      <c r="P168" s="7"/>
      <c r="Q168" s="7"/>
      <c r="R168" s="7"/>
      <c r="S168" s="7"/>
      <c r="T168" s="7"/>
      <c r="U168" s="7"/>
      <c r="V168" s="7"/>
      <c r="W168" s="7"/>
      <c r="X168" s="7"/>
      <c r="Y168" s="7"/>
      <c r="Z168" s="7"/>
      <c r="AA168" s="7"/>
      <c r="AB168" s="7"/>
    </row>
    <row r="169" spans="1:28" ht="22.5" customHeight="1">
      <c r="A169" t="s">
        <v>14461</v>
      </c>
      <c r="B169" s="7" t="s">
        <v>1160</v>
      </c>
      <c r="C169" s="7" t="s">
        <v>2683</v>
      </c>
      <c r="D169" s="7" t="s">
        <v>2684</v>
      </c>
      <c r="E169" s="7" t="s">
        <v>2685</v>
      </c>
      <c r="F169" s="7" t="s">
        <v>2686</v>
      </c>
      <c r="G169" s="7"/>
      <c r="H169" s="17" t="s">
        <v>2687</v>
      </c>
      <c r="I169" s="7">
        <v>4.9000000000000004</v>
      </c>
      <c r="J169" s="7">
        <v>365</v>
      </c>
      <c r="K169" s="7" t="s">
        <v>2688</v>
      </c>
      <c r="L169" s="7" t="s">
        <v>2689</v>
      </c>
      <c r="M169" s="7" t="s">
        <v>2690</v>
      </c>
      <c r="N169" s="7" t="s">
        <v>316</v>
      </c>
      <c r="O169" s="7"/>
      <c r="P169" s="7"/>
      <c r="Q169" s="7"/>
      <c r="R169" s="7"/>
      <c r="S169" s="7"/>
      <c r="T169" s="7"/>
      <c r="U169" s="7"/>
      <c r="V169" s="7"/>
      <c r="W169" s="7"/>
      <c r="X169" s="7"/>
      <c r="Y169" s="7"/>
      <c r="Z169" s="7"/>
      <c r="AA169" s="7"/>
      <c r="AB169" s="7"/>
    </row>
    <row r="170" spans="1:28" ht="22.5" customHeight="1">
      <c r="A170" t="s">
        <v>14461</v>
      </c>
      <c r="B170" s="7" t="s">
        <v>1160</v>
      </c>
      <c r="C170" s="7" t="s">
        <v>2691</v>
      </c>
      <c r="D170" s="7" t="s">
        <v>2692</v>
      </c>
      <c r="E170" s="7" t="s">
        <v>2693</v>
      </c>
      <c r="F170" s="7" t="s">
        <v>2694</v>
      </c>
      <c r="G170" s="7"/>
      <c r="H170" s="17" t="s">
        <v>2695</v>
      </c>
      <c r="I170" s="7">
        <v>4.9000000000000004</v>
      </c>
      <c r="J170" s="7">
        <v>262</v>
      </c>
      <c r="K170" s="7" t="s">
        <v>2696</v>
      </c>
      <c r="L170" s="7" t="s">
        <v>2697</v>
      </c>
      <c r="M170" s="7" t="s">
        <v>1160</v>
      </c>
      <c r="N170" s="7" t="s">
        <v>119</v>
      </c>
      <c r="O170" s="7"/>
      <c r="P170" s="7"/>
      <c r="Q170" s="7"/>
      <c r="R170" s="7"/>
      <c r="S170" s="7"/>
      <c r="T170" s="7"/>
      <c r="U170" s="7"/>
      <c r="V170" s="7"/>
      <c r="W170" s="7"/>
      <c r="X170" s="7"/>
      <c r="Y170" s="7"/>
      <c r="Z170" s="7"/>
      <c r="AA170" s="7"/>
      <c r="AB170" s="7"/>
    </row>
    <row r="171" spans="1:28" ht="22.5" customHeight="1">
      <c r="A171" t="s">
        <v>14461</v>
      </c>
      <c r="B171" s="7" t="s">
        <v>1160</v>
      </c>
      <c r="C171" s="7" t="s">
        <v>2698</v>
      </c>
      <c r="D171" s="7" t="s">
        <v>2699</v>
      </c>
      <c r="E171" s="7" t="s">
        <v>2700</v>
      </c>
      <c r="F171" s="7" t="s">
        <v>2701</v>
      </c>
      <c r="G171" s="7"/>
      <c r="H171" s="7"/>
      <c r="I171" s="7">
        <v>4.8</v>
      </c>
      <c r="J171" s="7">
        <v>163</v>
      </c>
      <c r="K171" s="7" t="s">
        <v>2702</v>
      </c>
      <c r="L171" s="7" t="s">
        <v>2703</v>
      </c>
      <c r="M171" s="7" t="s">
        <v>1160</v>
      </c>
      <c r="N171" s="7" t="s">
        <v>316</v>
      </c>
      <c r="O171" s="7"/>
      <c r="P171" s="7"/>
      <c r="Q171" s="7"/>
      <c r="R171" s="7"/>
      <c r="S171" s="7"/>
      <c r="T171" s="7"/>
      <c r="U171" s="7"/>
      <c r="V171" s="7"/>
      <c r="W171" s="7"/>
      <c r="X171" s="7"/>
      <c r="Y171" s="7"/>
      <c r="Z171" s="7"/>
      <c r="AA171" s="7"/>
      <c r="AB171" s="7"/>
    </row>
    <row r="172" spans="1:28" ht="22.5" customHeight="1">
      <c r="A172" t="s">
        <v>14461</v>
      </c>
      <c r="B172" s="7" t="s">
        <v>1160</v>
      </c>
      <c r="C172" s="7" t="s">
        <v>2704</v>
      </c>
      <c r="D172" s="7" t="s">
        <v>2705</v>
      </c>
      <c r="E172" s="7" t="s">
        <v>2706</v>
      </c>
      <c r="F172" s="7" t="s">
        <v>2707</v>
      </c>
      <c r="G172" s="7"/>
      <c r="H172" s="17" t="s">
        <v>2708</v>
      </c>
      <c r="I172" s="7">
        <v>5</v>
      </c>
      <c r="J172" s="7">
        <v>384</v>
      </c>
      <c r="K172" s="7" t="s">
        <v>2709</v>
      </c>
      <c r="L172" s="7" t="s">
        <v>2674</v>
      </c>
      <c r="M172" s="7" t="s">
        <v>2690</v>
      </c>
      <c r="N172" s="7" t="s">
        <v>119</v>
      </c>
      <c r="O172" s="7"/>
      <c r="P172" s="7"/>
      <c r="Q172" s="7"/>
      <c r="R172" s="7"/>
      <c r="S172" s="7"/>
      <c r="T172" s="7"/>
      <c r="U172" s="7"/>
      <c r="V172" s="7"/>
      <c r="W172" s="7"/>
      <c r="X172" s="7"/>
      <c r="Y172" s="7"/>
      <c r="Z172" s="7"/>
      <c r="AA172" s="7"/>
      <c r="AB172" s="7"/>
    </row>
    <row r="173" spans="1:28" ht="22.5" customHeight="1">
      <c r="A173" t="s">
        <v>14461</v>
      </c>
      <c r="B173" s="7" t="s">
        <v>1160</v>
      </c>
      <c r="C173" s="7" t="s">
        <v>2710</v>
      </c>
      <c r="D173" s="7" t="s">
        <v>2711</v>
      </c>
      <c r="E173" s="7" t="s">
        <v>2712</v>
      </c>
      <c r="F173" s="7" t="s">
        <v>2713</v>
      </c>
      <c r="G173" s="7"/>
      <c r="H173" s="17" t="s">
        <v>2714</v>
      </c>
      <c r="I173" s="7">
        <v>4.8</v>
      </c>
      <c r="J173" s="7">
        <v>169</v>
      </c>
      <c r="K173" s="7" t="s">
        <v>2715</v>
      </c>
      <c r="L173" s="7" t="s">
        <v>2716</v>
      </c>
      <c r="M173" s="7" t="s">
        <v>1160</v>
      </c>
      <c r="N173" s="7" t="s">
        <v>119</v>
      </c>
      <c r="O173" s="7"/>
      <c r="P173" s="7"/>
      <c r="Q173" s="7"/>
      <c r="R173" s="7"/>
      <c r="S173" s="7"/>
      <c r="T173" s="7"/>
      <c r="U173" s="7"/>
      <c r="V173" s="7"/>
      <c r="W173" s="7"/>
      <c r="X173" s="7"/>
      <c r="Y173" s="7"/>
      <c r="Z173" s="7"/>
      <c r="AA173" s="7"/>
      <c r="AB173" s="7"/>
    </row>
    <row r="174" spans="1:28" ht="22.5" customHeight="1">
      <c r="A174" t="s">
        <v>14461</v>
      </c>
      <c r="B174" s="7" t="s">
        <v>1160</v>
      </c>
      <c r="C174" s="7" t="s">
        <v>2717</v>
      </c>
      <c r="D174" s="7" t="s">
        <v>2718</v>
      </c>
      <c r="E174" s="7" t="s">
        <v>2719</v>
      </c>
      <c r="F174" s="7" t="s">
        <v>2720</v>
      </c>
      <c r="G174" s="7"/>
      <c r="H174" s="17" t="s">
        <v>2721</v>
      </c>
      <c r="I174" s="7">
        <v>4.7</v>
      </c>
      <c r="J174" s="7">
        <v>75</v>
      </c>
      <c r="K174" s="7" t="s">
        <v>2722</v>
      </c>
      <c r="L174" s="7" t="s">
        <v>2723</v>
      </c>
      <c r="M174" s="7" t="s">
        <v>1160</v>
      </c>
      <c r="N174" s="7" t="s">
        <v>316</v>
      </c>
      <c r="O174" s="7"/>
      <c r="P174" s="7"/>
      <c r="Q174" s="7"/>
      <c r="R174" s="7"/>
      <c r="S174" s="7"/>
      <c r="T174" s="7"/>
      <c r="U174" s="7"/>
      <c r="V174" s="7"/>
      <c r="W174" s="7"/>
      <c r="X174" s="7"/>
      <c r="Y174" s="7"/>
      <c r="Z174" s="7"/>
      <c r="AA174" s="7"/>
      <c r="AB174" s="7"/>
    </row>
    <row r="175" spans="1:28" ht="22.5" customHeight="1">
      <c r="A175" t="s">
        <v>14461</v>
      </c>
      <c r="B175" s="7" t="s">
        <v>1160</v>
      </c>
      <c r="C175" s="7" t="s">
        <v>2724</v>
      </c>
      <c r="D175" s="7" t="s">
        <v>2725</v>
      </c>
      <c r="E175" s="7" t="s">
        <v>2726</v>
      </c>
      <c r="F175" s="7" t="s">
        <v>2727</v>
      </c>
      <c r="G175" s="7"/>
      <c r="H175" s="17" t="s">
        <v>2728</v>
      </c>
      <c r="I175" s="7">
        <v>4.9000000000000004</v>
      </c>
      <c r="J175" s="7">
        <v>339</v>
      </c>
      <c r="K175" s="7" t="s">
        <v>2729</v>
      </c>
      <c r="L175" s="7" t="s">
        <v>2730</v>
      </c>
      <c r="M175" s="7" t="s">
        <v>1189</v>
      </c>
      <c r="N175" s="7" t="s">
        <v>119</v>
      </c>
      <c r="O175" s="7"/>
      <c r="P175" s="7"/>
      <c r="Q175" s="7"/>
      <c r="R175" s="7"/>
      <c r="S175" s="7"/>
      <c r="T175" s="7"/>
      <c r="U175" s="7"/>
      <c r="V175" s="7"/>
      <c r="W175" s="7"/>
      <c r="X175" s="7"/>
      <c r="Y175" s="7"/>
      <c r="Z175" s="7"/>
      <c r="AA175" s="7"/>
      <c r="AB175" s="7"/>
    </row>
    <row r="176" spans="1:28" ht="22.5" customHeight="1">
      <c r="A176" t="s">
        <v>14461</v>
      </c>
      <c r="B176" s="7" t="s">
        <v>1160</v>
      </c>
      <c r="C176" s="7" t="s">
        <v>2731</v>
      </c>
      <c r="D176" s="7" t="s">
        <v>2732</v>
      </c>
      <c r="E176" s="7" t="s">
        <v>2733</v>
      </c>
      <c r="F176" s="7" t="s">
        <v>2734</v>
      </c>
      <c r="G176" s="7"/>
      <c r="H176" s="17" t="s">
        <v>2735</v>
      </c>
      <c r="I176" s="7">
        <v>5</v>
      </c>
      <c r="J176" s="7">
        <v>257</v>
      </c>
      <c r="K176" s="7" t="s">
        <v>2736</v>
      </c>
      <c r="L176" s="7" t="s">
        <v>2737</v>
      </c>
      <c r="M176" s="7" t="s">
        <v>2738</v>
      </c>
      <c r="N176" s="7" t="s">
        <v>316</v>
      </c>
      <c r="O176" s="7"/>
      <c r="P176" s="7"/>
      <c r="Q176" s="7"/>
      <c r="R176" s="7"/>
      <c r="S176" s="7"/>
      <c r="T176" s="7"/>
      <c r="U176" s="7"/>
      <c r="V176" s="7"/>
      <c r="W176" s="7"/>
      <c r="X176" s="7"/>
      <c r="Y176" s="7"/>
      <c r="Z176" s="7"/>
      <c r="AA176" s="7"/>
      <c r="AB176" s="7"/>
    </row>
    <row r="177" spans="1:28" ht="22.5" customHeight="1">
      <c r="A177" t="s">
        <v>14461</v>
      </c>
      <c r="B177" s="7" t="s">
        <v>1160</v>
      </c>
      <c r="C177" s="7" t="s">
        <v>2739</v>
      </c>
      <c r="D177" s="7" t="s">
        <v>2740</v>
      </c>
      <c r="E177" s="7" t="s">
        <v>2741</v>
      </c>
      <c r="F177" s="7" t="s">
        <v>2742</v>
      </c>
      <c r="G177" s="7"/>
      <c r="H177" s="17" t="s">
        <v>2743</v>
      </c>
      <c r="I177" s="7">
        <v>5</v>
      </c>
      <c r="J177" s="7">
        <v>100</v>
      </c>
      <c r="K177" s="7" t="s">
        <v>2744</v>
      </c>
      <c r="L177" s="7" t="s">
        <v>2745</v>
      </c>
      <c r="M177" s="7" t="s">
        <v>2020</v>
      </c>
      <c r="N177" s="7" t="s">
        <v>119</v>
      </c>
      <c r="O177" s="7"/>
      <c r="P177" s="7"/>
      <c r="Q177" s="7"/>
      <c r="R177" s="7"/>
      <c r="S177" s="7"/>
      <c r="T177" s="7"/>
      <c r="U177" s="7"/>
      <c r="V177" s="7"/>
      <c r="W177" s="7"/>
      <c r="X177" s="7"/>
      <c r="Y177" s="7"/>
      <c r="Z177" s="7"/>
      <c r="AA177" s="7"/>
      <c r="AB177" s="7"/>
    </row>
    <row r="178" spans="1:28" ht="22.5" customHeight="1">
      <c r="A178" t="s">
        <v>14461</v>
      </c>
      <c r="B178" s="7" t="s">
        <v>1160</v>
      </c>
      <c r="C178" s="7" t="s">
        <v>2746</v>
      </c>
      <c r="D178" s="7" t="s">
        <v>2747</v>
      </c>
      <c r="E178" s="7" t="s">
        <v>2748</v>
      </c>
      <c r="F178" s="7" t="s">
        <v>2749</v>
      </c>
      <c r="G178" s="7"/>
      <c r="H178" s="17" t="s">
        <v>2750</v>
      </c>
      <c r="I178" s="7">
        <v>4.7</v>
      </c>
      <c r="J178" s="7">
        <v>188</v>
      </c>
      <c r="K178" s="7" t="s">
        <v>2751</v>
      </c>
      <c r="L178" s="7" t="s">
        <v>2752</v>
      </c>
      <c r="M178" s="7" t="s">
        <v>2690</v>
      </c>
      <c r="N178" s="7" t="s">
        <v>316</v>
      </c>
      <c r="O178" s="7"/>
      <c r="P178" s="7"/>
      <c r="Q178" s="7"/>
      <c r="R178" s="7"/>
      <c r="S178" s="7"/>
      <c r="T178" s="7"/>
      <c r="U178" s="7"/>
      <c r="V178" s="7"/>
      <c r="W178" s="7"/>
      <c r="X178" s="7"/>
      <c r="Y178" s="7"/>
      <c r="Z178" s="7"/>
      <c r="AA178" s="7"/>
      <c r="AB178" s="7"/>
    </row>
    <row r="179" spans="1:28" ht="22.5" customHeight="1">
      <c r="A179" t="s">
        <v>14461</v>
      </c>
      <c r="B179" s="7" t="s">
        <v>1160</v>
      </c>
      <c r="C179" s="7" t="s">
        <v>2753</v>
      </c>
      <c r="D179" s="7" t="s">
        <v>2754</v>
      </c>
      <c r="E179" s="7" t="s">
        <v>2755</v>
      </c>
      <c r="F179" s="7" t="s">
        <v>2756</v>
      </c>
      <c r="G179" s="7"/>
      <c r="H179" s="17" t="s">
        <v>2757</v>
      </c>
      <c r="I179" s="7">
        <v>4.8</v>
      </c>
      <c r="J179" s="7">
        <v>133</v>
      </c>
      <c r="K179" s="7" t="s">
        <v>2758</v>
      </c>
      <c r="L179" s="7" t="s">
        <v>2759</v>
      </c>
      <c r="M179" s="7" t="s">
        <v>1160</v>
      </c>
      <c r="N179" s="7" t="s">
        <v>119</v>
      </c>
      <c r="O179" s="7"/>
      <c r="P179" s="7"/>
      <c r="Q179" s="7"/>
      <c r="R179" s="7"/>
      <c r="S179" s="7"/>
      <c r="T179" s="7"/>
      <c r="U179" s="7"/>
      <c r="V179" s="7"/>
      <c r="W179" s="7"/>
      <c r="X179" s="7"/>
      <c r="Y179" s="7"/>
      <c r="Z179" s="7"/>
      <c r="AA179" s="7"/>
      <c r="AB179" s="7"/>
    </row>
    <row r="180" spans="1:28" ht="22.5" customHeight="1">
      <c r="A180" t="s">
        <v>14461</v>
      </c>
      <c r="B180" s="7" t="s">
        <v>1160</v>
      </c>
      <c r="C180" s="7" t="s">
        <v>2760</v>
      </c>
      <c r="D180" s="7" t="s">
        <v>2761</v>
      </c>
      <c r="E180" s="7" t="s">
        <v>2762</v>
      </c>
      <c r="F180" s="7" t="s">
        <v>2763</v>
      </c>
      <c r="G180" s="7"/>
      <c r="H180" s="17" t="s">
        <v>2764</v>
      </c>
      <c r="I180" s="7">
        <v>5</v>
      </c>
      <c r="J180" s="7">
        <v>457</v>
      </c>
      <c r="K180" s="7" t="s">
        <v>2765</v>
      </c>
      <c r="L180" s="7" t="s">
        <v>2737</v>
      </c>
      <c r="M180" s="7" t="s">
        <v>1160</v>
      </c>
      <c r="N180" s="7" t="s">
        <v>316</v>
      </c>
      <c r="O180" s="7"/>
      <c r="P180" s="7"/>
      <c r="Q180" s="7"/>
      <c r="R180" s="7"/>
      <c r="S180" s="7"/>
      <c r="T180" s="7"/>
      <c r="U180" s="7"/>
      <c r="V180" s="7"/>
      <c r="W180" s="7"/>
      <c r="X180" s="7"/>
      <c r="Y180" s="7"/>
      <c r="Z180" s="7"/>
      <c r="AA180" s="7"/>
      <c r="AB180" s="7"/>
    </row>
    <row r="181" spans="1:28" ht="22.5" customHeight="1">
      <c r="A181" t="s">
        <v>14461</v>
      </c>
      <c r="B181" s="7" t="s">
        <v>1160</v>
      </c>
      <c r="C181" s="7" t="s">
        <v>2766</v>
      </c>
      <c r="D181" s="7" t="s">
        <v>2767</v>
      </c>
      <c r="E181" s="7" t="s">
        <v>2768</v>
      </c>
      <c r="F181" s="7" t="s">
        <v>2769</v>
      </c>
      <c r="G181" s="7"/>
      <c r="H181" s="17" t="s">
        <v>2770</v>
      </c>
      <c r="I181" s="7">
        <v>5</v>
      </c>
      <c r="J181" s="7">
        <v>15</v>
      </c>
      <c r="K181" s="7" t="s">
        <v>2771</v>
      </c>
      <c r="L181" s="7" t="s">
        <v>2772</v>
      </c>
      <c r="M181" s="7" t="s">
        <v>1160</v>
      </c>
      <c r="N181" s="7" t="s">
        <v>119</v>
      </c>
      <c r="O181" s="7"/>
      <c r="P181" s="7"/>
      <c r="Q181" s="7"/>
      <c r="R181" s="7"/>
      <c r="S181" s="7"/>
      <c r="T181" s="7"/>
      <c r="U181" s="7"/>
      <c r="V181" s="7"/>
      <c r="W181" s="7"/>
      <c r="X181" s="7"/>
      <c r="Y181" s="7"/>
      <c r="Z181" s="7"/>
      <c r="AA181" s="7"/>
      <c r="AB181" s="7"/>
    </row>
    <row r="182" spans="1:28" ht="22.5" customHeight="1">
      <c r="A182" t="s">
        <v>14461</v>
      </c>
      <c r="B182" s="7" t="s">
        <v>1160</v>
      </c>
      <c r="C182" s="7" t="s">
        <v>2773</v>
      </c>
      <c r="D182" s="7" t="s">
        <v>2774</v>
      </c>
      <c r="E182" s="7" t="s">
        <v>2775</v>
      </c>
      <c r="F182" s="7" t="s">
        <v>2776</v>
      </c>
      <c r="G182" s="7"/>
      <c r="H182" s="17" t="s">
        <v>2777</v>
      </c>
      <c r="I182" s="7">
        <v>4.9000000000000004</v>
      </c>
      <c r="J182" s="7">
        <v>119</v>
      </c>
      <c r="K182" s="7" t="s">
        <v>2778</v>
      </c>
      <c r="L182" s="7" t="s">
        <v>2779</v>
      </c>
      <c r="M182" s="7" t="s">
        <v>1160</v>
      </c>
      <c r="N182" s="7" t="s">
        <v>119</v>
      </c>
      <c r="O182" s="7"/>
      <c r="P182" s="7"/>
      <c r="Q182" s="7"/>
      <c r="R182" s="7"/>
      <c r="S182" s="7"/>
      <c r="T182" s="7"/>
      <c r="U182" s="7"/>
      <c r="V182" s="7"/>
      <c r="W182" s="7"/>
      <c r="X182" s="7"/>
      <c r="Y182" s="7"/>
      <c r="Z182" s="7"/>
      <c r="AA182" s="7"/>
      <c r="AB182" s="7"/>
    </row>
    <row r="183" spans="1:28" ht="22.5" customHeight="1">
      <c r="A183" t="s">
        <v>14461</v>
      </c>
      <c r="B183" s="7" t="s">
        <v>1160</v>
      </c>
      <c r="C183" s="7" t="s">
        <v>2780</v>
      </c>
      <c r="D183" s="7" t="s">
        <v>2781</v>
      </c>
      <c r="E183" s="7" t="s">
        <v>2782</v>
      </c>
      <c r="F183" s="7" t="s">
        <v>2783</v>
      </c>
      <c r="G183" s="7"/>
      <c r="H183" s="7"/>
      <c r="I183" s="7">
        <v>4.5999999999999996</v>
      </c>
      <c r="J183" s="7">
        <v>37</v>
      </c>
      <c r="K183" s="7" t="s">
        <v>2784</v>
      </c>
      <c r="L183" s="7" t="s">
        <v>2785</v>
      </c>
      <c r="M183" s="7" t="s">
        <v>1160</v>
      </c>
      <c r="N183" s="7" t="s">
        <v>316</v>
      </c>
      <c r="O183" s="7"/>
      <c r="P183" s="7"/>
      <c r="Q183" s="7"/>
      <c r="R183" s="7"/>
      <c r="S183" s="7"/>
      <c r="T183" s="7"/>
      <c r="U183" s="7"/>
      <c r="V183" s="7"/>
      <c r="W183" s="7"/>
      <c r="X183" s="7"/>
      <c r="Y183" s="7"/>
      <c r="Z183" s="7"/>
      <c r="AA183" s="7"/>
      <c r="AB183" s="7"/>
    </row>
    <row r="184" spans="1:28" ht="22.5" customHeight="1">
      <c r="A184" t="s">
        <v>14461</v>
      </c>
      <c r="B184" s="7" t="s">
        <v>1160</v>
      </c>
      <c r="C184" s="7" t="s">
        <v>2786</v>
      </c>
      <c r="D184" s="7" t="s">
        <v>2787</v>
      </c>
      <c r="E184" s="7" t="s">
        <v>2788</v>
      </c>
      <c r="F184" s="7" t="s">
        <v>2789</v>
      </c>
      <c r="G184" s="7"/>
      <c r="H184" s="7"/>
      <c r="I184" s="7">
        <v>5</v>
      </c>
      <c r="J184" s="7">
        <v>18</v>
      </c>
      <c r="K184" s="7" t="s">
        <v>2790</v>
      </c>
      <c r="L184" s="7" t="s">
        <v>2791</v>
      </c>
      <c r="M184" s="7" t="s">
        <v>1160</v>
      </c>
      <c r="N184" s="7" t="s">
        <v>316</v>
      </c>
      <c r="O184" s="7"/>
      <c r="P184" s="7"/>
      <c r="Q184" s="7"/>
      <c r="R184" s="7"/>
      <c r="S184" s="7"/>
      <c r="T184" s="7"/>
      <c r="U184" s="7"/>
      <c r="V184" s="7"/>
      <c r="W184" s="7"/>
      <c r="X184" s="7"/>
      <c r="Y184" s="7"/>
      <c r="Z184" s="7"/>
      <c r="AA184" s="7"/>
      <c r="AB184" s="7"/>
    </row>
    <row r="185" spans="1:28" ht="22.5" customHeight="1">
      <c r="A185" t="s">
        <v>14461</v>
      </c>
      <c r="B185" s="7" t="s">
        <v>1300</v>
      </c>
      <c r="C185" s="7" t="s">
        <v>2792</v>
      </c>
      <c r="D185" s="7" t="s">
        <v>2793</v>
      </c>
      <c r="E185" s="7" t="s">
        <v>2794</v>
      </c>
      <c r="F185" s="7" t="s">
        <v>2795</v>
      </c>
      <c r="G185" s="7"/>
      <c r="H185" s="17" t="s">
        <v>2796</v>
      </c>
      <c r="I185" s="7">
        <v>4.9000000000000004</v>
      </c>
      <c r="J185" s="7">
        <v>59</v>
      </c>
      <c r="K185" s="7" t="s">
        <v>2797</v>
      </c>
      <c r="L185" s="7" t="s">
        <v>2798</v>
      </c>
      <c r="M185" s="7" t="s">
        <v>1160</v>
      </c>
      <c r="N185" s="7" t="s">
        <v>316</v>
      </c>
      <c r="O185" s="7"/>
      <c r="P185" s="7"/>
      <c r="Q185" s="7"/>
      <c r="R185" s="7"/>
      <c r="S185" s="7"/>
      <c r="T185" s="7"/>
      <c r="U185" s="7"/>
      <c r="V185" s="7"/>
      <c r="W185" s="7"/>
      <c r="X185" s="7"/>
      <c r="Y185" s="7"/>
      <c r="Z185" s="7"/>
      <c r="AA185" s="7"/>
      <c r="AB185" s="7"/>
    </row>
    <row r="186" spans="1:28" ht="22.5" customHeight="1">
      <c r="A186" t="s">
        <v>14461</v>
      </c>
      <c r="B186" s="7" t="s">
        <v>1300</v>
      </c>
      <c r="C186" s="7" t="s">
        <v>2799</v>
      </c>
      <c r="D186" s="7" t="s">
        <v>2800</v>
      </c>
      <c r="E186" s="7" t="s">
        <v>2801</v>
      </c>
      <c r="F186" s="7" t="s">
        <v>2802</v>
      </c>
      <c r="G186" s="7"/>
      <c r="H186" s="17" t="s">
        <v>2803</v>
      </c>
      <c r="I186" s="7">
        <v>5</v>
      </c>
      <c r="J186" s="7">
        <v>254</v>
      </c>
      <c r="K186" s="7" t="s">
        <v>2804</v>
      </c>
      <c r="L186" s="7" t="s">
        <v>2805</v>
      </c>
      <c r="M186" s="7" t="s">
        <v>2806</v>
      </c>
      <c r="N186" s="7" t="s">
        <v>316</v>
      </c>
      <c r="O186" s="7"/>
      <c r="P186" s="7"/>
      <c r="Q186" s="7"/>
      <c r="R186" s="7"/>
      <c r="S186" s="7"/>
      <c r="T186" s="7"/>
      <c r="U186" s="7"/>
      <c r="V186" s="7"/>
      <c r="W186" s="7"/>
      <c r="X186" s="7"/>
      <c r="Y186" s="7"/>
      <c r="Z186" s="7"/>
      <c r="AA186" s="7"/>
      <c r="AB186" s="7"/>
    </row>
    <row r="187" spans="1:28" ht="22.5" customHeight="1">
      <c r="A187" t="s">
        <v>14461</v>
      </c>
      <c r="B187" s="7" t="s">
        <v>1300</v>
      </c>
      <c r="C187" s="7" t="s">
        <v>2807</v>
      </c>
      <c r="D187" s="7" t="s">
        <v>2808</v>
      </c>
      <c r="E187" s="7" t="s">
        <v>2809</v>
      </c>
      <c r="F187" s="7" t="s">
        <v>2810</v>
      </c>
      <c r="G187" s="7"/>
      <c r="H187" s="17" t="s">
        <v>2811</v>
      </c>
      <c r="I187" s="7">
        <v>4.7</v>
      </c>
      <c r="J187" s="7">
        <v>13</v>
      </c>
      <c r="K187" s="7" t="s">
        <v>2812</v>
      </c>
      <c r="L187" s="7" t="s">
        <v>2813</v>
      </c>
      <c r="M187" s="7" t="s">
        <v>2814</v>
      </c>
      <c r="N187" s="7" t="s">
        <v>316</v>
      </c>
      <c r="O187" s="7"/>
      <c r="P187" s="7"/>
      <c r="Q187" s="7"/>
      <c r="R187" s="7"/>
      <c r="S187" s="7"/>
      <c r="T187" s="7"/>
      <c r="U187" s="7"/>
      <c r="V187" s="7"/>
      <c r="W187" s="7"/>
      <c r="X187" s="7"/>
      <c r="Y187" s="7"/>
      <c r="Z187" s="7"/>
      <c r="AA187" s="7"/>
      <c r="AB187" s="7"/>
    </row>
    <row r="188" spans="1:28" ht="22.5" customHeight="1">
      <c r="A188" t="s">
        <v>14461</v>
      </c>
      <c r="B188" s="7" t="s">
        <v>1300</v>
      </c>
      <c r="C188" s="7" t="s">
        <v>2815</v>
      </c>
      <c r="D188" s="7" t="s">
        <v>2816</v>
      </c>
      <c r="E188" s="7" t="s">
        <v>2817</v>
      </c>
      <c r="F188" s="7" t="s">
        <v>2818</v>
      </c>
      <c r="G188" s="7"/>
      <c r="H188" s="17" t="s">
        <v>2819</v>
      </c>
      <c r="I188" s="7">
        <v>5</v>
      </c>
      <c r="J188" s="7">
        <v>271</v>
      </c>
      <c r="K188" s="7" t="s">
        <v>2820</v>
      </c>
      <c r="L188" s="7" t="s">
        <v>2821</v>
      </c>
      <c r="M188" s="7" t="s">
        <v>1300</v>
      </c>
      <c r="N188" s="7" t="s">
        <v>316</v>
      </c>
      <c r="O188" s="7"/>
      <c r="P188" s="7"/>
      <c r="Q188" s="7"/>
      <c r="R188" s="7"/>
      <c r="S188" s="7"/>
      <c r="T188" s="7"/>
      <c r="U188" s="7"/>
      <c r="V188" s="7"/>
      <c r="W188" s="7"/>
      <c r="X188" s="7"/>
      <c r="Y188" s="7"/>
      <c r="Z188" s="7"/>
      <c r="AA188" s="7"/>
      <c r="AB188" s="7"/>
    </row>
    <row r="189" spans="1:28" ht="22.5" customHeight="1">
      <c r="A189" t="s">
        <v>14461</v>
      </c>
      <c r="B189" s="7" t="s">
        <v>1300</v>
      </c>
      <c r="C189" s="7" t="s">
        <v>2822</v>
      </c>
      <c r="D189" s="7" t="s">
        <v>2823</v>
      </c>
      <c r="E189" s="7" t="s">
        <v>2824</v>
      </c>
      <c r="F189" s="7" t="s">
        <v>2825</v>
      </c>
      <c r="G189" s="7"/>
      <c r="H189" s="7"/>
      <c r="I189" s="7">
        <v>4.9000000000000004</v>
      </c>
      <c r="J189" s="7">
        <v>18</v>
      </c>
      <c r="K189" s="7" t="s">
        <v>2826</v>
      </c>
      <c r="L189" s="7" t="s">
        <v>2827</v>
      </c>
      <c r="M189" s="7" t="s">
        <v>1300</v>
      </c>
      <c r="N189" s="7" t="s">
        <v>316</v>
      </c>
      <c r="O189" s="7"/>
      <c r="P189" s="7"/>
      <c r="Q189" s="7"/>
      <c r="R189" s="7"/>
      <c r="S189" s="7"/>
      <c r="T189" s="7"/>
      <c r="U189" s="7"/>
      <c r="V189" s="7"/>
      <c r="W189" s="7"/>
      <c r="X189" s="7"/>
      <c r="Y189" s="7"/>
      <c r="Z189" s="7"/>
      <c r="AA189" s="7"/>
      <c r="AB189" s="7"/>
    </row>
    <row r="190" spans="1:28" ht="22.5" customHeight="1">
      <c r="A190" t="s">
        <v>14461</v>
      </c>
      <c r="B190" s="7" t="s">
        <v>1300</v>
      </c>
      <c r="C190" s="7" t="s">
        <v>2828</v>
      </c>
      <c r="D190" s="7" t="s">
        <v>2829</v>
      </c>
      <c r="E190" s="7" t="s">
        <v>2830</v>
      </c>
      <c r="F190" s="7" t="s">
        <v>2831</v>
      </c>
      <c r="G190" s="7"/>
      <c r="H190" s="17" t="s">
        <v>2832</v>
      </c>
      <c r="I190" s="7">
        <v>5</v>
      </c>
      <c r="J190" s="7">
        <v>141</v>
      </c>
      <c r="K190" s="7" t="s">
        <v>2833</v>
      </c>
      <c r="L190" s="7" t="s">
        <v>2834</v>
      </c>
      <c r="M190" s="7" t="s">
        <v>1300</v>
      </c>
      <c r="N190" s="7" t="s">
        <v>316</v>
      </c>
      <c r="O190" s="7"/>
      <c r="P190" s="7"/>
      <c r="Q190" s="7"/>
      <c r="R190" s="7"/>
      <c r="S190" s="7"/>
      <c r="T190" s="7"/>
      <c r="U190" s="7"/>
      <c r="V190" s="7"/>
      <c r="W190" s="7"/>
      <c r="X190" s="7"/>
      <c r="Y190" s="7"/>
      <c r="Z190" s="7"/>
      <c r="AA190" s="7"/>
      <c r="AB190" s="7"/>
    </row>
    <row r="191" spans="1:28" ht="22.5" customHeight="1">
      <c r="A191" t="s">
        <v>14461</v>
      </c>
      <c r="B191" s="7" t="s">
        <v>1300</v>
      </c>
      <c r="C191" s="7" t="s">
        <v>2835</v>
      </c>
      <c r="D191" s="7" t="s">
        <v>2836</v>
      </c>
      <c r="E191" s="7" t="s">
        <v>2837</v>
      </c>
      <c r="F191" s="7" t="s">
        <v>2838</v>
      </c>
      <c r="G191" s="7"/>
      <c r="H191" s="17" t="s">
        <v>2839</v>
      </c>
      <c r="I191" s="7">
        <v>5</v>
      </c>
      <c r="J191" s="7">
        <v>126</v>
      </c>
      <c r="K191" s="7" t="s">
        <v>2840</v>
      </c>
      <c r="L191" s="7" t="s">
        <v>2841</v>
      </c>
      <c r="M191" s="7" t="s">
        <v>1380</v>
      </c>
      <c r="N191" s="7" t="s">
        <v>316</v>
      </c>
      <c r="O191" s="7"/>
      <c r="P191" s="7"/>
      <c r="Q191" s="7"/>
      <c r="R191" s="7"/>
      <c r="S191" s="7"/>
      <c r="T191" s="7"/>
      <c r="U191" s="7"/>
      <c r="V191" s="7"/>
      <c r="W191" s="7"/>
      <c r="X191" s="7"/>
      <c r="Y191" s="7"/>
      <c r="Z191" s="7"/>
      <c r="AA191" s="7"/>
      <c r="AB191" s="7"/>
    </row>
    <row r="192" spans="1:28" ht="22.5" customHeight="1">
      <c r="A192" t="s">
        <v>14461</v>
      </c>
      <c r="B192" s="7" t="s">
        <v>1300</v>
      </c>
      <c r="C192" s="7" t="s">
        <v>2842</v>
      </c>
      <c r="D192" s="7" t="s">
        <v>2843</v>
      </c>
      <c r="E192" s="7" t="s">
        <v>2844</v>
      </c>
      <c r="F192" s="7" t="s">
        <v>2845</v>
      </c>
      <c r="G192" s="7"/>
      <c r="H192" s="17" t="s">
        <v>2846</v>
      </c>
      <c r="I192" s="7">
        <v>5</v>
      </c>
      <c r="J192" s="7">
        <v>100</v>
      </c>
      <c r="K192" s="7" t="s">
        <v>2847</v>
      </c>
      <c r="L192" s="7" t="s">
        <v>2848</v>
      </c>
      <c r="M192" s="7" t="s">
        <v>1300</v>
      </c>
      <c r="N192" s="7" t="s">
        <v>316</v>
      </c>
      <c r="O192" s="7"/>
      <c r="P192" s="7"/>
      <c r="Q192" s="7"/>
      <c r="R192" s="7"/>
      <c r="S192" s="7"/>
      <c r="T192" s="7"/>
      <c r="U192" s="7"/>
      <c r="V192" s="7"/>
      <c r="W192" s="7"/>
      <c r="X192" s="7"/>
      <c r="Y192" s="7"/>
      <c r="Z192" s="7"/>
      <c r="AA192" s="7"/>
      <c r="AB192" s="7"/>
    </row>
    <row r="193" spans="1:28" ht="22.5" customHeight="1">
      <c r="A193" t="s">
        <v>14461</v>
      </c>
      <c r="B193" s="7" t="s">
        <v>1300</v>
      </c>
      <c r="C193" s="7" t="s">
        <v>2849</v>
      </c>
      <c r="D193" s="7" t="s">
        <v>2850</v>
      </c>
      <c r="E193" s="7" t="s">
        <v>2851</v>
      </c>
      <c r="F193" s="7" t="s">
        <v>2852</v>
      </c>
      <c r="G193" s="7"/>
      <c r="H193" s="17" t="s">
        <v>2853</v>
      </c>
      <c r="I193" s="7">
        <v>4.8</v>
      </c>
      <c r="J193" s="7">
        <v>48</v>
      </c>
      <c r="K193" s="7" t="s">
        <v>2854</v>
      </c>
      <c r="L193" s="7" t="s">
        <v>2855</v>
      </c>
      <c r="M193" s="7" t="s">
        <v>2856</v>
      </c>
      <c r="N193" s="7" t="s">
        <v>316</v>
      </c>
      <c r="O193" s="7"/>
      <c r="P193" s="7"/>
      <c r="Q193" s="7"/>
      <c r="R193" s="7"/>
      <c r="S193" s="7"/>
      <c r="T193" s="7"/>
      <c r="U193" s="7"/>
      <c r="V193" s="7"/>
      <c r="W193" s="7"/>
      <c r="X193" s="7"/>
      <c r="Y193" s="7"/>
      <c r="Z193" s="7"/>
      <c r="AA193" s="7"/>
      <c r="AB193" s="7"/>
    </row>
    <row r="194" spans="1:28" ht="22.5" customHeight="1">
      <c r="A194" t="s">
        <v>14461</v>
      </c>
      <c r="B194" s="7" t="s">
        <v>1300</v>
      </c>
      <c r="C194" s="7" t="s">
        <v>2857</v>
      </c>
      <c r="D194" s="7" t="s">
        <v>2858</v>
      </c>
      <c r="E194" s="7" t="s">
        <v>2859</v>
      </c>
      <c r="F194" s="7" t="s">
        <v>2860</v>
      </c>
      <c r="G194" s="7"/>
      <c r="H194" s="17" t="s">
        <v>2861</v>
      </c>
      <c r="I194" s="7">
        <v>5</v>
      </c>
      <c r="J194" s="7">
        <v>45</v>
      </c>
      <c r="K194" s="7" t="s">
        <v>2862</v>
      </c>
      <c r="L194" s="7" t="s">
        <v>2863</v>
      </c>
      <c r="M194" s="7" t="s">
        <v>2864</v>
      </c>
      <c r="N194" s="7" t="s">
        <v>316</v>
      </c>
      <c r="O194" s="7"/>
      <c r="P194" s="7"/>
      <c r="Q194" s="7"/>
      <c r="R194" s="7"/>
      <c r="S194" s="7"/>
      <c r="T194" s="7"/>
      <c r="U194" s="7"/>
      <c r="V194" s="7"/>
      <c r="W194" s="7"/>
      <c r="X194" s="7"/>
      <c r="Y194" s="7"/>
      <c r="Z194" s="7"/>
      <c r="AA194" s="7"/>
      <c r="AB194" s="7"/>
    </row>
    <row r="195" spans="1:28" ht="22.5" customHeight="1">
      <c r="A195" t="s">
        <v>14461</v>
      </c>
      <c r="B195" s="7" t="s">
        <v>1300</v>
      </c>
      <c r="C195" s="7" t="s">
        <v>2865</v>
      </c>
      <c r="D195" s="7" t="s">
        <v>2866</v>
      </c>
      <c r="E195" s="7" t="s">
        <v>2867</v>
      </c>
      <c r="F195" s="7" t="s">
        <v>2868</v>
      </c>
      <c r="G195" s="7"/>
      <c r="H195" s="7"/>
      <c r="I195" s="7">
        <v>5</v>
      </c>
      <c r="J195" s="7">
        <v>14</v>
      </c>
      <c r="K195" s="7" t="s">
        <v>2869</v>
      </c>
      <c r="L195" s="7" t="s">
        <v>2848</v>
      </c>
      <c r="M195" s="7" t="s">
        <v>1300</v>
      </c>
      <c r="N195" s="7" t="s">
        <v>316</v>
      </c>
      <c r="O195" s="7"/>
      <c r="P195" s="7"/>
      <c r="Q195" s="7"/>
      <c r="R195" s="7"/>
      <c r="S195" s="7"/>
      <c r="T195" s="7"/>
      <c r="U195" s="7"/>
      <c r="V195" s="7"/>
      <c r="W195" s="7"/>
      <c r="X195" s="7"/>
      <c r="Y195" s="7"/>
      <c r="Z195" s="7"/>
      <c r="AA195" s="7"/>
      <c r="AB195" s="7"/>
    </row>
    <row r="196" spans="1:28" ht="22.5" customHeight="1">
      <c r="A196" t="s">
        <v>14461</v>
      </c>
      <c r="B196" s="7" t="s">
        <v>1300</v>
      </c>
      <c r="C196" s="7" t="s">
        <v>2870</v>
      </c>
      <c r="D196" s="7" t="s">
        <v>2871</v>
      </c>
      <c r="E196" s="7" t="s">
        <v>2872</v>
      </c>
      <c r="F196" s="7" t="s">
        <v>2873</v>
      </c>
      <c r="G196" s="7"/>
      <c r="H196" s="17" t="s">
        <v>2874</v>
      </c>
      <c r="I196" s="7">
        <v>5</v>
      </c>
      <c r="J196" s="7">
        <v>25</v>
      </c>
      <c r="K196" s="7" t="s">
        <v>2875</v>
      </c>
      <c r="L196" s="7" t="s">
        <v>2876</v>
      </c>
      <c r="M196" s="7" t="s">
        <v>1300</v>
      </c>
      <c r="N196" s="7" t="s">
        <v>316</v>
      </c>
      <c r="O196" s="7"/>
      <c r="P196" s="7"/>
      <c r="Q196" s="7"/>
      <c r="R196" s="7"/>
      <c r="S196" s="7"/>
      <c r="T196" s="7"/>
      <c r="U196" s="7"/>
      <c r="V196" s="7"/>
      <c r="W196" s="7"/>
      <c r="X196" s="7"/>
      <c r="Y196" s="7"/>
      <c r="Z196" s="7"/>
      <c r="AA196" s="7"/>
      <c r="AB196" s="7"/>
    </row>
    <row r="197" spans="1:28" ht="22.5" customHeight="1">
      <c r="A197" t="s">
        <v>14461</v>
      </c>
      <c r="B197" s="7" t="s">
        <v>1300</v>
      </c>
      <c r="C197" s="7" t="s">
        <v>2877</v>
      </c>
      <c r="D197" s="7" t="s">
        <v>2878</v>
      </c>
      <c r="E197" s="7" t="s">
        <v>2879</v>
      </c>
      <c r="F197" s="7" t="s">
        <v>2880</v>
      </c>
      <c r="G197" s="7"/>
      <c r="H197" s="17" t="s">
        <v>2881</v>
      </c>
      <c r="I197" s="7">
        <v>4.9000000000000004</v>
      </c>
      <c r="J197" s="7">
        <v>247</v>
      </c>
      <c r="K197" s="7" t="s">
        <v>2882</v>
      </c>
      <c r="L197" s="7" t="s">
        <v>2883</v>
      </c>
      <c r="M197" s="7" t="s">
        <v>1300</v>
      </c>
      <c r="N197" s="7" t="s">
        <v>316</v>
      </c>
      <c r="O197" s="7"/>
      <c r="P197" s="7"/>
      <c r="Q197" s="7"/>
      <c r="R197" s="7"/>
      <c r="S197" s="7"/>
      <c r="T197" s="7"/>
      <c r="U197" s="7"/>
      <c r="V197" s="7"/>
      <c r="W197" s="7"/>
      <c r="X197" s="7"/>
      <c r="Y197" s="7"/>
      <c r="Z197" s="7"/>
      <c r="AA197" s="7"/>
      <c r="AB197" s="7"/>
    </row>
    <row r="198" spans="1:28" ht="22.5" customHeight="1">
      <c r="A198" t="s">
        <v>14461</v>
      </c>
      <c r="B198" s="7" t="s">
        <v>1300</v>
      </c>
      <c r="C198" s="7" t="s">
        <v>2884</v>
      </c>
      <c r="D198" s="7" t="s">
        <v>2885</v>
      </c>
      <c r="E198" s="7" t="s">
        <v>2879</v>
      </c>
      <c r="F198" s="7" t="s">
        <v>2886</v>
      </c>
      <c r="G198" s="7"/>
      <c r="H198" s="17" t="s">
        <v>2887</v>
      </c>
      <c r="I198" s="7">
        <v>5</v>
      </c>
      <c r="J198" s="7">
        <v>127</v>
      </c>
      <c r="K198" s="7" t="s">
        <v>2888</v>
      </c>
      <c r="L198" s="7" t="s">
        <v>2889</v>
      </c>
      <c r="M198" s="7" t="s">
        <v>2814</v>
      </c>
      <c r="N198" s="7" t="s">
        <v>316</v>
      </c>
      <c r="O198" s="7"/>
      <c r="P198" s="7"/>
      <c r="Q198" s="7"/>
      <c r="R198" s="7"/>
      <c r="S198" s="7"/>
      <c r="T198" s="7"/>
      <c r="U198" s="7"/>
      <c r="V198" s="7"/>
      <c r="W198" s="7"/>
      <c r="X198" s="7"/>
      <c r="Y198" s="7"/>
      <c r="Z198" s="7"/>
      <c r="AA198" s="7"/>
      <c r="AB198" s="7"/>
    </row>
    <row r="199" spans="1:28" ht="22.5" customHeight="1">
      <c r="A199" t="s">
        <v>14461</v>
      </c>
      <c r="B199" s="7" t="s">
        <v>1300</v>
      </c>
      <c r="C199" s="7" t="s">
        <v>2890</v>
      </c>
      <c r="D199" s="7" t="s">
        <v>2891</v>
      </c>
      <c r="E199" s="7" t="s">
        <v>2892</v>
      </c>
      <c r="F199" s="7" t="s">
        <v>2893</v>
      </c>
      <c r="G199" s="7"/>
      <c r="H199" s="17" t="s">
        <v>2894</v>
      </c>
      <c r="I199" s="7">
        <v>5</v>
      </c>
      <c r="J199" s="7">
        <v>30</v>
      </c>
      <c r="K199" s="7" t="s">
        <v>2895</v>
      </c>
      <c r="L199" s="7" t="s">
        <v>2813</v>
      </c>
      <c r="M199" s="7" t="s">
        <v>2814</v>
      </c>
      <c r="N199" s="7" t="s">
        <v>316</v>
      </c>
      <c r="O199" s="7"/>
      <c r="P199" s="7"/>
      <c r="Q199" s="7"/>
      <c r="R199" s="7"/>
      <c r="S199" s="7"/>
      <c r="T199" s="7"/>
      <c r="U199" s="7"/>
      <c r="V199" s="7"/>
      <c r="W199" s="7"/>
      <c r="X199" s="7"/>
      <c r="Y199" s="7"/>
      <c r="Z199" s="7"/>
      <c r="AA199" s="7"/>
      <c r="AB199" s="7"/>
    </row>
    <row r="200" spans="1:28" ht="22.5" customHeight="1">
      <c r="A200" t="s">
        <v>14461</v>
      </c>
      <c r="B200" s="7" t="s">
        <v>1300</v>
      </c>
      <c r="C200" s="7" t="s">
        <v>2896</v>
      </c>
      <c r="D200" s="7" t="s">
        <v>2897</v>
      </c>
      <c r="E200" s="7" t="s">
        <v>2898</v>
      </c>
      <c r="F200" s="7" t="s">
        <v>2899</v>
      </c>
      <c r="G200" s="7"/>
      <c r="H200" s="17" t="s">
        <v>2900</v>
      </c>
      <c r="I200" s="7">
        <v>4.5999999999999996</v>
      </c>
      <c r="J200" s="7">
        <v>11</v>
      </c>
      <c r="K200" s="7" t="s">
        <v>2901</v>
      </c>
      <c r="L200" s="7" t="s">
        <v>2902</v>
      </c>
      <c r="M200" s="7" t="s">
        <v>1300</v>
      </c>
      <c r="N200" s="7" t="s">
        <v>316</v>
      </c>
      <c r="O200" s="7"/>
      <c r="P200" s="7"/>
      <c r="Q200" s="7"/>
      <c r="R200" s="7"/>
      <c r="S200" s="7"/>
      <c r="T200" s="7"/>
      <c r="U200" s="7"/>
      <c r="V200" s="7"/>
      <c r="W200" s="7"/>
      <c r="X200" s="7"/>
      <c r="Y200" s="7"/>
      <c r="Z200" s="7"/>
      <c r="AA200" s="7"/>
      <c r="AB200" s="7"/>
    </row>
    <row r="201" spans="1:28" ht="22.5" customHeight="1">
      <c r="A201" t="s">
        <v>14461</v>
      </c>
      <c r="B201" s="7" t="s">
        <v>1300</v>
      </c>
      <c r="C201" s="7" t="s">
        <v>2903</v>
      </c>
      <c r="D201" s="7" t="s">
        <v>2904</v>
      </c>
      <c r="E201" s="7" t="s">
        <v>2905</v>
      </c>
      <c r="F201" s="7" t="s">
        <v>2906</v>
      </c>
      <c r="G201" s="7"/>
      <c r="H201" s="17" t="s">
        <v>2907</v>
      </c>
      <c r="I201" s="7">
        <v>5</v>
      </c>
      <c r="J201" s="7">
        <v>83</v>
      </c>
      <c r="K201" s="7" t="s">
        <v>2908</v>
      </c>
      <c r="L201" s="7" t="s">
        <v>2909</v>
      </c>
      <c r="M201" s="7" t="s">
        <v>2910</v>
      </c>
      <c r="N201" s="7" t="s">
        <v>316</v>
      </c>
      <c r="O201" s="7"/>
      <c r="P201" s="7"/>
      <c r="Q201" s="7"/>
      <c r="R201" s="7"/>
      <c r="S201" s="7"/>
      <c r="T201" s="7"/>
      <c r="U201" s="7"/>
      <c r="V201" s="7"/>
      <c r="W201" s="7"/>
      <c r="X201" s="7"/>
      <c r="Y201" s="7"/>
      <c r="Z201" s="7"/>
      <c r="AA201" s="7"/>
      <c r="AB201" s="7"/>
    </row>
    <row r="202" spans="1:28" ht="22.5" customHeight="1">
      <c r="A202" t="s">
        <v>14461</v>
      </c>
      <c r="B202" s="7" t="s">
        <v>1300</v>
      </c>
      <c r="C202" s="7" t="s">
        <v>2911</v>
      </c>
      <c r="D202" s="7" t="s">
        <v>2912</v>
      </c>
      <c r="E202" s="7" t="s">
        <v>2913</v>
      </c>
      <c r="F202" s="7" t="s">
        <v>2914</v>
      </c>
      <c r="G202" s="7"/>
      <c r="H202" s="17" t="s">
        <v>2915</v>
      </c>
      <c r="I202" s="7">
        <v>5</v>
      </c>
      <c r="J202" s="7">
        <v>124</v>
      </c>
      <c r="K202" s="7" t="s">
        <v>2916</v>
      </c>
      <c r="L202" s="7" t="s">
        <v>2917</v>
      </c>
      <c r="M202" s="7" t="s">
        <v>1300</v>
      </c>
      <c r="N202" s="7" t="s">
        <v>316</v>
      </c>
      <c r="O202" s="7"/>
      <c r="P202" s="7"/>
      <c r="Q202" s="7"/>
      <c r="R202" s="7"/>
      <c r="S202" s="7"/>
      <c r="T202" s="7"/>
      <c r="U202" s="7"/>
      <c r="V202" s="7"/>
      <c r="W202" s="7"/>
      <c r="X202" s="7"/>
      <c r="Y202" s="7"/>
      <c r="Z202" s="7"/>
      <c r="AA202" s="7"/>
      <c r="AB202" s="7"/>
    </row>
    <row r="203" spans="1:28" ht="22.5" customHeight="1">
      <c r="A203" t="s">
        <v>14461</v>
      </c>
      <c r="B203" s="7" t="s">
        <v>1300</v>
      </c>
      <c r="C203" s="7" t="s">
        <v>2918</v>
      </c>
      <c r="D203" s="7" t="s">
        <v>2919</v>
      </c>
      <c r="E203" s="7" t="s">
        <v>2920</v>
      </c>
      <c r="F203" s="7" t="s">
        <v>2921</v>
      </c>
      <c r="G203" s="7"/>
      <c r="H203" s="17" t="s">
        <v>2922</v>
      </c>
      <c r="I203" s="7">
        <v>5</v>
      </c>
      <c r="J203" s="7">
        <v>88</v>
      </c>
      <c r="K203" s="7" t="s">
        <v>2923</v>
      </c>
      <c r="L203" s="7" t="s">
        <v>2848</v>
      </c>
      <c r="M203" s="7" t="s">
        <v>2924</v>
      </c>
      <c r="N203" s="7" t="s">
        <v>316</v>
      </c>
      <c r="O203" s="7"/>
      <c r="P203" s="7"/>
      <c r="Q203" s="7"/>
      <c r="R203" s="7"/>
      <c r="S203" s="7"/>
      <c r="T203" s="7"/>
      <c r="U203" s="7"/>
      <c r="V203" s="7"/>
      <c r="W203" s="7"/>
      <c r="X203" s="7"/>
      <c r="Y203" s="7"/>
      <c r="Z203" s="7"/>
      <c r="AA203" s="7"/>
      <c r="AB203" s="7"/>
    </row>
    <row r="204" spans="1:28" ht="22.5" customHeight="1">
      <c r="A204" t="s">
        <v>14461</v>
      </c>
      <c r="B204" s="7" t="s">
        <v>1447</v>
      </c>
      <c r="C204" s="7" t="s">
        <v>2925</v>
      </c>
      <c r="D204" s="7" t="s">
        <v>2926</v>
      </c>
      <c r="E204" s="7" t="s">
        <v>2927</v>
      </c>
      <c r="F204" s="7" t="s">
        <v>2928</v>
      </c>
      <c r="G204" s="7"/>
      <c r="H204" s="17" t="s">
        <v>2929</v>
      </c>
      <c r="I204" s="7">
        <v>4.7</v>
      </c>
      <c r="J204" s="7">
        <v>-255</v>
      </c>
      <c r="K204" s="7" t="s">
        <v>2930</v>
      </c>
      <c r="L204" s="7" t="s">
        <v>2931</v>
      </c>
      <c r="M204" s="7" t="s">
        <v>2932</v>
      </c>
      <c r="N204" s="7" t="s">
        <v>316</v>
      </c>
      <c r="O204" s="7"/>
      <c r="P204" s="7"/>
      <c r="Q204" s="7"/>
      <c r="R204" s="7"/>
      <c r="S204" s="7"/>
      <c r="T204" s="7"/>
      <c r="U204" s="7"/>
      <c r="V204" s="7"/>
      <c r="W204" s="7"/>
      <c r="X204" s="7"/>
      <c r="Y204" s="7"/>
      <c r="Z204" s="7"/>
      <c r="AA204" s="7"/>
      <c r="AB204" s="7"/>
    </row>
    <row r="205" spans="1:28" ht="22.5" customHeight="1">
      <c r="A205" t="s">
        <v>14461</v>
      </c>
      <c r="B205" s="7" t="s">
        <v>1447</v>
      </c>
      <c r="C205" s="7" t="s">
        <v>2933</v>
      </c>
      <c r="D205" s="7" t="s">
        <v>2934</v>
      </c>
      <c r="E205" s="7" t="s">
        <v>2935</v>
      </c>
      <c r="F205" s="7" t="s">
        <v>2936</v>
      </c>
      <c r="G205" s="7"/>
      <c r="H205" s="17" t="s">
        <v>2937</v>
      </c>
      <c r="I205" s="7">
        <v>4.9000000000000004</v>
      </c>
      <c r="J205" s="7">
        <v>-588</v>
      </c>
      <c r="K205" s="7" t="s">
        <v>2938</v>
      </c>
      <c r="L205" s="7" t="s">
        <v>2939</v>
      </c>
      <c r="M205" s="7" t="s">
        <v>2932</v>
      </c>
      <c r="N205" s="7" t="s">
        <v>316</v>
      </c>
      <c r="O205" s="7"/>
      <c r="P205" s="7"/>
      <c r="Q205" s="7"/>
      <c r="R205" s="7"/>
      <c r="S205" s="7"/>
      <c r="T205" s="7"/>
      <c r="U205" s="7"/>
      <c r="V205" s="7"/>
      <c r="W205" s="7"/>
      <c r="X205" s="7"/>
      <c r="Y205" s="7"/>
      <c r="Z205" s="7"/>
      <c r="AA205" s="7"/>
      <c r="AB205" s="7"/>
    </row>
    <row r="206" spans="1:28" ht="22.5" customHeight="1">
      <c r="A206" t="s">
        <v>14461</v>
      </c>
      <c r="B206" s="7" t="s">
        <v>1447</v>
      </c>
      <c r="C206" s="7" t="s">
        <v>2940</v>
      </c>
      <c r="D206" s="7" t="s">
        <v>2941</v>
      </c>
      <c r="E206" s="7" t="s">
        <v>2942</v>
      </c>
      <c r="F206" s="7" t="s">
        <v>2943</v>
      </c>
      <c r="G206" s="7"/>
      <c r="H206" s="17" t="s">
        <v>2944</v>
      </c>
      <c r="I206" s="7">
        <v>4.8</v>
      </c>
      <c r="J206" s="7">
        <v>-389</v>
      </c>
      <c r="K206" s="7" t="s">
        <v>2945</v>
      </c>
      <c r="L206" s="7" t="s">
        <v>2946</v>
      </c>
      <c r="M206" s="7" t="s">
        <v>2932</v>
      </c>
      <c r="N206" s="7" t="s">
        <v>316</v>
      </c>
      <c r="O206" s="7"/>
      <c r="P206" s="7"/>
      <c r="Q206" s="7"/>
      <c r="R206" s="7"/>
      <c r="S206" s="7"/>
      <c r="T206" s="7"/>
      <c r="U206" s="7"/>
      <c r="V206" s="7"/>
      <c r="W206" s="7"/>
      <c r="X206" s="7"/>
      <c r="Y206" s="7"/>
      <c r="Z206" s="7"/>
      <c r="AA206" s="7"/>
      <c r="AB206" s="7"/>
    </row>
    <row r="207" spans="1:28" ht="22.5" customHeight="1">
      <c r="A207" t="s">
        <v>14461</v>
      </c>
      <c r="B207" s="7" t="s">
        <v>1447</v>
      </c>
      <c r="C207" s="7" t="s">
        <v>2947</v>
      </c>
      <c r="D207" s="7" t="s">
        <v>2948</v>
      </c>
      <c r="E207" s="7" t="s">
        <v>2949</v>
      </c>
      <c r="F207" s="7" t="s">
        <v>2950</v>
      </c>
      <c r="G207" s="7"/>
      <c r="H207" s="17" t="s">
        <v>2951</v>
      </c>
      <c r="I207" s="7">
        <v>4.9000000000000004</v>
      </c>
      <c r="J207" s="7">
        <v>-557</v>
      </c>
      <c r="K207" s="7" t="s">
        <v>2952</v>
      </c>
      <c r="L207" s="7" t="s">
        <v>2953</v>
      </c>
      <c r="M207" s="7" t="s">
        <v>2932</v>
      </c>
      <c r="N207" s="7" t="s">
        <v>316</v>
      </c>
      <c r="O207" s="7"/>
      <c r="P207" s="7"/>
      <c r="Q207" s="7"/>
      <c r="R207" s="7"/>
      <c r="S207" s="7"/>
      <c r="T207" s="7"/>
      <c r="U207" s="7"/>
      <c r="V207" s="7"/>
      <c r="W207" s="7"/>
      <c r="X207" s="7"/>
      <c r="Y207" s="7"/>
      <c r="Z207" s="7"/>
      <c r="AA207" s="7"/>
      <c r="AB207" s="7"/>
    </row>
    <row r="208" spans="1:28" ht="22.5" customHeight="1">
      <c r="A208" t="s">
        <v>14461</v>
      </c>
      <c r="B208" s="7" t="s">
        <v>1447</v>
      </c>
      <c r="C208" s="7" t="s">
        <v>2954</v>
      </c>
      <c r="D208" s="7" t="s">
        <v>2955</v>
      </c>
      <c r="E208" s="7" t="s">
        <v>2956</v>
      </c>
      <c r="F208" s="7" t="s">
        <v>2957</v>
      </c>
      <c r="G208" s="7"/>
      <c r="H208" s="17" t="s">
        <v>2958</v>
      </c>
      <c r="I208" s="7">
        <v>4.7</v>
      </c>
      <c r="J208" s="7">
        <v>-521</v>
      </c>
      <c r="K208" s="7" t="s">
        <v>2959</v>
      </c>
      <c r="L208" s="7" t="s">
        <v>2960</v>
      </c>
      <c r="M208" s="7" t="s">
        <v>2961</v>
      </c>
      <c r="N208" s="7" t="s">
        <v>316</v>
      </c>
      <c r="O208" s="7"/>
      <c r="P208" s="7"/>
      <c r="Q208" s="7"/>
      <c r="R208" s="7"/>
      <c r="S208" s="7"/>
      <c r="T208" s="7"/>
      <c r="U208" s="7"/>
      <c r="V208" s="7"/>
      <c r="W208" s="7"/>
      <c r="X208" s="7"/>
      <c r="Y208" s="7"/>
      <c r="Z208" s="7"/>
      <c r="AA208" s="7"/>
      <c r="AB208" s="7"/>
    </row>
    <row r="209" spans="1:28" ht="22.5" customHeight="1">
      <c r="A209" t="s">
        <v>14461</v>
      </c>
      <c r="B209" s="7" t="s">
        <v>1447</v>
      </c>
      <c r="C209" s="7" t="s">
        <v>2962</v>
      </c>
      <c r="D209" s="7" t="s">
        <v>2963</v>
      </c>
      <c r="E209" s="7" t="s">
        <v>2964</v>
      </c>
      <c r="F209" s="7" t="s">
        <v>2965</v>
      </c>
      <c r="G209" s="7"/>
      <c r="H209" s="17" t="s">
        <v>2966</v>
      </c>
      <c r="I209" s="7">
        <v>4.9000000000000004</v>
      </c>
      <c r="J209" s="7">
        <v>-285</v>
      </c>
      <c r="K209" s="7" t="s">
        <v>2967</v>
      </c>
      <c r="L209" s="7" t="s">
        <v>2968</v>
      </c>
      <c r="M209" s="7" t="s">
        <v>2932</v>
      </c>
      <c r="N209" s="7" t="s">
        <v>316</v>
      </c>
      <c r="O209" s="7"/>
      <c r="P209" s="7"/>
      <c r="Q209" s="7"/>
      <c r="R209" s="7"/>
      <c r="S209" s="7"/>
      <c r="T209" s="7"/>
      <c r="U209" s="7"/>
      <c r="V209" s="7"/>
      <c r="W209" s="7"/>
      <c r="X209" s="7"/>
      <c r="Y209" s="7"/>
      <c r="Z209" s="7"/>
      <c r="AA209" s="7"/>
      <c r="AB209" s="7"/>
    </row>
    <row r="210" spans="1:28" ht="22.5" customHeight="1">
      <c r="A210" t="s">
        <v>14461</v>
      </c>
      <c r="B210" s="7" t="s">
        <v>1447</v>
      </c>
      <c r="C210" s="7" t="s">
        <v>2969</v>
      </c>
      <c r="D210" s="7" t="s">
        <v>2970</v>
      </c>
      <c r="E210" s="7" t="s">
        <v>2971</v>
      </c>
      <c r="F210" s="7" t="s">
        <v>2972</v>
      </c>
      <c r="G210" s="7"/>
      <c r="H210" s="17" t="s">
        <v>2973</v>
      </c>
      <c r="I210" s="7">
        <v>4.5</v>
      </c>
      <c r="J210" s="7">
        <v>-382</v>
      </c>
      <c r="K210" s="7" t="s">
        <v>2974</v>
      </c>
      <c r="L210" s="7" t="s">
        <v>2975</v>
      </c>
      <c r="M210" s="7" t="s">
        <v>2932</v>
      </c>
      <c r="N210" s="7" t="s">
        <v>316</v>
      </c>
      <c r="O210" s="7"/>
      <c r="P210" s="7"/>
      <c r="Q210" s="7"/>
      <c r="R210" s="7"/>
      <c r="S210" s="7"/>
      <c r="T210" s="7"/>
      <c r="U210" s="7"/>
      <c r="V210" s="7"/>
      <c r="W210" s="7"/>
      <c r="X210" s="7"/>
      <c r="Y210" s="7"/>
      <c r="Z210" s="7"/>
      <c r="AA210" s="7"/>
      <c r="AB210" s="7"/>
    </row>
    <row r="211" spans="1:28" ht="22.5" customHeight="1">
      <c r="A211" t="s">
        <v>14461</v>
      </c>
      <c r="B211" s="7" t="s">
        <v>1447</v>
      </c>
      <c r="C211" s="7" t="s">
        <v>2976</v>
      </c>
      <c r="D211" s="7" t="s">
        <v>2977</v>
      </c>
      <c r="E211" s="7" t="s">
        <v>2978</v>
      </c>
      <c r="F211" s="7" t="s">
        <v>2979</v>
      </c>
      <c r="G211" s="7"/>
      <c r="H211" s="17" t="s">
        <v>2980</v>
      </c>
      <c r="I211" s="7">
        <v>4.9000000000000004</v>
      </c>
      <c r="J211" s="7">
        <v>-622</v>
      </c>
      <c r="K211" s="7" t="s">
        <v>2981</v>
      </c>
      <c r="L211" s="7" t="s">
        <v>2931</v>
      </c>
      <c r="M211" s="7" t="s">
        <v>2932</v>
      </c>
      <c r="N211" s="7" t="s">
        <v>316</v>
      </c>
      <c r="O211" s="7"/>
      <c r="P211" s="7"/>
      <c r="Q211" s="7"/>
      <c r="R211" s="7"/>
      <c r="S211" s="7"/>
      <c r="T211" s="7"/>
      <c r="U211" s="7"/>
      <c r="V211" s="7"/>
      <c r="W211" s="7"/>
      <c r="X211" s="7"/>
      <c r="Y211" s="7"/>
      <c r="Z211" s="7"/>
      <c r="AA211" s="7"/>
      <c r="AB211" s="7"/>
    </row>
    <row r="212" spans="1:28" ht="22.5" customHeight="1">
      <c r="A212" t="s">
        <v>14461</v>
      </c>
      <c r="B212" s="7" t="s">
        <v>1447</v>
      </c>
      <c r="C212" s="7" t="s">
        <v>2982</v>
      </c>
      <c r="D212" s="7" t="s">
        <v>2983</v>
      </c>
      <c r="E212" s="7" t="s">
        <v>2984</v>
      </c>
      <c r="F212" s="7" t="s">
        <v>2985</v>
      </c>
      <c r="G212" s="7"/>
      <c r="H212" s="17" t="s">
        <v>2986</v>
      </c>
      <c r="I212" s="7">
        <v>4.8</v>
      </c>
      <c r="J212" s="7">
        <v>-333</v>
      </c>
      <c r="K212" s="7" t="s">
        <v>2987</v>
      </c>
      <c r="L212" s="7" t="s">
        <v>2988</v>
      </c>
      <c r="M212" s="7" t="s">
        <v>2932</v>
      </c>
      <c r="N212" s="7" t="s">
        <v>316</v>
      </c>
      <c r="O212" s="7"/>
      <c r="P212" s="7"/>
      <c r="Q212" s="7"/>
      <c r="R212" s="7"/>
      <c r="S212" s="7"/>
      <c r="T212" s="7"/>
      <c r="U212" s="7"/>
      <c r="V212" s="7"/>
      <c r="W212" s="7"/>
      <c r="X212" s="7"/>
      <c r="Y212" s="7"/>
      <c r="Z212" s="7"/>
      <c r="AA212" s="7"/>
      <c r="AB212" s="7"/>
    </row>
    <row r="213" spans="1:28" ht="22.5" customHeight="1">
      <c r="A213" t="s">
        <v>14461</v>
      </c>
      <c r="B213" s="7" t="s">
        <v>1447</v>
      </c>
      <c r="C213" s="7" t="s">
        <v>2989</v>
      </c>
      <c r="D213" s="7" t="s">
        <v>2990</v>
      </c>
      <c r="E213" s="7" t="s">
        <v>2991</v>
      </c>
      <c r="F213" s="7" t="s">
        <v>2992</v>
      </c>
      <c r="G213" s="7"/>
      <c r="H213" s="17" t="s">
        <v>2993</v>
      </c>
      <c r="I213" s="7">
        <v>5</v>
      </c>
      <c r="J213" s="7">
        <v>-240</v>
      </c>
      <c r="K213" s="7" t="s">
        <v>2994</v>
      </c>
      <c r="L213" s="7" t="s">
        <v>2939</v>
      </c>
      <c r="M213" s="7" t="s">
        <v>2932</v>
      </c>
      <c r="N213" s="7" t="s">
        <v>316</v>
      </c>
      <c r="O213" s="7"/>
      <c r="P213" s="7"/>
      <c r="Q213" s="7"/>
      <c r="R213" s="7"/>
      <c r="S213" s="7"/>
      <c r="T213" s="7"/>
      <c r="U213" s="7"/>
      <c r="V213" s="7"/>
      <c r="W213" s="7"/>
      <c r="X213" s="7"/>
      <c r="Y213" s="7"/>
      <c r="Z213" s="7"/>
      <c r="AA213" s="7"/>
      <c r="AB213" s="7"/>
    </row>
    <row r="214" spans="1:28" ht="22.5" customHeight="1">
      <c r="A214" t="s">
        <v>14461</v>
      </c>
      <c r="B214" s="7" t="s">
        <v>1447</v>
      </c>
      <c r="C214" s="7" t="s">
        <v>2995</v>
      </c>
      <c r="D214" s="7" t="s">
        <v>2996</v>
      </c>
      <c r="E214" s="7" t="s">
        <v>2997</v>
      </c>
      <c r="F214" s="7" t="s">
        <v>2998</v>
      </c>
      <c r="G214" s="7"/>
      <c r="H214" s="17" t="s">
        <v>2999</v>
      </c>
      <c r="I214" s="7">
        <v>4.9000000000000004</v>
      </c>
      <c r="J214" s="7">
        <v>-421</v>
      </c>
      <c r="K214" s="7" t="s">
        <v>3000</v>
      </c>
      <c r="L214" s="7" t="s">
        <v>3001</v>
      </c>
      <c r="M214" s="7" t="s">
        <v>2932</v>
      </c>
      <c r="N214" s="7" t="s">
        <v>316</v>
      </c>
      <c r="O214" s="7"/>
      <c r="P214" s="7"/>
      <c r="Q214" s="7"/>
      <c r="R214" s="7"/>
      <c r="S214" s="7"/>
      <c r="T214" s="7"/>
      <c r="U214" s="7"/>
      <c r="V214" s="7"/>
      <c r="W214" s="7"/>
      <c r="X214" s="7"/>
      <c r="Y214" s="7"/>
      <c r="Z214" s="7"/>
      <c r="AA214" s="7"/>
      <c r="AB214" s="7"/>
    </row>
    <row r="215" spans="1:28" ht="22.5" customHeight="1">
      <c r="A215" t="s">
        <v>14461</v>
      </c>
      <c r="B215" s="7" t="s">
        <v>1447</v>
      </c>
      <c r="C215" s="7" t="s">
        <v>3002</v>
      </c>
      <c r="D215" s="7" t="s">
        <v>3003</v>
      </c>
      <c r="E215" s="7" t="s">
        <v>3004</v>
      </c>
      <c r="F215" s="7" t="s">
        <v>3005</v>
      </c>
      <c r="G215" s="7"/>
      <c r="H215" s="10" t="s">
        <v>3006</v>
      </c>
      <c r="I215" s="7">
        <v>4.9000000000000004</v>
      </c>
      <c r="J215" s="7">
        <v>-178</v>
      </c>
      <c r="K215" s="7" t="s">
        <v>3007</v>
      </c>
      <c r="L215" s="7" t="s">
        <v>2953</v>
      </c>
      <c r="M215" s="7" t="s">
        <v>2932</v>
      </c>
      <c r="N215" s="7" t="s">
        <v>316</v>
      </c>
      <c r="O215" s="7"/>
      <c r="P215" s="7"/>
      <c r="Q215" s="7"/>
      <c r="R215" s="7"/>
      <c r="S215" s="7"/>
      <c r="T215" s="7"/>
      <c r="U215" s="7"/>
      <c r="V215" s="7"/>
      <c r="W215" s="7"/>
      <c r="X215" s="7"/>
      <c r="Y215" s="7"/>
      <c r="Z215" s="7"/>
      <c r="AA215" s="7"/>
      <c r="AB215" s="7"/>
    </row>
    <row r="216" spans="1:28" ht="22.5" customHeight="1">
      <c r="A216" t="s">
        <v>14461</v>
      </c>
      <c r="B216" s="7" t="s">
        <v>1447</v>
      </c>
      <c r="C216" s="7" t="s">
        <v>3008</v>
      </c>
      <c r="D216" s="7" t="s">
        <v>3009</v>
      </c>
      <c r="E216" s="7" t="s">
        <v>3010</v>
      </c>
      <c r="F216" s="7" t="s">
        <v>3011</v>
      </c>
      <c r="G216" s="7"/>
      <c r="H216" s="10" t="s">
        <v>3012</v>
      </c>
      <c r="I216" s="7">
        <v>4.9000000000000004</v>
      </c>
      <c r="J216" s="7">
        <v>-978</v>
      </c>
      <c r="K216" s="7" t="s">
        <v>3013</v>
      </c>
      <c r="L216" s="7" t="s">
        <v>2946</v>
      </c>
      <c r="M216" s="7" t="s">
        <v>2932</v>
      </c>
      <c r="N216" s="7" t="s">
        <v>316</v>
      </c>
      <c r="O216" s="7"/>
      <c r="P216" s="7"/>
      <c r="Q216" s="7"/>
      <c r="R216" s="7"/>
      <c r="S216" s="7"/>
      <c r="T216" s="7"/>
      <c r="U216" s="7"/>
      <c r="V216" s="7"/>
      <c r="W216" s="7"/>
      <c r="X216" s="7"/>
      <c r="Y216" s="7"/>
      <c r="Z216" s="7"/>
      <c r="AA216" s="7"/>
      <c r="AB216" s="7"/>
    </row>
    <row r="217" spans="1:28" ht="22.5" customHeight="1">
      <c r="A217" t="s">
        <v>14461</v>
      </c>
      <c r="B217" s="7" t="s">
        <v>1447</v>
      </c>
      <c r="C217" s="7" t="s">
        <v>3014</v>
      </c>
      <c r="D217" s="7" t="s">
        <v>3015</v>
      </c>
      <c r="E217" s="7" t="s">
        <v>3016</v>
      </c>
      <c r="F217" s="7" t="s">
        <v>3017</v>
      </c>
      <c r="G217" s="7"/>
      <c r="H217" s="10" t="s">
        <v>3018</v>
      </c>
      <c r="I217" s="7">
        <v>4.8</v>
      </c>
      <c r="J217" s="7">
        <v>-82</v>
      </c>
      <c r="K217" s="7" t="s">
        <v>3019</v>
      </c>
      <c r="L217" s="7" t="s">
        <v>2975</v>
      </c>
      <c r="M217" s="7" t="s">
        <v>2932</v>
      </c>
      <c r="N217" s="7" t="s">
        <v>316</v>
      </c>
      <c r="O217" s="7"/>
      <c r="P217" s="7"/>
      <c r="Q217" s="7"/>
      <c r="R217" s="7"/>
      <c r="S217" s="7"/>
      <c r="T217" s="7"/>
      <c r="U217" s="7"/>
      <c r="V217" s="7"/>
      <c r="W217" s="7"/>
      <c r="X217" s="7"/>
      <c r="Y217" s="7"/>
      <c r="Z217" s="7"/>
      <c r="AA217" s="7"/>
      <c r="AB217" s="7"/>
    </row>
    <row r="218" spans="1:28" ht="22.5" customHeight="1">
      <c r="A218" t="s">
        <v>14461</v>
      </c>
      <c r="B218" s="7" t="s">
        <v>1447</v>
      </c>
      <c r="C218" s="7" t="s">
        <v>3020</v>
      </c>
      <c r="D218" s="7" t="s">
        <v>3021</v>
      </c>
      <c r="E218" s="7" t="s">
        <v>3022</v>
      </c>
      <c r="F218" s="7" t="s">
        <v>3023</v>
      </c>
      <c r="G218" s="7"/>
      <c r="H218" s="10" t="s">
        <v>3024</v>
      </c>
      <c r="I218" s="7">
        <v>4.9000000000000004</v>
      </c>
      <c r="J218" s="7">
        <v>-628</v>
      </c>
      <c r="K218" s="7" t="s">
        <v>3025</v>
      </c>
      <c r="L218" s="7" t="s">
        <v>2988</v>
      </c>
      <c r="M218" s="7" t="s">
        <v>2932</v>
      </c>
      <c r="N218" s="7" t="s">
        <v>316</v>
      </c>
      <c r="O218" s="7"/>
      <c r="P218" s="7"/>
      <c r="Q218" s="7"/>
      <c r="R218" s="7"/>
      <c r="S218" s="7"/>
      <c r="T218" s="7"/>
      <c r="U218" s="7"/>
      <c r="V218" s="7"/>
      <c r="W218" s="7"/>
      <c r="X218" s="7"/>
      <c r="Y218" s="7"/>
      <c r="Z218" s="7"/>
      <c r="AA218" s="7"/>
      <c r="AB218" s="7"/>
    </row>
    <row r="219" spans="1:28" ht="12.75">
      <c r="A219" t="s">
        <v>14461</v>
      </c>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spans="1:28" ht="12.75">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spans="1:28" ht="12.75">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spans="1:28" ht="12.75">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spans="1:28" ht="12.75">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spans="1:28" ht="12.75">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spans="2:28" ht="12.75">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spans="2:28" ht="12.75">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spans="2:28" ht="12.75">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spans="2:28" ht="12.75">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spans="2:28" ht="12.75">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spans="2:28" ht="12.75">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spans="2:28" ht="12.75">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spans="2:28" ht="12.7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spans="2:28" ht="12.7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spans="2:28" ht="12.7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spans="2:28" ht="12.7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spans="2:28" ht="12.7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spans="2:28" ht="12.7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spans="2:28" ht="12.7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spans="2:28" ht="12.7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spans="2:28" ht="12.7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spans="2:28" ht="12.7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spans="2:28" ht="12.7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spans="2:28" ht="12.7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spans="2:28" ht="12.7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spans="2:28" ht="12.7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spans="2:28" ht="12.7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spans="2:28" ht="12.7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spans="2:28" ht="12.7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spans="2:28" ht="12.7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spans="2:28" ht="12.7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spans="2:28" ht="12.7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spans="2:28" ht="12.7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spans="2:28" ht="12.7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spans="2:28" ht="12.7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spans="2:28" ht="12.7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spans="2:28" ht="12.7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spans="2:28" ht="12.7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spans="2:28" ht="12.7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spans="2:28" ht="12.7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spans="2:28" ht="12.7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spans="2:28" ht="12.7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spans="2:28" ht="12.7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spans="2:28" ht="12.7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spans="2:28" ht="12.7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spans="2:28" ht="12.7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spans="2:28" ht="12.7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spans="2:28" ht="12.7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spans="2:28" ht="12.7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spans="2:28" ht="12.7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spans="2:28" ht="12.7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spans="2:28" ht="12.7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spans="2:28" ht="12.7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spans="2:28" ht="12.7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spans="2:28" ht="12.7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spans="2:28" ht="12.7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spans="2:28" ht="12.7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spans="2:28" ht="12.7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spans="2:28" ht="12.7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spans="2:28" ht="12.7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spans="2:28" ht="12.7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spans="2:28" ht="12.7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spans="2:28" ht="12.7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spans="2:28" ht="12.7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spans="2:28" ht="12.7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spans="2:28" ht="12.7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spans="2:28" ht="12.7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spans="2:28" ht="12.7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spans="2:28" ht="12.7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spans="2:28" ht="12.7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spans="2:28" ht="12.7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spans="2:28" ht="12.7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spans="2:28" ht="12.7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spans="2:28" ht="12.7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spans="2:28" ht="12.7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spans="2:28" ht="12.7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spans="2:28" ht="12.7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spans="2:28" ht="12.7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spans="2:28" ht="12.7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spans="2:28" ht="12.7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spans="2:28" ht="12.7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spans="2:28" ht="12.7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spans="2:28" ht="12.75">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spans="2:28" ht="12.7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spans="2:28" ht="12.7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spans="2:28" ht="12.75">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spans="2:28" ht="12.7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spans="2:28" ht="12.7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spans="2:28" ht="12.7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spans="2:28" ht="12.7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spans="2:28" ht="12.7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spans="2:28" ht="12.7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spans="2:28" ht="12.7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spans="2:28" ht="12.75">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spans="2:28" ht="12.75">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spans="2:28" ht="12.75">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spans="2:28" ht="12.75">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spans="2:28" ht="12.75">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spans="2:28" ht="12.75">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spans="2:28" ht="12.75">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spans="2:28" ht="12.75">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spans="2:28" ht="12.75">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spans="2:28" ht="12.75">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spans="2:28" ht="12.75">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spans="2:28" ht="12.75">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spans="2:28" ht="12.75">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spans="2:28" ht="12.75">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spans="2:28" ht="12.75">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spans="2:28" ht="12.75">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spans="2:28" ht="12.75">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spans="2:28" ht="12.75">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spans="2:28" ht="12.75">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spans="2:28" ht="12.75">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spans="2:28" ht="12.75">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spans="2:28" ht="12.75">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spans="2:28" ht="12.75">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spans="2:28" ht="12.75">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spans="2:28" ht="12.75">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spans="2:28" ht="12.75">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spans="2:28" ht="12.7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spans="2:28" ht="12.7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spans="2:28" ht="12.7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spans="2:28" ht="12.7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spans="2:28" ht="12.7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spans="2:28" ht="12.7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spans="2:28" ht="12.7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spans="2:28" ht="12.7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spans="2:28" ht="12.7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spans="2:28" ht="12.7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2:28" ht="12.7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2:28" ht="12.7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spans="2:28" ht="12.7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spans="2:28" ht="12.7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spans="2:28" ht="12.7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spans="2:28" ht="12.7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spans="2:28" ht="12.7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spans="2:28" ht="12.7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spans="2:28" ht="12.7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spans="2:28" ht="12.7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spans="2:28" ht="12.7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spans="2:28" ht="12.7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spans="2:28" ht="12.7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spans="2:28" ht="12.7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spans="2:28" ht="12.7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spans="2:28" ht="12.7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spans="2:28" ht="12.7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spans="2:28" ht="12.7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spans="2:28" ht="12.7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spans="2:28" ht="12.7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spans="2:28" ht="12.7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2:28" ht="12.7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2:28" ht="12.7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2:28" ht="12.7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2:28" ht="12.7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2:28" ht="12.7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2:28" ht="12.7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2:28" ht="12.7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2:28" ht="12.7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2:28" ht="12.7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2:28" ht="12.7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2:28" ht="12.7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2:28" ht="12.7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2:28" ht="12.7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2:28" ht="12.7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2:28" ht="12.7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2:28" ht="12.7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2:28" ht="12.7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2:28" ht="12.7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2:28" ht="12.7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2:28" ht="12.7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2:28" ht="12.7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2:28" ht="12.7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2:28" ht="12.7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2:28" ht="12.7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2:28" ht="12.7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2:28" ht="12.7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2:28" ht="12.7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2:28" ht="12.7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2:28" ht="12.7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2:28" ht="12.7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2:28" ht="12.7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2:28" ht="12.7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2:28" ht="12.7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2:28" ht="12.7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2:28" ht="12.7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2:28" ht="12.7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2:28" ht="12.7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2:28" ht="12.7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2:28" ht="12.7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2:28" ht="12.7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2:28" ht="12.7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2:28" ht="12.7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2:28" ht="12.7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2:28" ht="12.7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2:28" ht="12.7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2:28" ht="12.7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2:28" ht="12.7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2:28" ht="12.7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2:28" ht="12.7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2:28" ht="12.7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2:28" ht="12.7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2:28" ht="12.7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2:28" ht="12.7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2:28" ht="12.7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2:28" ht="12.7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2:28" ht="12.7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2:28" ht="12.7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2:28" ht="12.7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2:28" ht="12.7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2:28" ht="12.7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2:28" ht="12.7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2:28" ht="12.7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2:28" ht="12.7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2:28" ht="12.7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2:28" ht="12.7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2:28" ht="12.7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2:28" ht="12.7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2:28" ht="12.7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2:28" ht="12.7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2:28" ht="12.7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2:28" ht="12.7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2:28" ht="12.7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2:28" ht="12.7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2:28" ht="12.7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2:28" ht="12.7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2:28" ht="12.7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2:28" ht="12.7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2:28" ht="12.7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2:28" ht="12.7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2:28" ht="12.7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2:28" ht="12.7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2:28" ht="12.7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2:28" ht="12.7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2:28" ht="12.7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2:28" ht="12.7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2:28" ht="12.7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2:28" ht="12.7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2:28" ht="12.7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2:28" ht="12.7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2:28" ht="12.7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2:28" ht="12.7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2:28" ht="12.7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2:28" ht="12.7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2:28" ht="12.7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2:28" ht="12.7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2:28" ht="12.7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2:28" ht="12.7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2:28" ht="12.7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2:28" ht="12.7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2:28" ht="12.7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2:28" ht="12.7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2:28" ht="12.7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2:28" ht="12.7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2:28" ht="12.7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2:28" ht="12.7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2:28" ht="12.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2:28" ht="12.7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2:28" ht="12.7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2:28" ht="12.7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2:28" ht="12.7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2:28" ht="12.7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2:28" ht="12.7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2:28" ht="12.7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2:28" ht="12.7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2:28" ht="12.7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2:28" ht="12.7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2:28" ht="12.7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2:28" ht="12.7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2:28" ht="12.7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2:28" ht="12.7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2:28" ht="12.7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2:28" ht="12.7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2:28" ht="12.7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2:28" ht="12.7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2:28" ht="12.7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2:28" ht="12.7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2:28" ht="12.7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2:28" ht="12.7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2:28" ht="12.7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2:28" ht="12.7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2:28" ht="12.7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2:28" ht="12.7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2:28" ht="12.7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2:28" ht="12.7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2:28" ht="12.7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2:28" ht="12.7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2:28" ht="12.7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2:28" ht="12.7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2:28" ht="12.7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2:28" ht="12.7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2:28" ht="12.7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2:28" ht="12.7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2:28" ht="12.7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2:28" ht="12.7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2:28" ht="12.7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2:28" ht="12.7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2:28" ht="12.7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2:28" ht="12.7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2:28" ht="12.7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2:28" ht="12.7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2:28" ht="12.7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2:28" ht="12.7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2:28" ht="12.7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2:28" ht="12.7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2:28" ht="12.7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2:28" ht="12.7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2:28" ht="12.7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2:28" ht="12.7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2:28" ht="12.7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2:28" ht="12.7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2:28" ht="12.7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2:28" ht="12.7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2:28" ht="12.7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2:28" ht="12.7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2:28" ht="12.7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2:28" ht="12.7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2:28" ht="12.7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2:28" ht="12.7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2:28" ht="12.7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2:28" ht="12.7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2:28" ht="12.7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2:28" ht="12.7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2:28" ht="12.7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2:28" ht="12.7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2:28" ht="12.7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2:28" ht="12.7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2:28" ht="12.7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2:28" ht="12.7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spans="2:28" ht="12.7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spans="2:28" ht="12.7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spans="2:28" ht="12.7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spans="2:28" ht="12.7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spans="2:28" ht="12.7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2:28" ht="12.7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2:28" ht="12.7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2:28" ht="12.7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2:28" ht="12.7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2:28" ht="12.7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2:28" ht="12.7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2:28" ht="12.7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2:28" ht="12.7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2:28" ht="12.7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2:28" ht="12.7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2:28" ht="12.7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2:28" ht="12.7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2:28" ht="12.7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2:28" ht="12.7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2:28" ht="12.7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2:28" ht="12.7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2:28" ht="12.7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spans="2:28" ht="12.7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spans="2:28" ht="12.7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spans="2:28" ht="12.7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spans="2:28" ht="12.7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spans="2:28" ht="12.7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spans="2:28" ht="12.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spans="2:28" ht="12.7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spans="2:28" ht="12.7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spans="2:28" ht="12.7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spans="2:28" ht="12.7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spans="2:28" ht="12.7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spans="2:28" ht="12.7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spans="2:28" ht="12.7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spans="2:28" ht="12.7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spans="2:28" ht="12.7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spans="2:28" ht="12.7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spans="2:28" ht="12.7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spans="2:28" ht="12.7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spans="2:28" ht="12.7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spans="2:28" ht="12.7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spans="2:28" ht="12.7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spans="2:28" ht="12.7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spans="2:28" ht="12.7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spans="2:28" ht="12.7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spans="2:28" ht="12.7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spans="2:28" ht="12.7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spans="2:28" ht="12.7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spans="2:28" ht="12.7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spans="2:28" ht="12.7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spans="2:28" ht="12.7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spans="2:28" ht="12.7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spans="2:28" ht="12.7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spans="2:28" ht="12.7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spans="2:28" ht="12.7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spans="2:28" ht="12.7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spans="2:28" ht="12.7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spans="2:28" ht="12.7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spans="2:28" ht="12.7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spans="2:28" ht="12.7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spans="2:28" ht="12.7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spans="2:28" ht="12.7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spans="2:28" ht="12.7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spans="2:28" ht="12.7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spans="2:28" ht="12.7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spans="2:28" ht="12.7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spans="2:28" ht="12.7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spans="2:28" ht="12.7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spans="2:28" ht="12.7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spans="2:28" ht="12.7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spans="2:28" ht="12.7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spans="2:28" ht="12.7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spans="2:28" ht="12.7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spans="2:28" ht="12.7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spans="2:28" ht="12.7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spans="2:28" ht="12.7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spans="2:28" ht="12.7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spans="2:28" ht="12.7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spans="2:28" ht="12.7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spans="2:28" ht="12.7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spans="2:28" ht="12.7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spans="2:28" ht="12.7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spans="2:28" ht="12.7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spans="2:28" ht="12.7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spans="2:28" ht="12.7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spans="2:28" ht="12.7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spans="2:28" ht="12.7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spans="2:28" ht="12.7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spans="2:28" ht="12.7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spans="2:28" ht="12.7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spans="2:28" ht="12.7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spans="2:28" ht="12.7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spans="2:28" ht="12.7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spans="2:28" ht="12.7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spans="2:28" ht="12.7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spans="2:28" ht="12.7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spans="2:28" ht="12.7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spans="2:28" ht="12.7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spans="2:28" ht="12.7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spans="2:28" ht="12.7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spans="2:28" ht="12.7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spans="2:28" ht="12.7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spans="2:28" ht="12.7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spans="2:28" ht="12.7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spans="2:28" ht="12.7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spans="2:28" ht="12.7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spans="2:28" ht="12.7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spans="2:28" ht="12.7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spans="2:28" ht="12.7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spans="2:28" ht="12.7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spans="2:28" ht="12.7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spans="2:28" ht="12.7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spans="2:28" ht="12.7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spans="2:28" ht="12.7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spans="2:28" ht="12.7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spans="2:28" ht="12.7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spans="2:28" ht="12.7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spans="2:28" ht="12.7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spans="2:28" ht="12.7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spans="2:28" ht="12.7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spans="2:28" ht="12.7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spans="2:28" ht="12.7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spans="2:28" ht="12.7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spans="2:28" ht="12.7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spans="2:28" ht="12.7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spans="2:28" ht="12.7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spans="2:28" ht="12.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spans="2:28" ht="12.7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spans="2:28" ht="12.7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spans="2:28" ht="12.7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spans="2:28" ht="12.7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spans="2:28" ht="12.7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spans="2:28" ht="12.7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spans="2:28" ht="12.7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spans="2:28" ht="12.7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spans="2:28" ht="12.7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spans="2:28" ht="12.7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spans="2:28" ht="12.7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spans="2:28" ht="12.7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spans="2:28" ht="12.7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spans="2:28" ht="12.7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spans="2:28" ht="12.7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spans="2:28" ht="12.7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spans="2:28" ht="12.7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spans="2:28" ht="12.7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spans="2:28" ht="12.7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spans="2:28" ht="12.7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spans="2:28" ht="12.7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spans="2:28" ht="12.7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spans="2:28" ht="12.7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spans="2:28" ht="12.7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spans="2:28" ht="12.75">
      <c r="B700" s="19"/>
      <c r="C700" s="19"/>
      <c r="D700" s="19"/>
      <c r="E700" s="19"/>
      <c r="F700" s="19"/>
      <c r="G700" s="19"/>
      <c r="H700" s="19"/>
      <c r="I700" s="19"/>
      <c r="J700" s="19"/>
      <c r="K700" s="19"/>
      <c r="L700" s="19"/>
      <c r="M700" s="19"/>
      <c r="N700" s="7"/>
      <c r="O700" s="19"/>
      <c r="P700" s="19"/>
      <c r="Q700" s="19"/>
      <c r="R700" s="19"/>
      <c r="S700" s="19"/>
      <c r="T700" s="19"/>
      <c r="U700" s="19"/>
      <c r="V700" s="19"/>
      <c r="W700" s="19"/>
      <c r="X700" s="19"/>
      <c r="Y700" s="19"/>
      <c r="Z700" s="19"/>
      <c r="AA700" s="19"/>
      <c r="AB700" s="19"/>
    </row>
    <row r="701" spans="2:28" ht="12.75">
      <c r="B701" s="19"/>
      <c r="C701" s="19"/>
      <c r="D701" s="19"/>
      <c r="E701" s="19"/>
      <c r="F701" s="19"/>
      <c r="G701" s="19"/>
      <c r="H701" s="19"/>
      <c r="I701" s="19"/>
      <c r="J701" s="19"/>
      <c r="K701" s="19"/>
      <c r="L701" s="19"/>
      <c r="M701" s="19"/>
      <c r="N701" s="7"/>
      <c r="O701" s="19"/>
      <c r="P701" s="19"/>
      <c r="Q701" s="19"/>
      <c r="R701" s="19"/>
      <c r="S701" s="19"/>
      <c r="T701" s="19"/>
      <c r="U701" s="19"/>
      <c r="V701" s="19"/>
      <c r="W701" s="19"/>
      <c r="X701" s="19"/>
      <c r="Y701" s="19"/>
      <c r="Z701" s="19"/>
      <c r="AA701" s="19"/>
      <c r="AB701" s="19"/>
    </row>
    <row r="702" spans="2:28" ht="12.75">
      <c r="B702" s="19"/>
      <c r="C702" s="19"/>
      <c r="D702" s="19"/>
      <c r="E702" s="19"/>
      <c r="F702" s="19"/>
      <c r="G702" s="19"/>
      <c r="H702" s="19"/>
      <c r="I702" s="19"/>
      <c r="J702" s="19"/>
      <c r="K702" s="19"/>
      <c r="L702" s="19"/>
      <c r="M702" s="19"/>
      <c r="N702" s="7"/>
      <c r="O702" s="19"/>
      <c r="P702" s="19"/>
      <c r="Q702" s="19"/>
      <c r="R702" s="19"/>
      <c r="S702" s="19"/>
      <c r="T702" s="19"/>
      <c r="U702" s="19"/>
      <c r="V702" s="19"/>
      <c r="W702" s="19"/>
      <c r="X702" s="19"/>
      <c r="Y702" s="19"/>
      <c r="Z702" s="19"/>
      <c r="AA702" s="19"/>
      <c r="AB702" s="19"/>
    </row>
    <row r="703" spans="2:28" ht="12.75">
      <c r="B703" s="19"/>
      <c r="C703" s="19"/>
      <c r="D703" s="19"/>
      <c r="E703" s="19"/>
      <c r="F703" s="19"/>
      <c r="G703" s="19"/>
      <c r="H703" s="19"/>
      <c r="I703" s="19"/>
      <c r="J703" s="19"/>
      <c r="K703" s="19"/>
      <c r="L703" s="19"/>
      <c r="M703" s="19"/>
      <c r="N703" s="7"/>
      <c r="O703" s="19"/>
      <c r="P703" s="19"/>
      <c r="Q703" s="19"/>
      <c r="R703" s="19"/>
      <c r="S703" s="19"/>
      <c r="T703" s="19"/>
      <c r="U703" s="19"/>
      <c r="V703" s="19"/>
      <c r="W703" s="19"/>
      <c r="X703" s="19"/>
      <c r="Y703" s="19"/>
      <c r="Z703" s="19"/>
      <c r="AA703" s="19"/>
      <c r="AB703" s="19"/>
    </row>
    <row r="704" spans="2:28" ht="12.75">
      <c r="B704" s="19"/>
      <c r="C704" s="19"/>
      <c r="D704" s="19"/>
      <c r="E704" s="19"/>
      <c r="F704" s="19"/>
      <c r="G704" s="19"/>
      <c r="H704" s="19"/>
      <c r="I704" s="19"/>
      <c r="J704" s="19"/>
      <c r="K704" s="19"/>
      <c r="L704" s="19"/>
      <c r="M704" s="19"/>
      <c r="N704" s="7"/>
      <c r="O704" s="19"/>
      <c r="P704" s="19"/>
      <c r="Q704" s="19"/>
      <c r="R704" s="19"/>
      <c r="S704" s="19"/>
      <c r="T704" s="19"/>
      <c r="U704" s="19"/>
      <c r="V704" s="19"/>
      <c r="W704" s="19"/>
      <c r="X704" s="19"/>
      <c r="Y704" s="19"/>
      <c r="Z704" s="19"/>
      <c r="AA704" s="19"/>
      <c r="AB704" s="19"/>
    </row>
    <row r="705" spans="2:28" ht="12.75">
      <c r="B705" s="19"/>
      <c r="C705" s="19"/>
      <c r="D705" s="19"/>
      <c r="E705" s="19"/>
      <c r="F705" s="19"/>
      <c r="G705" s="19"/>
      <c r="H705" s="19"/>
      <c r="I705" s="19"/>
      <c r="J705" s="19"/>
      <c r="K705" s="19"/>
      <c r="L705" s="19"/>
      <c r="M705" s="19"/>
      <c r="N705" s="7"/>
      <c r="O705" s="19"/>
      <c r="P705" s="19"/>
      <c r="Q705" s="19"/>
      <c r="R705" s="19"/>
      <c r="S705" s="19"/>
      <c r="T705" s="19"/>
      <c r="U705" s="19"/>
      <c r="V705" s="19"/>
      <c r="W705" s="19"/>
      <c r="X705" s="19"/>
      <c r="Y705" s="19"/>
      <c r="Z705" s="19"/>
      <c r="AA705" s="19"/>
      <c r="AB705" s="19"/>
    </row>
    <row r="706" spans="2:28" ht="12.75">
      <c r="B706" s="19"/>
      <c r="C706" s="19"/>
      <c r="D706" s="19"/>
      <c r="E706" s="19"/>
      <c r="F706" s="19"/>
      <c r="G706" s="19"/>
      <c r="H706" s="19"/>
      <c r="I706" s="19"/>
      <c r="J706" s="19"/>
      <c r="K706" s="19"/>
      <c r="L706" s="19"/>
      <c r="M706" s="19"/>
      <c r="N706" s="7"/>
      <c r="O706" s="19"/>
      <c r="P706" s="19"/>
      <c r="Q706" s="19"/>
      <c r="R706" s="19"/>
      <c r="S706" s="19"/>
      <c r="T706" s="19"/>
      <c r="U706" s="19"/>
      <c r="V706" s="19"/>
      <c r="W706" s="19"/>
      <c r="X706" s="19"/>
      <c r="Y706" s="19"/>
      <c r="Z706" s="19"/>
      <c r="AA706" s="19"/>
      <c r="AB706" s="19"/>
    </row>
    <row r="707" spans="2:28" ht="12.75">
      <c r="B707" s="19"/>
      <c r="C707" s="19"/>
      <c r="D707" s="19"/>
      <c r="E707" s="19"/>
      <c r="F707" s="19"/>
      <c r="G707" s="19"/>
      <c r="H707" s="19"/>
      <c r="I707" s="19"/>
      <c r="J707" s="19"/>
      <c r="K707" s="19"/>
      <c r="L707" s="19"/>
      <c r="M707" s="19"/>
      <c r="N707" s="7"/>
      <c r="O707" s="19"/>
      <c r="P707" s="19"/>
      <c r="Q707" s="19"/>
      <c r="R707" s="19"/>
      <c r="S707" s="19"/>
      <c r="T707" s="19"/>
      <c r="U707" s="19"/>
      <c r="V707" s="19"/>
      <c r="W707" s="19"/>
      <c r="X707" s="19"/>
      <c r="Y707" s="19"/>
      <c r="Z707" s="19"/>
      <c r="AA707" s="19"/>
      <c r="AB707" s="19"/>
    </row>
    <row r="708" spans="2:28" ht="12.75">
      <c r="B708" s="19"/>
      <c r="C708" s="19"/>
      <c r="D708" s="19"/>
      <c r="E708" s="19"/>
      <c r="F708" s="19"/>
      <c r="G708" s="19"/>
      <c r="H708" s="19"/>
      <c r="I708" s="19"/>
      <c r="J708" s="19"/>
      <c r="K708" s="19"/>
      <c r="L708" s="19"/>
      <c r="M708" s="19"/>
      <c r="N708" s="7"/>
      <c r="O708" s="19"/>
      <c r="P708" s="19"/>
      <c r="Q708" s="19"/>
      <c r="R708" s="19"/>
      <c r="S708" s="19"/>
      <c r="T708" s="19"/>
      <c r="U708" s="19"/>
      <c r="V708" s="19"/>
      <c r="W708" s="19"/>
      <c r="X708" s="19"/>
      <c r="Y708" s="19"/>
      <c r="Z708" s="19"/>
      <c r="AA708" s="19"/>
      <c r="AB708" s="19"/>
    </row>
    <row r="709" spans="2:28" ht="12.75">
      <c r="B709" s="19"/>
      <c r="C709" s="19"/>
      <c r="D709" s="19"/>
      <c r="E709" s="19"/>
      <c r="F709" s="19"/>
      <c r="G709" s="19"/>
      <c r="H709" s="19"/>
      <c r="I709" s="19"/>
      <c r="J709" s="19"/>
      <c r="K709" s="19"/>
      <c r="L709" s="19"/>
      <c r="M709" s="19"/>
      <c r="N709" s="7"/>
      <c r="O709" s="19"/>
      <c r="P709" s="19"/>
      <c r="Q709" s="19"/>
      <c r="R709" s="19"/>
      <c r="S709" s="19"/>
      <c r="T709" s="19"/>
      <c r="U709" s="19"/>
      <c r="V709" s="19"/>
      <c r="W709" s="19"/>
      <c r="X709" s="19"/>
      <c r="Y709" s="19"/>
      <c r="Z709" s="19"/>
      <c r="AA709" s="19"/>
      <c r="AB709" s="19"/>
    </row>
    <row r="710" spans="2:28" ht="12.75">
      <c r="B710" s="19"/>
      <c r="C710" s="19"/>
      <c r="D710" s="19"/>
      <c r="E710" s="19"/>
      <c r="F710" s="19"/>
      <c r="G710" s="19"/>
      <c r="H710" s="19"/>
      <c r="I710" s="19"/>
      <c r="J710" s="19"/>
      <c r="K710" s="19"/>
      <c r="L710" s="19"/>
      <c r="M710" s="19"/>
      <c r="N710" s="7"/>
      <c r="O710" s="19"/>
      <c r="P710" s="19"/>
      <c r="Q710" s="19"/>
      <c r="R710" s="19"/>
      <c r="S710" s="19"/>
      <c r="T710" s="19"/>
      <c r="U710" s="19"/>
      <c r="V710" s="19"/>
      <c r="W710" s="19"/>
      <c r="X710" s="19"/>
      <c r="Y710" s="19"/>
      <c r="Z710" s="19"/>
      <c r="AA710" s="19"/>
      <c r="AB710" s="19"/>
    </row>
    <row r="711" spans="2:28" ht="12.75">
      <c r="B711" s="19"/>
      <c r="C711" s="19"/>
      <c r="D711" s="19"/>
      <c r="E711" s="19"/>
      <c r="F711" s="19"/>
      <c r="G711" s="19"/>
      <c r="H711" s="19"/>
      <c r="I711" s="19"/>
      <c r="J711" s="19"/>
      <c r="K711" s="19"/>
      <c r="L711" s="19"/>
      <c r="M711" s="19"/>
      <c r="N711" s="7"/>
      <c r="O711" s="19"/>
      <c r="P711" s="19"/>
      <c r="Q711" s="19"/>
      <c r="R711" s="19"/>
      <c r="S711" s="19"/>
      <c r="T711" s="19"/>
      <c r="U711" s="19"/>
      <c r="V711" s="19"/>
      <c r="W711" s="19"/>
      <c r="X711" s="19"/>
      <c r="Y711" s="19"/>
      <c r="Z711" s="19"/>
      <c r="AA711" s="19"/>
      <c r="AB711" s="19"/>
    </row>
    <row r="712" spans="2:28" ht="12.75">
      <c r="B712" s="19"/>
      <c r="C712" s="19"/>
      <c r="D712" s="19"/>
      <c r="E712" s="19"/>
      <c r="F712" s="19"/>
      <c r="G712" s="19"/>
      <c r="H712" s="19"/>
      <c r="I712" s="19"/>
      <c r="J712" s="19"/>
      <c r="K712" s="19"/>
      <c r="L712" s="19"/>
      <c r="M712" s="19"/>
      <c r="N712" s="7"/>
      <c r="O712" s="19"/>
      <c r="P712" s="19"/>
      <c r="Q712" s="19"/>
      <c r="R712" s="19"/>
      <c r="S712" s="19"/>
      <c r="T712" s="19"/>
      <c r="U712" s="19"/>
      <c r="V712" s="19"/>
      <c r="W712" s="19"/>
      <c r="X712" s="19"/>
      <c r="Y712" s="19"/>
      <c r="Z712" s="19"/>
      <c r="AA712" s="19"/>
      <c r="AB712" s="19"/>
    </row>
    <row r="713" spans="2:28" ht="12.75">
      <c r="B713" s="19"/>
      <c r="C713" s="19"/>
      <c r="D713" s="19"/>
      <c r="E713" s="19"/>
      <c r="F713" s="19"/>
      <c r="G713" s="19"/>
      <c r="H713" s="19"/>
      <c r="I713" s="19"/>
      <c r="J713" s="19"/>
      <c r="K713" s="19"/>
      <c r="L713" s="19"/>
      <c r="M713" s="19"/>
      <c r="N713" s="7"/>
      <c r="O713" s="19"/>
      <c r="P713" s="19"/>
      <c r="Q713" s="19"/>
      <c r="R713" s="19"/>
      <c r="S713" s="19"/>
      <c r="T713" s="19"/>
      <c r="U713" s="19"/>
      <c r="V713" s="19"/>
      <c r="W713" s="19"/>
      <c r="X713" s="19"/>
      <c r="Y713" s="19"/>
      <c r="Z713" s="19"/>
      <c r="AA713" s="19"/>
      <c r="AB713" s="19"/>
    </row>
    <row r="714" spans="2:28" ht="12.75">
      <c r="B714" s="19"/>
      <c r="C714" s="19"/>
      <c r="D714" s="19"/>
      <c r="E714" s="19"/>
      <c r="F714" s="19"/>
      <c r="G714" s="19"/>
      <c r="H714" s="19"/>
      <c r="I714" s="19"/>
      <c r="J714" s="19"/>
      <c r="K714" s="19"/>
      <c r="L714" s="19"/>
      <c r="M714" s="19"/>
      <c r="N714" s="7"/>
      <c r="O714" s="19"/>
      <c r="P714" s="19"/>
      <c r="Q714" s="19"/>
      <c r="R714" s="19"/>
      <c r="S714" s="19"/>
      <c r="T714" s="19"/>
      <c r="U714" s="19"/>
      <c r="V714" s="19"/>
      <c r="W714" s="19"/>
      <c r="X714" s="19"/>
      <c r="Y714" s="19"/>
      <c r="Z714" s="19"/>
      <c r="AA714" s="19"/>
      <c r="AB714" s="19"/>
    </row>
    <row r="715" spans="2:28" ht="12.75">
      <c r="B715" s="19"/>
      <c r="C715" s="19"/>
      <c r="D715" s="19"/>
      <c r="E715" s="19"/>
      <c r="F715" s="19"/>
      <c r="G715" s="19"/>
      <c r="H715" s="19"/>
      <c r="I715" s="19"/>
      <c r="J715" s="19"/>
      <c r="K715" s="19"/>
      <c r="L715" s="19"/>
      <c r="M715" s="19"/>
      <c r="N715" s="7"/>
      <c r="O715" s="19"/>
      <c r="P715" s="19"/>
      <c r="Q715" s="19"/>
      <c r="R715" s="19"/>
      <c r="S715" s="19"/>
      <c r="T715" s="19"/>
      <c r="U715" s="19"/>
      <c r="V715" s="19"/>
      <c r="W715" s="19"/>
      <c r="X715" s="19"/>
      <c r="Y715" s="19"/>
      <c r="Z715" s="19"/>
      <c r="AA715" s="19"/>
      <c r="AB715" s="19"/>
    </row>
    <row r="716" spans="2:28" ht="12.75">
      <c r="B716" s="19"/>
      <c r="C716" s="19"/>
      <c r="D716" s="19"/>
      <c r="E716" s="19"/>
      <c r="F716" s="19"/>
      <c r="G716" s="19"/>
      <c r="H716" s="19"/>
      <c r="I716" s="19"/>
      <c r="J716" s="19"/>
      <c r="K716" s="19"/>
      <c r="L716" s="19"/>
      <c r="M716" s="19"/>
      <c r="N716" s="7"/>
      <c r="O716" s="19"/>
      <c r="P716" s="19"/>
      <c r="Q716" s="19"/>
      <c r="R716" s="19"/>
      <c r="S716" s="19"/>
      <c r="T716" s="19"/>
      <c r="U716" s="19"/>
      <c r="V716" s="19"/>
      <c r="W716" s="19"/>
      <c r="X716" s="19"/>
      <c r="Y716" s="19"/>
      <c r="Z716" s="19"/>
      <c r="AA716" s="19"/>
      <c r="AB716" s="19"/>
    </row>
    <row r="717" spans="2:28" ht="12.75">
      <c r="B717" s="19"/>
      <c r="C717" s="19"/>
      <c r="D717" s="19"/>
      <c r="E717" s="19"/>
      <c r="F717" s="19"/>
      <c r="G717" s="19"/>
      <c r="H717" s="19"/>
      <c r="I717" s="19"/>
      <c r="J717" s="19"/>
      <c r="K717" s="19"/>
      <c r="L717" s="19"/>
      <c r="M717" s="19"/>
      <c r="N717" s="7"/>
      <c r="O717" s="19"/>
      <c r="P717" s="19"/>
      <c r="Q717" s="19"/>
      <c r="R717" s="19"/>
      <c r="S717" s="19"/>
      <c r="T717" s="19"/>
      <c r="U717" s="19"/>
      <c r="V717" s="19"/>
      <c r="W717" s="19"/>
      <c r="X717" s="19"/>
      <c r="Y717" s="19"/>
      <c r="Z717" s="19"/>
      <c r="AA717" s="19"/>
      <c r="AB717" s="19"/>
    </row>
    <row r="718" spans="2:28" ht="12.75">
      <c r="B718" s="19"/>
      <c r="C718" s="19"/>
      <c r="D718" s="19"/>
      <c r="E718" s="19"/>
      <c r="F718" s="19"/>
      <c r="G718" s="19"/>
      <c r="H718" s="19"/>
      <c r="I718" s="19"/>
      <c r="J718" s="19"/>
      <c r="K718" s="19"/>
      <c r="L718" s="19"/>
      <c r="M718" s="19"/>
      <c r="N718" s="7"/>
      <c r="O718" s="19"/>
      <c r="P718" s="19"/>
      <c r="Q718" s="19"/>
      <c r="R718" s="19"/>
      <c r="S718" s="19"/>
      <c r="T718" s="19"/>
      <c r="U718" s="19"/>
      <c r="V718" s="19"/>
      <c r="W718" s="19"/>
      <c r="X718" s="19"/>
      <c r="Y718" s="19"/>
      <c r="Z718" s="19"/>
      <c r="AA718" s="19"/>
      <c r="AB718" s="19"/>
    </row>
    <row r="719" spans="2:28" ht="12.75">
      <c r="B719" s="19"/>
      <c r="C719" s="19"/>
      <c r="D719" s="19"/>
      <c r="E719" s="19"/>
      <c r="F719" s="19"/>
      <c r="G719" s="19"/>
      <c r="H719" s="19"/>
      <c r="I719" s="19"/>
      <c r="J719" s="19"/>
      <c r="K719" s="19"/>
      <c r="L719" s="19"/>
      <c r="M719" s="19"/>
      <c r="N719" s="7"/>
      <c r="O719" s="19"/>
      <c r="P719" s="19"/>
      <c r="Q719" s="19"/>
      <c r="R719" s="19"/>
      <c r="S719" s="19"/>
      <c r="T719" s="19"/>
      <c r="U719" s="19"/>
      <c r="V719" s="19"/>
      <c r="W719" s="19"/>
      <c r="X719" s="19"/>
      <c r="Y719" s="19"/>
      <c r="Z719" s="19"/>
      <c r="AA719" s="19"/>
      <c r="AB719" s="19"/>
    </row>
    <row r="720" spans="2:28" ht="12.75">
      <c r="B720" s="19"/>
      <c r="C720" s="19"/>
      <c r="D720" s="19"/>
      <c r="E720" s="19"/>
      <c r="F720" s="19"/>
      <c r="G720" s="19"/>
      <c r="H720" s="19"/>
      <c r="I720" s="19"/>
      <c r="J720" s="19"/>
      <c r="K720" s="19"/>
      <c r="L720" s="19"/>
      <c r="M720" s="19"/>
      <c r="N720" s="7"/>
      <c r="O720" s="19"/>
      <c r="P720" s="19"/>
      <c r="Q720" s="19"/>
      <c r="R720" s="19"/>
      <c r="S720" s="19"/>
      <c r="T720" s="19"/>
      <c r="U720" s="19"/>
      <c r="V720" s="19"/>
      <c r="W720" s="19"/>
      <c r="X720" s="19"/>
      <c r="Y720" s="19"/>
      <c r="Z720" s="19"/>
      <c r="AA720" s="19"/>
      <c r="AB720" s="19"/>
    </row>
    <row r="721" spans="2:28" ht="12.75">
      <c r="B721" s="19"/>
      <c r="C721" s="19"/>
      <c r="D721" s="19"/>
      <c r="E721" s="19"/>
      <c r="F721" s="19"/>
      <c r="G721" s="19"/>
      <c r="H721" s="19"/>
      <c r="I721" s="19"/>
      <c r="J721" s="19"/>
      <c r="K721" s="19"/>
      <c r="L721" s="19"/>
      <c r="M721" s="19"/>
      <c r="N721" s="7"/>
      <c r="O721" s="19"/>
      <c r="P721" s="19"/>
      <c r="Q721" s="19"/>
      <c r="R721" s="19"/>
      <c r="S721" s="19"/>
      <c r="T721" s="19"/>
      <c r="U721" s="19"/>
      <c r="V721" s="19"/>
      <c r="W721" s="19"/>
      <c r="X721" s="19"/>
      <c r="Y721" s="19"/>
      <c r="Z721" s="19"/>
      <c r="AA721" s="19"/>
      <c r="AB721" s="19"/>
    </row>
    <row r="722" spans="2:28" ht="12.75">
      <c r="B722" s="19"/>
      <c r="C722" s="19"/>
      <c r="D722" s="19"/>
      <c r="E722" s="19"/>
      <c r="F722" s="19"/>
      <c r="G722" s="19"/>
      <c r="H722" s="19"/>
      <c r="I722" s="19"/>
      <c r="J722" s="19"/>
      <c r="K722" s="19"/>
      <c r="L722" s="19"/>
      <c r="M722" s="19"/>
      <c r="N722" s="7"/>
      <c r="O722" s="19"/>
      <c r="P722" s="19"/>
      <c r="Q722" s="19"/>
      <c r="R722" s="19"/>
      <c r="S722" s="19"/>
      <c r="T722" s="19"/>
      <c r="U722" s="19"/>
      <c r="V722" s="19"/>
      <c r="W722" s="19"/>
      <c r="X722" s="19"/>
      <c r="Y722" s="19"/>
      <c r="Z722" s="19"/>
      <c r="AA722" s="19"/>
      <c r="AB722" s="19"/>
    </row>
    <row r="723" spans="2:28" ht="12.75">
      <c r="B723" s="19"/>
      <c r="C723" s="19"/>
      <c r="D723" s="19"/>
      <c r="E723" s="19"/>
      <c r="F723" s="19"/>
      <c r="G723" s="19"/>
      <c r="H723" s="19"/>
      <c r="I723" s="19"/>
      <c r="J723" s="19"/>
      <c r="K723" s="19"/>
      <c r="L723" s="19"/>
      <c r="M723" s="19"/>
      <c r="N723" s="7"/>
      <c r="O723" s="19"/>
      <c r="P723" s="19"/>
      <c r="Q723" s="19"/>
      <c r="R723" s="19"/>
      <c r="S723" s="19"/>
      <c r="T723" s="19"/>
      <c r="U723" s="19"/>
      <c r="V723" s="19"/>
      <c r="W723" s="19"/>
      <c r="X723" s="19"/>
      <c r="Y723" s="19"/>
      <c r="Z723" s="19"/>
      <c r="AA723" s="19"/>
      <c r="AB723" s="19"/>
    </row>
    <row r="724" spans="2:28" ht="12.75">
      <c r="B724" s="19"/>
      <c r="C724" s="19"/>
      <c r="D724" s="19"/>
      <c r="E724" s="19"/>
      <c r="F724" s="19"/>
      <c r="G724" s="19"/>
      <c r="H724" s="19"/>
      <c r="I724" s="19"/>
      <c r="J724" s="19"/>
      <c r="K724" s="19"/>
      <c r="L724" s="19"/>
      <c r="M724" s="19"/>
      <c r="N724" s="7"/>
      <c r="O724" s="19"/>
      <c r="P724" s="19"/>
      <c r="Q724" s="19"/>
      <c r="R724" s="19"/>
      <c r="S724" s="19"/>
      <c r="T724" s="19"/>
      <c r="U724" s="19"/>
      <c r="V724" s="19"/>
      <c r="W724" s="19"/>
      <c r="X724" s="19"/>
      <c r="Y724" s="19"/>
      <c r="Z724" s="19"/>
      <c r="AA724" s="19"/>
      <c r="AB724" s="19"/>
    </row>
    <row r="725" spans="2:28" ht="12.75">
      <c r="B725" s="19"/>
      <c r="C725" s="19"/>
      <c r="D725" s="19"/>
      <c r="E725" s="19"/>
      <c r="F725" s="19"/>
      <c r="G725" s="19"/>
      <c r="H725" s="19"/>
      <c r="I725" s="19"/>
      <c r="J725" s="19"/>
      <c r="K725" s="19"/>
      <c r="L725" s="19"/>
      <c r="M725" s="19"/>
      <c r="N725" s="7"/>
      <c r="O725" s="19"/>
      <c r="P725" s="19"/>
      <c r="Q725" s="19"/>
      <c r="R725" s="19"/>
      <c r="S725" s="19"/>
      <c r="T725" s="19"/>
      <c r="U725" s="19"/>
      <c r="V725" s="19"/>
      <c r="W725" s="19"/>
      <c r="X725" s="19"/>
      <c r="Y725" s="19"/>
      <c r="Z725" s="19"/>
      <c r="AA725" s="19"/>
      <c r="AB725" s="19"/>
    </row>
    <row r="726" spans="2:28" ht="12.75">
      <c r="B726" s="19"/>
      <c r="C726" s="19"/>
      <c r="D726" s="19"/>
      <c r="E726" s="19"/>
      <c r="F726" s="19"/>
      <c r="G726" s="19"/>
      <c r="H726" s="19"/>
      <c r="I726" s="19"/>
      <c r="J726" s="19"/>
      <c r="K726" s="19"/>
      <c r="L726" s="19"/>
      <c r="M726" s="19"/>
      <c r="N726" s="7"/>
      <c r="O726" s="19"/>
      <c r="P726" s="19"/>
      <c r="Q726" s="19"/>
      <c r="R726" s="19"/>
      <c r="S726" s="19"/>
      <c r="T726" s="19"/>
      <c r="U726" s="19"/>
      <c r="V726" s="19"/>
      <c r="W726" s="19"/>
      <c r="X726" s="19"/>
      <c r="Y726" s="19"/>
      <c r="Z726" s="19"/>
      <c r="AA726" s="19"/>
      <c r="AB726" s="19"/>
    </row>
    <row r="727" spans="2:28" ht="12.75">
      <c r="B727" s="19"/>
      <c r="C727" s="19"/>
      <c r="D727" s="19"/>
      <c r="E727" s="19"/>
      <c r="F727" s="19"/>
      <c r="G727" s="19"/>
      <c r="H727" s="19"/>
      <c r="I727" s="19"/>
      <c r="J727" s="19"/>
      <c r="K727" s="19"/>
      <c r="L727" s="19"/>
      <c r="M727" s="19"/>
      <c r="N727" s="7"/>
      <c r="O727" s="19"/>
      <c r="P727" s="19"/>
      <c r="Q727" s="19"/>
      <c r="R727" s="19"/>
      <c r="S727" s="19"/>
      <c r="T727" s="19"/>
      <c r="U727" s="19"/>
      <c r="V727" s="19"/>
      <c r="W727" s="19"/>
      <c r="X727" s="19"/>
      <c r="Y727" s="19"/>
      <c r="Z727" s="19"/>
      <c r="AA727" s="19"/>
      <c r="AB727" s="19"/>
    </row>
    <row r="728" spans="2:28" ht="12.75">
      <c r="B728" s="19"/>
      <c r="C728" s="19"/>
      <c r="D728" s="19"/>
      <c r="E728" s="19"/>
      <c r="F728" s="19"/>
      <c r="G728" s="19"/>
      <c r="H728" s="19"/>
      <c r="I728" s="19"/>
      <c r="J728" s="19"/>
      <c r="K728" s="19"/>
      <c r="L728" s="19"/>
      <c r="M728" s="19"/>
      <c r="N728" s="7"/>
      <c r="O728" s="19"/>
      <c r="P728" s="19"/>
      <c r="Q728" s="19"/>
      <c r="R728" s="19"/>
      <c r="S728" s="19"/>
      <c r="T728" s="19"/>
      <c r="U728" s="19"/>
      <c r="V728" s="19"/>
      <c r="W728" s="19"/>
      <c r="X728" s="19"/>
      <c r="Y728" s="19"/>
      <c r="Z728" s="19"/>
      <c r="AA728" s="19"/>
      <c r="AB728" s="19"/>
    </row>
    <row r="729" spans="2:28" ht="12.75">
      <c r="B729" s="19"/>
      <c r="C729" s="19"/>
      <c r="D729" s="19"/>
      <c r="E729" s="19"/>
      <c r="F729" s="19"/>
      <c r="G729" s="19"/>
      <c r="H729" s="19"/>
      <c r="I729" s="19"/>
      <c r="J729" s="19"/>
      <c r="K729" s="19"/>
      <c r="L729" s="19"/>
      <c r="M729" s="19"/>
      <c r="N729" s="7"/>
      <c r="O729" s="19"/>
      <c r="P729" s="19"/>
      <c r="Q729" s="19"/>
      <c r="R729" s="19"/>
      <c r="S729" s="19"/>
      <c r="T729" s="19"/>
      <c r="U729" s="19"/>
      <c r="V729" s="19"/>
      <c r="W729" s="19"/>
      <c r="X729" s="19"/>
      <c r="Y729" s="19"/>
      <c r="Z729" s="19"/>
      <c r="AA729" s="19"/>
      <c r="AB729" s="19"/>
    </row>
    <row r="730" spans="2:28" ht="12.75">
      <c r="B730" s="19"/>
      <c r="C730" s="19"/>
      <c r="D730" s="19"/>
      <c r="E730" s="19"/>
      <c r="F730" s="19"/>
      <c r="G730" s="19"/>
      <c r="H730" s="19"/>
      <c r="I730" s="19"/>
      <c r="J730" s="19"/>
      <c r="K730" s="19"/>
      <c r="L730" s="19"/>
      <c r="M730" s="19"/>
      <c r="N730" s="7"/>
      <c r="O730" s="19"/>
      <c r="P730" s="19"/>
      <c r="Q730" s="19"/>
      <c r="R730" s="19"/>
      <c r="S730" s="19"/>
      <c r="T730" s="19"/>
      <c r="U730" s="19"/>
      <c r="V730" s="19"/>
      <c r="W730" s="19"/>
      <c r="X730" s="19"/>
      <c r="Y730" s="19"/>
      <c r="Z730" s="19"/>
      <c r="AA730" s="19"/>
      <c r="AB730" s="19"/>
    </row>
    <row r="731" spans="2:28" ht="12.75">
      <c r="B731" s="19"/>
      <c r="C731" s="19"/>
      <c r="D731" s="19"/>
      <c r="E731" s="19"/>
      <c r="F731" s="19"/>
      <c r="G731" s="19"/>
      <c r="H731" s="19"/>
      <c r="I731" s="19"/>
      <c r="J731" s="19"/>
      <c r="K731" s="19"/>
      <c r="L731" s="19"/>
      <c r="M731" s="19"/>
      <c r="N731" s="7"/>
      <c r="O731" s="19"/>
      <c r="P731" s="19"/>
      <c r="Q731" s="19"/>
      <c r="R731" s="19"/>
      <c r="S731" s="19"/>
      <c r="T731" s="19"/>
      <c r="U731" s="19"/>
      <c r="V731" s="19"/>
      <c r="W731" s="19"/>
      <c r="X731" s="19"/>
      <c r="Y731" s="19"/>
      <c r="Z731" s="19"/>
      <c r="AA731" s="19"/>
      <c r="AB731" s="19"/>
    </row>
    <row r="732" spans="2:28" ht="12.75">
      <c r="B732" s="19"/>
      <c r="C732" s="19"/>
      <c r="D732" s="19"/>
      <c r="E732" s="19"/>
      <c r="F732" s="19"/>
      <c r="G732" s="19"/>
      <c r="H732" s="19"/>
      <c r="I732" s="19"/>
      <c r="J732" s="19"/>
      <c r="K732" s="19"/>
      <c r="L732" s="19"/>
      <c r="M732" s="19"/>
      <c r="N732" s="7"/>
      <c r="O732" s="19"/>
      <c r="P732" s="19"/>
      <c r="Q732" s="19"/>
      <c r="R732" s="19"/>
      <c r="S732" s="19"/>
      <c r="T732" s="19"/>
      <c r="U732" s="19"/>
      <c r="V732" s="19"/>
      <c r="W732" s="19"/>
      <c r="X732" s="19"/>
      <c r="Y732" s="19"/>
      <c r="Z732" s="19"/>
      <c r="AA732" s="19"/>
      <c r="AB732" s="19"/>
    </row>
    <row r="733" spans="2:28" ht="12.75">
      <c r="B733" s="19"/>
      <c r="C733" s="19"/>
      <c r="D733" s="19"/>
      <c r="E733" s="19"/>
      <c r="F733" s="19"/>
      <c r="G733" s="19"/>
      <c r="H733" s="19"/>
      <c r="I733" s="19"/>
      <c r="J733" s="19"/>
      <c r="K733" s="19"/>
      <c r="L733" s="19"/>
      <c r="M733" s="19"/>
      <c r="N733" s="7"/>
      <c r="O733" s="19"/>
      <c r="P733" s="19"/>
      <c r="Q733" s="19"/>
      <c r="R733" s="19"/>
      <c r="S733" s="19"/>
      <c r="T733" s="19"/>
      <c r="U733" s="19"/>
      <c r="V733" s="19"/>
      <c r="W733" s="19"/>
      <c r="X733" s="19"/>
      <c r="Y733" s="19"/>
      <c r="Z733" s="19"/>
      <c r="AA733" s="19"/>
      <c r="AB733" s="19"/>
    </row>
    <row r="734" spans="2:28" ht="12.75">
      <c r="B734" s="19"/>
      <c r="C734" s="19"/>
      <c r="D734" s="19"/>
      <c r="E734" s="19"/>
      <c r="F734" s="19"/>
      <c r="G734" s="19"/>
      <c r="H734" s="19"/>
      <c r="I734" s="19"/>
      <c r="J734" s="19"/>
      <c r="K734" s="19"/>
      <c r="L734" s="19"/>
      <c r="M734" s="19"/>
      <c r="N734" s="7"/>
      <c r="O734" s="19"/>
      <c r="P734" s="19"/>
      <c r="Q734" s="19"/>
      <c r="R734" s="19"/>
      <c r="S734" s="19"/>
      <c r="T734" s="19"/>
      <c r="U734" s="19"/>
      <c r="V734" s="19"/>
      <c r="W734" s="19"/>
      <c r="X734" s="19"/>
      <c r="Y734" s="19"/>
      <c r="Z734" s="19"/>
      <c r="AA734" s="19"/>
      <c r="AB734" s="19"/>
    </row>
    <row r="735" spans="2:28" ht="12.75">
      <c r="B735" s="19"/>
      <c r="C735" s="19"/>
      <c r="D735" s="19"/>
      <c r="E735" s="19"/>
      <c r="F735" s="19"/>
      <c r="G735" s="19"/>
      <c r="H735" s="19"/>
      <c r="I735" s="19"/>
      <c r="J735" s="19"/>
      <c r="K735" s="19"/>
      <c r="L735" s="19"/>
      <c r="M735" s="19"/>
      <c r="N735" s="7"/>
      <c r="O735" s="19"/>
      <c r="P735" s="19"/>
      <c r="Q735" s="19"/>
      <c r="R735" s="19"/>
      <c r="S735" s="19"/>
      <c r="T735" s="19"/>
      <c r="U735" s="19"/>
      <c r="V735" s="19"/>
      <c r="W735" s="19"/>
      <c r="X735" s="19"/>
      <c r="Y735" s="19"/>
      <c r="Z735" s="19"/>
      <c r="AA735" s="19"/>
      <c r="AB735" s="19"/>
    </row>
    <row r="736" spans="2:28" ht="12.75">
      <c r="B736" s="19"/>
      <c r="C736" s="19"/>
      <c r="D736" s="19"/>
      <c r="E736" s="19"/>
      <c r="F736" s="19"/>
      <c r="G736" s="19"/>
      <c r="H736" s="19"/>
      <c r="I736" s="19"/>
      <c r="J736" s="19"/>
      <c r="K736" s="19"/>
      <c r="L736" s="19"/>
      <c r="M736" s="19"/>
      <c r="N736" s="7"/>
      <c r="O736" s="19"/>
      <c r="P736" s="19"/>
      <c r="Q736" s="19"/>
      <c r="R736" s="19"/>
      <c r="S736" s="19"/>
      <c r="T736" s="19"/>
      <c r="U736" s="19"/>
      <c r="V736" s="19"/>
      <c r="W736" s="19"/>
      <c r="X736" s="19"/>
      <c r="Y736" s="19"/>
      <c r="Z736" s="19"/>
      <c r="AA736" s="19"/>
      <c r="AB736" s="19"/>
    </row>
    <row r="737" spans="2:28" ht="12.75">
      <c r="B737" s="19"/>
      <c r="C737" s="19"/>
      <c r="D737" s="19"/>
      <c r="E737" s="19"/>
      <c r="F737" s="19"/>
      <c r="G737" s="19"/>
      <c r="H737" s="19"/>
      <c r="I737" s="19"/>
      <c r="J737" s="19"/>
      <c r="K737" s="19"/>
      <c r="L737" s="19"/>
      <c r="M737" s="19"/>
      <c r="N737" s="7"/>
      <c r="O737" s="19"/>
      <c r="P737" s="19"/>
      <c r="Q737" s="19"/>
      <c r="R737" s="19"/>
      <c r="S737" s="19"/>
      <c r="T737" s="19"/>
      <c r="U737" s="19"/>
      <c r="V737" s="19"/>
      <c r="W737" s="19"/>
      <c r="X737" s="19"/>
      <c r="Y737" s="19"/>
      <c r="Z737" s="19"/>
      <c r="AA737" s="19"/>
      <c r="AB737" s="19"/>
    </row>
    <row r="738" spans="2:28" ht="12.75">
      <c r="B738" s="19"/>
      <c r="C738" s="19"/>
      <c r="D738" s="19"/>
      <c r="E738" s="19"/>
      <c r="F738" s="19"/>
      <c r="G738" s="19"/>
      <c r="H738" s="19"/>
      <c r="I738" s="19"/>
      <c r="J738" s="19"/>
      <c r="K738" s="19"/>
      <c r="L738" s="19"/>
      <c r="M738" s="19"/>
      <c r="N738" s="7"/>
      <c r="O738" s="19"/>
      <c r="P738" s="19"/>
      <c r="Q738" s="19"/>
      <c r="R738" s="19"/>
      <c r="S738" s="19"/>
      <c r="T738" s="19"/>
      <c r="U738" s="19"/>
      <c r="V738" s="19"/>
      <c r="W738" s="19"/>
      <c r="X738" s="19"/>
      <c r="Y738" s="19"/>
      <c r="Z738" s="19"/>
      <c r="AA738" s="19"/>
      <c r="AB738" s="19"/>
    </row>
    <row r="739" spans="2:28" ht="12.75">
      <c r="B739" s="19"/>
      <c r="C739" s="19"/>
      <c r="D739" s="19"/>
      <c r="E739" s="19"/>
      <c r="F739" s="19"/>
      <c r="G739" s="19"/>
      <c r="H739" s="19"/>
      <c r="I739" s="19"/>
      <c r="J739" s="19"/>
      <c r="K739" s="19"/>
      <c r="L739" s="19"/>
      <c r="M739" s="19"/>
      <c r="N739" s="7"/>
      <c r="O739" s="19"/>
      <c r="P739" s="19"/>
      <c r="Q739" s="19"/>
      <c r="R739" s="19"/>
      <c r="S739" s="19"/>
      <c r="T739" s="19"/>
      <c r="U739" s="19"/>
      <c r="V739" s="19"/>
      <c r="W739" s="19"/>
      <c r="X739" s="19"/>
      <c r="Y739" s="19"/>
      <c r="Z739" s="19"/>
      <c r="AA739" s="19"/>
      <c r="AB739" s="19"/>
    </row>
    <row r="740" spans="2:28" ht="12.75">
      <c r="B740" s="19"/>
      <c r="C740" s="19"/>
      <c r="D740" s="19"/>
      <c r="E740" s="19"/>
      <c r="F740" s="19"/>
      <c r="G740" s="19"/>
      <c r="H740" s="19"/>
      <c r="I740" s="19"/>
      <c r="J740" s="19"/>
      <c r="K740" s="19"/>
      <c r="L740" s="19"/>
      <c r="M740" s="19"/>
      <c r="N740" s="7"/>
      <c r="O740" s="19"/>
      <c r="P740" s="19"/>
      <c r="Q740" s="19"/>
      <c r="R740" s="19"/>
      <c r="S740" s="19"/>
      <c r="T740" s="19"/>
      <c r="U740" s="19"/>
      <c r="V740" s="19"/>
      <c r="W740" s="19"/>
      <c r="X740" s="19"/>
      <c r="Y740" s="19"/>
      <c r="Z740" s="19"/>
      <c r="AA740" s="19"/>
      <c r="AB740" s="19"/>
    </row>
    <row r="741" spans="2:28" ht="12.75">
      <c r="B741" s="19"/>
      <c r="C741" s="19"/>
      <c r="D741" s="19"/>
      <c r="E741" s="19"/>
      <c r="F741" s="19"/>
      <c r="G741" s="19"/>
      <c r="H741" s="19"/>
      <c r="I741" s="19"/>
      <c r="J741" s="19"/>
      <c r="K741" s="19"/>
      <c r="L741" s="19"/>
      <c r="M741" s="19"/>
      <c r="N741" s="7"/>
      <c r="O741" s="19"/>
      <c r="P741" s="19"/>
      <c r="Q741" s="19"/>
      <c r="R741" s="19"/>
      <c r="S741" s="19"/>
      <c r="T741" s="19"/>
      <c r="U741" s="19"/>
      <c r="V741" s="19"/>
      <c r="W741" s="19"/>
      <c r="X741" s="19"/>
      <c r="Y741" s="19"/>
      <c r="Z741" s="19"/>
      <c r="AA741" s="19"/>
      <c r="AB741" s="19"/>
    </row>
    <row r="742" spans="2:28" ht="12.75">
      <c r="B742" s="19"/>
      <c r="C742" s="19"/>
      <c r="D742" s="19"/>
      <c r="E742" s="19"/>
      <c r="F742" s="19"/>
      <c r="G742" s="19"/>
      <c r="H742" s="19"/>
      <c r="I742" s="19"/>
      <c r="J742" s="19"/>
      <c r="K742" s="19"/>
      <c r="L742" s="19"/>
      <c r="M742" s="19"/>
      <c r="N742" s="7"/>
      <c r="O742" s="19"/>
      <c r="P742" s="19"/>
      <c r="Q742" s="19"/>
      <c r="R742" s="19"/>
      <c r="S742" s="19"/>
      <c r="T742" s="19"/>
      <c r="U742" s="19"/>
      <c r="V742" s="19"/>
      <c r="W742" s="19"/>
      <c r="X742" s="19"/>
      <c r="Y742" s="19"/>
      <c r="Z742" s="19"/>
      <c r="AA742" s="19"/>
      <c r="AB742" s="19"/>
    </row>
    <row r="743" spans="2:28" ht="12.75">
      <c r="B743" s="19"/>
      <c r="C743" s="19"/>
      <c r="D743" s="19"/>
      <c r="E743" s="19"/>
      <c r="F743" s="19"/>
      <c r="G743" s="19"/>
      <c r="H743" s="19"/>
      <c r="I743" s="19"/>
      <c r="J743" s="19"/>
      <c r="K743" s="19"/>
      <c r="L743" s="19"/>
      <c r="M743" s="19"/>
      <c r="N743" s="7"/>
      <c r="O743" s="19"/>
      <c r="P743" s="19"/>
      <c r="Q743" s="19"/>
      <c r="R743" s="19"/>
      <c r="S743" s="19"/>
      <c r="T743" s="19"/>
      <c r="U743" s="19"/>
      <c r="V743" s="19"/>
      <c r="W743" s="19"/>
      <c r="X743" s="19"/>
      <c r="Y743" s="19"/>
      <c r="Z743" s="19"/>
      <c r="AA743" s="19"/>
      <c r="AB743" s="19"/>
    </row>
    <row r="744" spans="2:28" ht="12.75">
      <c r="B744" s="19"/>
      <c r="C744" s="19"/>
      <c r="D744" s="19"/>
      <c r="E744" s="19"/>
      <c r="F744" s="19"/>
      <c r="G744" s="19"/>
      <c r="H744" s="19"/>
      <c r="I744" s="19"/>
      <c r="J744" s="19"/>
      <c r="K744" s="19"/>
      <c r="L744" s="19"/>
      <c r="M744" s="19"/>
      <c r="N744" s="7"/>
      <c r="O744" s="19"/>
      <c r="P744" s="19"/>
      <c r="Q744" s="19"/>
      <c r="R744" s="19"/>
      <c r="S744" s="19"/>
      <c r="T744" s="19"/>
      <c r="U744" s="19"/>
      <c r="V744" s="19"/>
      <c r="W744" s="19"/>
      <c r="X744" s="19"/>
      <c r="Y744" s="19"/>
      <c r="Z744" s="19"/>
      <c r="AA744" s="19"/>
      <c r="AB744" s="19"/>
    </row>
    <row r="745" spans="2:28" ht="12.75">
      <c r="B745" s="19"/>
      <c r="C745" s="19"/>
      <c r="D745" s="19"/>
      <c r="E745" s="19"/>
      <c r="F745" s="19"/>
      <c r="G745" s="19"/>
      <c r="H745" s="19"/>
      <c r="I745" s="19"/>
      <c r="J745" s="19"/>
      <c r="K745" s="19"/>
      <c r="L745" s="19"/>
      <c r="M745" s="19"/>
      <c r="N745" s="7"/>
      <c r="O745" s="19"/>
      <c r="P745" s="19"/>
      <c r="Q745" s="19"/>
      <c r="R745" s="19"/>
      <c r="S745" s="19"/>
      <c r="T745" s="19"/>
      <c r="U745" s="19"/>
      <c r="V745" s="19"/>
      <c r="W745" s="19"/>
      <c r="X745" s="19"/>
      <c r="Y745" s="19"/>
      <c r="Z745" s="19"/>
      <c r="AA745" s="19"/>
      <c r="AB745" s="19"/>
    </row>
    <row r="746" spans="2:28" ht="12.75">
      <c r="B746" s="19"/>
      <c r="C746" s="19"/>
      <c r="D746" s="19"/>
      <c r="E746" s="19"/>
      <c r="F746" s="19"/>
      <c r="G746" s="19"/>
      <c r="H746" s="19"/>
      <c r="I746" s="19"/>
      <c r="J746" s="19"/>
      <c r="K746" s="19"/>
      <c r="L746" s="19"/>
      <c r="M746" s="19"/>
      <c r="N746" s="7"/>
      <c r="O746" s="19"/>
      <c r="P746" s="19"/>
      <c r="Q746" s="19"/>
      <c r="R746" s="19"/>
      <c r="S746" s="19"/>
      <c r="T746" s="19"/>
      <c r="U746" s="19"/>
      <c r="V746" s="19"/>
      <c r="W746" s="19"/>
      <c r="X746" s="19"/>
      <c r="Y746" s="19"/>
      <c r="Z746" s="19"/>
      <c r="AA746" s="19"/>
      <c r="AB746" s="19"/>
    </row>
    <row r="747" spans="2:28" ht="12.75">
      <c r="B747" s="19"/>
      <c r="C747" s="19"/>
      <c r="D747" s="19"/>
      <c r="E747" s="19"/>
      <c r="F747" s="19"/>
      <c r="G747" s="19"/>
      <c r="H747" s="19"/>
      <c r="I747" s="19"/>
      <c r="J747" s="19"/>
      <c r="K747" s="19"/>
      <c r="L747" s="19"/>
      <c r="M747" s="19"/>
      <c r="N747" s="7"/>
      <c r="O747" s="19"/>
      <c r="P747" s="19"/>
      <c r="Q747" s="19"/>
      <c r="R747" s="19"/>
      <c r="S747" s="19"/>
      <c r="T747" s="19"/>
      <c r="U747" s="19"/>
      <c r="V747" s="19"/>
      <c r="W747" s="19"/>
      <c r="X747" s="19"/>
      <c r="Y747" s="19"/>
      <c r="Z747" s="19"/>
      <c r="AA747" s="19"/>
      <c r="AB747" s="19"/>
    </row>
    <row r="748" spans="2:28" ht="12.75">
      <c r="B748" s="19"/>
      <c r="C748" s="19"/>
      <c r="D748" s="19"/>
      <c r="E748" s="19"/>
      <c r="F748" s="19"/>
      <c r="G748" s="19"/>
      <c r="H748" s="19"/>
      <c r="I748" s="19"/>
      <c r="J748" s="19"/>
      <c r="K748" s="19"/>
      <c r="L748" s="19"/>
      <c r="M748" s="19"/>
      <c r="N748" s="7"/>
      <c r="O748" s="19"/>
      <c r="P748" s="19"/>
      <c r="Q748" s="19"/>
      <c r="R748" s="19"/>
      <c r="S748" s="19"/>
      <c r="T748" s="19"/>
      <c r="U748" s="19"/>
      <c r="V748" s="19"/>
      <c r="W748" s="19"/>
      <c r="X748" s="19"/>
      <c r="Y748" s="19"/>
      <c r="Z748" s="19"/>
      <c r="AA748" s="19"/>
      <c r="AB748" s="19"/>
    </row>
    <row r="749" spans="2:28" ht="12.75">
      <c r="B749" s="19"/>
      <c r="C749" s="19"/>
      <c r="D749" s="19"/>
      <c r="E749" s="19"/>
      <c r="F749" s="19"/>
      <c r="G749" s="19"/>
      <c r="H749" s="19"/>
      <c r="I749" s="19"/>
      <c r="J749" s="19"/>
      <c r="K749" s="19"/>
      <c r="L749" s="19"/>
      <c r="M749" s="19"/>
      <c r="N749" s="7"/>
      <c r="O749" s="19"/>
      <c r="P749" s="19"/>
      <c r="Q749" s="19"/>
      <c r="R749" s="19"/>
      <c r="S749" s="19"/>
      <c r="T749" s="19"/>
      <c r="U749" s="19"/>
      <c r="V749" s="19"/>
      <c r="W749" s="19"/>
      <c r="X749" s="19"/>
      <c r="Y749" s="19"/>
      <c r="Z749" s="19"/>
      <c r="AA749" s="19"/>
      <c r="AB749" s="19"/>
    </row>
    <row r="750" spans="2:28" ht="12.75">
      <c r="B750" s="19"/>
      <c r="C750" s="19"/>
      <c r="D750" s="19"/>
      <c r="E750" s="19"/>
      <c r="F750" s="19"/>
      <c r="G750" s="19"/>
      <c r="H750" s="19"/>
      <c r="I750" s="19"/>
      <c r="J750" s="19"/>
      <c r="K750" s="19"/>
      <c r="L750" s="19"/>
      <c r="M750" s="19"/>
      <c r="N750" s="7"/>
      <c r="O750" s="19"/>
      <c r="P750" s="19"/>
      <c r="Q750" s="19"/>
      <c r="R750" s="19"/>
      <c r="S750" s="19"/>
      <c r="T750" s="19"/>
      <c r="U750" s="19"/>
      <c r="V750" s="19"/>
      <c r="W750" s="19"/>
      <c r="X750" s="19"/>
      <c r="Y750" s="19"/>
      <c r="Z750" s="19"/>
      <c r="AA750" s="19"/>
      <c r="AB750" s="19"/>
    </row>
    <row r="751" spans="2:28" ht="12.75">
      <c r="B751" s="19"/>
      <c r="C751" s="19"/>
      <c r="D751" s="19"/>
      <c r="E751" s="19"/>
      <c r="F751" s="19"/>
      <c r="G751" s="19"/>
      <c r="H751" s="19"/>
      <c r="I751" s="19"/>
      <c r="J751" s="19"/>
      <c r="K751" s="19"/>
      <c r="L751" s="19"/>
      <c r="M751" s="19"/>
      <c r="N751" s="7"/>
      <c r="O751" s="19"/>
      <c r="P751" s="19"/>
      <c r="Q751" s="19"/>
      <c r="R751" s="19"/>
      <c r="S751" s="19"/>
      <c r="T751" s="19"/>
      <c r="U751" s="19"/>
      <c r="V751" s="19"/>
      <c r="W751" s="19"/>
      <c r="X751" s="19"/>
      <c r="Y751" s="19"/>
      <c r="Z751" s="19"/>
      <c r="AA751" s="19"/>
      <c r="AB751" s="19"/>
    </row>
    <row r="752" spans="2:28" ht="12.75">
      <c r="B752" s="19"/>
      <c r="C752" s="19"/>
      <c r="D752" s="19"/>
      <c r="E752" s="19"/>
      <c r="F752" s="19"/>
      <c r="G752" s="19"/>
      <c r="H752" s="19"/>
      <c r="I752" s="19"/>
      <c r="J752" s="19"/>
      <c r="K752" s="19"/>
      <c r="L752" s="19"/>
      <c r="M752" s="19"/>
      <c r="N752" s="7"/>
      <c r="O752" s="19"/>
      <c r="P752" s="19"/>
      <c r="Q752" s="19"/>
      <c r="R752" s="19"/>
      <c r="S752" s="19"/>
      <c r="T752" s="19"/>
      <c r="U752" s="19"/>
      <c r="V752" s="19"/>
      <c r="W752" s="19"/>
      <c r="X752" s="19"/>
      <c r="Y752" s="19"/>
      <c r="Z752" s="19"/>
      <c r="AA752" s="19"/>
      <c r="AB752" s="19"/>
    </row>
    <row r="753" spans="2:28" ht="12.75">
      <c r="B753" s="19"/>
      <c r="C753" s="19"/>
      <c r="D753" s="19"/>
      <c r="E753" s="19"/>
      <c r="F753" s="19"/>
      <c r="G753" s="19"/>
      <c r="H753" s="19"/>
      <c r="I753" s="19"/>
      <c r="J753" s="19"/>
      <c r="K753" s="19"/>
      <c r="L753" s="19"/>
      <c r="M753" s="19"/>
      <c r="N753" s="7"/>
      <c r="O753" s="19"/>
      <c r="P753" s="19"/>
      <c r="Q753" s="19"/>
      <c r="R753" s="19"/>
      <c r="S753" s="19"/>
      <c r="T753" s="19"/>
      <c r="U753" s="19"/>
      <c r="V753" s="19"/>
      <c r="W753" s="19"/>
      <c r="X753" s="19"/>
      <c r="Y753" s="19"/>
      <c r="Z753" s="19"/>
      <c r="AA753" s="19"/>
      <c r="AB753" s="19"/>
    </row>
    <row r="754" spans="2:28" ht="12.75">
      <c r="B754" s="19"/>
      <c r="C754" s="19"/>
      <c r="D754" s="19"/>
      <c r="E754" s="19"/>
      <c r="F754" s="19"/>
      <c r="G754" s="19"/>
      <c r="H754" s="19"/>
      <c r="I754" s="19"/>
      <c r="J754" s="19"/>
      <c r="K754" s="19"/>
      <c r="L754" s="19"/>
      <c r="M754" s="19"/>
      <c r="N754" s="7"/>
      <c r="O754" s="19"/>
      <c r="P754" s="19"/>
      <c r="Q754" s="19"/>
      <c r="R754" s="19"/>
      <c r="S754" s="19"/>
      <c r="T754" s="19"/>
      <c r="U754" s="19"/>
      <c r="V754" s="19"/>
      <c r="W754" s="19"/>
      <c r="X754" s="19"/>
      <c r="Y754" s="19"/>
      <c r="Z754" s="19"/>
      <c r="AA754" s="19"/>
      <c r="AB754" s="19"/>
    </row>
    <row r="755" spans="2:28" ht="12.75">
      <c r="B755" s="19"/>
      <c r="C755" s="19"/>
      <c r="D755" s="19"/>
      <c r="E755" s="19"/>
      <c r="F755" s="19"/>
      <c r="G755" s="19"/>
      <c r="H755" s="19"/>
      <c r="I755" s="19"/>
      <c r="J755" s="19"/>
      <c r="K755" s="19"/>
      <c r="L755" s="19"/>
      <c r="M755" s="19"/>
      <c r="N755" s="7"/>
      <c r="O755" s="19"/>
      <c r="P755" s="19"/>
      <c r="Q755" s="19"/>
      <c r="R755" s="19"/>
      <c r="S755" s="19"/>
      <c r="T755" s="19"/>
      <c r="U755" s="19"/>
      <c r="V755" s="19"/>
      <c r="W755" s="19"/>
      <c r="X755" s="19"/>
      <c r="Y755" s="19"/>
      <c r="Z755" s="19"/>
      <c r="AA755" s="19"/>
      <c r="AB755" s="19"/>
    </row>
    <row r="756" spans="2:28" ht="12.75">
      <c r="B756" s="19"/>
      <c r="C756" s="19"/>
      <c r="D756" s="19"/>
      <c r="E756" s="19"/>
      <c r="F756" s="19"/>
      <c r="G756" s="19"/>
      <c r="H756" s="19"/>
      <c r="I756" s="19"/>
      <c r="J756" s="19"/>
      <c r="K756" s="19"/>
      <c r="L756" s="19"/>
      <c r="M756" s="19"/>
      <c r="N756" s="7"/>
      <c r="O756" s="19"/>
      <c r="P756" s="19"/>
      <c r="Q756" s="19"/>
      <c r="R756" s="19"/>
      <c r="S756" s="19"/>
      <c r="T756" s="19"/>
      <c r="U756" s="19"/>
      <c r="V756" s="19"/>
      <c r="W756" s="19"/>
      <c r="X756" s="19"/>
      <c r="Y756" s="19"/>
      <c r="Z756" s="19"/>
      <c r="AA756" s="19"/>
      <c r="AB756" s="19"/>
    </row>
    <row r="757" spans="2:28" ht="12.75">
      <c r="B757" s="19"/>
      <c r="C757" s="19"/>
      <c r="D757" s="19"/>
      <c r="E757" s="19"/>
      <c r="F757" s="19"/>
      <c r="G757" s="19"/>
      <c r="H757" s="19"/>
      <c r="I757" s="19"/>
      <c r="J757" s="19"/>
      <c r="K757" s="19"/>
      <c r="L757" s="19"/>
      <c r="M757" s="19"/>
      <c r="N757" s="7"/>
      <c r="O757" s="19"/>
      <c r="P757" s="19"/>
      <c r="Q757" s="19"/>
      <c r="R757" s="19"/>
      <c r="S757" s="19"/>
      <c r="T757" s="19"/>
      <c r="U757" s="19"/>
      <c r="V757" s="19"/>
      <c r="W757" s="19"/>
      <c r="X757" s="19"/>
      <c r="Y757" s="19"/>
      <c r="Z757" s="19"/>
      <c r="AA757" s="19"/>
      <c r="AB757" s="19"/>
    </row>
    <row r="758" spans="2:28" ht="12.75">
      <c r="B758" s="19"/>
      <c r="C758" s="19"/>
      <c r="D758" s="19"/>
      <c r="E758" s="19"/>
      <c r="F758" s="19"/>
      <c r="G758" s="19"/>
      <c r="H758" s="19"/>
      <c r="I758" s="19"/>
      <c r="J758" s="19"/>
      <c r="K758" s="19"/>
      <c r="L758" s="19"/>
      <c r="M758" s="19"/>
      <c r="N758" s="7"/>
      <c r="O758" s="19"/>
      <c r="P758" s="19"/>
      <c r="Q758" s="19"/>
      <c r="R758" s="19"/>
      <c r="S758" s="19"/>
      <c r="T758" s="19"/>
      <c r="U758" s="19"/>
      <c r="V758" s="19"/>
      <c r="W758" s="19"/>
      <c r="X758" s="19"/>
      <c r="Y758" s="19"/>
      <c r="Z758" s="19"/>
      <c r="AA758" s="19"/>
      <c r="AB758" s="19"/>
    </row>
    <row r="759" spans="2:28" ht="12.75">
      <c r="B759" s="19"/>
      <c r="C759" s="19"/>
      <c r="D759" s="19"/>
      <c r="E759" s="19"/>
      <c r="F759" s="19"/>
      <c r="G759" s="19"/>
      <c r="H759" s="19"/>
      <c r="I759" s="19"/>
      <c r="J759" s="19"/>
      <c r="K759" s="19"/>
      <c r="L759" s="19"/>
      <c r="M759" s="19"/>
      <c r="N759" s="7"/>
      <c r="O759" s="19"/>
      <c r="P759" s="19"/>
      <c r="Q759" s="19"/>
      <c r="R759" s="19"/>
      <c r="S759" s="19"/>
      <c r="T759" s="19"/>
      <c r="U759" s="19"/>
      <c r="V759" s="19"/>
      <c r="W759" s="19"/>
      <c r="X759" s="19"/>
      <c r="Y759" s="19"/>
      <c r="Z759" s="19"/>
      <c r="AA759" s="19"/>
      <c r="AB759" s="19"/>
    </row>
    <row r="760" spans="2:28" ht="12.75">
      <c r="B760" s="19"/>
      <c r="C760" s="19"/>
      <c r="D760" s="19"/>
      <c r="E760" s="19"/>
      <c r="F760" s="19"/>
      <c r="G760" s="19"/>
      <c r="H760" s="19"/>
      <c r="I760" s="19"/>
      <c r="J760" s="19"/>
      <c r="K760" s="19"/>
      <c r="L760" s="19"/>
      <c r="M760" s="19"/>
      <c r="N760" s="7"/>
      <c r="O760" s="19"/>
      <c r="P760" s="19"/>
      <c r="Q760" s="19"/>
      <c r="R760" s="19"/>
      <c r="S760" s="19"/>
      <c r="T760" s="19"/>
      <c r="U760" s="19"/>
      <c r="V760" s="19"/>
      <c r="W760" s="19"/>
      <c r="X760" s="19"/>
      <c r="Y760" s="19"/>
      <c r="Z760" s="19"/>
      <c r="AA760" s="19"/>
      <c r="AB760" s="19"/>
    </row>
    <row r="761" spans="2:28" ht="12.75">
      <c r="B761" s="19"/>
      <c r="C761" s="19"/>
      <c r="D761" s="19"/>
      <c r="E761" s="19"/>
      <c r="F761" s="19"/>
      <c r="G761" s="19"/>
      <c r="H761" s="19"/>
      <c r="I761" s="19"/>
      <c r="J761" s="19"/>
      <c r="K761" s="19"/>
      <c r="L761" s="19"/>
      <c r="M761" s="19"/>
      <c r="N761" s="7"/>
      <c r="O761" s="19"/>
      <c r="P761" s="19"/>
      <c r="Q761" s="19"/>
      <c r="R761" s="19"/>
      <c r="S761" s="19"/>
      <c r="T761" s="19"/>
      <c r="U761" s="19"/>
      <c r="V761" s="19"/>
      <c r="W761" s="19"/>
      <c r="X761" s="19"/>
      <c r="Y761" s="19"/>
      <c r="Z761" s="19"/>
      <c r="AA761" s="19"/>
      <c r="AB761" s="19"/>
    </row>
    <row r="762" spans="2:28" ht="12.75">
      <c r="B762" s="19"/>
      <c r="C762" s="19"/>
      <c r="D762" s="19"/>
      <c r="E762" s="19"/>
      <c r="F762" s="19"/>
      <c r="G762" s="19"/>
      <c r="H762" s="19"/>
      <c r="I762" s="19"/>
      <c r="J762" s="19"/>
      <c r="K762" s="19"/>
      <c r="L762" s="19"/>
      <c r="M762" s="19"/>
      <c r="N762" s="7"/>
      <c r="O762" s="19"/>
      <c r="P762" s="19"/>
      <c r="Q762" s="19"/>
      <c r="R762" s="19"/>
      <c r="S762" s="19"/>
      <c r="T762" s="19"/>
      <c r="U762" s="19"/>
      <c r="V762" s="19"/>
      <c r="W762" s="19"/>
      <c r="X762" s="19"/>
      <c r="Y762" s="19"/>
      <c r="Z762" s="19"/>
      <c r="AA762" s="19"/>
      <c r="AB762" s="19"/>
    </row>
    <row r="763" spans="2:28" ht="12.75">
      <c r="B763" s="19"/>
      <c r="C763" s="19"/>
      <c r="D763" s="19"/>
      <c r="E763" s="19"/>
      <c r="F763" s="19"/>
      <c r="G763" s="19"/>
      <c r="H763" s="19"/>
      <c r="I763" s="19"/>
      <c r="J763" s="19"/>
      <c r="K763" s="19"/>
      <c r="L763" s="19"/>
      <c r="M763" s="19"/>
      <c r="N763" s="7"/>
      <c r="O763" s="19"/>
      <c r="P763" s="19"/>
      <c r="Q763" s="19"/>
      <c r="R763" s="19"/>
      <c r="S763" s="19"/>
      <c r="T763" s="19"/>
      <c r="U763" s="19"/>
      <c r="V763" s="19"/>
      <c r="W763" s="19"/>
      <c r="X763" s="19"/>
      <c r="Y763" s="19"/>
      <c r="Z763" s="19"/>
      <c r="AA763" s="19"/>
      <c r="AB763" s="19"/>
    </row>
    <row r="764" spans="2:28" ht="12.75">
      <c r="B764" s="19"/>
      <c r="C764" s="19"/>
      <c r="D764" s="19"/>
      <c r="E764" s="19"/>
      <c r="F764" s="19"/>
      <c r="G764" s="19"/>
      <c r="H764" s="19"/>
      <c r="I764" s="19"/>
      <c r="J764" s="19"/>
      <c r="K764" s="19"/>
      <c r="L764" s="19"/>
      <c r="M764" s="19"/>
      <c r="N764" s="7"/>
      <c r="O764" s="19"/>
      <c r="P764" s="19"/>
      <c r="Q764" s="19"/>
      <c r="R764" s="19"/>
      <c r="S764" s="19"/>
      <c r="T764" s="19"/>
      <c r="U764" s="19"/>
      <c r="V764" s="19"/>
      <c r="W764" s="19"/>
      <c r="X764" s="19"/>
      <c r="Y764" s="19"/>
      <c r="Z764" s="19"/>
      <c r="AA764" s="19"/>
      <c r="AB764" s="19"/>
    </row>
    <row r="765" spans="2:28" ht="12.75">
      <c r="B765" s="19"/>
      <c r="C765" s="19"/>
      <c r="D765" s="19"/>
      <c r="E765" s="19"/>
      <c r="F765" s="19"/>
      <c r="G765" s="19"/>
      <c r="H765" s="19"/>
      <c r="I765" s="19"/>
      <c r="J765" s="19"/>
      <c r="K765" s="19"/>
      <c r="L765" s="19"/>
      <c r="M765" s="19"/>
      <c r="N765" s="7"/>
      <c r="O765" s="19"/>
      <c r="P765" s="19"/>
      <c r="Q765" s="19"/>
      <c r="R765" s="19"/>
      <c r="S765" s="19"/>
      <c r="T765" s="19"/>
      <c r="U765" s="19"/>
      <c r="V765" s="19"/>
      <c r="W765" s="19"/>
      <c r="X765" s="19"/>
      <c r="Y765" s="19"/>
      <c r="Z765" s="19"/>
      <c r="AA765" s="19"/>
      <c r="AB765" s="19"/>
    </row>
    <row r="766" spans="2:28" ht="12.75">
      <c r="B766" s="19"/>
      <c r="C766" s="19"/>
      <c r="D766" s="19"/>
      <c r="E766" s="19"/>
      <c r="F766" s="19"/>
      <c r="G766" s="19"/>
      <c r="H766" s="19"/>
      <c r="I766" s="19"/>
      <c r="J766" s="19"/>
      <c r="K766" s="19"/>
      <c r="L766" s="19"/>
      <c r="M766" s="19"/>
      <c r="N766" s="7"/>
      <c r="O766" s="19"/>
      <c r="P766" s="19"/>
      <c r="Q766" s="19"/>
      <c r="R766" s="19"/>
      <c r="S766" s="19"/>
      <c r="T766" s="19"/>
      <c r="U766" s="19"/>
      <c r="V766" s="19"/>
      <c r="W766" s="19"/>
      <c r="X766" s="19"/>
      <c r="Y766" s="19"/>
      <c r="Z766" s="19"/>
      <c r="AA766" s="19"/>
      <c r="AB766" s="19"/>
    </row>
    <row r="767" spans="2:28" ht="12.75">
      <c r="B767" s="19"/>
      <c r="C767" s="19"/>
      <c r="D767" s="19"/>
      <c r="E767" s="19"/>
      <c r="F767" s="19"/>
      <c r="G767" s="19"/>
      <c r="H767" s="19"/>
      <c r="I767" s="19"/>
      <c r="J767" s="19"/>
      <c r="K767" s="19"/>
      <c r="L767" s="19"/>
      <c r="M767" s="19"/>
      <c r="N767" s="7"/>
      <c r="O767" s="19"/>
      <c r="P767" s="19"/>
      <c r="Q767" s="19"/>
      <c r="R767" s="19"/>
      <c r="S767" s="19"/>
      <c r="T767" s="19"/>
      <c r="U767" s="19"/>
      <c r="V767" s="19"/>
      <c r="W767" s="19"/>
      <c r="X767" s="19"/>
      <c r="Y767" s="19"/>
      <c r="Z767" s="19"/>
      <c r="AA767" s="19"/>
      <c r="AB767" s="19"/>
    </row>
    <row r="768" spans="2:28" ht="12.75">
      <c r="B768" s="19"/>
      <c r="C768" s="19"/>
      <c r="D768" s="19"/>
      <c r="E768" s="19"/>
      <c r="F768" s="19"/>
      <c r="G768" s="19"/>
      <c r="H768" s="19"/>
      <c r="I768" s="19"/>
      <c r="J768" s="19"/>
      <c r="K768" s="19"/>
      <c r="L768" s="19"/>
      <c r="M768" s="19"/>
      <c r="N768" s="7"/>
      <c r="O768" s="19"/>
      <c r="P768" s="19"/>
      <c r="Q768" s="19"/>
      <c r="R768" s="19"/>
      <c r="S768" s="19"/>
      <c r="T768" s="19"/>
      <c r="U768" s="19"/>
      <c r="V768" s="19"/>
      <c r="W768" s="19"/>
      <c r="X768" s="19"/>
      <c r="Y768" s="19"/>
      <c r="Z768" s="19"/>
      <c r="AA768" s="19"/>
      <c r="AB768" s="19"/>
    </row>
    <row r="769" spans="2:28" ht="12.75">
      <c r="B769" s="19"/>
      <c r="C769" s="19"/>
      <c r="D769" s="19"/>
      <c r="E769" s="19"/>
      <c r="F769" s="19"/>
      <c r="G769" s="19"/>
      <c r="H769" s="19"/>
      <c r="I769" s="19"/>
      <c r="J769" s="19"/>
      <c r="K769" s="19"/>
      <c r="L769" s="19"/>
      <c r="M769" s="19"/>
      <c r="N769" s="7"/>
      <c r="O769" s="19"/>
      <c r="P769" s="19"/>
      <c r="Q769" s="19"/>
      <c r="R769" s="19"/>
      <c r="S769" s="19"/>
      <c r="T769" s="19"/>
      <c r="U769" s="19"/>
      <c r="V769" s="19"/>
      <c r="W769" s="19"/>
      <c r="X769" s="19"/>
      <c r="Y769" s="19"/>
      <c r="Z769" s="19"/>
      <c r="AA769" s="19"/>
      <c r="AB769" s="19"/>
    </row>
    <row r="770" spans="2:28" ht="12.75">
      <c r="B770" s="19"/>
      <c r="C770" s="19"/>
      <c r="D770" s="19"/>
      <c r="E770" s="19"/>
      <c r="F770" s="19"/>
      <c r="G770" s="19"/>
      <c r="H770" s="19"/>
      <c r="I770" s="19"/>
      <c r="J770" s="19"/>
      <c r="K770" s="19"/>
      <c r="L770" s="19"/>
      <c r="M770" s="19"/>
      <c r="N770" s="7"/>
      <c r="O770" s="19"/>
      <c r="P770" s="19"/>
      <c r="Q770" s="19"/>
      <c r="R770" s="19"/>
      <c r="S770" s="19"/>
      <c r="T770" s="19"/>
      <c r="U770" s="19"/>
      <c r="V770" s="19"/>
      <c r="W770" s="19"/>
      <c r="X770" s="19"/>
      <c r="Y770" s="19"/>
      <c r="Z770" s="19"/>
      <c r="AA770" s="19"/>
      <c r="AB770" s="19"/>
    </row>
    <row r="771" spans="2:28" ht="12.75">
      <c r="B771" s="19"/>
      <c r="C771" s="19"/>
      <c r="D771" s="19"/>
      <c r="E771" s="19"/>
      <c r="F771" s="19"/>
      <c r="G771" s="19"/>
      <c r="H771" s="19"/>
      <c r="I771" s="19"/>
      <c r="J771" s="19"/>
      <c r="K771" s="19"/>
      <c r="L771" s="19"/>
      <c r="M771" s="19"/>
      <c r="N771" s="7"/>
      <c r="O771" s="19"/>
      <c r="P771" s="19"/>
      <c r="Q771" s="19"/>
      <c r="R771" s="19"/>
      <c r="S771" s="19"/>
      <c r="T771" s="19"/>
      <c r="U771" s="19"/>
      <c r="V771" s="19"/>
      <c r="W771" s="19"/>
      <c r="X771" s="19"/>
      <c r="Y771" s="19"/>
      <c r="Z771" s="19"/>
      <c r="AA771" s="19"/>
      <c r="AB771" s="19"/>
    </row>
    <row r="772" spans="2:28" ht="12.75">
      <c r="B772" s="19"/>
      <c r="C772" s="19"/>
      <c r="D772" s="19"/>
      <c r="E772" s="19"/>
      <c r="F772" s="19"/>
      <c r="G772" s="19"/>
      <c r="H772" s="19"/>
      <c r="I772" s="19"/>
      <c r="J772" s="19"/>
      <c r="K772" s="19"/>
      <c r="L772" s="19"/>
      <c r="M772" s="19"/>
      <c r="N772" s="7"/>
      <c r="O772" s="19"/>
      <c r="P772" s="19"/>
      <c r="Q772" s="19"/>
      <c r="R772" s="19"/>
      <c r="S772" s="19"/>
      <c r="T772" s="19"/>
      <c r="U772" s="19"/>
      <c r="V772" s="19"/>
      <c r="W772" s="19"/>
      <c r="X772" s="19"/>
      <c r="Y772" s="19"/>
      <c r="Z772" s="19"/>
      <c r="AA772" s="19"/>
      <c r="AB772" s="19"/>
    </row>
    <row r="773" spans="2:28" ht="12.75">
      <c r="B773" s="19"/>
      <c r="C773" s="19"/>
      <c r="D773" s="19"/>
      <c r="E773" s="19"/>
      <c r="F773" s="19"/>
      <c r="G773" s="19"/>
      <c r="H773" s="19"/>
      <c r="I773" s="19"/>
      <c r="J773" s="19"/>
      <c r="K773" s="19"/>
      <c r="L773" s="19"/>
      <c r="M773" s="19"/>
      <c r="N773" s="7"/>
      <c r="O773" s="19"/>
      <c r="P773" s="19"/>
      <c r="Q773" s="19"/>
      <c r="R773" s="19"/>
      <c r="S773" s="19"/>
      <c r="T773" s="19"/>
      <c r="U773" s="19"/>
      <c r="V773" s="19"/>
      <c r="W773" s="19"/>
      <c r="X773" s="19"/>
      <c r="Y773" s="19"/>
      <c r="Z773" s="19"/>
      <c r="AA773" s="19"/>
      <c r="AB773" s="19"/>
    </row>
    <row r="774" spans="2:28" ht="12.75">
      <c r="B774" s="19"/>
      <c r="C774" s="19"/>
      <c r="D774" s="19"/>
      <c r="E774" s="19"/>
      <c r="F774" s="19"/>
      <c r="G774" s="19"/>
      <c r="H774" s="19"/>
      <c r="I774" s="19"/>
      <c r="J774" s="19"/>
      <c r="K774" s="19"/>
      <c r="L774" s="19"/>
      <c r="M774" s="19"/>
      <c r="N774" s="7"/>
      <c r="O774" s="19"/>
      <c r="P774" s="19"/>
      <c r="Q774" s="19"/>
      <c r="R774" s="19"/>
      <c r="S774" s="19"/>
      <c r="T774" s="19"/>
      <c r="U774" s="19"/>
      <c r="V774" s="19"/>
      <c r="W774" s="19"/>
      <c r="X774" s="19"/>
      <c r="Y774" s="19"/>
      <c r="Z774" s="19"/>
      <c r="AA774" s="19"/>
      <c r="AB774" s="19"/>
    </row>
    <row r="775" spans="2:28" ht="12.75">
      <c r="B775" s="19"/>
      <c r="C775" s="19"/>
      <c r="D775" s="19"/>
      <c r="E775" s="19"/>
      <c r="F775" s="19"/>
      <c r="G775" s="19"/>
      <c r="H775" s="19"/>
      <c r="I775" s="19"/>
      <c r="J775" s="19"/>
      <c r="K775" s="19"/>
      <c r="L775" s="19"/>
      <c r="M775" s="19"/>
      <c r="N775" s="7"/>
      <c r="O775" s="19"/>
      <c r="P775" s="19"/>
      <c r="Q775" s="19"/>
      <c r="R775" s="19"/>
      <c r="S775" s="19"/>
      <c r="T775" s="19"/>
      <c r="U775" s="19"/>
      <c r="V775" s="19"/>
      <c r="W775" s="19"/>
      <c r="X775" s="19"/>
      <c r="Y775" s="19"/>
      <c r="Z775" s="19"/>
      <c r="AA775" s="19"/>
      <c r="AB775" s="19"/>
    </row>
    <row r="776" spans="2:28" ht="12.75">
      <c r="B776" s="19"/>
      <c r="C776" s="19"/>
      <c r="D776" s="19"/>
      <c r="E776" s="19"/>
      <c r="F776" s="19"/>
      <c r="G776" s="19"/>
      <c r="H776" s="19"/>
      <c r="I776" s="19"/>
      <c r="J776" s="19"/>
      <c r="K776" s="19"/>
      <c r="L776" s="19"/>
      <c r="M776" s="19"/>
      <c r="N776" s="7"/>
      <c r="O776" s="19"/>
      <c r="P776" s="19"/>
      <c r="Q776" s="19"/>
      <c r="R776" s="19"/>
      <c r="S776" s="19"/>
      <c r="T776" s="19"/>
      <c r="U776" s="19"/>
      <c r="V776" s="19"/>
      <c r="W776" s="19"/>
      <c r="X776" s="19"/>
      <c r="Y776" s="19"/>
      <c r="Z776" s="19"/>
      <c r="AA776" s="19"/>
      <c r="AB776" s="19"/>
    </row>
    <row r="777" spans="2:28" ht="12.75">
      <c r="B777" s="19"/>
      <c r="C777" s="19"/>
      <c r="D777" s="19"/>
      <c r="E777" s="19"/>
      <c r="F777" s="19"/>
      <c r="G777" s="19"/>
      <c r="H777" s="19"/>
      <c r="I777" s="19"/>
      <c r="J777" s="19"/>
      <c r="K777" s="19"/>
      <c r="L777" s="19"/>
      <c r="M777" s="19"/>
      <c r="N777" s="7"/>
      <c r="O777" s="19"/>
      <c r="P777" s="19"/>
      <c r="Q777" s="19"/>
      <c r="R777" s="19"/>
      <c r="S777" s="19"/>
      <c r="T777" s="19"/>
      <c r="U777" s="19"/>
      <c r="V777" s="19"/>
      <c r="W777" s="19"/>
      <c r="X777" s="19"/>
      <c r="Y777" s="19"/>
      <c r="Z777" s="19"/>
      <c r="AA777" s="19"/>
      <c r="AB777" s="19"/>
    </row>
    <row r="778" spans="2:28" ht="12.75">
      <c r="B778" s="19"/>
      <c r="C778" s="19"/>
      <c r="D778" s="19"/>
      <c r="E778" s="19"/>
      <c r="F778" s="19"/>
      <c r="G778" s="19"/>
      <c r="H778" s="19"/>
      <c r="I778" s="19"/>
      <c r="J778" s="19"/>
      <c r="K778" s="19"/>
      <c r="L778" s="19"/>
      <c r="M778" s="19"/>
      <c r="N778" s="7"/>
      <c r="O778" s="19"/>
      <c r="P778" s="19"/>
      <c r="Q778" s="19"/>
      <c r="R778" s="19"/>
      <c r="S778" s="19"/>
      <c r="T778" s="19"/>
      <c r="U778" s="19"/>
      <c r="V778" s="19"/>
      <c r="W778" s="19"/>
      <c r="X778" s="19"/>
      <c r="Y778" s="19"/>
      <c r="Z778" s="19"/>
      <c r="AA778" s="19"/>
      <c r="AB778" s="19"/>
    </row>
    <row r="779" spans="2:28" ht="12.75">
      <c r="B779" s="19"/>
      <c r="C779" s="19"/>
      <c r="D779" s="19"/>
      <c r="E779" s="19"/>
      <c r="F779" s="19"/>
      <c r="G779" s="19"/>
      <c r="H779" s="19"/>
      <c r="I779" s="19"/>
      <c r="J779" s="19"/>
      <c r="K779" s="19"/>
      <c r="L779" s="19"/>
      <c r="M779" s="19"/>
      <c r="N779" s="7"/>
      <c r="O779" s="19"/>
      <c r="P779" s="19"/>
      <c r="Q779" s="19"/>
      <c r="R779" s="19"/>
      <c r="S779" s="19"/>
      <c r="T779" s="19"/>
      <c r="U779" s="19"/>
      <c r="V779" s="19"/>
      <c r="W779" s="19"/>
      <c r="X779" s="19"/>
      <c r="Y779" s="19"/>
      <c r="Z779" s="19"/>
      <c r="AA779" s="19"/>
      <c r="AB779" s="19"/>
    </row>
    <row r="780" spans="2:28" ht="12.75">
      <c r="B780" s="19"/>
      <c r="C780" s="19"/>
      <c r="D780" s="19"/>
      <c r="E780" s="19"/>
      <c r="F780" s="19"/>
      <c r="G780" s="19"/>
      <c r="H780" s="19"/>
      <c r="I780" s="19"/>
      <c r="J780" s="19"/>
      <c r="K780" s="19"/>
      <c r="L780" s="19"/>
      <c r="M780" s="19"/>
      <c r="N780" s="7"/>
      <c r="O780" s="19"/>
      <c r="P780" s="19"/>
      <c r="Q780" s="19"/>
      <c r="R780" s="19"/>
      <c r="S780" s="19"/>
      <c r="T780" s="19"/>
      <c r="U780" s="19"/>
      <c r="V780" s="19"/>
      <c r="W780" s="19"/>
      <c r="X780" s="19"/>
      <c r="Y780" s="19"/>
      <c r="Z780" s="19"/>
      <c r="AA780" s="19"/>
      <c r="AB780" s="19"/>
    </row>
    <row r="781" spans="2:28" ht="12.75">
      <c r="B781" s="19"/>
      <c r="C781" s="19"/>
      <c r="D781" s="19"/>
      <c r="E781" s="19"/>
      <c r="F781" s="19"/>
      <c r="G781" s="19"/>
      <c r="H781" s="19"/>
      <c r="I781" s="19"/>
      <c r="J781" s="19"/>
      <c r="K781" s="19"/>
      <c r="L781" s="19"/>
      <c r="M781" s="19"/>
      <c r="N781" s="7"/>
      <c r="O781" s="19"/>
      <c r="P781" s="19"/>
      <c r="Q781" s="19"/>
      <c r="R781" s="19"/>
      <c r="S781" s="19"/>
      <c r="T781" s="19"/>
      <c r="U781" s="19"/>
      <c r="V781" s="19"/>
      <c r="W781" s="19"/>
      <c r="X781" s="19"/>
      <c r="Y781" s="19"/>
      <c r="Z781" s="19"/>
      <c r="AA781" s="19"/>
      <c r="AB781" s="19"/>
    </row>
    <row r="782" spans="2:28" ht="12.75">
      <c r="B782" s="19"/>
      <c r="C782" s="19"/>
      <c r="D782" s="19"/>
      <c r="E782" s="19"/>
      <c r="F782" s="19"/>
      <c r="G782" s="19"/>
      <c r="H782" s="19"/>
      <c r="I782" s="19"/>
      <c r="J782" s="19"/>
      <c r="K782" s="19"/>
      <c r="L782" s="19"/>
      <c r="M782" s="19"/>
      <c r="N782" s="7"/>
      <c r="O782" s="19"/>
      <c r="P782" s="19"/>
      <c r="Q782" s="19"/>
      <c r="R782" s="19"/>
      <c r="S782" s="19"/>
      <c r="T782" s="19"/>
      <c r="U782" s="19"/>
      <c r="V782" s="19"/>
      <c r="W782" s="19"/>
      <c r="X782" s="19"/>
      <c r="Y782" s="19"/>
      <c r="Z782" s="19"/>
      <c r="AA782" s="19"/>
      <c r="AB782" s="19"/>
    </row>
    <row r="783" spans="2:28" ht="12.75">
      <c r="B783" s="19"/>
      <c r="C783" s="19"/>
      <c r="D783" s="19"/>
      <c r="E783" s="19"/>
      <c r="F783" s="19"/>
      <c r="G783" s="19"/>
      <c r="H783" s="19"/>
      <c r="I783" s="19"/>
      <c r="J783" s="19"/>
      <c r="K783" s="19"/>
      <c r="L783" s="19"/>
      <c r="M783" s="19"/>
      <c r="N783" s="7"/>
      <c r="O783" s="19"/>
      <c r="P783" s="19"/>
      <c r="Q783" s="19"/>
      <c r="R783" s="19"/>
      <c r="S783" s="19"/>
      <c r="T783" s="19"/>
      <c r="U783" s="19"/>
      <c r="V783" s="19"/>
      <c r="W783" s="19"/>
      <c r="X783" s="19"/>
      <c r="Y783" s="19"/>
      <c r="Z783" s="19"/>
      <c r="AA783" s="19"/>
      <c r="AB783" s="19"/>
    </row>
    <row r="784" spans="2:28" ht="12.75">
      <c r="B784" s="19"/>
      <c r="C784" s="19"/>
      <c r="D784" s="19"/>
      <c r="E784" s="19"/>
      <c r="F784" s="19"/>
      <c r="G784" s="19"/>
      <c r="H784" s="19"/>
      <c r="I784" s="19"/>
      <c r="J784" s="19"/>
      <c r="K784" s="19"/>
      <c r="L784" s="19"/>
      <c r="M784" s="19"/>
      <c r="N784" s="7"/>
      <c r="O784" s="19"/>
      <c r="P784" s="19"/>
      <c r="Q784" s="19"/>
      <c r="R784" s="19"/>
      <c r="S784" s="19"/>
      <c r="T784" s="19"/>
      <c r="U784" s="19"/>
      <c r="V784" s="19"/>
      <c r="W784" s="19"/>
      <c r="X784" s="19"/>
      <c r="Y784" s="19"/>
      <c r="Z784" s="19"/>
      <c r="AA784" s="19"/>
      <c r="AB784" s="19"/>
    </row>
    <row r="785" spans="2:28" ht="12.75">
      <c r="B785" s="19"/>
      <c r="C785" s="19"/>
      <c r="D785" s="19"/>
      <c r="E785" s="19"/>
      <c r="F785" s="19"/>
      <c r="G785" s="19"/>
      <c r="H785" s="19"/>
      <c r="I785" s="19"/>
      <c r="J785" s="19"/>
      <c r="K785" s="19"/>
      <c r="L785" s="19"/>
      <c r="M785" s="19"/>
      <c r="N785" s="7"/>
      <c r="O785" s="19"/>
      <c r="P785" s="19"/>
      <c r="Q785" s="19"/>
      <c r="R785" s="19"/>
      <c r="S785" s="19"/>
      <c r="T785" s="19"/>
      <c r="U785" s="19"/>
      <c r="V785" s="19"/>
      <c r="W785" s="19"/>
      <c r="X785" s="19"/>
      <c r="Y785" s="19"/>
      <c r="Z785" s="19"/>
      <c r="AA785" s="19"/>
      <c r="AB785" s="19"/>
    </row>
    <row r="786" spans="2:28" ht="12.75">
      <c r="B786" s="19"/>
      <c r="C786" s="19"/>
      <c r="D786" s="19"/>
      <c r="E786" s="19"/>
      <c r="F786" s="19"/>
      <c r="G786" s="19"/>
      <c r="H786" s="19"/>
      <c r="I786" s="19"/>
      <c r="J786" s="19"/>
      <c r="K786" s="19"/>
      <c r="L786" s="19"/>
      <c r="M786" s="19"/>
      <c r="N786" s="7"/>
      <c r="O786" s="19"/>
      <c r="P786" s="19"/>
      <c r="Q786" s="19"/>
      <c r="R786" s="19"/>
      <c r="S786" s="19"/>
      <c r="T786" s="19"/>
      <c r="U786" s="19"/>
      <c r="V786" s="19"/>
      <c r="W786" s="19"/>
      <c r="X786" s="19"/>
      <c r="Y786" s="19"/>
      <c r="Z786" s="19"/>
      <c r="AA786" s="19"/>
      <c r="AB786" s="19"/>
    </row>
    <row r="787" spans="2:28" ht="12.75">
      <c r="B787" s="19"/>
      <c r="C787" s="19"/>
      <c r="D787" s="19"/>
      <c r="E787" s="19"/>
      <c r="F787" s="19"/>
      <c r="G787" s="19"/>
      <c r="H787" s="19"/>
      <c r="I787" s="19"/>
      <c r="J787" s="19"/>
      <c r="K787" s="19"/>
      <c r="L787" s="19"/>
      <c r="M787" s="19"/>
      <c r="N787" s="7"/>
      <c r="O787" s="19"/>
      <c r="P787" s="19"/>
      <c r="Q787" s="19"/>
      <c r="R787" s="19"/>
      <c r="S787" s="19"/>
      <c r="T787" s="19"/>
      <c r="U787" s="19"/>
      <c r="V787" s="19"/>
      <c r="W787" s="19"/>
      <c r="X787" s="19"/>
      <c r="Y787" s="19"/>
      <c r="Z787" s="19"/>
      <c r="AA787" s="19"/>
      <c r="AB787" s="19"/>
    </row>
    <row r="788" spans="2:28" ht="12.75">
      <c r="B788" s="19"/>
      <c r="C788" s="19"/>
      <c r="D788" s="19"/>
      <c r="E788" s="19"/>
      <c r="F788" s="19"/>
      <c r="G788" s="19"/>
      <c r="H788" s="19"/>
      <c r="I788" s="19"/>
      <c r="J788" s="19"/>
      <c r="K788" s="19"/>
      <c r="L788" s="19"/>
      <c r="M788" s="19"/>
      <c r="N788" s="7"/>
      <c r="O788" s="19"/>
      <c r="P788" s="19"/>
      <c r="Q788" s="19"/>
      <c r="R788" s="19"/>
      <c r="S788" s="19"/>
      <c r="T788" s="19"/>
      <c r="U788" s="19"/>
      <c r="V788" s="19"/>
      <c r="W788" s="19"/>
      <c r="X788" s="19"/>
      <c r="Y788" s="19"/>
      <c r="Z788" s="19"/>
      <c r="AA788" s="19"/>
      <c r="AB788" s="19"/>
    </row>
    <row r="789" spans="2:28" ht="12.75">
      <c r="B789" s="19"/>
      <c r="C789" s="19"/>
      <c r="D789" s="19"/>
      <c r="E789" s="19"/>
      <c r="F789" s="19"/>
      <c r="G789" s="19"/>
      <c r="H789" s="19"/>
      <c r="I789" s="19"/>
      <c r="J789" s="19"/>
      <c r="K789" s="19"/>
      <c r="L789" s="19"/>
      <c r="M789" s="19"/>
      <c r="N789" s="7"/>
      <c r="O789" s="19"/>
      <c r="P789" s="19"/>
      <c r="Q789" s="19"/>
      <c r="R789" s="19"/>
      <c r="S789" s="19"/>
      <c r="T789" s="19"/>
      <c r="U789" s="19"/>
      <c r="V789" s="19"/>
      <c r="W789" s="19"/>
      <c r="X789" s="19"/>
      <c r="Y789" s="19"/>
      <c r="Z789" s="19"/>
      <c r="AA789" s="19"/>
      <c r="AB789" s="19"/>
    </row>
    <row r="790" spans="2:28" ht="12.75">
      <c r="B790" s="19"/>
      <c r="C790" s="19"/>
      <c r="D790" s="19"/>
      <c r="E790" s="19"/>
      <c r="F790" s="19"/>
      <c r="G790" s="19"/>
      <c r="H790" s="19"/>
      <c r="I790" s="19"/>
      <c r="J790" s="19"/>
      <c r="K790" s="19"/>
      <c r="L790" s="19"/>
      <c r="M790" s="19"/>
      <c r="N790" s="7"/>
      <c r="O790" s="19"/>
      <c r="P790" s="19"/>
      <c r="Q790" s="19"/>
      <c r="R790" s="19"/>
      <c r="S790" s="19"/>
      <c r="T790" s="19"/>
      <c r="U790" s="19"/>
      <c r="V790" s="19"/>
      <c r="W790" s="19"/>
      <c r="X790" s="19"/>
      <c r="Y790" s="19"/>
      <c r="Z790" s="19"/>
      <c r="AA790" s="19"/>
      <c r="AB790" s="19"/>
    </row>
    <row r="791" spans="2:28" ht="12.75">
      <c r="B791" s="19"/>
      <c r="C791" s="19"/>
      <c r="D791" s="19"/>
      <c r="E791" s="19"/>
      <c r="F791" s="19"/>
      <c r="G791" s="19"/>
      <c r="H791" s="19"/>
      <c r="I791" s="19"/>
      <c r="J791" s="19"/>
      <c r="K791" s="19"/>
      <c r="L791" s="19"/>
      <c r="M791" s="19"/>
      <c r="N791" s="7"/>
      <c r="O791" s="19"/>
      <c r="P791" s="19"/>
      <c r="Q791" s="19"/>
      <c r="R791" s="19"/>
      <c r="S791" s="19"/>
      <c r="T791" s="19"/>
      <c r="U791" s="19"/>
      <c r="V791" s="19"/>
      <c r="W791" s="19"/>
      <c r="X791" s="19"/>
      <c r="Y791" s="19"/>
      <c r="Z791" s="19"/>
      <c r="AA791" s="19"/>
      <c r="AB791" s="19"/>
    </row>
    <row r="792" spans="2:28" ht="12.75">
      <c r="B792" s="19"/>
      <c r="C792" s="19"/>
      <c r="D792" s="19"/>
      <c r="E792" s="19"/>
      <c r="F792" s="19"/>
      <c r="G792" s="19"/>
      <c r="H792" s="19"/>
      <c r="I792" s="19"/>
      <c r="J792" s="19"/>
      <c r="K792" s="19"/>
      <c r="L792" s="19"/>
      <c r="M792" s="19"/>
      <c r="N792" s="7"/>
      <c r="O792" s="19"/>
      <c r="P792" s="19"/>
      <c r="Q792" s="19"/>
      <c r="R792" s="19"/>
      <c r="S792" s="19"/>
      <c r="T792" s="19"/>
      <c r="U792" s="19"/>
      <c r="V792" s="19"/>
      <c r="W792" s="19"/>
      <c r="X792" s="19"/>
      <c r="Y792" s="19"/>
      <c r="Z792" s="19"/>
      <c r="AA792" s="19"/>
      <c r="AB792" s="19"/>
    </row>
    <row r="793" spans="2:28" ht="12.75">
      <c r="B793" s="19"/>
      <c r="C793" s="19"/>
      <c r="D793" s="19"/>
      <c r="E793" s="19"/>
      <c r="F793" s="19"/>
      <c r="G793" s="19"/>
      <c r="H793" s="19"/>
      <c r="I793" s="19"/>
      <c r="J793" s="19"/>
      <c r="K793" s="19"/>
      <c r="L793" s="19"/>
      <c r="M793" s="19"/>
      <c r="N793" s="7"/>
      <c r="O793" s="19"/>
      <c r="P793" s="19"/>
      <c r="Q793" s="19"/>
      <c r="R793" s="19"/>
      <c r="S793" s="19"/>
      <c r="T793" s="19"/>
      <c r="U793" s="19"/>
      <c r="V793" s="19"/>
      <c r="W793" s="19"/>
      <c r="X793" s="19"/>
      <c r="Y793" s="19"/>
      <c r="Z793" s="19"/>
      <c r="AA793" s="19"/>
      <c r="AB793" s="19"/>
    </row>
    <row r="794" spans="2:28" ht="12.75">
      <c r="B794" s="19"/>
      <c r="C794" s="19"/>
      <c r="D794" s="19"/>
      <c r="E794" s="19"/>
      <c r="F794" s="19"/>
      <c r="G794" s="19"/>
      <c r="H794" s="19"/>
      <c r="I794" s="19"/>
      <c r="J794" s="19"/>
      <c r="K794" s="19"/>
      <c r="L794" s="19"/>
      <c r="M794" s="19"/>
      <c r="N794" s="7"/>
      <c r="O794" s="19"/>
      <c r="P794" s="19"/>
      <c r="Q794" s="19"/>
      <c r="R794" s="19"/>
      <c r="S794" s="19"/>
      <c r="T794" s="19"/>
      <c r="U794" s="19"/>
      <c r="V794" s="19"/>
      <c r="W794" s="19"/>
      <c r="X794" s="19"/>
      <c r="Y794" s="19"/>
      <c r="Z794" s="19"/>
      <c r="AA794" s="19"/>
      <c r="AB794" s="19"/>
    </row>
    <row r="795" spans="2:28" ht="12.75">
      <c r="B795" s="19"/>
      <c r="C795" s="19"/>
      <c r="D795" s="19"/>
      <c r="E795" s="19"/>
      <c r="F795" s="19"/>
      <c r="G795" s="19"/>
      <c r="H795" s="19"/>
      <c r="I795" s="19"/>
      <c r="J795" s="19"/>
      <c r="K795" s="19"/>
      <c r="L795" s="19"/>
      <c r="M795" s="19"/>
      <c r="N795" s="7"/>
      <c r="O795" s="19"/>
      <c r="P795" s="19"/>
      <c r="Q795" s="19"/>
      <c r="R795" s="19"/>
      <c r="S795" s="19"/>
      <c r="T795" s="19"/>
      <c r="U795" s="19"/>
      <c r="V795" s="19"/>
      <c r="W795" s="19"/>
      <c r="X795" s="19"/>
      <c r="Y795" s="19"/>
      <c r="Z795" s="19"/>
      <c r="AA795" s="19"/>
      <c r="AB795" s="19"/>
    </row>
    <row r="796" spans="2:28" ht="12.75">
      <c r="B796" s="19"/>
      <c r="C796" s="19"/>
      <c r="D796" s="19"/>
      <c r="E796" s="19"/>
      <c r="F796" s="19"/>
      <c r="G796" s="19"/>
      <c r="H796" s="19"/>
      <c r="I796" s="19"/>
      <c r="J796" s="19"/>
      <c r="K796" s="19"/>
      <c r="L796" s="19"/>
      <c r="M796" s="19"/>
      <c r="N796" s="7"/>
      <c r="O796" s="19"/>
      <c r="P796" s="19"/>
      <c r="Q796" s="19"/>
      <c r="R796" s="19"/>
      <c r="S796" s="19"/>
      <c r="T796" s="19"/>
      <c r="U796" s="19"/>
      <c r="V796" s="19"/>
      <c r="W796" s="19"/>
      <c r="X796" s="19"/>
      <c r="Y796" s="19"/>
      <c r="Z796" s="19"/>
      <c r="AA796" s="19"/>
      <c r="AB796" s="19"/>
    </row>
    <row r="797" spans="2:28" ht="12.75">
      <c r="B797" s="19"/>
      <c r="C797" s="19"/>
      <c r="D797" s="19"/>
      <c r="E797" s="19"/>
      <c r="F797" s="19"/>
      <c r="G797" s="19"/>
      <c r="H797" s="19"/>
      <c r="I797" s="19"/>
      <c r="J797" s="19"/>
      <c r="K797" s="19"/>
      <c r="L797" s="19"/>
      <c r="M797" s="19"/>
      <c r="N797" s="7"/>
      <c r="O797" s="19"/>
      <c r="P797" s="19"/>
      <c r="Q797" s="19"/>
      <c r="R797" s="19"/>
      <c r="S797" s="19"/>
      <c r="T797" s="19"/>
      <c r="U797" s="19"/>
      <c r="V797" s="19"/>
      <c r="W797" s="19"/>
      <c r="X797" s="19"/>
      <c r="Y797" s="19"/>
      <c r="Z797" s="19"/>
      <c r="AA797" s="19"/>
      <c r="AB797" s="19"/>
    </row>
    <row r="798" spans="2:28" ht="12.75">
      <c r="B798" s="19"/>
      <c r="C798" s="19"/>
      <c r="D798" s="19"/>
      <c r="E798" s="19"/>
      <c r="F798" s="19"/>
      <c r="G798" s="19"/>
      <c r="H798" s="19"/>
      <c r="I798" s="19"/>
      <c r="J798" s="19"/>
      <c r="K798" s="19"/>
      <c r="L798" s="19"/>
      <c r="M798" s="19"/>
      <c r="N798" s="7"/>
      <c r="O798" s="19"/>
      <c r="P798" s="19"/>
      <c r="Q798" s="19"/>
      <c r="R798" s="19"/>
      <c r="S798" s="19"/>
      <c r="T798" s="19"/>
      <c r="U798" s="19"/>
      <c r="V798" s="19"/>
      <c r="W798" s="19"/>
      <c r="X798" s="19"/>
      <c r="Y798" s="19"/>
      <c r="Z798" s="19"/>
      <c r="AA798" s="19"/>
      <c r="AB798" s="19"/>
    </row>
    <row r="799" spans="2:28" ht="12.75">
      <c r="B799" s="19"/>
      <c r="C799" s="19"/>
      <c r="D799" s="19"/>
      <c r="E799" s="19"/>
      <c r="F799" s="19"/>
      <c r="G799" s="19"/>
      <c r="H799" s="19"/>
      <c r="I799" s="19"/>
      <c r="J799" s="19"/>
      <c r="K799" s="19"/>
      <c r="L799" s="19"/>
      <c r="M799" s="19"/>
      <c r="N799" s="7"/>
      <c r="O799" s="19"/>
      <c r="P799" s="19"/>
      <c r="Q799" s="19"/>
      <c r="R799" s="19"/>
      <c r="S799" s="19"/>
      <c r="T799" s="19"/>
      <c r="U799" s="19"/>
      <c r="V799" s="19"/>
      <c r="W799" s="19"/>
      <c r="X799" s="19"/>
      <c r="Y799" s="19"/>
      <c r="Z799" s="19"/>
      <c r="AA799" s="19"/>
      <c r="AB799" s="19"/>
    </row>
    <row r="800" spans="2:28" ht="12.75">
      <c r="B800" s="19"/>
      <c r="C800" s="19"/>
      <c r="D800" s="19"/>
      <c r="E800" s="19"/>
      <c r="F800" s="19"/>
      <c r="G800" s="19"/>
      <c r="H800" s="19"/>
      <c r="I800" s="19"/>
      <c r="J800" s="19"/>
      <c r="K800" s="19"/>
      <c r="L800" s="19"/>
      <c r="M800" s="19"/>
      <c r="N800" s="7"/>
      <c r="O800" s="19"/>
      <c r="P800" s="19"/>
      <c r="Q800" s="19"/>
      <c r="R800" s="19"/>
      <c r="S800" s="19"/>
      <c r="T800" s="19"/>
      <c r="U800" s="19"/>
      <c r="V800" s="19"/>
      <c r="W800" s="19"/>
      <c r="X800" s="19"/>
      <c r="Y800" s="19"/>
      <c r="Z800" s="19"/>
      <c r="AA800" s="19"/>
      <c r="AB800" s="19"/>
    </row>
    <row r="801" spans="2:28" ht="12.75">
      <c r="B801" s="19"/>
      <c r="C801" s="19"/>
      <c r="D801" s="19"/>
      <c r="E801" s="19"/>
      <c r="F801" s="19"/>
      <c r="G801" s="19"/>
      <c r="H801" s="19"/>
      <c r="I801" s="19"/>
      <c r="J801" s="19"/>
      <c r="K801" s="19"/>
      <c r="L801" s="19"/>
      <c r="M801" s="19"/>
      <c r="N801" s="7"/>
      <c r="O801" s="19"/>
      <c r="P801" s="19"/>
      <c r="Q801" s="19"/>
      <c r="R801" s="19"/>
      <c r="S801" s="19"/>
      <c r="T801" s="19"/>
      <c r="U801" s="19"/>
      <c r="V801" s="19"/>
      <c r="W801" s="19"/>
      <c r="X801" s="19"/>
      <c r="Y801" s="19"/>
      <c r="Z801" s="19"/>
      <c r="AA801" s="19"/>
      <c r="AB801" s="19"/>
    </row>
    <row r="802" spans="2:28" ht="12.75">
      <c r="B802" s="19"/>
      <c r="C802" s="19"/>
      <c r="D802" s="19"/>
      <c r="E802" s="19"/>
      <c r="F802" s="19"/>
      <c r="G802" s="19"/>
      <c r="H802" s="19"/>
      <c r="I802" s="19"/>
      <c r="J802" s="19"/>
      <c r="K802" s="19"/>
      <c r="L802" s="19"/>
      <c r="M802" s="19"/>
      <c r="N802" s="7"/>
      <c r="O802" s="19"/>
      <c r="P802" s="19"/>
      <c r="Q802" s="19"/>
      <c r="R802" s="19"/>
      <c r="S802" s="19"/>
      <c r="T802" s="19"/>
      <c r="U802" s="19"/>
      <c r="V802" s="19"/>
      <c r="W802" s="19"/>
      <c r="X802" s="19"/>
      <c r="Y802" s="19"/>
      <c r="Z802" s="19"/>
      <c r="AA802" s="19"/>
      <c r="AB802" s="19"/>
    </row>
    <row r="803" spans="2:28" ht="12.75">
      <c r="B803" s="19"/>
      <c r="C803" s="19"/>
      <c r="D803" s="19"/>
      <c r="E803" s="19"/>
      <c r="F803" s="19"/>
      <c r="G803" s="19"/>
      <c r="H803" s="19"/>
      <c r="I803" s="19"/>
      <c r="J803" s="19"/>
      <c r="K803" s="19"/>
      <c r="L803" s="19"/>
      <c r="M803" s="19"/>
      <c r="N803" s="7"/>
      <c r="O803" s="19"/>
      <c r="P803" s="19"/>
      <c r="Q803" s="19"/>
      <c r="R803" s="19"/>
      <c r="S803" s="19"/>
      <c r="T803" s="19"/>
      <c r="U803" s="19"/>
      <c r="V803" s="19"/>
      <c r="W803" s="19"/>
      <c r="X803" s="19"/>
      <c r="Y803" s="19"/>
      <c r="Z803" s="19"/>
      <c r="AA803" s="19"/>
      <c r="AB803" s="19"/>
    </row>
    <row r="804" spans="2:28" ht="12.75">
      <c r="B804" s="19"/>
      <c r="C804" s="19"/>
      <c r="D804" s="19"/>
      <c r="E804" s="19"/>
      <c r="F804" s="19"/>
      <c r="G804" s="19"/>
      <c r="H804" s="19"/>
      <c r="I804" s="19"/>
      <c r="J804" s="19"/>
      <c r="K804" s="19"/>
      <c r="L804" s="19"/>
      <c r="M804" s="19"/>
      <c r="N804" s="7"/>
      <c r="O804" s="19"/>
      <c r="P804" s="19"/>
      <c r="Q804" s="19"/>
      <c r="R804" s="19"/>
      <c r="S804" s="19"/>
      <c r="T804" s="19"/>
      <c r="U804" s="19"/>
      <c r="V804" s="19"/>
      <c r="W804" s="19"/>
      <c r="X804" s="19"/>
      <c r="Y804" s="19"/>
      <c r="Z804" s="19"/>
      <c r="AA804" s="19"/>
      <c r="AB804" s="19"/>
    </row>
    <row r="805" spans="2:28" ht="12.75">
      <c r="B805" s="19"/>
      <c r="C805" s="19"/>
      <c r="D805" s="19"/>
      <c r="E805" s="19"/>
      <c r="F805" s="19"/>
      <c r="G805" s="19"/>
      <c r="H805" s="19"/>
      <c r="I805" s="19"/>
      <c r="J805" s="19"/>
      <c r="K805" s="19"/>
      <c r="L805" s="19"/>
      <c r="M805" s="19"/>
      <c r="N805" s="7"/>
      <c r="O805" s="19"/>
      <c r="P805" s="19"/>
      <c r="Q805" s="19"/>
      <c r="R805" s="19"/>
      <c r="S805" s="19"/>
      <c r="T805" s="19"/>
      <c r="U805" s="19"/>
      <c r="V805" s="19"/>
      <c r="W805" s="19"/>
      <c r="X805" s="19"/>
      <c r="Y805" s="19"/>
      <c r="Z805" s="19"/>
      <c r="AA805" s="19"/>
      <c r="AB805" s="19"/>
    </row>
    <row r="806" spans="2:28" ht="12.75">
      <c r="B806" s="19"/>
      <c r="C806" s="19"/>
      <c r="D806" s="19"/>
      <c r="E806" s="19"/>
      <c r="F806" s="19"/>
      <c r="G806" s="19"/>
      <c r="H806" s="19"/>
      <c r="I806" s="19"/>
      <c r="J806" s="19"/>
      <c r="K806" s="19"/>
      <c r="L806" s="19"/>
      <c r="M806" s="19"/>
      <c r="N806" s="7"/>
      <c r="O806" s="19"/>
      <c r="P806" s="19"/>
      <c r="Q806" s="19"/>
      <c r="R806" s="19"/>
      <c r="S806" s="19"/>
      <c r="T806" s="19"/>
      <c r="U806" s="19"/>
      <c r="V806" s="19"/>
      <c r="W806" s="19"/>
      <c r="X806" s="19"/>
      <c r="Y806" s="19"/>
      <c r="Z806" s="19"/>
      <c r="AA806" s="19"/>
      <c r="AB806" s="19"/>
    </row>
    <row r="807" spans="2:28" ht="12.75">
      <c r="B807" s="19"/>
      <c r="C807" s="19"/>
      <c r="D807" s="19"/>
      <c r="E807" s="19"/>
      <c r="F807" s="19"/>
      <c r="G807" s="19"/>
      <c r="H807" s="19"/>
      <c r="I807" s="19"/>
      <c r="J807" s="19"/>
      <c r="K807" s="19"/>
      <c r="L807" s="19"/>
      <c r="M807" s="19"/>
      <c r="N807" s="7"/>
      <c r="O807" s="19"/>
      <c r="P807" s="19"/>
      <c r="Q807" s="19"/>
      <c r="R807" s="19"/>
      <c r="S807" s="19"/>
      <c r="T807" s="19"/>
      <c r="U807" s="19"/>
      <c r="V807" s="19"/>
      <c r="W807" s="19"/>
      <c r="X807" s="19"/>
      <c r="Y807" s="19"/>
      <c r="Z807" s="19"/>
      <c r="AA807" s="19"/>
      <c r="AB807" s="19"/>
    </row>
    <row r="808" spans="2:28" ht="12.75">
      <c r="B808" s="19"/>
      <c r="C808" s="19"/>
      <c r="D808" s="19"/>
      <c r="E808" s="19"/>
      <c r="F808" s="19"/>
      <c r="G808" s="19"/>
      <c r="H808" s="19"/>
      <c r="I808" s="19"/>
      <c r="J808" s="19"/>
      <c r="K808" s="19"/>
      <c r="L808" s="19"/>
      <c r="M808" s="19"/>
      <c r="N808" s="7"/>
      <c r="O808" s="19"/>
      <c r="P808" s="19"/>
      <c r="Q808" s="19"/>
      <c r="R808" s="19"/>
      <c r="S808" s="19"/>
      <c r="T808" s="19"/>
      <c r="U808" s="19"/>
      <c r="V808" s="19"/>
      <c r="W808" s="19"/>
      <c r="X808" s="19"/>
      <c r="Y808" s="19"/>
      <c r="Z808" s="19"/>
      <c r="AA808" s="19"/>
      <c r="AB808" s="19"/>
    </row>
    <row r="809" spans="2:28" ht="12.75">
      <c r="B809" s="19"/>
      <c r="C809" s="19"/>
      <c r="D809" s="19"/>
      <c r="E809" s="19"/>
      <c r="F809" s="19"/>
      <c r="G809" s="19"/>
      <c r="H809" s="19"/>
      <c r="I809" s="19"/>
      <c r="J809" s="19"/>
      <c r="K809" s="19"/>
      <c r="L809" s="19"/>
      <c r="M809" s="19"/>
      <c r="N809" s="7"/>
      <c r="O809" s="19"/>
      <c r="P809" s="19"/>
      <c r="Q809" s="19"/>
      <c r="R809" s="19"/>
      <c r="S809" s="19"/>
      <c r="T809" s="19"/>
      <c r="U809" s="19"/>
      <c r="V809" s="19"/>
      <c r="W809" s="19"/>
      <c r="X809" s="19"/>
      <c r="Y809" s="19"/>
      <c r="Z809" s="19"/>
      <c r="AA809" s="19"/>
      <c r="AB809" s="19"/>
    </row>
    <row r="810" spans="2:28" ht="12.75">
      <c r="B810" s="19"/>
      <c r="C810" s="19"/>
      <c r="D810" s="19"/>
      <c r="E810" s="19"/>
      <c r="F810" s="19"/>
      <c r="G810" s="19"/>
      <c r="H810" s="19"/>
      <c r="I810" s="19"/>
      <c r="J810" s="19"/>
      <c r="K810" s="19"/>
      <c r="L810" s="19"/>
      <c r="M810" s="19"/>
      <c r="N810" s="7"/>
      <c r="O810" s="19"/>
      <c r="P810" s="19"/>
      <c r="Q810" s="19"/>
      <c r="R810" s="19"/>
      <c r="S810" s="19"/>
      <c r="T810" s="19"/>
      <c r="U810" s="19"/>
      <c r="V810" s="19"/>
      <c r="W810" s="19"/>
      <c r="X810" s="19"/>
      <c r="Y810" s="19"/>
      <c r="Z810" s="19"/>
      <c r="AA810" s="19"/>
      <c r="AB810" s="19"/>
    </row>
    <row r="811" spans="2:28" ht="12.75">
      <c r="B811" s="19"/>
      <c r="C811" s="19"/>
      <c r="D811" s="19"/>
      <c r="E811" s="19"/>
      <c r="F811" s="19"/>
      <c r="G811" s="19"/>
      <c r="H811" s="19"/>
      <c r="I811" s="19"/>
      <c r="J811" s="19"/>
      <c r="K811" s="19"/>
      <c r="L811" s="19"/>
      <c r="M811" s="19"/>
      <c r="N811" s="7"/>
      <c r="O811" s="19"/>
      <c r="P811" s="19"/>
      <c r="Q811" s="19"/>
      <c r="R811" s="19"/>
      <c r="S811" s="19"/>
      <c r="T811" s="19"/>
      <c r="U811" s="19"/>
      <c r="V811" s="19"/>
      <c r="W811" s="19"/>
      <c r="X811" s="19"/>
      <c r="Y811" s="19"/>
      <c r="Z811" s="19"/>
      <c r="AA811" s="19"/>
      <c r="AB811" s="19"/>
    </row>
    <row r="812" spans="2:28" ht="12.75">
      <c r="B812" s="19"/>
      <c r="C812" s="19"/>
      <c r="D812" s="19"/>
      <c r="E812" s="19"/>
      <c r="F812" s="19"/>
      <c r="G812" s="19"/>
      <c r="H812" s="19"/>
      <c r="I812" s="19"/>
      <c r="J812" s="19"/>
      <c r="K812" s="19"/>
      <c r="L812" s="19"/>
      <c r="M812" s="19"/>
      <c r="N812" s="7"/>
      <c r="O812" s="19"/>
      <c r="P812" s="19"/>
      <c r="Q812" s="19"/>
      <c r="R812" s="19"/>
      <c r="S812" s="19"/>
      <c r="T812" s="19"/>
      <c r="U812" s="19"/>
      <c r="V812" s="19"/>
      <c r="W812" s="19"/>
      <c r="X812" s="19"/>
      <c r="Y812" s="19"/>
      <c r="Z812" s="19"/>
      <c r="AA812" s="19"/>
      <c r="AB812" s="19"/>
    </row>
    <row r="813" spans="2:28" ht="12.75">
      <c r="B813" s="19"/>
      <c r="C813" s="19"/>
      <c r="D813" s="19"/>
      <c r="E813" s="19"/>
      <c r="F813" s="19"/>
      <c r="G813" s="19"/>
      <c r="H813" s="19"/>
      <c r="I813" s="19"/>
      <c r="J813" s="19"/>
      <c r="K813" s="19"/>
      <c r="L813" s="19"/>
      <c r="M813" s="19"/>
      <c r="N813" s="7"/>
      <c r="O813" s="19"/>
      <c r="P813" s="19"/>
      <c r="Q813" s="19"/>
      <c r="R813" s="19"/>
      <c r="S813" s="19"/>
      <c r="T813" s="19"/>
      <c r="U813" s="19"/>
      <c r="V813" s="19"/>
      <c r="W813" s="19"/>
      <c r="X813" s="19"/>
      <c r="Y813" s="19"/>
      <c r="Z813" s="19"/>
      <c r="AA813" s="19"/>
      <c r="AB813" s="19"/>
    </row>
    <row r="814" spans="2:28" ht="12.75">
      <c r="B814" s="19"/>
      <c r="C814" s="19"/>
      <c r="D814" s="19"/>
      <c r="E814" s="19"/>
      <c r="F814" s="19"/>
      <c r="G814" s="19"/>
      <c r="H814" s="19"/>
      <c r="I814" s="19"/>
      <c r="J814" s="19"/>
      <c r="K814" s="19"/>
      <c r="L814" s="19"/>
      <c r="M814" s="19"/>
      <c r="N814" s="7"/>
      <c r="O814" s="19"/>
      <c r="P814" s="19"/>
      <c r="Q814" s="19"/>
      <c r="R814" s="19"/>
      <c r="S814" s="19"/>
      <c r="T814" s="19"/>
      <c r="U814" s="19"/>
      <c r="V814" s="19"/>
      <c r="W814" s="19"/>
      <c r="X814" s="19"/>
      <c r="Y814" s="19"/>
      <c r="Z814" s="19"/>
      <c r="AA814" s="19"/>
      <c r="AB814" s="19"/>
    </row>
    <row r="815" spans="2:28" ht="12.75">
      <c r="B815" s="19"/>
      <c r="C815" s="19"/>
      <c r="D815" s="19"/>
      <c r="E815" s="19"/>
      <c r="F815" s="19"/>
      <c r="G815" s="19"/>
      <c r="H815" s="19"/>
      <c r="I815" s="19"/>
      <c r="J815" s="19"/>
      <c r="K815" s="19"/>
      <c r="L815" s="19"/>
      <c r="M815" s="19"/>
      <c r="N815" s="7"/>
      <c r="O815" s="19"/>
      <c r="P815" s="19"/>
      <c r="Q815" s="19"/>
      <c r="R815" s="19"/>
      <c r="S815" s="19"/>
      <c r="T815" s="19"/>
      <c r="U815" s="19"/>
      <c r="V815" s="19"/>
      <c r="W815" s="19"/>
      <c r="X815" s="19"/>
      <c r="Y815" s="19"/>
      <c r="Z815" s="19"/>
      <c r="AA815" s="19"/>
      <c r="AB815" s="19"/>
    </row>
    <row r="816" spans="2:28" ht="12.75">
      <c r="B816" s="19"/>
      <c r="C816" s="19"/>
      <c r="D816" s="19"/>
      <c r="E816" s="19"/>
      <c r="F816" s="19"/>
      <c r="G816" s="19"/>
      <c r="H816" s="19"/>
      <c r="I816" s="19"/>
      <c r="J816" s="19"/>
      <c r="K816" s="19"/>
      <c r="L816" s="19"/>
      <c r="M816" s="19"/>
      <c r="N816" s="7"/>
      <c r="O816" s="19"/>
      <c r="P816" s="19"/>
      <c r="Q816" s="19"/>
      <c r="R816" s="19"/>
      <c r="S816" s="19"/>
      <c r="T816" s="19"/>
      <c r="U816" s="19"/>
      <c r="V816" s="19"/>
      <c r="W816" s="19"/>
      <c r="X816" s="19"/>
      <c r="Y816" s="19"/>
      <c r="Z816" s="19"/>
      <c r="AA816" s="19"/>
      <c r="AB816" s="19"/>
    </row>
    <row r="817" spans="2:28" ht="12.75">
      <c r="B817" s="19"/>
      <c r="C817" s="19"/>
      <c r="D817" s="19"/>
      <c r="E817" s="19"/>
      <c r="F817" s="19"/>
      <c r="G817" s="19"/>
      <c r="H817" s="19"/>
      <c r="I817" s="19"/>
      <c r="J817" s="19"/>
      <c r="K817" s="19"/>
      <c r="L817" s="19"/>
      <c r="M817" s="19"/>
      <c r="N817" s="7"/>
      <c r="O817" s="19"/>
      <c r="P817" s="19"/>
      <c r="Q817" s="19"/>
      <c r="R817" s="19"/>
      <c r="S817" s="19"/>
      <c r="T817" s="19"/>
      <c r="U817" s="19"/>
      <c r="V817" s="19"/>
      <c r="W817" s="19"/>
      <c r="X817" s="19"/>
      <c r="Y817" s="19"/>
      <c r="Z817" s="19"/>
      <c r="AA817" s="19"/>
      <c r="AB817" s="19"/>
    </row>
    <row r="818" spans="2:28" ht="12.75">
      <c r="B818" s="19"/>
      <c r="C818" s="19"/>
      <c r="D818" s="19"/>
      <c r="E818" s="19"/>
      <c r="F818" s="19"/>
      <c r="G818" s="19"/>
      <c r="H818" s="19"/>
      <c r="I818" s="19"/>
      <c r="J818" s="19"/>
      <c r="K818" s="19"/>
      <c r="L818" s="19"/>
      <c r="M818" s="19"/>
      <c r="N818" s="7"/>
      <c r="O818" s="19"/>
      <c r="P818" s="19"/>
      <c r="Q818" s="19"/>
      <c r="R818" s="19"/>
      <c r="S818" s="19"/>
      <c r="T818" s="19"/>
      <c r="U818" s="19"/>
      <c r="V818" s="19"/>
      <c r="W818" s="19"/>
      <c r="X818" s="19"/>
      <c r="Y818" s="19"/>
      <c r="Z818" s="19"/>
      <c r="AA818" s="19"/>
      <c r="AB818" s="19"/>
    </row>
    <row r="819" spans="2:28" ht="12.75">
      <c r="B819" s="19"/>
      <c r="C819" s="19"/>
      <c r="D819" s="19"/>
      <c r="E819" s="19"/>
      <c r="F819" s="19"/>
      <c r="G819" s="19"/>
      <c r="H819" s="19"/>
      <c r="I819" s="19"/>
      <c r="J819" s="19"/>
      <c r="K819" s="19"/>
      <c r="L819" s="19"/>
      <c r="M819" s="19"/>
      <c r="N819" s="7"/>
      <c r="O819" s="19"/>
      <c r="P819" s="19"/>
      <c r="Q819" s="19"/>
      <c r="R819" s="19"/>
      <c r="S819" s="19"/>
      <c r="T819" s="19"/>
      <c r="U819" s="19"/>
      <c r="V819" s="19"/>
      <c r="W819" s="19"/>
      <c r="X819" s="19"/>
      <c r="Y819" s="19"/>
      <c r="Z819" s="19"/>
      <c r="AA819" s="19"/>
      <c r="AB819" s="19"/>
    </row>
    <row r="820" spans="2:28" ht="12.75">
      <c r="B820" s="19"/>
      <c r="C820" s="19"/>
      <c r="D820" s="19"/>
      <c r="E820" s="19"/>
      <c r="F820" s="19"/>
      <c r="G820" s="19"/>
      <c r="H820" s="19"/>
      <c r="I820" s="19"/>
      <c r="J820" s="19"/>
      <c r="K820" s="19"/>
      <c r="L820" s="19"/>
      <c r="M820" s="19"/>
      <c r="N820" s="7"/>
      <c r="O820" s="19"/>
      <c r="P820" s="19"/>
      <c r="Q820" s="19"/>
      <c r="R820" s="19"/>
      <c r="S820" s="19"/>
      <c r="T820" s="19"/>
      <c r="U820" s="19"/>
      <c r="V820" s="19"/>
      <c r="W820" s="19"/>
      <c r="X820" s="19"/>
      <c r="Y820" s="19"/>
      <c r="Z820" s="19"/>
      <c r="AA820" s="19"/>
      <c r="AB820" s="19"/>
    </row>
    <row r="821" spans="2:28" ht="12.75">
      <c r="B821" s="19"/>
      <c r="C821" s="19"/>
      <c r="D821" s="19"/>
      <c r="E821" s="19"/>
      <c r="F821" s="19"/>
      <c r="G821" s="19"/>
      <c r="H821" s="19"/>
      <c r="I821" s="19"/>
      <c r="J821" s="19"/>
      <c r="K821" s="19"/>
      <c r="L821" s="19"/>
      <c r="M821" s="19"/>
      <c r="N821" s="7"/>
      <c r="O821" s="19"/>
      <c r="P821" s="19"/>
      <c r="Q821" s="19"/>
      <c r="R821" s="19"/>
      <c r="S821" s="19"/>
      <c r="T821" s="19"/>
      <c r="U821" s="19"/>
      <c r="V821" s="19"/>
      <c r="W821" s="19"/>
      <c r="X821" s="19"/>
      <c r="Y821" s="19"/>
      <c r="Z821" s="19"/>
      <c r="AA821" s="19"/>
      <c r="AB821" s="19"/>
    </row>
    <row r="822" spans="2:28" ht="12.75">
      <c r="B822" s="19"/>
      <c r="C822" s="19"/>
      <c r="D822" s="19"/>
      <c r="E822" s="19"/>
      <c r="F822" s="19"/>
      <c r="G822" s="19"/>
      <c r="H822" s="19"/>
      <c r="I822" s="19"/>
      <c r="J822" s="19"/>
      <c r="K822" s="19"/>
      <c r="L822" s="19"/>
      <c r="M822" s="19"/>
      <c r="N822" s="7"/>
      <c r="O822" s="19"/>
      <c r="P822" s="19"/>
      <c r="Q822" s="19"/>
      <c r="R822" s="19"/>
      <c r="S822" s="19"/>
      <c r="T822" s="19"/>
      <c r="U822" s="19"/>
      <c r="V822" s="19"/>
      <c r="W822" s="19"/>
      <c r="X822" s="19"/>
      <c r="Y822" s="19"/>
      <c r="Z822" s="19"/>
      <c r="AA822" s="19"/>
      <c r="AB822" s="19"/>
    </row>
    <row r="823" spans="2:28" ht="12.75">
      <c r="B823" s="19"/>
      <c r="C823" s="19"/>
      <c r="D823" s="19"/>
      <c r="E823" s="19"/>
      <c r="F823" s="19"/>
      <c r="G823" s="19"/>
      <c r="H823" s="19"/>
      <c r="I823" s="19"/>
      <c r="J823" s="19"/>
      <c r="K823" s="19"/>
      <c r="L823" s="19"/>
      <c r="M823" s="19"/>
      <c r="N823" s="7"/>
      <c r="O823" s="19"/>
      <c r="P823" s="19"/>
      <c r="Q823" s="19"/>
      <c r="R823" s="19"/>
      <c r="S823" s="19"/>
      <c r="T823" s="19"/>
      <c r="U823" s="19"/>
      <c r="V823" s="19"/>
      <c r="W823" s="19"/>
      <c r="X823" s="19"/>
      <c r="Y823" s="19"/>
      <c r="Z823" s="19"/>
      <c r="AA823" s="19"/>
      <c r="AB823" s="19"/>
    </row>
    <row r="824" spans="2:28" ht="12.75">
      <c r="B824" s="19"/>
      <c r="C824" s="19"/>
      <c r="D824" s="19"/>
      <c r="E824" s="19"/>
      <c r="F824" s="19"/>
      <c r="G824" s="19"/>
      <c r="H824" s="19"/>
      <c r="I824" s="19"/>
      <c r="J824" s="19"/>
      <c r="K824" s="19"/>
      <c r="L824" s="19"/>
      <c r="M824" s="19"/>
      <c r="N824" s="7"/>
      <c r="O824" s="19"/>
      <c r="P824" s="19"/>
      <c r="Q824" s="19"/>
      <c r="R824" s="19"/>
      <c r="S824" s="19"/>
      <c r="T824" s="19"/>
      <c r="U824" s="19"/>
      <c r="V824" s="19"/>
      <c r="W824" s="19"/>
      <c r="X824" s="19"/>
      <c r="Y824" s="19"/>
      <c r="Z824" s="19"/>
      <c r="AA824" s="19"/>
      <c r="AB824" s="19"/>
    </row>
    <row r="825" spans="2:28" ht="12.75">
      <c r="B825" s="19"/>
      <c r="C825" s="19"/>
      <c r="D825" s="19"/>
      <c r="E825" s="19"/>
      <c r="F825" s="19"/>
      <c r="G825" s="19"/>
      <c r="H825" s="19"/>
      <c r="I825" s="19"/>
      <c r="J825" s="19"/>
      <c r="K825" s="19"/>
      <c r="L825" s="19"/>
      <c r="M825" s="19"/>
      <c r="N825" s="7"/>
      <c r="O825" s="19"/>
      <c r="P825" s="19"/>
      <c r="Q825" s="19"/>
      <c r="R825" s="19"/>
      <c r="S825" s="19"/>
      <c r="T825" s="19"/>
      <c r="U825" s="19"/>
      <c r="V825" s="19"/>
      <c r="W825" s="19"/>
      <c r="X825" s="19"/>
      <c r="Y825" s="19"/>
      <c r="Z825" s="19"/>
      <c r="AA825" s="19"/>
      <c r="AB825" s="19"/>
    </row>
    <row r="826" spans="2:28" ht="12.75">
      <c r="B826" s="19"/>
      <c r="C826" s="19"/>
      <c r="D826" s="19"/>
      <c r="E826" s="19"/>
      <c r="F826" s="19"/>
      <c r="G826" s="19"/>
      <c r="H826" s="19"/>
      <c r="I826" s="19"/>
      <c r="J826" s="19"/>
      <c r="K826" s="19"/>
      <c r="L826" s="19"/>
      <c r="M826" s="19"/>
      <c r="N826" s="7"/>
      <c r="O826" s="19"/>
      <c r="P826" s="19"/>
      <c r="Q826" s="19"/>
      <c r="R826" s="19"/>
      <c r="S826" s="19"/>
      <c r="T826" s="19"/>
      <c r="U826" s="19"/>
      <c r="V826" s="19"/>
      <c r="W826" s="19"/>
      <c r="X826" s="19"/>
      <c r="Y826" s="19"/>
      <c r="Z826" s="19"/>
      <c r="AA826" s="19"/>
      <c r="AB826" s="19"/>
    </row>
    <row r="827" spans="2:28" ht="12.75">
      <c r="B827" s="19"/>
      <c r="C827" s="19"/>
      <c r="D827" s="19"/>
      <c r="E827" s="19"/>
      <c r="F827" s="19"/>
      <c r="G827" s="19"/>
      <c r="H827" s="19"/>
      <c r="I827" s="19"/>
      <c r="J827" s="19"/>
      <c r="K827" s="19"/>
      <c r="L827" s="19"/>
      <c r="M827" s="19"/>
      <c r="N827" s="7"/>
      <c r="O827" s="19"/>
      <c r="P827" s="19"/>
      <c r="Q827" s="19"/>
      <c r="R827" s="19"/>
      <c r="S827" s="19"/>
      <c r="T827" s="19"/>
      <c r="U827" s="19"/>
      <c r="V827" s="19"/>
      <c r="W827" s="19"/>
      <c r="X827" s="19"/>
      <c r="Y827" s="19"/>
      <c r="Z827" s="19"/>
      <c r="AA827" s="19"/>
      <c r="AB827" s="19"/>
    </row>
    <row r="828" spans="2:28" ht="12.75">
      <c r="B828" s="19"/>
      <c r="C828" s="19"/>
      <c r="D828" s="19"/>
      <c r="E828" s="19"/>
      <c r="F828" s="19"/>
      <c r="G828" s="19"/>
      <c r="H828" s="19"/>
      <c r="I828" s="19"/>
      <c r="J828" s="19"/>
      <c r="K828" s="19"/>
      <c r="L828" s="19"/>
      <c r="M828" s="19"/>
      <c r="N828" s="7"/>
      <c r="O828" s="19"/>
      <c r="P828" s="19"/>
      <c r="Q828" s="19"/>
      <c r="R828" s="19"/>
      <c r="S828" s="19"/>
      <c r="T828" s="19"/>
      <c r="U828" s="19"/>
      <c r="V828" s="19"/>
      <c r="W828" s="19"/>
      <c r="X828" s="19"/>
      <c r="Y828" s="19"/>
      <c r="Z828" s="19"/>
      <c r="AA828" s="19"/>
      <c r="AB828" s="19"/>
    </row>
    <row r="829" spans="2:28" ht="12.75">
      <c r="B829" s="19"/>
      <c r="C829" s="19"/>
      <c r="D829" s="19"/>
      <c r="E829" s="19"/>
      <c r="F829" s="19"/>
      <c r="G829" s="19"/>
      <c r="H829" s="19"/>
      <c r="I829" s="19"/>
      <c r="J829" s="19"/>
      <c r="K829" s="19"/>
      <c r="L829" s="19"/>
      <c r="M829" s="19"/>
      <c r="N829" s="7"/>
      <c r="O829" s="19"/>
      <c r="P829" s="19"/>
      <c r="Q829" s="19"/>
      <c r="R829" s="19"/>
      <c r="S829" s="19"/>
      <c r="T829" s="19"/>
      <c r="U829" s="19"/>
      <c r="V829" s="19"/>
      <c r="W829" s="19"/>
      <c r="X829" s="19"/>
      <c r="Y829" s="19"/>
      <c r="Z829" s="19"/>
      <c r="AA829" s="19"/>
      <c r="AB829" s="19"/>
    </row>
    <row r="830" spans="2:28" ht="12.75">
      <c r="B830" s="19"/>
      <c r="C830" s="19"/>
      <c r="D830" s="19"/>
      <c r="E830" s="19"/>
      <c r="F830" s="19"/>
      <c r="G830" s="19"/>
      <c r="H830" s="19"/>
      <c r="I830" s="19"/>
      <c r="J830" s="19"/>
      <c r="K830" s="19"/>
      <c r="L830" s="19"/>
      <c r="M830" s="19"/>
      <c r="N830" s="7"/>
      <c r="O830" s="19"/>
      <c r="P830" s="19"/>
      <c r="Q830" s="19"/>
      <c r="R830" s="19"/>
      <c r="S830" s="19"/>
      <c r="T830" s="19"/>
      <c r="U830" s="19"/>
      <c r="V830" s="19"/>
      <c r="W830" s="19"/>
      <c r="X830" s="19"/>
      <c r="Y830" s="19"/>
      <c r="Z830" s="19"/>
      <c r="AA830" s="19"/>
      <c r="AB830" s="19"/>
    </row>
    <row r="831" spans="2:28" ht="12.75">
      <c r="B831" s="19"/>
      <c r="C831" s="19"/>
      <c r="D831" s="19"/>
      <c r="E831" s="19"/>
      <c r="F831" s="19"/>
      <c r="G831" s="19"/>
      <c r="H831" s="19"/>
      <c r="I831" s="19"/>
      <c r="J831" s="19"/>
      <c r="K831" s="19"/>
      <c r="L831" s="19"/>
      <c r="M831" s="19"/>
      <c r="N831" s="7"/>
      <c r="O831" s="19"/>
      <c r="P831" s="19"/>
      <c r="Q831" s="19"/>
      <c r="R831" s="19"/>
      <c r="S831" s="19"/>
      <c r="T831" s="19"/>
      <c r="U831" s="19"/>
      <c r="V831" s="19"/>
      <c r="W831" s="19"/>
      <c r="X831" s="19"/>
      <c r="Y831" s="19"/>
      <c r="Z831" s="19"/>
      <c r="AA831" s="19"/>
      <c r="AB831" s="19"/>
    </row>
    <row r="832" spans="2:28" ht="12.75">
      <c r="B832" s="19"/>
      <c r="C832" s="19"/>
      <c r="D832" s="19"/>
      <c r="E832" s="19"/>
      <c r="F832" s="19"/>
      <c r="G832" s="19"/>
      <c r="H832" s="19"/>
      <c r="I832" s="19"/>
      <c r="J832" s="19"/>
      <c r="K832" s="19"/>
      <c r="L832" s="19"/>
      <c r="M832" s="19"/>
      <c r="N832" s="7"/>
      <c r="O832" s="19"/>
      <c r="P832" s="19"/>
      <c r="Q832" s="19"/>
      <c r="R832" s="19"/>
      <c r="S832" s="19"/>
      <c r="T832" s="19"/>
      <c r="U832" s="19"/>
      <c r="V832" s="19"/>
      <c r="W832" s="19"/>
      <c r="X832" s="19"/>
      <c r="Y832" s="19"/>
      <c r="Z832" s="19"/>
      <c r="AA832" s="19"/>
      <c r="AB832" s="19"/>
    </row>
    <row r="833" spans="2:28" ht="12.75">
      <c r="B833" s="19"/>
      <c r="C833" s="19"/>
      <c r="D833" s="19"/>
      <c r="E833" s="19"/>
      <c r="F833" s="19"/>
      <c r="G833" s="19"/>
      <c r="H833" s="19"/>
      <c r="I833" s="19"/>
      <c r="J833" s="19"/>
      <c r="K833" s="19"/>
      <c r="L833" s="19"/>
      <c r="M833" s="19"/>
      <c r="N833" s="7"/>
      <c r="O833" s="19"/>
      <c r="P833" s="19"/>
      <c r="Q833" s="19"/>
      <c r="R833" s="19"/>
      <c r="S833" s="19"/>
      <c r="T833" s="19"/>
      <c r="U833" s="19"/>
      <c r="V833" s="19"/>
      <c r="W833" s="19"/>
      <c r="X833" s="19"/>
      <c r="Y833" s="19"/>
      <c r="Z833" s="19"/>
      <c r="AA833" s="19"/>
      <c r="AB833" s="19"/>
    </row>
    <row r="834" spans="2:28" ht="12.75">
      <c r="B834" s="19"/>
      <c r="C834" s="19"/>
      <c r="D834" s="19"/>
      <c r="E834" s="19"/>
      <c r="F834" s="19"/>
      <c r="G834" s="19"/>
      <c r="H834" s="19"/>
      <c r="I834" s="19"/>
      <c r="J834" s="19"/>
      <c r="K834" s="19"/>
      <c r="L834" s="19"/>
      <c r="M834" s="19"/>
      <c r="N834" s="7"/>
      <c r="O834" s="19"/>
      <c r="P834" s="19"/>
      <c r="Q834" s="19"/>
      <c r="R834" s="19"/>
      <c r="S834" s="19"/>
      <c r="T834" s="19"/>
      <c r="U834" s="19"/>
      <c r="V834" s="19"/>
      <c r="W834" s="19"/>
      <c r="X834" s="19"/>
      <c r="Y834" s="19"/>
      <c r="Z834" s="19"/>
      <c r="AA834" s="19"/>
      <c r="AB834" s="19"/>
    </row>
    <row r="835" spans="2:28" ht="12.75">
      <c r="B835" s="19"/>
      <c r="C835" s="19"/>
      <c r="D835" s="19"/>
      <c r="E835" s="19"/>
      <c r="F835" s="19"/>
      <c r="G835" s="19"/>
      <c r="H835" s="19"/>
      <c r="I835" s="19"/>
      <c r="J835" s="19"/>
      <c r="K835" s="19"/>
      <c r="L835" s="19"/>
      <c r="M835" s="19"/>
      <c r="N835" s="7"/>
      <c r="O835" s="19"/>
      <c r="P835" s="19"/>
      <c r="Q835" s="19"/>
      <c r="R835" s="19"/>
      <c r="S835" s="19"/>
      <c r="T835" s="19"/>
      <c r="U835" s="19"/>
      <c r="V835" s="19"/>
      <c r="W835" s="19"/>
      <c r="X835" s="19"/>
      <c r="Y835" s="19"/>
      <c r="Z835" s="19"/>
      <c r="AA835" s="19"/>
      <c r="AB835" s="19"/>
    </row>
    <row r="836" spans="2:28" ht="12.75">
      <c r="B836" s="19"/>
      <c r="C836" s="19"/>
      <c r="D836" s="19"/>
      <c r="E836" s="19"/>
      <c r="F836" s="19"/>
      <c r="G836" s="19"/>
      <c r="H836" s="19"/>
      <c r="I836" s="19"/>
      <c r="J836" s="19"/>
      <c r="K836" s="19"/>
      <c r="L836" s="19"/>
      <c r="M836" s="19"/>
      <c r="N836" s="7"/>
      <c r="O836" s="19"/>
      <c r="P836" s="19"/>
      <c r="Q836" s="19"/>
      <c r="R836" s="19"/>
      <c r="S836" s="19"/>
      <c r="T836" s="19"/>
      <c r="U836" s="19"/>
      <c r="V836" s="19"/>
      <c r="W836" s="19"/>
      <c r="X836" s="19"/>
      <c r="Y836" s="19"/>
      <c r="Z836" s="19"/>
      <c r="AA836" s="19"/>
      <c r="AB836" s="19"/>
    </row>
    <row r="837" spans="2:28" ht="12.75">
      <c r="B837" s="19"/>
      <c r="C837" s="19"/>
      <c r="D837" s="19"/>
      <c r="E837" s="19"/>
      <c r="F837" s="19"/>
      <c r="G837" s="19"/>
      <c r="H837" s="19"/>
      <c r="I837" s="19"/>
      <c r="J837" s="19"/>
      <c r="K837" s="19"/>
      <c r="L837" s="19"/>
      <c r="M837" s="19"/>
      <c r="N837" s="7"/>
      <c r="O837" s="19"/>
      <c r="P837" s="19"/>
      <c r="Q837" s="19"/>
      <c r="R837" s="19"/>
      <c r="S837" s="19"/>
      <c r="T837" s="19"/>
      <c r="U837" s="19"/>
      <c r="V837" s="19"/>
      <c r="W837" s="19"/>
      <c r="X837" s="19"/>
      <c r="Y837" s="19"/>
      <c r="Z837" s="19"/>
      <c r="AA837" s="19"/>
      <c r="AB837" s="19"/>
    </row>
    <row r="838" spans="2:28" ht="12.75">
      <c r="B838" s="19"/>
      <c r="C838" s="19"/>
      <c r="D838" s="19"/>
      <c r="E838" s="19"/>
      <c r="F838" s="19"/>
      <c r="G838" s="19"/>
      <c r="H838" s="19"/>
      <c r="I838" s="19"/>
      <c r="J838" s="19"/>
      <c r="K838" s="19"/>
      <c r="L838" s="19"/>
      <c r="M838" s="19"/>
      <c r="N838" s="7"/>
      <c r="O838" s="19"/>
      <c r="P838" s="19"/>
      <c r="Q838" s="19"/>
      <c r="R838" s="19"/>
      <c r="S838" s="19"/>
      <c r="T838" s="19"/>
      <c r="U838" s="19"/>
      <c r="V838" s="19"/>
      <c r="W838" s="19"/>
      <c r="X838" s="19"/>
      <c r="Y838" s="19"/>
      <c r="Z838" s="19"/>
      <c r="AA838" s="19"/>
      <c r="AB838" s="19"/>
    </row>
    <row r="839" spans="2:28" ht="12.75">
      <c r="B839" s="19"/>
      <c r="C839" s="19"/>
      <c r="D839" s="19"/>
      <c r="E839" s="19"/>
      <c r="F839" s="19"/>
      <c r="G839" s="19"/>
      <c r="H839" s="19"/>
      <c r="I839" s="19"/>
      <c r="J839" s="19"/>
      <c r="K839" s="19"/>
      <c r="L839" s="19"/>
      <c r="M839" s="19"/>
      <c r="N839" s="7"/>
      <c r="O839" s="19"/>
      <c r="P839" s="19"/>
      <c r="Q839" s="19"/>
      <c r="R839" s="19"/>
      <c r="S839" s="19"/>
      <c r="T839" s="19"/>
      <c r="U839" s="19"/>
      <c r="V839" s="19"/>
      <c r="W839" s="19"/>
      <c r="X839" s="19"/>
      <c r="Y839" s="19"/>
      <c r="Z839" s="19"/>
      <c r="AA839" s="19"/>
      <c r="AB839" s="19"/>
    </row>
    <row r="840" spans="2:28" ht="12.75">
      <c r="B840" s="19"/>
      <c r="C840" s="19"/>
      <c r="D840" s="19"/>
      <c r="E840" s="19"/>
      <c r="F840" s="19"/>
      <c r="G840" s="19"/>
      <c r="H840" s="19"/>
      <c r="I840" s="19"/>
      <c r="J840" s="19"/>
      <c r="K840" s="19"/>
      <c r="L840" s="19"/>
      <c r="M840" s="19"/>
      <c r="N840" s="7"/>
      <c r="O840" s="19"/>
      <c r="P840" s="19"/>
      <c r="Q840" s="19"/>
      <c r="R840" s="19"/>
      <c r="S840" s="19"/>
      <c r="T840" s="19"/>
      <c r="U840" s="19"/>
      <c r="V840" s="19"/>
      <c r="W840" s="19"/>
      <c r="X840" s="19"/>
      <c r="Y840" s="19"/>
      <c r="Z840" s="19"/>
      <c r="AA840" s="19"/>
      <c r="AB840" s="19"/>
    </row>
    <row r="841" spans="2:28" ht="12.75">
      <c r="B841" s="19"/>
      <c r="C841" s="19"/>
      <c r="D841" s="19"/>
      <c r="E841" s="19"/>
      <c r="F841" s="19"/>
      <c r="G841" s="19"/>
      <c r="H841" s="19"/>
      <c r="I841" s="19"/>
      <c r="J841" s="19"/>
      <c r="K841" s="19"/>
      <c r="L841" s="19"/>
      <c r="M841" s="19"/>
      <c r="N841" s="7"/>
      <c r="O841" s="19"/>
      <c r="P841" s="19"/>
      <c r="Q841" s="19"/>
      <c r="R841" s="19"/>
      <c r="S841" s="19"/>
      <c r="T841" s="19"/>
      <c r="U841" s="19"/>
      <c r="V841" s="19"/>
      <c r="W841" s="19"/>
      <c r="X841" s="19"/>
      <c r="Y841" s="19"/>
      <c r="Z841" s="19"/>
      <c r="AA841" s="19"/>
      <c r="AB841" s="19"/>
    </row>
    <row r="842" spans="2:28" ht="12.75">
      <c r="B842" s="19"/>
      <c r="C842" s="19"/>
      <c r="D842" s="19"/>
      <c r="E842" s="19"/>
      <c r="F842" s="19"/>
      <c r="G842" s="19"/>
      <c r="H842" s="19"/>
      <c r="I842" s="19"/>
      <c r="J842" s="19"/>
      <c r="K842" s="19"/>
      <c r="L842" s="19"/>
      <c r="M842" s="19"/>
      <c r="N842" s="7"/>
      <c r="O842" s="19"/>
      <c r="P842" s="19"/>
      <c r="Q842" s="19"/>
      <c r="R842" s="19"/>
      <c r="S842" s="19"/>
      <c r="T842" s="19"/>
      <c r="U842" s="19"/>
      <c r="V842" s="19"/>
      <c r="W842" s="19"/>
      <c r="X842" s="19"/>
      <c r="Y842" s="19"/>
      <c r="Z842" s="19"/>
      <c r="AA842" s="19"/>
      <c r="AB842" s="19"/>
    </row>
    <row r="843" spans="2:28" ht="12.75">
      <c r="B843" s="19"/>
      <c r="C843" s="19"/>
      <c r="D843" s="19"/>
      <c r="E843" s="19"/>
      <c r="F843" s="19"/>
      <c r="G843" s="19"/>
      <c r="H843" s="19"/>
      <c r="I843" s="19"/>
      <c r="J843" s="19"/>
      <c r="K843" s="19"/>
      <c r="L843" s="19"/>
      <c r="M843" s="19"/>
      <c r="N843" s="7"/>
      <c r="O843" s="19"/>
      <c r="P843" s="19"/>
      <c r="Q843" s="19"/>
      <c r="R843" s="19"/>
      <c r="S843" s="19"/>
      <c r="T843" s="19"/>
      <c r="U843" s="19"/>
      <c r="V843" s="19"/>
      <c r="W843" s="19"/>
      <c r="X843" s="19"/>
      <c r="Y843" s="19"/>
      <c r="Z843" s="19"/>
      <c r="AA843" s="19"/>
      <c r="AB843" s="19"/>
    </row>
    <row r="844" spans="2:28" ht="12.75">
      <c r="B844" s="19"/>
      <c r="C844" s="19"/>
      <c r="D844" s="19"/>
      <c r="E844" s="19"/>
      <c r="F844" s="19"/>
      <c r="G844" s="19"/>
      <c r="H844" s="19"/>
      <c r="I844" s="19"/>
      <c r="J844" s="19"/>
      <c r="K844" s="19"/>
      <c r="L844" s="19"/>
      <c r="M844" s="19"/>
      <c r="N844" s="7"/>
      <c r="O844" s="19"/>
      <c r="P844" s="19"/>
      <c r="Q844" s="19"/>
      <c r="R844" s="19"/>
      <c r="S844" s="19"/>
      <c r="T844" s="19"/>
      <c r="U844" s="19"/>
      <c r="V844" s="19"/>
      <c r="W844" s="19"/>
      <c r="X844" s="19"/>
      <c r="Y844" s="19"/>
      <c r="Z844" s="19"/>
      <c r="AA844" s="19"/>
      <c r="AB844" s="19"/>
    </row>
    <row r="845" spans="2:28" ht="12.75">
      <c r="B845" s="19"/>
      <c r="C845" s="19"/>
      <c r="D845" s="19"/>
      <c r="E845" s="19"/>
      <c r="F845" s="19"/>
      <c r="G845" s="19"/>
      <c r="H845" s="19"/>
      <c r="I845" s="19"/>
      <c r="J845" s="19"/>
      <c r="K845" s="19"/>
      <c r="L845" s="19"/>
      <c r="M845" s="19"/>
      <c r="N845" s="7"/>
      <c r="O845" s="19"/>
      <c r="P845" s="19"/>
      <c r="Q845" s="19"/>
      <c r="R845" s="19"/>
      <c r="S845" s="19"/>
      <c r="T845" s="19"/>
      <c r="U845" s="19"/>
      <c r="V845" s="19"/>
      <c r="W845" s="19"/>
      <c r="X845" s="19"/>
      <c r="Y845" s="19"/>
      <c r="Z845" s="19"/>
      <c r="AA845" s="19"/>
      <c r="AB845" s="19"/>
    </row>
    <row r="846" spans="2:28" ht="12.75">
      <c r="B846" s="19"/>
      <c r="C846" s="19"/>
      <c r="D846" s="19"/>
      <c r="E846" s="19"/>
      <c r="F846" s="19"/>
      <c r="G846" s="19"/>
      <c r="H846" s="19"/>
      <c r="I846" s="19"/>
      <c r="J846" s="19"/>
      <c r="K846" s="19"/>
      <c r="L846" s="19"/>
      <c r="M846" s="19"/>
      <c r="N846" s="7"/>
      <c r="O846" s="19"/>
      <c r="P846" s="19"/>
      <c r="Q846" s="19"/>
      <c r="R846" s="19"/>
      <c r="S846" s="19"/>
      <c r="T846" s="19"/>
      <c r="U846" s="19"/>
      <c r="V846" s="19"/>
      <c r="W846" s="19"/>
      <c r="X846" s="19"/>
      <c r="Y846" s="19"/>
      <c r="Z846" s="19"/>
      <c r="AA846" s="19"/>
      <c r="AB846" s="19"/>
    </row>
    <row r="847" spans="2:28" ht="12.75">
      <c r="B847" s="19"/>
      <c r="C847" s="19"/>
      <c r="D847" s="19"/>
      <c r="E847" s="19"/>
      <c r="F847" s="19"/>
      <c r="G847" s="19"/>
      <c r="H847" s="19"/>
      <c r="I847" s="19"/>
      <c r="J847" s="19"/>
      <c r="K847" s="19"/>
      <c r="L847" s="19"/>
      <c r="M847" s="19"/>
      <c r="N847" s="7"/>
      <c r="O847" s="19"/>
      <c r="P847" s="19"/>
      <c r="Q847" s="19"/>
      <c r="R847" s="19"/>
      <c r="S847" s="19"/>
      <c r="T847" s="19"/>
      <c r="U847" s="19"/>
      <c r="V847" s="19"/>
      <c r="W847" s="19"/>
      <c r="X847" s="19"/>
      <c r="Y847" s="19"/>
      <c r="Z847" s="19"/>
      <c r="AA847" s="19"/>
      <c r="AB847" s="19"/>
    </row>
    <row r="848" spans="2:28" ht="12.75">
      <c r="B848" s="19"/>
      <c r="C848" s="19"/>
      <c r="D848" s="19"/>
      <c r="E848" s="19"/>
      <c r="F848" s="19"/>
      <c r="G848" s="19"/>
      <c r="H848" s="19"/>
      <c r="I848" s="19"/>
      <c r="J848" s="19"/>
      <c r="K848" s="19"/>
      <c r="L848" s="19"/>
      <c r="M848" s="19"/>
      <c r="N848" s="7"/>
      <c r="O848" s="19"/>
      <c r="P848" s="19"/>
      <c r="Q848" s="19"/>
      <c r="R848" s="19"/>
      <c r="S848" s="19"/>
      <c r="T848" s="19"/>
      <c r="U848" s="19"/>
      <c r="V848" s="19"/>
      <c r="W848" s="19"/>
      <c r="X848" s="19"/>
      <c r="Y848" s="19"/>
      <c r="Z848" s="19"/>
      <c r="AA848" s="19"/>
      <c r="AB848" s="19"/>
    </row>
    <row r="849" spans="2:28" ht="12.75">
      <c r="B849" s="19"/>
      <c r="C849" s="19"/>
      <c r="D849" s="19"/>
      <c r="E849" s="19"/>
      <c r="F849" s="19"/>
      <c r="G849" s="19"/>
      <c r="H849" s="19"/>
      <c r="I849" s="19"/>
      <c r="J849" s="19"/>
      <c r="K849" s="19"/>
      <c r="L849" s="19"/>
      <c r="M849" s="19"/>
      <c r="N849" s="7"/>
      <c r="O849" s="19"/>
      <c r="P849" s="19"/>
      <c r="Q849" s="19"/>
      <c r="R849" s="19"/>
      <c r="S849" s="19"/>
      <c r="T849" s="19"/>
      <c r="U849" s="19"/>
      <c r="V849" s="19"/>
      <c r="W849" s="19"/>
      <c r="X849" s="19"/>
      <c r="Y849" s="19"/>
      <c r="Z849" s="19"/>
      <c r="AA849" s="19"/>
      <c r="AB849" s="19"/>
    </row>
    <row r="850" spans="2:28" ht="12.75">
      <c r="B850" s="19"/>
      <c r="C850" s="19"/>
      <c r="D850" s="19"/>
      <c r="E850" s="19"/>
      <c r="F850" s="19"/>
      <c r="G850" s="19"/>
      <c r="H850" s="19"/>
      <c r="I850" s="19"/>
      <c r="J850" s="19"/>
      <c r="K850" s="19"/>
      <c r="L850" s="19"/>
      <c r="M850" s="19"/>
      <c r="N850" s="7"/>
      <c r="O850" s="19"/>
      <c r="P850" s="19"/>
      <c r="Q850" s="19"/>
      <c r="R850" s="19"/>
      <c r="S850" s="19"/>
      <c r="T850" s="19"/>
      <c r="U850" s="19"/>
      <c r="V850" s="19"/>
      <c r="W850" s="19"/>
      <c r="X850" s="19"/>
      <c r="Y850" s="19"/>
      <c r="Z850" s="19"/>
      <c r="AA850" s="19"/>
      <c r="AB850" s="19"/>
    </row>
    <row r="851" spans="2:28" ht="12.75">
      <c r="B851" s="19"/>
      <c r="C851" s="19"/>
      <c r="D851" s="19"/>
      <c r="E851" s="19"/>
      <c r="F851" s="19"/>
      <c r="G851" s="19"/>
      <c r="H851" s="19"/>
      <c r="I851" s="19"/>
      <c r="J851" s="19"/>
      <c r="K851" s="19"/>
      <c r="L851" s="19"/>
      <c r="M851" s="19"/>
      <c r="N851" s="7"/>
      <c r="O851" s="19"/>
      <c r="P851" s="19"/>
      <c r="Q851" s="19"/>
      <c r="R851" s="19"/>
      <c r="S851" s="19"/>
      <c r="T851" s="19"/>
      <c r="U851" s="19"/>
      <c r="V851" s="19"/>
      <c r="W851" s="19"/>
      <c r="X851" s="19"/>
      <c r="Y851" s="19"/>
      <c r="Z851" s="19"/>
      <c r="AA851" s="19"/>
      <c r="AB851" s="19"/>
    </row>
    <row r="852" spans="2:28" ht="12.75">
      <c r="B852" s="19"/>
      <c r="C852" s="19"/>
      <c r="D852" s="19"/>
      <c r="E852" s="19"/>
      <c r="F852" s="19"/>
      <c r="G852" s="19"/>
      <c r="H852" s="19"/>
      <c r="I852" s="19"/>
      <c r="J852" s="19"/>
      <c r="K852" s="19"/>
      <c r="L852" s="19"/>
      <c r="M852" s="19"/>
      <c r="N852" s="7"/>
      <c r="O852" s="19"/>
      <c r="P852" s="19"/>
      <c r="Q852" s="19"/>
      <c r="R852" s="19"/>
      <c r="S852" s="19"/>
      <c r="T852" s="19"/>
      <c r="U852" s="19"/>
      <c r="V852" s="19"/>
      <c r="W852" s="19"/>
      <c r="X852" s="19"/>
      <c r="Y852" s="19"/>
      <c r="Z852" s="19"/>
      <c r="AA852" s="19"/>
      <c r="AB852" s="19"/>
    </row>
    <row r="853" spans="2:28" ht="12.75">
      <c r="B853" s="19"/>
      <c r="C853" s="19"/>
      <c r="D853" s="19"/>
      <c r="E853" s="19"/>
      <c r="F853" s="19"/>
      <c r="G853" s="19"/>
      <c r="H853" s="19"/>
      <c r="I853" s="19"/>
      <c r="J853" s="19"/>
      <c r="K853" s="19"/>
      <c r="L853" s="19"/>
      <c r="M853" s="19"/>
      <c r="N853" s="7"/>
      <c r="O853" s="19"/>
      <c r="P853" s="19"/>
      <c r="Q853" s="19"/>
      <c r="R853" s="19"/>
      <c r="S853" s="19"/>
      <c r="T853" s="19"/>
      <c r="U853" s="19"/>
      <c r="V853" s="19"/>
      <c r="W853" s="19"/>
      <c r="X853" s="19"/>
      <c r="Y853" s="19"/>
      <c r="Z853" s="19"/>
      <c r="AA853" s="19"/>
      <c r="AB853" s="19"/>
    </row>
    <row r="854" spans="2:28" ht="12.75">
      <c r="B854" s="19"/>
      <c r="C854" s="19"/>
      <c r="D854" s="19"/>
      <c r="E854" s="19"/>
      <c r="F854" s="19"/>
      <c r="G854" s="19"/>
      <c r="H854" s="19"/>
      <c r="I854" s="19"/>
      <c r="J854" s="19"/>
      <c r="K854" s="19"/>
      <c r="L854" s="19"/>
      <c r="M854" s="19"/>
      <c r="N854" s="7"/>
      <c r="O854" s="19"/>
      <c r="P854" s="19"/>
      <c r="Q854" s="19"/>
      <c r="R854" s="19"/>
      <c r="S854" s="19"/>
      <c r="T854" s="19"/>
      <c r="U854" s="19"/>
      <c r="V854" s="19"/>
      <c r="W854" s="19"/>
      <c r="X854" s="19"/>
      <c r="Y854" s="19"/>
      <c r="Z854" s="19"/>
      <c r="AA854" s="19"/>
      <c r="AB854" s="19"/>
    </row>
    <row r="855" spans="2:28" ht="12.75">
      <c r="B855" s="19"/>
      <c r="C855" s="19"/>
      <c r="D855" s="19"/>
      <c r="E855" s="19"/>
      <c r="F855" s="19"/>
      <c r="G855" s="19"/>
      <c r="H855" s="19"/>
      <c r="I855" s="19"/>
      <c r="J855" s="19"/>
      <c r="K855" s="19"/>
      <c r="L855" s="19"/>
      <c r="M855" s="19"/>
      <c r="N855" s="7"/>
      <c r="O855" s="19"/>
      <c r="P855" s="19"/>
      <c r="Q855" s="19"/>
      <c r="R855" s="19"/>
      <c r="S855" s="19"/>
      <c r="T855" s="19"/>
      <c r="U855" s="19"/>
      <c r="V855" s="19"/>
      <c r="W855" s="19"/>
      <c r="X855" s="19"/>
      <c r="Y855" s="19"/>
      <c r="Z855" s="19"/>
      <c r="AA855" s="19"/>
      <c r="AB855" s="19"/>
    </row>
    <row r="856" spans="2:28" ht="12.75">
      <c r="B856" s="19"/>
      <c r="C856" s="19"/>
      <c r="D856" s="19"/>
      <c r="E856" s="19"/>
      <c r="F856" s="19"/>
      <c r="G856" s="19"/>
      <c r="H856" s="19"/>
      <c r="I856" s="19"/>
      <c r="J856" s="19"/>
      <c r="K856" s="19"/>
      <c r="L856" s="19"/>
      <c r="M856" s="19"/>
      <c r="N856" s="7"/>
      <c r="O856" s="19"/>
      <c r="P856" s="19"/>
      <c r="Q856" s="19"/>
      <c r="R856" s="19"/>
      <c r="S856" s="19"/>
      <c r="T856" s="19"/>
      <c r="U856" s="19"/>
      <c r="V856" s="19"/>
      <c r="W856" s="19"/>
      <c r="X856" s="19"/>
      <c r="Y856" s="19"/>
      <c r="Z856" s="19"/>
      <c r="AA856" s="19"/>
      <c r="AB856" s="19"/>
    </row>
    <row r="857" spans="2:28" ht="12.75">
      <c r="B857" s="19"/>
      <c r="C857" s="19"/>
      <c r="D857" s="19"/>
      <c r="E857" s="19"/>
      <c r="F857" s="19"/>
      <c r="G857" s="19"/>
      <c r="H857" s="19"/>
      <c r="I857" s="19"/>
      <c r="J857" s="19"/>
      <c r="K857" s="19"/>
      <c r="L857" s="19"/>
      <c r="M857" s="19"/>
      <c r="N857" s="7"/>
      <c r="O857" s="19"/>
      <c r="P857" s="19"/>
      <c r="Q857" s="19"/>
      <c r="R857" s="19"/>
      <c r="S857" s="19"/>
      <c r="T857" s="19"/>
      <c r="U857" s="19"/>
      <c r="V857" s="19"/>
      <c r="W857" s="19"/>
      <c r="X857" s="19"/>
      <c r="Y857" s="19"/>
      <c r="Z857" s="19"/>
      <c r="AA857" s="19"/>
      <c r="AB857" s="19"/>
    </row>
    <row r="858" spans="2:28" ht="12.75">
      <c r="B858" s="19"/>
      <c r="C858" s="19"/>
      <c r="D858" s="19"/>
      <c r="E858" s="19"/>
      <c r="F858" s="19"/>
      <c r="G858" s="19"/>
      <c r="H858" s="19"/>
      <c r="I858" s="19"/>
      <c r="J858" s="19"/>
      <c r="K858" s="19"/>
      <c r="L858" s="19"/>
      <c r="M858" s="19"/>
      <c r="N858" s="7"/>
      <c r="O858" s="19"/>
      <c r="P858" s="19"/>
      <c r="Q858" s="19"/>
      <c r="R858" s="19"/>
      <c r="S858" s="19"/>
      <c r="T858" s="19"/>
      <c r="U858" s="19"/>
      <c r="V858" s="19"/>
      <c r="W858" s="19"/>
      <c r="X858" s="19"/>
      <c r="Y858" s="19"/>
      <c r="Z858" s="19"/>
      <c r="AA858" s="19"/>
      <c r="AB858" s="19"/>
    </row>
    <row r="859" spans="2:28" ht="12.75">
      <c r="B859" s="19"/>
      <c r="C859" s="19"/>
      <c r="D859" s="19"/>
      <c r="E859" s="19"/>
      <c r="F859" s="19"/>
      <c r="G859" s="19"/>
      <c r="H859" s="19"/>
      <c r="I859" s="19"/>
      <c r="J859" s="19"/>
      <c r="K859" s="19"/>
      <c r="L859" s="19"/>
      <c r="M859" s="19"/>
      <c r="N859" s="7"/>
      <c r="O859" s="19"/>
      <c r="P859" s="19"/>
      <c r="Q859" s="19"/>
      <c r="R859" s="19"/>
      <c r="S859" s="19"/>
      <c r="T859" s="19"/>
      <c r="U859" s="19"/>
      <c r="V859" s="19"/>
      <c r="W859" s="19"/>
      <c r="X859" s="19"/>
      <c r="Y859" s="19"/>
      <c r="Z859" s="19"/>
      <c r="AA859" s="19"/>
      <c r="AB859" s="19"/>
    </row>
    <row r="860" spans="2:28" ht="12.75">
      <c r="B860" s="19"/>
      <c r="C860" s="19"/>
      <c r="D860" s="19"/>
      <c r="E860" s="19"/>
      <c r="F860" s="19"/>
      <c r="G860" s="19"/>
      <c r="H860" s="19"/>
      <c r="I860" s="19"/>
      <c r="J860" s="19"/>
      <c r="K860" s="19"/>
      <c r="L860" s="19"/>
      <c r="M860" s="19"/>
      <c r="N860" s="7"/>
      <c r="O860" s="19"/>
      <c r="P860" s="19"/>
      <c r="Q860" s="19"/>
      <c r="R860" s="19"/>
      <c r="S860" s="19"/>
      <c r="T860" s="19"/>
      <c r="U860" s="19"/>
      <c r="V860" s="19"/>
      <c r="W860" s="19"/>
      <c r="X860" s="19"/>
      <c r="Y860" s="19"/>
      <c r="Z860" s="19"/>
      <c r="AA860" s="19"/>
      <c r="AB860" s="19"/>
    </row>
    <row r="861" spans="2:28" ht="12.75">
      <c r="B861" s="19"/>
      <c r="C861" s="19"/>
      <c r="D861" s="19"/>
      <c r="E861" s="19"/>
      <c r="F861" s="19"/>
      <c r="G861" s="19"/>
      <c r="H861" s="19"/>
      <c r="I861" s="19"/>
      <c r="J861" s="19"/>
      <c r="K861" s="19"/>
      <c r="L861" s="19"/>
      <c r="M861" s="19"/>
      <c r="N861" s="7"/>
      <c r="O861" s="19"/>
      <c r="P861" s="19"/>
      <c r="Q861" s="19"/>
      <c r="R861" s="19"/>
      <c r="S861" s="19"/>
      <c r="T861" s="19"/>
      <c r="U861" s="19"/>
      <c r="V861" s="19"/>
      <c r="W861" s="19"/>
      <c r="X861" s="19"/>
      <c r="Y861" s="19"/>
      <c r="Z861" s="19"/>
      <c r="AA861" s="19"/>
      <c r="AB861" s="19"/>
    </row>
    <row r="862" spans="2:28" ht="12.75">
      <c r="B862" s="19"/>
      <c r="C862" s="19"/>
      <c r="D862" s="19"/>
      <c r="E862" s="19"/>
      <c r="F862" s="19"/>
      <c r="G862" s="19"/>
      <c r="H862" s="19"/>
      <c r="I862" s="19"/>
      <c r="J862" s="19"/>
      <c r="K862" s="19"/>
      <c r="L862" s="19"/>
      <c r="M862" s="19"/>
      <c r="N862" s="7"/>
      <c r="O862" s="19"/>
      <c r="P862" s="19"/>
      <c r="Q862" s="19"/>
      <c r="R862" s="19"/>
      <c r="S862" s="19"/>
      <c r="T862" s="19"/>
      <c r="U862" s="19"/>
      <c r="V862" s="19"/>
      <c r="W862" s="19"/>
      <c r="X862" s="19"/>
      <c r="Y862" s="19"/>
      <c r="Z862" s="19"/>
      <c r="AA862" s="19"/>
      <c r="AB862" s="19"/>
    </row>
    <row r="863" spans="2:28" ht="12.75">
      <c r="B863" s="19"/>
      <c r="C863" s="19"/>
      <c r="D863" s="19"/>
      <c r="E863" s="19"/>
      <c r="F863" s="19"/>
      <c r="G863" s="19"/>
      <c r="H863" s="19"/>
      <c r="I863" s="19"/>
      <c r="J863" s="19"/>
      <c r="K863" s="19"/>
      <c r="L863" s="19"/>
      <c r="M863" s="19"/>
      <c r="N863" s="7"/>
      <c r="O863" s="19"/>
      <c r="P863" s="19"/>
      <c r="Q863" s="19"/>
      <c r="R863" s="19"/>
      <c r="S863" s="19"/>
      <c r="T863" s="19"/>
      <c r="U863" s="19"/>
      <c r="V863" s="19"/>
      <c r="W863" s="19"/>
      <c r="X863" s="19"/>
      <c r="Y863" s="19"/>
      <c r="Z863" s="19"/>
      <c r="AA863" s="19"/>
      <c r="AB863" s="19"/>
    </row>
    <row r="864" spans="2:28" ht="12.75">
      <c r="B864" s="19"/>
      <c r="C864" s="19"/>
      <c r="D864" s="19"/>
      <c r="E864" s="19"/>
      <c r="F864" s="19"/>
      <c r="G864" s="19"/>
      <c r="H864" s="19"/>
      <c r="I864" s="19"/>
      <c r="J864" s="19"/>
      <c r="K864" s="19"/>
      <c r="L864" s="19"/>
      <c r="M864" s="19"/>
      <c r="N864" s="7"/>
      <c r="O864" s="19"/>
      <c r="P864" s="19"/>
      <c r="Q864" s="19"/>
      <c r="R864" s="19"/>
      <c r="S864" s="19"/>
      <c r="T864" s="19"/>
      <c r="U864" s="19"/>
      <c r="V864" s="19"/>
      <c r="W864" s="19"/>
      <c r="X864" s="19"/>
      <c r="Y864" s="19"/>
      <c r="Z864" s="19"/>
      <c r="AA864" s="19"/>
      <c r="AB864" s="19"/>
    </row>
    <row r="865" spans="2:28" ht="12.75">
      <c r="B865" s="19"/>
      <c r="C865" s="19"/>
      <c r="D865" s="19"/>
      <c r="E865" s="19"/>
      <c r="F865" s="19"/>
      <c r="G865" s="19"/>
      <c r="H865" s="19"/>
      <c r="I865" s="19"/>
      <c r="J865" s="19"/>
      <c r="K865" s="19"/>
      <c r="L865" s="19"/>
      <c r="M865" s="19"/>
      <c r="N865" s="7"/>
      <c r="O865" s="19"/>
      <c r="P865" s="19"/>
      <c r="Q865" s="19"/>
      <c r="R865" s="19"/>
      <c r="S865" s="19"/>
      <c r="T865" s="19"/>
      <c r="U865" s="19"/>
      <c r="V865" s="19"/>
      <c r="W865" s="19"/>
      <c r="X865" s="19"/>
      <c r="Y865" s="19"/>
      <c r="Z865" s="19"/>
      <c r="AA865" s="19"/>
      <c r="AB865" s="19"/>
    </row>
    <row r="866" spans="2:28" ht="12.75">
      <c r="B866" s="19"/>
      <c r="C866" s="19"/>
      <c r="D866" s="19"/>
      <c r="E866" s="19"/>
      <c r="F866" s="19"/>
      <c r="G866" s="19"/>
      <c r="H866" s="19"/>
      <c r="I866" s="19"/>
      <c r="J866" s="19"/>
      <c r="K866" s="19"/>
      <c r="L866" s="19"/>
      <c r="M866" s="19"/>
      <c r="N866" s="7"/>
      <c r="O866" s="19"/>
      <c r="P866" s="19"/>
      <c r="Q866" s="19"/>
      <c r="R866" s="19"/>
      <c r="S866" s="19"/>
      <c r="T866" s="19"/>
      <c r="U866" s="19"/>
      <c r="V866" s="19"/>
      <c r="W866" s="19"/>
      <c r="X866" s="19"/>
      <c r="Y866" s="19"/>
      <c r="Z866" s="19"/>
      <c r="AA866" s="19"/>
      <c r="AB866" s="19"/>
    </row>
    <row r="867" spans="2:28" ht="12.75">
      <c r="B867" s="19"/>
      <c r="C867" s="19"/>
      <c r="D867" s="19"/>
      <c r="E867" s="19"/>
      <c r="F867" s="19"/>
      <c r="G867" s="19"/>
      <c r="H867" s="19"/>
      <c r="I867" s="19"/>
      <c r="J867" s="19"/>
      <c r="K867" s="19"/>
      <c r="L867" s="19"/>
      <c r="M867" s="19"/>
      <c r="N867" s="7"/>
      <c r="O867" s="19"/>
      <c r="P867" s="19"/>
      <c r="Q867" s="19"/>
      <c r="R867" s="19"/>
      <c r="S867" s="19"/>
      <c r="T867" s="19"/>
      <c r="U867" s="19"/>
      <c r="V867" s="19"/>
      <c r="W867" s="19"/>
      <c r="X867" s="19"/>
      <c r="Y867" s="19"/>
      <c r="Z867" s="19"/>
      <c r="AA867" s="19"/>
      <c r="AB867" s="19"/>
    </row>
    <row r="868" spans="2:28" ht="12.75">
      <c r="B868" s="19"/>
      <c r="C868" s="19"/>
      <c r="D868" s="19"/>
      <c r="E868" s="19"/>
      <c r="F868" s="19"/>
      <c r="G868" s="19"/>
      <c r="H868" s="19"/>
      <c r="I868" s="19"/>
      <c r="J868" s="19"/>
      <c r="K868" s="19"/>
      <c r="L868" s="19"/>
      <c r="M868" s="19"/>
      <c r="N868" s="7"/>
      <c r="O868" s="19"/>
      <c r="P868" s="19"/>
      <c r="Q868" s="19"/>
      <c r="R868" s="19"/>
      <c r="S868" s="19"/>
      <c r="T868" s="19"/>
      <c r="U868" s="19"/>
      <c r="V868" s="19"/>
      <c r="W868" s="19"/>
      <c r="X868" s="19"/>
      <c r="Y868" s="19"/>
      <c r="Z868" s="19"/>
      <c r="AA868" s="19"/>
      <c r="AB868" s="19"/>
    </row>
    <row r="869" spans="2:28" ht="12.75">
      <c r="B869" s="19"/>
      <c r="C869" s="19"/>
      <c r="D869" s="19"/>
      <c r="E869" s="19"/>
      <c r="F869" s="19"/>
      <c r="G869" s="19"/>
      <c r="H869" s="19"/>
      <c r="I869" s="19"/>
      <c r="J869" s="19"/>
      <c r="K869" s="19"/>
      <c r="L869" s="19"/>
      <c r="M869" s="19"/>
      <c r="N869" s="7"/>
      <c r="O869" s="19"/>
      <c r="P869" s="19"/>
      <c r="Q869" s="19"/>
      <c r="R869" s="19"/>
      <c r="S869" s="19"/>
      <c r="T869" s="19"/>
      <c r="U869" s="19"/>
      <c r="V869" s="19"/>
      <c r="W869" s="19"/>
      <c r="X869" s="19"/>
      <c r="Y869" s="19"/>
      <c r="Z869" s="19"/>
      <c r="AA869" s="19"/>
      <c r="AB869" s="19"/>
    </row>
    <row r="870" spans="2:28" ht="12.75">
      <c r="B870" s="19"/>
      <c r="C870" s="19"/>
      <c r="D870" s="19"/>
      <c r="E870" s="19"/>
      <c r="F870" s="19"/>
      <c r="G870" s="19"/>
      <c r="H870" s="19"/>
      <c r="I870" s="19"/>
      <c r="J870" s="19"/>
      <c r="K870" s="19"/>
      <c r="L870" s="19"/>
      <c r="M870" s="19"/>
      <c r="N870" s="7"/>
      <c r="O870" s="19"/>
      <c r="P870" s="19"/>
      <c r="Q870" s="19"/>
      <c r="R870" s="19"/>
      <c r="S870" s="19"/>
      <c r="T870" s="19"/>
      <c r="U870" s="19"/>
      <c r="V870" s="19"/>
      <c r="W870" s="19"/>
      <c r="X870" s="19"/>
      <c r="Y870" s="19"/>
      <c r="Z870" s="19"/>
      <c r="AA870" s="19"/>
      <c r="AB870" s="19"/>
    </row>
    <row r="871" spans="2:28" ht="12.75">
      <c r="B871" s="19"/>
      <c r="C871" s="19"/>
      <c r="D871" s="19"/>
      <c r="E871" s="19"/>
      <c r="F871" s="19"/>
      <c r="G871" s="19"/>
      <c r="H871" s="19"/>
      <c r="I871" s="19"/>
      <c r="J871" s="19"/>
      <c r="K871" s="19"/>
      <c r="L871" s="19"/>
      <c r="M871" s="19"/>
      <c r="N871" s="7"/>
      <c r="O871" s="19"/>
      <c r="P871" s="19"/>
      <c r="Q871" s="19"/>
      <c r="R871" s="19"/>
      <c r="S871" s="19"/>
      <c r="T871" s="19"/>
      <c r="U871" s="19"/>
      <c r="V871" s="19"/>
      <c r="W871" s="19"/>
      <c r="X871" s="19"/>
      <c r="Y871" s="19"/>
      <c r="Z871" s="19"/>
      <c r="AA871" s="19"/>
      <c r="AB871" s="19"/>
    </row>
    <row r="872" spans="2:28" ht="12.75">
      <c r="B872" s="19"/>
      <c r="C872" s="19"/>
      <c r="D872" s="19"/>
      <c r="E872" s="19"/>
      <c r="F872" s="19"/>
      <c r="G872" s="19"/>
      <c r="H872" s="19"/>
      <c r="I872" s="19"/>
      <c r="J872" s="19"/>
      <c r="K872" s="19"/>
      <c r="L872" s="19"/>
      <c r="M872" s="19"/>
      <c r="N872" s="7"/>
      <c r="O872" s="19"/>
      <c r="P872" s="19"/>
      <c r="Q872" s="19"/>
      <c r="R872" s="19"/>
      <c r="S872" s="19"/>
      <c r="T872" s="19"/>
      <c r="U872" s="19"/>
      <c r="V872" s="19"/>
      <c r="W872" s="19"/>
      <c r="X872" s="19"/>
      <c r="Y872" s="19"/>
      <c r="Z872" s="19"/>
      <c r="AA872" s="19"/>
      <c r="AB872" s="19"/>
    </row>
    <row r="873" spans="2:28" ht="12.75">
      <c r="B873" s="19"/>
      <c r="C873" s="19"/>
      <c r="D873" s="19"/>
      <c r="E873" s="19"/>
      <c r="F873" s="19"/>
      <c r="G873" s="19"/>
      <c r="H873" s="19"/>
      <c r="I873" s="19"/>
      <c r="J873" s="19"/>
      <c r="K873" s="19"/>
      <c r="L873" s="19"/>
      <c r="M873" s="19"/>
      <c r="N873" s="7"/>
      <c r="O873" s="19"/>
      <c r="P873" s="19"/>
      <c r="Q873" s="19"/>
      <c r="R873" s="19"/>
      <c r="S873" s="19"/>
      <c r="T873" s="19"/>
      <c r="U873" s="19"/>
      <c r="V873" s="19"/>
      <c r="W873" s="19"/>
      <c r="X873" s="19"/>
      <c r="Y873" s="19"/>
      <c r="Z873" s="19"/>
      <c r="AA873" s="19"/>
      <c r="AB873" s="19"/>
    </row>
    <row r="874" spans="2:28" ht="12.75">
      <c r="B874" s="19"/>
      <c r="C874" s="19"/>
      <c r="D874" s="19"/>
      <c r="E874" s="19"/>
      <c r="F874" s="19"/>
      <c r="G874" s="19"/>
      <c r="H874" s="19"/>
      <c r="I874" s="19"/>
      <c r="J874" s="19"/>
      <c r="K874" s="19"/>
      <c r="L874" s="19"/>
      <c r="M874" s="19"/>
      <c r="N874" s="7"/>
      <c r="O874" s="19"/>
      <c r="P874" s="19"/>
      <c r="Q874" s="19"/>
      <c r="R874" s="19"/>
      <c r="S874" s="19"/>
      <c r="T874" s="19"/>
      <c r="U874" s="19"/>
      <c r="V874" s="19"/>
      <c r="W874" s="19"/>
      <c r="X874" s="19"/>
      <c r="Y874" s="19"/>
      <c r="Z874" s="19"/>
      <c r="AA874" s="19"/>
      <c r="AB874" s="19"/>
    </row>
    <row r="875" spans="2:28" ht="12.75">
      <c r="B875" s="19"/>
      <c r="C875" s="19"/>
      <c r="D875" s="19"/>
      <c r="E875" s="19"/>
      <c r="F875" s="19"/>
      <c r="G875" s="19"/>
      <c r="H875" s="19"/>
      <c r="I875" s="19"/>
      <c r="J875" s="19"/>
      <c r="K875" s="19"/>
      <c r="L875" s="19"/>
      <c r="M875" s="19"/>
      <c r="N875" s="7"/>
      <c r="O875" s="19"/>
      <c r="P875" s="19"/>
      <c r="Q875" s="19"/>
      <c r="R875" s="19"/>
      <c r="S875" s="19"/>
      <c r="T875" s="19"/>
      <c r="U875" s="19"/>
      <c r="V875" s="19"/>
      <c r="W875" s="19"/>
      <c r="X875" s="19"/>
      <c r="Y875" s="19"/>
      <c r="Z875" s="19"/>
      <c r="AA875" s="19"/>
      <c r="AB875" s="19"/>
    </row>
    <row r="876" spans="2:28" ht="12.75">
      <c r="B876" s="19"/>
      <c r="C876" s="19"/>
      <c r="D876" s="19"/>
      <c r="E876" s="19"/>
      <c r="F876" s="19"/>
      <c r="G876" s="19"/>
      <c r="H876" s="19"/>
      <c r="I876" s="19"/>
      <c r="J876" s="19"/>
      <c r="K876" s="19"/>
      <c r="L876" s="19"/>
      <c r="M876" s="19"/>
      <c r="N876" s="7"/>
      <c r="O876" s="19"/>
      <c r="P876" s="19"/>
      <c r="Q876" s="19"/>
      <c r="R876" s="19"/>
      <c r="S876" s="19"/>
      <c r="T876" s="19"/>
      <c r="U876" s="19"/>
      <c r="V876" s="19"/>
      <c r="W876" s="19"/>
      <c r="X876" s="19"/>
      <c r="Y876" s="19"/>
      <c r="Z876" s="19"/>
      <c r="AA876" s="19"/>
      <c r="AB876" s="19"/>
    </row>
    <row r="877" spans="2:28" ht="12.75">
      <c r="B877" s="19"/>
      <c r="C877" s="19"/>
      <c r="D877" s="19"/>
      <c r="E877" s="19"/>
      <c r="F877" s="19"/>
      <c r="G877" s="19"/>
      <c r="H877" s="19"/>
      <c r="I877" s="19"/>
      <c r="J877" s="19"/>
      <c r="K877" s="19"/>
      <c r="L877" s="19"/>
      <c r="M877" s="19"/>
      <c r="N877" s="7"/>
      <c r="O877" s="19"/>
      <c r="P877" s="19"/>
      <c r="Q877" s="19"/>
      <c r="R877" s="19"/>
      <c r="S877" s="19"/>
      <c r="T877" s="19"/>
      <c r="U877" s="19"/>
      <c r="V877" s="19"/>
      <c r="W877" s="19"/>
      <c r="X877" s="19"/>
      <c r="Y877" s="19"/>
      <c r="Z877" s="19"/>
      <c r="AA877" s="19"/>
      <c r="AB877" s="19"/>
    </row>
    <row r="878" spans="2:28" ht="12.75">
      <c r="B878" s="19"/>
      <c r="C878" s="19"/>
      <c r="D878" s="19"/>
      <c r="E878" s="19"/>
      <c r="F878" s="19"/>
      <c r="G878" s="19"/>
      <c r="H878" s="19"/>
      <c r="I878" s="19"/>
      <c r="J878" s="19"/>
      <c r="K878" s="19"/>
      <c r="L878" s="19"/>
      <c r="M878" s="19"/>
      <c r="N878" s="7"/>
      <c r="O878" s="19"/>
      <c r="P878" s="19"/>
      <c r="Q878" s="19"/>
      <c r="R878" s="19"/>
      <c r="S878" s="19"/>
      <c r="T878" s="19"/>
      <c r="U878" s="19"/>
      <c r="V878" s="19"/>
      <c r="W878" s="19"/>
      <c r="X878" s="19"/>
      <c r="Y878" s="19"/>
      <c r="Z878" s="19"/>
      <c r="AA878" s="19"/>
      <c r="AB878" s="19"/>
    </row>
    <row r="879" spans="2:28" ht="12.75">
      <c r="B879" s="19"/>
      <c r="C879" s="19"/>
      <c r="D879" s="19"/>
      <c r="E879" s="19"/>
      <c r="F879" s="19"/>
      <c r="G879" s="19"/>
      <c r="H879" s="19"/>
      <c r="I879" s="19"/>
      <c r="J879" s="19"/>
      <c r="K879" s="19"/>
      <c r="L879" s="19"/>
      <c r="M879" s="19"/>
      <c r="N879" s="7"/>
      <c r="O879" s="19"/>
      <c r="P879" s="19"/>
      <c r="Q879" s="19"/>
      <c r="R879" s="19"/>
      <c r="S879" s="19"/>
      <c r="T879" s="19"/>
      <c r="U879" s="19"/>
      <c r="V879" s="19"/>
      <c r="W879" s="19"/>
      <c r="X879" s="19"/>
      <c r="Y879" s="19"/>
      <c r="Z879" s="19"/>
      <c r="AA879" s="19"/>
      <c r="AB879" s="19"/>
    </row>
    <row r="880" spans="2:28" ht="12.75">
      <c r="B880" s="19"/>
      <c r="C880" s="19"/>
      <c r="D880" s="19"/>
      <c r="E880" s="19"/>
      <c r="F880" s="19"/>
      <c r="G880" s="19"/>
      <c r="H880" s="19"/>
      <c r="I880" s="19"/>
      <c r="J880" s="19"/>
      <c r="K880" s="19"/>
      <c r="L880" s="19"/>
      <c r="M880" s="19"/>
      <c r="N880" s="7"/>
      <c r="O880" s="19"/>
      <c r="P880" s="19"/>
      <c r="Q880" s="19"/>
      <c r="R880" s="19"/>
      <c r="S880" s="19"/>
      <c r="T880" s="19"/>
      <c r="U880" s="19"/>
      <c r="V880" s="19"/>
      <c r="W880" s="19"/>
      <c r="X880" s="19"/>
      <c r="Y880" s="19"/>
      <c r="Z880" s="19"/>
      <c r="AA880" s="19"/>
      <c r="AB880" s="19"/>
    </row>
    <row r="881" spans="2:28" ht="12.75">
      <c r="B881" s="19"/>
      <c r="C881" s="19"/>
      <c r="D881" s="19"/>
      <c r="E881" s="19"/>
      <c r="F881" s="19"/>
      <c r="G881" s="19"/>
      <c r="H881" s="19"/>
      <c r="I881" s="19"/>
      <c r="J881" s="19"/>
      <c r="K881" s="19"/>
      <c r="L881" s="19"/>
      <c r="M881" s="19"/>
      <c r="N881" s="7"/>
      <c r="O881" s="19"/>
      <c r="P881" s="19"/>
      <c r="Q881" s="19"/>
      <c r="R881" s="19"/>
      <c r="S881" s="19"/>
      <c r="T881" s="19"/>
      <c r="U881" s="19"/>
      <c r="V881" s="19"/>
      <c r="W881" s="19"/>
      <c r="X881" s="19"/>
      <c r="Y881" s="19"/>
      <c r="Z881" s="19"/>
      <c r="AA881" s="19"/>
      <c r="AB881" s="19"/>
    </row>
    <row r="882" spans="2:28" ht="12.75">
      <c r="B882" s="19"/>
      <c r="C882" s="19"/>
      <c r="D882" s="19"/>
      <c r="E882" s="19"/>
      <c r="F882" s="19"/>
      <c r="G882" s="19"/>
      <c r="H882" s="19"/>
      <c r="I882" s="19"/>
      <c r="J882" s="19"/>
      <c r="K882" s="19"/>
      <c r="L882" s="19"/>
      <c r="M882" s="19"/>
      <c r="N882" s="7"/>
      <c r="O882" s="19"/>
      <c r="P882" s="19"/>
      <c r="Q882" s="19"/>
      <c r="R882" s="19"/>
      <c r="S882" s="19"/>
      <c r="T882" s="19"/>
      <c r="U882" s="19"/>
      <c r="V882" s="19"/>
      <c r="W882" s="19"/>
      <c r="X882" s="19"/>
      <c r="Y882" s="19"/>
      <c r="Z882" s="19"/>
      <c r="AA882" s="19"/>
      <c r="AB882" s="19"/>
    </row>
    <row r="883" spans="2:28" ht="12.75">
      <c r="B883" s="19"/>
      <c r="C883" s="19"/>
      <c r="D883" s="19"/>
      <c r="E883" s="19"/>
      <c r="F883" s="19"/>
      <c r="G883" s="19"/>
      <c r="H883" s="19"/>
      <c r="I883" s="19"/>
      <c r="J883" s="19"/>
      <c r="K883" s="19"/>
      <c r="L883" s="19"/>
      <c r="M883" s="19"/>
      <c r="N883" s="7"/>
      <c r="O883" s="19"/>
      <c r="P883" s="19"/>
      <c r="Q883" s="19"/>
      <c r="R883" s="19"/>
      <c r="S883" s="19"/>
      <c r="T883" s="19"/>
      <c r="U883" s="19"/>
      <c r="V883" s="19"/>
      <c r="W883" s="19"/>
      <c r="X883" s="19"/>
      <c r="Y883" s="19"/>
      <c r="Z883" s="19"/>
      <c r="AA883" s="19"/>
      <c r="AB883" s="19"/>
    </row>
    <row r="884" spans="2:28" ht="12.75">
      <c r="B884" s="19"/>
      <c r="C884" s="19"/>
      <c r="D884" s="19"/>
      <c r="E884" s="19"/>
      <c r="F884" s="19"/>
      <c r="G884" s="19"/>
      <c r="H884" s="19"/>
      <c r="I884" s="19"/>
      <c r="J884" s="19"/>
      <c r="K884" s="19"/>
      <c r="L884" s="19"/>
      <c r="M884" s="19"/>
      <c r="N884" s="7"/>
      <c r="O884" s="19"/>
      <c r="P884" s="19"/>
      <c r="Q884" s="19"/>
      <c r="R884" s="19"/>
      <c r="S884" s="19"/>
      <c r="T884" s="19"/>
      <c r="U884" s="19"/>
      <c r="V884" s="19"/>
      <c r="W884" s="19"/>
      <c r="X884" s="19"/>
      <c r="Y884" s="19"/>
      <c r="Z884" s="19"/>
      <c r="AA884" s="19"/>
      <c r="AB884" s="19"/>
    </row>
    <row r="885" spans="2:28" ht="12.75">
      <c r="B885" s="19"/>
      <c r="C885" s="19"/>
      <c r="D885" s="19"/>
      <c r="E885" s="19"/>
      <c r="F885" s="19"/>
      <c r="G885" s="19"/>
      <c r="H885" s="19"/>
      <c r="I885" s="19"/>
      <c r="J885" s="19"/>
      <c r="K885" s="19"/>
      <c r="L885" s="19"/>
      <c r="M885" s="19"/>
      <c r="N885" s="7"/>
      <c r="O885" s="19"/>
      <c r="P885" s="19"/>
      <c r="Q885" s="19"/>
      <c r="R885" s="19"/>
      <c r="S885" s="19"/>
      <c r="T885" s="19"/>
      <c r="U885" s="19"/>
      <c r="V885" s="19"/>
      <c r="W885" s="19"/>
      <c r="X885" s="19"/>
      <c r="Y885" s="19"/>
      <c r="Z885" s="19"/>
      <c r="AA885" s="19"/>
      <c r="AB885" s="19"/>
    </row>
    <row r="886" spans="2:28" ht="12.75">
      <c r="B886" s="19"/>
      <c r="C886" s="19"/>
      <c r="D886" s="19"/>
      <c r="E886" s="19"/>
      <c r="F886" s="19"/>
      <c r="G886" s="19"/>
      <c r="H886" s="19"/>
      <c r="I886" s="19"/>
      <c r="J886" s="19"/>
      <c r="K886" s="19"/>
      <c r="L886" s="19"/>
      <c r="M886" s="19"/>
      <c r="N886" s="7"/>
      <c r="O886" s="19"/>
      <c r="P886" s="19"/>
      <c r="Q886" s="19"/>
      <c r="R886" s="19"/>
      <c r="S886" s="19"/>
      <c r="T886" s="19"/>
      <c r="U886" s="19"/>
      <c r="V886" s="19"/>
      <c r="W886" s="19"/>
      <c r="X886" s="19"/>
      <c r="Y886" s="19"/>
      <c r="Z886" s="19"/>
      <c r="AA886" s="19"/>
      <c r="AB886" s="19"/>
    </row>
    <row r="887" spans="2:28" ht="12.75">
      <c r="B887" s="19"/>
      <c r="C887" s="19"/>
      <c r="D887" s="19"/>
      <c r="E887" s="19"/>
      <c r="F887" s="19"/>
      <c r="G887" s="19"/>
      <c r="H887" s="19"/>
      <c r="I887" s="19"/>
      <c r="J887" s="19"/>
      <c r="K887" s="19"/>
      <c r="L887" s="19"/>
      <c r="M887" s="19"/>
      <c r="N887" s="7"/>
      <c r="O887" s="19"/>
      <c r="P887" s="19"/>
      <c r="Q887" s="19"/>
      <c r="R887" s="19"/>
      <c r="S887" s="19"/>
      <c r="T887" s="19"/>
      <c r="U887" s="19"/>
      <c r="V887" s="19"/>
      <c r="W887" s="19"/>
      <c r="X887" s="19"/>
      <c r="Y887" s="19"/>
      <c r="Z887" s="19"/>
      <c r="AA887" s="19"/>
      <c r="AB887" s="19"/>
    </row>
    <row r="888" spans="2:28" ht="12.75">
      <c r="B888" s="19"/>
      <c r="C888" s="19"/>
      <c r="D888" s="19"/>
      <c r="E888" s="19"/>
      <c r="F888" s="19"/>
      <c r="G888" s="19"/>
      <c r="H888" s="19"/>
      <c r="I888" s="19"/>
      <c r="J888" s="19"/>
      <c r="K888" s="19"/>
      <c r="L888" s="19"/>
      <c r="M888" s="19"/>
      <c r="N888" s="7"/>
      <c r="O888" s="19"/>
      <c r="P888" s="19"/>
      <c r="Q888" s="19"/>
      <c r="R888" s="19"/>
      <c r="S888" s="19"/>
      <c r="T888" s="19"/>
      <c r="U888" s="19"/>
      <c r="V888" s="19"/>
      <c r="W888" s="19"/>
      <c r="X888" s="19"/>
      <c r="Y888" s="19"/>
      <c r="Z888" s="19"/>
      <c r="AA888" s="19"/>
      <c r="AB888" s="19"/>
    </row>
    <row r="889" spans="2:28" ht="12.75">
      <c r="B889" s="19"/>
      <c r="C889" s="19"/>
      <c r="D889" s="19"/>
      <c r="E889" s="19"/>
      <c r="F889" s="19"/>
      <c r="G889" s="19"/>
      <c r="H889" s="19"/>
      <c r="I889" s="19"/>
      <c r="J889" s="19"/>
      <c r="K889" s="19"/>
      <c r="L889" s="19"/>
      <c r="M889" s="19"/>
      <c r="N889" s="7"/>
      <c r="O889" s="19"/>
      <c r="P889" s="19"/>
      <c r="Q889" s="19"/>
      <c r="R889" s="19"/>
      <c r="S889" s="19"/>
      <c r="T889" s="19"/>
      <c r="U889" s="19"/>
      <c r="V889" s="19"/>
      <c r="W889" s="19"/>
      <c r="X889" s="19"/>
      <c r="Y889" s="19"/>
      <c r="Z889" s="19"/>
      <c r="AA889" s="19"/>
      <c r="AB889" s="19"/>
    </row>
    <row r="890" spans="2:28" ht="12.75">
      <c r="B890" s="19"/>
      <c r="C890" s="19"/>
      <c r="D890" s="19"/>
      <c r="E890" s="19"/>
      <c r="F890" s="19"/>
      <c r="G890" s="19"/>
      <c r="H890" s="19"/>
      <c r="I890" s="19"/>
      <c r="J890" s="19"/>
      <c r="K890" s="19"/>
      <c r="L890" s="19"/>
      <c r="M890" s="19"/>
      <c r="N890" s="7"/>
      <c r="O890" s="19"/>
      <c r="P890" s="19"/>
      <c r="Q890" s="19"/>
      <c r="R890" s="19"/>
      <c r="S890" s="19"/>
      <c r="T890" s="19"/>
      <c r="U890" s="19"/>
      <c r="V890" s="19"/>
      <c r="W890" s="19"/>
      <c r="X890" s="19"/>
      <c r="Y890" s="19"/>
      <c r="Z890" s="19"/>
      <c r="AA890" s="19"/>
      <c r="AB890" s="19"/>
    </row>
    <row r="891" spans="2:28" ht="12.75">
      <c r="B891" s="19"/>
      <c r="C891" s="19"/>
      <c r="D891" s="19"/>
      <c r="E891" s="19"/>
      <c r="F891" s="19"/>
      <c r="G891" s="19"/>
      <c r="H891" s="19"/>
      <c r="I891" s="19"/>
      <c r="J891" s="19"/>
      <c r="K891" s="19"/>
      <c r="L891" s="19"/>
      <c r="M891" s="19"/>
      <c r="N891" s="7"/>
      <c r="O891" s="19"/>
      <c r="P891" s="19"/>
      <c r="Q891" s="19"/>
      <c r="R891" s="19"/>
      <c r="S891" s="19"/>
      <c r="T891" s="19"/>
      <c r="U891" s="19"/>
      <c r="V891" s="19"/>
      <c r="W891" s="19"/>
      <c r="X891" s="19"/>
      <c r="Y891" s="19"/>
      <c r="Z891" s="19"/>
      <c r="AA891" s="19"/>
      <c r="AB891" s="19"/>
    </row>
    <row r="892" spans="2:28" ht="12.75">
      <c r="B892" s="19"/>
      <c r="C892" s="19"/>
      <c r="D892" s="19"/>
      <c r="E892" s="19"/>
      <c r="F892" s="19"/>
      <c r="G892" s="19"/>
      <c r="H892" s="19"/>
      <c r="I892" s="19"/>
      <c r="J892" s="19"/>
      <c r="K892" s="19"/>
      <c r="L892" s="19"/>
      <c r="M892" s="19"/>
      <c r="N892" s="7"/>
      <c r="O892" s="19"/>
      <c r="P892" s="19"/>
      <c r="Q892" s="19"/>
      <c r="R892" s="19"/>
      <c r="S892" s="19"/>
      <c r="T892" s="19"/>
      <c r="U892" s="19"/>
      <c r="V892" s="19"/>
      <c r="W892" s="19"/>
      <c r="X892" s="19"/>
      <c r="Y892" s="19"/>
      <c r="Z892" s="19"/>
      <c r="AA892" s="19"/>
      <c r="AB892" s="19"/>
    </row>
    <row r="893" spans="2:28" ht="12.75">
      <c r="B893" s="19"/>
      <c r="C893" s="19"/>
      <c r="D893" s="19"/>
      <c r="E893" s="19"/>
      <c r="F893" s="19"/>
      <c r="G893" s="19"/>
      <c r="H893" s="19"/>
      <c r="I893" s="19"/>
      <c r="J893" s="19"/>
      <c r="K893" s="19"/>
      <c r="L893" s="19"/>
      <c r="M893" s="19"/>
      <c r="N893" s="7"/>
      <c r="O893" s="19"/>
      <c r="P893" s="19"/>
      <c r="Q893" s="19"/>
      <c r="R893" s="19"/>
      <c r="S893" s="19"/>
      <c r="T893" s="19"/>
      <c r="U893" s="19"/>
      <c r="V893" s="19"/>
      <c r="W893" s="19"/>
      <c r="X893" s="19"/>
      <c r="Y893" s="19"/>
      <c r="Z893" s="19"/>
      <c r="AA893" s="19"/>
      <c r="AB893" s="19"/>
    </row>
    <row r="894" spans="2:28" ht="12.75">
      <c r="B894" s="19"/>
      <c r="C894" s="19"/>
      <c r="D894" s="19"/>
      <c r="E894" s="19"/>
      <c r="F894" s="19"/>
      <c r="G894" s="19"/>
      <c r="H894" s="19"/>
      <c r="I894" s="19"/>
      <c r="J894" s="19"/>
      <c r="K894" s="19"/>
      <c r="L894" s="19"/>
      <c r="M894" s="19"/>
      <c r="N894" s="7"/>
      <c r="O894" s="19"/>
      <c r="P894" s="19"/>
      <c r="Q894" s="19"/>
      <c r="R894" s="19"/>
      <c r="S894" s="19"/>
      <c r="T894" s="19"/>
      <c r="U894" s="19"/>
      <c r="V894" s="19"/>
      <c r="W894" s="19"/>
      <c r="X894" s="19"/>
      <c r="Y894" s="19"/>
      <c r="Z894" s="19"/>
      <c r="AA894" s="19"/>
      <c r="AB894" s="19"/>
    </row>
    <row r="895" spans="2:28" ht="12.75">
      <c r="B895" s="19"/>
      <c r="C895" s="19"/>
      <c r="D895" s="19"/>
      <c r="E895" s="19"/>
      <c r="F895" s="19"/>
      <c r="G895" s="19"/>
      <c r="H895" s="19"/>
      <c r="I895" s="19"/>
      <c r="J895" s="19"/>
      <c r="K895" s="19"/>
      <c r="L895" s="19"/>
      <c r="M895" s="19"/>
      <c r="N895" s="7"/>
      <c r="O895" s="19"/>
      <c r="P895" s="19"/>
      <c r="Q895" s="19"/>
      <c r="R895" s="19"/>
      <c r="S895" s="19"/>
      <c r="T895" s="19"/>
      <c r="U895" s="19"/>
      <c r="V895" s="19"/>
      <c r="W895" s="19"/>
      <c r="X895" s="19"/>
      <c r="Y895" s="19"/>
      <c r="Z895" s="19"/>
      <c r="AA895" s="19"/>
      <c r="AB895" s="19"/>
    </row>
    <row r="896" spans="2:28" ht="12.75">
      <c r="B896" s="19"/>
      <c r="C896" s="19"/>
      <c r="D896" s="19"/>
      <c r="E896" s="19"/>
      <c r="F896" s="19"/>
      <c r="G896" s="19"/>
      <c r="H896" s="19"/>
      <c r="I896" s="19"/>
      <c r="J896" s="19"/>
      <c r="K896" s="19"/>
      <c r="L896" s="19"/>
      <c r="M896" s="19"/>
      <c r="N896" s="7"/>
      <c r="O896" s="19"/>
      <c r="P896" s="19"/>
      <c r="Q896" s="19"/>
      <c r="R896" s="19"/>
      <c r="S896" s="19"/>
      <c r="T896" s="19"/>
      <c r="U896" s="19"/>
      <c r="V896" s="19"/>
      <c r="W896" s="19"/>
      <c r="X896" s="19"/>
      <c r="Y896" s="19"/>
      <c r="Z896" s="19"/>
      <c r="AA896" s="19"/>
      <c r="AB896" s="19"/>
    </row>
    <row r="897" spans="2:28" ht="12.75">
      <c r="B897" s="19"/>
      <c r="C897" s="19"/>
      <c r="D897" s="19"/>
      <c r="E897" s="19"/>
      <c r="F897" s="19"/>
      <c r="G897" s="19"/>
      <c r="H897" s="19"/>
      <c r="I897" s="19"/>
      <c r="J897" s="19"/>
      <c r="K897" s="19"/>
      <c r="L897" s="19"/>
      <c r="M897" s="19"/>
      <c r="N897" s="7"/>
      <c r="O897" s="19"/>
      <c r="P897" s="19"/>
      <c r="Q897" s="19"/>
      <c r="R897" s="19"/>
      <c r="S897" s="19"/>
      <c r="T897" s="19"/>
      <c r="U897" s="19"/>
      <c r="V897" s="19"/>
      <c r="W897" s="19"/>
      <c r="X897" s="19"/>
      <c r="Y897" s="19"/>
      <c r="Z897" s="19"/>
      <c r="AA897" s="19"/>
      <c r="AB897" s="19"/>
    </row>
    <row r="898" spans="2:28" ht="12.75">
      <c r="B898" s="19"/>
      <c r="C898" s="19"/>
      <c r="D898" s="19"/>
      <c r="E898" s="19"/>
      <c r="F898" s="19"/>
      <c r="G898" s="19"/>
      <c r="H898" s="19"/>
      <c r="I898" s="19"/>
      <c r="J898" s="19"/>
      <c r="K898" s="19"/>
      <c r="L898" s="19"/>
      <c r="M898" s="19"/>
      <c r="N898" s="7"/>
      <c r="O898" s="19"/>
      <c r="P898" s="19"/>
      <c r="Q898" s="19"/>
      <c r="R898" s="19"/>
      <c r="S898" s="19"/>
      <c r="T898" s="19"/>
      <c r="U898" s="19"/>
      <c r="V898" s="19"/>
      <c r="W898" s="19"/>
      <c r="X898" s="19"/>
      <c r="Y898" s="19"/>
      <c r="Z898" s="19"/>
      <c r="AA898" s="19"/>
      <c r="AB898" s="19"/>
    </row>
    <row r="899" spans="2:28" ht="12.75">
      <c r="B899" s="19"/>
      <c r="C899" s="19"/>
      <c r="D899" s="19"/>
      <c r="E899" s="19"/>
      <c r="F899" s="19"/>
      <c r="G899" s="19"/>
      <c r="H899" s="19"/>
      <c r="I899" s="19"/>
      <c r="J899" s="19"/>
      <c r="K899" s="19"/>
      <c r="L899" s="19"/>
      <c r="M899" s="19"/>
      <c r="N899" s="7"/>
      <c r="O899" s="19"/>
      <c r="P899" s="19"/>
      <c r="Q899" s="19"/>
      <c r="R899" s="19"/>
      <c r="S899" s="19"/>
      <c r="T899" s="19"/>
      <c r="U899" s="19"/>
      <c r="V899" s="19"/>
      <c r="W899" s="19"/>
      <c r="X899" s="19"/>
      <c r="Y899" s="19"/>
      <c r="Z899" s="19"/>
      <c r="AA899" s="19"/>
      <c r="AB899" s="19"/>
    </row>
    <row r="900" spans="2:28" ht="12.75">
      <c r="B900" s="19"/>
      <c r="C900" s="19"/>
      <c r="D900" s="19"/>
      <c r="E900" s="19"/>
      <c r="F900" s="19"/>
      <c r="G900" s="19"/>
      <c r="H900" s="19"/>
      <c r="I900" s="19"/>
      <c r="J900" s="19"/>
      <c r="K900" s="19"/>
      <c r="L900" s="19"/>
      <c r="M900" s="19"/>
      <c r="N900" s="7"/>
      <c r="O900" s="19"/>
      <c r="P900" s="19"/>
      <c r="Q900" s="19"/>
      <c r="R900" s="19"/>
      <c r="S900" s="19"/>
      <c r="T900" s="19"/>
      <c r="U900" s="19"/>
      <c r="V900" s="19"/>
      <c r="W900" s="19"/>
      <c r="X900" s="19"/>
      <c r="Y900" s="19"/>
      <c r="Z900" s="19"/>
      <c r="AA900" s="19"/>
      <c r="AB900" s="19"/>
    </row>
    <row r="901" spans="2:28" ht="12.75">
      <c r="B901" s="19"/>
      <c r="C901" s="19"/>
      <c r="D901" s="19"/>
      <c r="E901" s="19"/>
      <c r="F901" s="19"/>
      <c r="G901" s="19"/>
      <c r="H901" s="19"/>
      <c r="I901" s="19"/>
      <c r="J901" s="19"/>
      <c r="K901" s="19"/>
      <c r="L901" s="19"/>
      <c r="M901" s="19"/>
      <c r="N901" s="7"/>
      <c r="O901" s="19"/>
      <c r="P901" s="19"/>
      <c r="Q901" s="19"/>
      <c r="R901" s="19"/>
      <c r="S901" s="19"/>
      <c r="T901" s="19"/>
      <c r="U901" s="19"/>
      <c r="V901" s="19"/>
      <c r="W901" s="19"/>
      <c r="X901" s="19"/>
      <c r="Y901" s="19"/>
      <c r="Z901" s="19"/>
      <c r="AA901" s="19"/>
      <c r="AB901" s="19"/>
    </row>
    <row r="902" spans="2:28" ht="12.75">
      <c r="B902" s="19"/>
      <c r="C902" s="19"/>
      <c r="D902" s="19"/>
      <c r="E902" s="19"/>
      <c r="F902" s="19"/>
      <c r="G902" s="19"/>
      <c r="H902" s="19"/>
      <c r="I902" s="19"/>
      <c r="J902" s="19"/>
      <c r="K902" s="19"/>
      <c r="L902" s="19"/>
      <c r="M902" s="19"/>
      <c r="N902" s="7"/>
      <c r="O902" s="19"/>
      <c r="P902" s="19"/>
      <c r="Q902" s="19"/>
      <c r="R902" s="19"/>
      <c r="S902" s="19"/>
      <c r="T902" s="19"/>
      <c r="U902" s="19"/>
      <c r="V902" s="19"/>
      <c r="W902" s="19"/>
      <c r="X902" s="19"/>
      <c r="Y902" s="19"/>
      <c r="Z902" s="19"/>
      <c r="AA902" s="19"/>
      <c r="AB902" s="19"/>
    </row>
    <row r="903" spans="2:28" ht="12.75">
      <c r="B903" s="19"/>
      <c r="C903" s="19"/>
      <c r="D903" s="19"/>
      <c r="E903" s="19"/>
      <c r="F903" s="19"/>
      <c r="G903" s="19"/>
      <c r="H903" s="19"/>
      <c r="I903" s="19"/>
      <c r="J903" s="19"/>
      <c r="K903" s="19"/>
      <c r="L903" s="19"/>
      <c r="M903" s="19"/>
      <c r="N903" s="7"/>
      <c r="O903" s="19"/>
      <c r="P903" s="19"/>
      <c r="Q903" s="19"/>
      <c r="R903" s="19"/>
      <c r="S903" s="19"/>
      <c r="T903" s="19"/>
      <c r="U903" s="19"/>
      <c r="V903" s="19"/>
      <c r="W903" s="19"/>
      <c r="X903" s="19"/>
      <c r="Y903" s="19"/>
      <c r="Z903" s="19"/>
      <c r="AA903" s="19"/>
      <c r="AB903" s="19"/>
    </row>
    <row r="904" spans="2:28" ht="12.75">
      <c r="B904" s="19"/>
      <c r="C904" s="19"/>
      <c r="D904" s="19"/>
      <c r="E904" s="19"/>
      <c r="F904" s="19"/>
      <c r="G904" s="19"/>
      <c r="H904" s="19"/>
      <c r="I904" s="19"/>
      <c r="J904" s="19"/>
      <c r="K904" s="19"/>
      <c r="L904" s="19"/>
      <c r="M904" s="19"/>
      <c r="N904" s="7"/>
      <c r="O904" s="19"/>
      <c r="P904" s="19"/>
      <c r="Q904" s="19"/>
      <c r="R904" s="19"/>
      <c r="S904" s="19"/>
      <c r="T904" s="19"/>
      <c r="U904" s="19"/>
      <c r="V904" s="19"/>
      <c r="W904" s="19"/>
      <c r="X904" s="19"/>
      <c r="Y904" s="19"/>
      <c r="Z904" s="19"/>
      <c r="AA904" s="19"/>
      <c r="AB904" s="19"/>
    </row>
    <row r="905" spans="2:28" ht="12.75">
      <c r="B905" s="19"/>
      <c r="C905" s="19"/>
      <c r="D905" s="19"/>
      <c r="E905" s="19"/>
      <c r="F905" s="19"/>
      <c r="G905" s="19"/>
      <c r="H905" s="19"/>
      <c r="I905" s="19"/>
      <c r="J905" s="19"/>
      <c r="K905" s="19"/>
      <c r="L905" s="19"/>
      <c r="M905" s="19"/>
      <c r="N905" s="7"/>
      <c r="O905" s="19"/>
      <c r="P905" s="19"/>
      <c r="Q905" s="19"/>
      <c r="R905" s="19"/>
      <c r="S905" s="19"/>
      <c r="T905" s="19"/>
      <c r="U905" s="19"/>
      <c r="V905" s="19"/>
      <c r="W905" s="19"/>
      <c r="X905" s="19"/>
      <c r="Y905" s="19"/>
      <c r="Z905" s="19"/>
      <c r="AA905" s="19"/>
      <c r="AB905" s="19"/>
    </row>
    <row r="906" spans="2:28" ht="12.75">
      <c r="B906" s="19"/>
      <c r="C906" s="19"/>
      <c r="D906" s="19"/>
      <c r="E906" s="19"/>
      <c r="F906" s="19"/>
      <c r="G906" s="19"/>
      <c r="H906" s="19"/>
      <c r="I906" s="19"/>
      <c r="J906" s="19"/>
      <c r="K906" s="19"/>
      <c r="L906" s="19"/>
      <c r="M906" s="19"/>
      <c r="N906" s="7"/>
      <c r="O906" s="19"/>
      <c r="P906" s="19"/>
      <c r="Q906" s="19"/>
      <c r="R906" s="19"/>
      <c r="S906" s="19"/>
      <c r="T906" s="19"/>
      <c r="U906" s="19"/>
      <c r="V906" s="19"/>
      <c r="W906" s="19"/>
      <c r="X906" s="19"/>
      <c r="Y906" s="19"/>
      <c r="Z906" s="19"/>
      <c r="AA906" s="19"/>
      <c r="AB906" s="19"/>
    </row>
    <row r="907" spans="2:28" ht="12.75">
      <c r="B907" s="19"/>
      <c r="C907" s="19"/>
      <c r="D907" s="19"/>
      <c r="E907" s="19"/>
      <c r="F907" s="19"/>
      <c r="G907" s="19"/>
      <c r="H907" s="19"/>
      <c r="I907" s="19"/>
      <c r="J907" s="19"/>
      <c r="K907" s="19"/>
      <c r="L907" s="19"/>
      <c r="M907" s="19"/>
      <c r="N907" s="7"/>
      <c r="O907" s="19"/>
      <c r="P907" s="19"/>
      <c r="Q907" s="19"/>
      <c r="R907" s="19"/>
      <c r="S907" s="19"/>
      <c r="T907" s="19"/>
      <c r="U907" s="19"/>
      <c r="V907" s="19"/>
      <c r="W907" s="19"/>
      <c r="X907" s="19"/>
      <c r="Y907" s="19"/>
      <c r="Z907" s="19"/>
      <c r="AA907" s="19"/>
      <c r="AB907" s="19"/>
    </row>
    <row r="908" spans="2:28" ht="12.75">
      <c r="B908" s="19"/>
      <c r="C908" s="19"/>
      <c r="D908" s="19"/>
      <c r="E908" s="19"/>
      <c r="F908" s="19"/>
      <c r="G908" s="19"/>
      <c r="H908" s="19"/>
      <c r="I908" s="19"/>
      <c r="J908" s="19"/>
      <c r="K908" s="19"/>
      <c r="L908" s="19"/>
      <c r="M908" s="19"/>
      <c r="N908" s="7"/>
      <c r="O908" s="19"/>
      <c r="P908" s="19"/>
      <c r="Q908" s="19"/>
      <c r="R908" s="19"/>
      <c r="S908" s="19"/>
      <c r="T908" s="19"/>
      <c r="U908" s="19"/>
      <c r="V908" s="19"/>
      <c r="W908" s="19"/>
      <c r="X908" s="19"/>
      <c r="Y908" s="19"/>
      <c r="Z908" s="19"/>
      <c r="AA908" s="19"/>
      <c r="AB908" s="19"/>
    </row>
    <row r="909" spans="2:28" ht="12.75">
      <c r="B909" s="19"/>
      <c r="C909" s="19"/>
      <c r="D909" s="19"/>
      <c r="E909" s="19"/>
      <c r="F909" s="19"/>
      <c r="G909" s="19"/>
      <c r="H909" s="19"/>
      <c r="I909" s="19"/>
      <c r="J909" s="19"/>
      <c r="K909" s="19"/>
      <c r="L909" s="19"/>
      <c r="M909" s="19"/>
      <c r="N909" s="7"/>
      <c r="O909" s="19"/>
      <c r="P909" s="19"/>
      <c r="Q909" s="19"/>
      <c r="R909" s="19"/>
      <c r="S909" s="19"/>
      <c r="T909" s="19"/>
      <c r="U909" s="19"/>
      <c r="V909" s="19"/>
      <c r="W909" s="19"/>
      <c r="X909" s="19"/>
      <c r="Y909" s="19"/>
      <c r="Z909" s="19"/>
      <c r="AA909" s="19"/>
      <c r="AB909" s="19"/>
    </row>
    <row r="910" spans="2:28" ht="12.75">
      <c r="B910" s="19"/>
      <c r="C910" s="19"/>
      <c r="D910" s="19"/>
      <c r="E910" s="19"/>
      <c r="F910" s="19"/>
      <c r="G910" s="19"/>
      <c r="H910" s="19"/>
      <c r="I910" s="19"/>
      <c r="J910" s="19"/>
      <c r="K910" s="19"/>
      <c r="L910" s="19"/>
      <c r="M910" s="19"/>
      <c r="N910" s="7"/>
      <c r="O910" s="19"/>
      <c r="P910" s="19"/>
      <c r="Q910" s="19"/>
      <c r="R910" s="19"/>
      <c r="S910" s="19"/>
      <c r="T910" s="19"/>
      <c r="U910" s="19"/>
      <c r="V910" s="19"/>
      <c r="W910" s="19"/>
      <c r="X910" s="19"/>
      <c r="Y910" s="19"/>
      <c r="Z910" s="19"/>
      <c r="AA910" s="19"/>
      <c r="AB910" s="19"/>
    </row>
    <row r="911" spans="2:28" ht="12.75">
      <c r="B911" s="19"/>
      <c r="C911" s="19"/>
      <c r="D911" s="19"/>
      <c r="E911" s="19"/>
      <c r="F911" s="19"/>
      <c r="G911" s="19"/>
      <c r="H911" s="19"/>
      <c r="I911" s="19"/>
      <c r="J911" s="19"/>
      <c r="K911" s="19"/>
      <c r="L911" s="19"/>
      <c r="M911" s="19"/>
      <c r="N911" s="7"/>
      <c r="O911" s="19"/>
      <c r="P911" s="19"/>
      <c r="Q911" s="19"/>
      <c r="R911" s="19"/>
      <c r="S911" s="19"/>
      <c r="T911" s="19"/>
      <c r="U911" s="19"/>
      <c r="V911" s="19"/>
      <c r="W911" s="19"/>
      <c r="X911" s="19"/>
      <c r="Y911" s="19"/>
      <c r="Z911" s="19"/>
      <c r="AA911" s="19"/>
      <c r="AB911" s="19"/>
    </row>
    <row r="912" spans="2:28" ht="12.75">
      <c r="B912" s="19"/>
      <c r="C912" s="19"/>
      <c r="D912" s="19"/>
      <c r="E912" s="19"/>
      <c r="F912" s="19"/>
      <c r="G912" s="19"/>
      <c r="H912" s="19"/>
      <c r="I912" s="19"/>
      <c r="J912" s="19"/>
      <c r="K912" s="19"/>
      <c r="L912" s="19"/>
      <c r="M912" s="19"/>
      <c r="N912" s="7"/>
      <c r="O912" s="19"/>
      <c r="P912" s="19"/>
      <c r="Q912" s="19"/>
      <c r="R912" s="19"/>
      <c r="S912" s="19"/>
      <c r="T912" s="19"/>
      <c r="U912" s="19"/>
      <c r="V912" s="19"/>
      <c r="W912" s="19"/>
      <c r="X912" s="19"/>
      <c r="Y912" s="19"/>
      <c r="Z912" s="19"/>
      <c r="AA912" s="19"/>
      <c r="AB912" s="19"/>
    </row>
    <row r="913" spans="2:28" ht="12.75">
      <c r="B913" s="19"/>
      <c r="C913" s="19"/>
      <c r="D913" s="19"/>
      <c r="E913" s="19"/>
      <c r="F913" s="19"/>
      <c r="G913" s="19"/>
      <c r="H913" s="19"/>
      <c r="I913" s="19"/>
      <c r="J913" s="19"/>
      <c r="K913" s="19"/>
      <c r="L913" s="19"/>
      <c r="M913" s="19"/>
      <c r="N913" s="7"/>
      <c r="O913" s="19"/>
      <c r="P913" s="19"/>
      <c r="Q913" s="19"/>
      <c r="R913" s="19"/>
      <c r="S913" s="19"/>
      <c r="T913" s="19"/>
      <c r="U913" s="19"/>
      <c r="V913" s="19"/>
      <c r="W913" s="19"/>
      <c r="X913" s="19"/>
      <c r="Y913" s="19"/>
      <c r="Z913" s="19"/>
      <c r="AA913" s="19"/>
      <c r="AB913" s="19"/>
    </row>
    <row r="914" spans="2:28" ht="12.75">
      <c r="B914" s="19"/>
      <c r="C914" s="19"/>
      <c r="D914" s="19"/>
      <c r="E914" s="19"/>
      <c r="F914" s="19"/>
      <c r="G914" s="19"/>
      <c r="H914" s="19"/>
      <c r="I914" s="19"/>
      <c r="J914" s="19"/>
      <c r="K914" s="19"/>
      <c r="L914" s="19"/>
      <c r="M914" s="19"/>
      <c r="N914" s="7"/>
      <c r="O914" s="19"/>
      <c r="P914" s="19"/>
      <c r="Q914" s="19"/>
      <c r="R914" s="19"/>
      <c r="S914" s="19"/>
      <c r="T914" s="19"/>
      <c r="U914" s="19"/>
      <c r="V914" s="19"/>
      <c r="W914" s="19"/>
      <c r="X914" s="19"/>
      <c r="Y914" s="19"/>
      <c r="Z914" s="19"/>
      <c r="AA914" s="19"/>
      <c r="AB914" s="19"/>
    </row>
    <row r="915" spans="2:28" ht="12.75">
      <c r="B915" s="19"/>
      <c r="C915" s="19"/>
      <c r="D915" s="19"/>
      <c r="E915" s="19"/>
      <c r="F915" s="19"/>
      <c r="G915" s="19"/>
      <c r="H915" s="19"/>
      <c r="I915" s="19"/>
      <c r="J915" s="19"/>
      <c r="K915" s="19"/>
      <c r="L915" s="19"/>
      <c r="M915" s="19"/>
      <c r="N915" s="7"/>
      <c r="O915" s="19"/>
      <c r="P915" s="19"/>
      <c r="Q915" s="19"/>
      <c r="R915" s="19"/>
      <c r="S915" s="19"/>
      <c r="T915" s="19"/>
      <c r="U915" s="19"/>
      <c r="V915" s="19"/>
      <c r="W915" s="19"/>
      <c r="X915" s="19"/>
      <c r="Y915" s="19"/>
      <c r="Z915" s="19"/>
      <c r="AA915" s="19"/>
      <c r="AB915" s="19"/>
    </row>
    <row r="916" spans="2:28" ht="12.75">
      <c r="B916" s="19"/>
      <c r="C916" s="19"/>
      <c r="D916" s="19"/>
      <c r="E916" s="19"/>
      <c r="F916" s="19"/>
      <c r="G916" s="19"/>
      <c r="H916" s="19"/>
      <c r="I916" s="19"/>
      <c r="J916" s="19"/>
      <c r="K916" s="19"/>
      <c r="L916" s="19"/>
      <c r="M916" s="19"/>
      <c r="N916" s="7"/>
      <c r="O916" s="19"/>
      <c r="P916" s="19"/>
      <c r="Q916" s="19"/>
      <c r="R916" s="19"/>
      <c r="S916" s="19"/>
      <c r="T916" s="19"/>
      <c r="U916" s="19"/>
      <c r="V916" s="19"/>
      <c r="W916" s="19"/>
      <c r="X916" s="19"/>
      <c r="Y916" s="19"/>
      <c r="Z916" s="19"/>
      <c r="AA916" s="19"/>
      <c r="AB916" s="19"/>
    </row>
    <row r="917" spans="2:28" ht="12.75">
      <c r="B917" s="19"/>
      <c r="C917" s="19"/>
      <c r="D917" s="19"/>
      <c r="E917" s="19"/>
      <c r="F917" s="19"/>
      <c r="G917" s="19"/>
      <c r="H917" s="19"/>
      <c r="I917" s="19"/>
      <c r="J917" s="19"/>
      <c r="K917" s="19"/>
      <c r="L917" s="19"/>
      <c r="M917" s="19"/>
      <c r="N917" s="7"/>
      <c r="O917" s="19"/>
      <c r="P917" s="19"/>
      <c r="Q917" s="19"/>
      <c r="R917" s="19"/>
      <c r="S917" s="19"/>
      <c r="T917" s="19"/>
      <c r="U917" s="19"/>
      <c r="V917" s="19"/>
      <c r="W917" s="19"/>
      <c r="X917" s="19"/>
      <c r="Y917" s="19"/>
      <c r="Z917" s="19"/>
      <c r="AA917" s="19"/>
      <c r="AB917" s="19"/>
    </row>
    <row r="918" spans="2:28" ht="12.75">
      <c r="B918" s="19"/>
      <c r="C918" s="19"/>
      <c r="D918" s="19"/>
      <c r="E918" s="19"/>
      <c r="F918" s="19"/>
      <c r="G918" s="19"/>
      <c r="H918" s="19"/>
      <c r="I918" s="19"/>
      <c r="J918" s="19"/>
      <c r="K918" s="19"/>
      <c r="L918" s="19"/>
      <c r="M918" s="19"/>
      <c r="N918" s="7"/>
      <c r="O918" s="19"/>
      <c r="P918" s="19"/>
      <c r="Q918" s="19"/>
      <c r="R918" s="19"/>
      <c r="S918" s="19"/>
      <c r="T918" s="19"/>
      <c r="U918" s="19"/>
      <c r="V918" s="19"/>
      <c r="W918" s="19"/>
      <c r="X918" s="19"/>
      <c r="Y918" s="19"/>
      <c r="Z918" s="19"/>
      <c r="AA918" s="19"/>
      <c r="AB918" s="19"/>
    </row>
    <row r="919" spans="2:28" ht="12.75">
      <c r="B919" s="19"/>
      <c r="C919" s="19"/>
      <c r="D919" s="19"/>
      <c r="E919" s="19"/>
      <c r="F919" s="19"/>
      <c r="G919" s="19"/>
      <c r="H919" s="19"/>
      <c r="I919" s="19"/>
      <c r="J919" s="19"/>
      <c r="K919" s="19"/>
      <c r="L919" s="19"/>
      <c r="M919" s="19"/>
      <c r="N919" s="7"/>
      <c r="O919" s="19"/>
      <c r="P919" s="19"/>
      <c r="Q919" s="19"/>
      <c r="R919" s="19"/>
      <c r="S919" s="19"/>
      <c r="T919" s="19"/>
      <c r="U919" s="19"/>
      <c r="V919" s="19"/>
      <c r="W919" s="19"/>
      <c r="X919" s="19"/>
      <c r="Y919" s="19"/>
      <c r="Z919" s="19"/>
      <c r="AA919" s="19"/>
      <c r="AB919" s="19"/>
    </row>
    <row r="920" spans="2:28" ht="12.75">
      <c r="B920" s="19"/>
      <c r="C920" s="19"/>
      <c r="D920" s="19"/>
      <c r="E920" s="19"/>
      <c r="F920" s="19"/>
      <c r="G920" s="19"/>
      <c r="H920" s="19"/>
      <c r="I920" s="19"/>
      <c r="J920" s="19"/>
      <c r="K920" s="19"/>
      <c r="L920" s="19"/>
      <c r="M920" s="19"/>
      <c r="N920" s="7"/>
      <c r="O920" s="19"/>
      <c r="P920" s="19"/>
      <c r="Q920" s="19"/>
      <c r="R920" s="19"/>
      <c r="S920" s="19"/>
      <c r="T920" s="19"/>
      <c r="U920" s="19"/>
      <c r="V920" s="19"/>
      <c r="W920" s="19"/>
      <c r="X920" s="19"/>
      <c r="Y920" s="19"/>
      <c r="Z920" s="19"/>
      <c r="AA920" s="19"/>
      <c r="AB920" s="19"/>
    </row>
    <row r="921" spans="2:28" ht="12.75">
      <c r="B921" s="19"/>
      <c r="C921" s="19"/>
      <c r="D921" s="19"/>
      <c r="E921" s="19"/>
      <c r="F921" s="19"/>
      <c r="G921" s="19"/>
      <c r="H921" s="19"/>
      <c r="I921" s="19"/>
      <c r="J921" s="19"/>
      <c r="K921" s="19"/>
      <c r="L921" s="19"/>
      <c r="M921" s="19"/>
      <c r="N921" s="7"/>
      <c r="O921" s="19"/>
      <c r="P921" s="19"/>
      <c r="Q921" s="19"/>
      <c r="R921" s="19"/>
      <c r="S921" s="19"/>
      <c r="T921" s="19"/>
      <c r="U921" s="19"/>
      <c r="V921" s="19"/>
      <c r="W921" s="19"/>
      <c r="X921" s="19"/>
      <c r="Y921" s="19"/>
      <c r="Z921" s="19"/>
      <c r="AA921" s="19"/>
      <c r="AB921" s="19"/>
    </row>
    <row r="922" spans="2:28" ht="12.75">
      <c r="B922" s="19"/>
      <c r="C922" s="19"/>
      <c r="D922" s="19"/>
      <c r="E922" s="19"/>
      <c r="F922" s="19"/>
      <c r="G922" s="19"/>
      <c r="H922" s="19"/>
      <c r="I922" s="19"/>
      <c r="J922" s="19"/>
      <c r="K922" s="19"/>
      <c r="L922" s="19"/>
      <c r="M922" s="19"/>
      <c r="N922" s="7"/>
      <c r="O922" s="19"/>
      <c r="P922" s="19"/>
      <c r="Q922" s="19"/>
      <c r="R922" s="19"/>
      <c r="S922" s="19"/>
      <c r="T922" s="19"/>
      <c r="U922" s="19"/>
      <c r="V922" s="19"/>
      <c r="W922" s="19"/>
      <c r="X922" s="19"/>
      <c r="Y922" s="19"/>
      <c r="Z922" s="19"/>
      <c r="AA922" s="19"/>
      <c r="AB922" s="19"/>
    </row>
    <row r="923" spans="2:28" ht="12.75">
      <c r="B923" s="19"/>
      <c r="C923" s="19"/>
      <c r="D923" s="19"/>
      <c r="E923" s="19"/>
      <c r="F923" s="19"/>
      <c r="G923" s="19"/>
      <c r="H923" s="19"/>
      <c r="I923" s="19"/>
      <c r="J923" s="19"/>
      <c r="K923" s="19"/>
      <c r="L923" s="19"/>
      <c r="M923" s="19"/>
      <c r="N923" s="7"/>
      <c r="O923" s="19"/>
      <c r="P923" s="19"/>
      <c r="Q923" s="19"/>
      <c r="R923" s="19"/>
      <c r="S923" s="19"/>
      <c r="T923" s="19"/>
      <c r="U923" s="19"/>
      <c r="V923" s="19"/>
      <c r="W923" s="19"/>
      <c r="X923" s="19"/>
      <c r="Y923" s="19"/>
      <c r="Z923" s="19"/>
      <c r="AA923" s="19"/>
      <c r="AB923" s="19"/>
    </row>
    <row r="924" spans="2:28" ht="12.75">
      <c r="B924" s="19"/>
      <c r="C924" s="19"/>
      <c r="D924" s="19"/>
      <c r="E924" s="19"/>
      <c r="F924" s="19"/>
      <c r="G924" s="19"/>
      <c r="H924" s="19"/>
      <c r="I924" s="19"/>
      <c r="J924" s="19"/>
      <c r="K924" s="19"/>
      <c r="L924" s="19"/>
      <c r="M924" s="19"/>
      <c r="N924" s="7"/>
      <c r="O924" s="19"/>
      <c r="P924" s="19"/>
      <c r="Q924" s="19"/>
      <c r="R924" s="19"/>
      <c r="S924" s="19"/>
      <c r="T924" s="19"/>
      <c r="U924" s="19"/>
      <c r="V924" s="19"/>
      <c r="W924" s="19"/>
      <c r="X924" s="19"/>
      <c r="Y924" s="19"/>
      <c r="Z924" s="19"/>
      <c r="AA924" s="19"/>
      <c r="AB924" s="19"/>
    </row>
    <row r="925" spans="2:28" ht="12.75">
      <c r="B925" s="19"/>
      <c r="C925" s="19"/>
      <c r="D925" s="19"/>
      <c r="E925" s="19"/>
      <c r="F925" s="19"/>
      <c r="G925" s="19"/>
      <c r="H925" s="19"/>
      <c r="I925" s="19"/>
      <c r="J925" s="19"/>
      <c r="K925" s="19"/>
      <c r="L925" s="19"/>
      <c r="M925" s="19"/>
      <c r="N925" s="7"/>
      <c r="O925" s="19"/>
      <c r="P925" s="19"/>
      <c r="Q925" s="19"/>
      <c r="R925" s="19"/>
      <c r="S925" s="19"/>
      <c r="T925" s="19"/>
      <c r="U925" s="19"/>
      <c r="V925" s="19"/>
      <c r="W925" s="19"/>
      <c r="X925" s="19"/>
      <c r="Y925" s="19"/>
      <c r="Z925" s="19"/>
      <c r="AA925" s="19"/>
      <c r="AB925" s="19"/>
    </row>
    <row r="926" spans="2:28" ht="12.75">
      <c r="B926" s="19"/>
      <c r="C926" s="19"/>
      <c r="D926" s="19"/>
      <c r="E926" s="19"/>
      <c r="F926" s="19"/>
      <c r="G926" s="19"/>
      <c r="H926" s="19"/>
      <c r="I926" s="19"/>
      <c r="J926" s="19"/>
      <c r="K926" s="19"/>
      <c r="L926" s="19"/>
      <c r="M926" s="19"/>
      <c r="N926" s="7"/>
      <c r="O926" s="19"/>
      <c r="P926" s="19"/>
      <c r="Q926" s="19"/>
      <c r="R926" s="19"/>
      <c r="S926" s="19"/>
      <c r="T926" s="19"/>
      <c r="U926" s="19"/>
      <c r="V926" s="19"/>
      <c r="W926" s="19"/>
      <c r="X926" s="19"/>
      <c r="Y926" s="19"/>
      <c r="Z926" s="19"/>
      <c r="AA926" s="19"/>
      <c r="AB926" s="19"/>
    </row>
    <row r="927" spans="2:28" ht="12.75">
      <c r="B927" s="19"/>
      <c r="C927" s="19"/>
      <c r="D927" s="19"/>
      <c r="E927" s="19"/>
      <c r="F927" s="19"/>
      <c r="G927" s="19"/>
      <c r="H927" s="19"/>
      <c r="I927" s="19"/>
      <c r="J927" s="19"/>
      <c r="K927" s="19"/>
      <c r="L927" s="19"/>
      <c r="M927" s="19"/>
      <c r="N927" s="7"/>
      <c r="O927" s="19"/>
      <c r="P927" s="19"/>
      <c r="Q927" s="19"/>
      <c r="R927" s="19"/>
      <c r="S927" s="19"/>
      <c r="T927" s="19"/>
      <c r="U927" s="19"/>
      <c r="V927" s="19"/>
      <c r="W927" s="19"/>
      <c r="X927" s="19"/>
      <c r="Y927" s="19"/>
      <c r="Z927" s="19"/>
      <c r="AA927" s="19"/>
      <c r="AB927" s="19"/>
    </row>
    <row r="928" spans="2:28" ht="12.75">
      <c r="B928" s="19"/>
      <c r="C928" s="19"/>
      <c r="D928" s="19"/>
      <c r="E928" s="19"/>
      <c r="F928" s="19"/>
      <c r="G928" s="19"/>
      <c r="H928" s="19"/>
      <c r="I928" s="19"/>
      <c r="J928" s="19"/>
      <c r="K928" s="19"/>
      <c r="L928" s="19"/>
      <c r="M928" s="19"/>
      <c r="N928" s="7"/>
      <c r="O928" s="19"/>
      <c r="P928" s="19"/>
      <c r="Q928" s="19"/>
      <c r="R928" s="19"/>
      <c r="S928" s="19"/>
      <c r="T928" s="19"/>
      <c r="U928" s="19"/>
      <c r="V928" s="19"/>
      <c r="W928" s="19"/>
      <c r="X928" s="19"/>
      <c r="Y928" s="19"/>
      <c r="Z928" s="19"/>
      <c r="AA928" s="19"/>
      <c r="AB928" s="19"/>
    </row>
    <row r="929" spans="2:28" ht="12.75">
      <c r="B929" s="19"/>
      <c r="C929" s="19"/>
      <c r="D929" s="19"/>
      <c r="E929" s="19"/>
      <c r="F929" s="19"/>
      <c r="G929" s="19"/>
      <c r="H929" s="19"/>
      <c r="I929" s="19"/>
      <c r="J929" s="19"/>
      <c r="K929" s="19"/>
      <c r="L929" s="19"/>
      <c r="M929" s="19"/>
      <c r="N929" s="7"/>
      <c r="O929" s="19"/>
      <c r="P929" s="19"/>
      <c r="Q929" s="19"/>
      <c r="R929" s="19"/>
      <c r="S929" s="19"/>
      <c r="T929" s="19"/>
      <c r="U929" s="19"/>
      <c r="V929" s="19"/>
      <c r="W929" s="19"/>
      <c r="X929" s="19"/>
      <c r="Y929" s="19"/>
      <c r="Z929" s="19"/>
      <c r="AA929" s="19"/>
      <c r="AB929" s="19"/>
    </row>
    <row r="930" spans="2:28" ht="12.75">
      <c r="B930" s="19"/>
      <c r="C930" s="19"/>
      <c r="D930" s="19"/>
      <c r="E930" s="19"/>
      <c r="F930" s="19"/>
      <c r="G930" s="19"/>
      <c r="H930" s="19"/>
      <c r="I930" s="19"/>
      <c r="J930" s="19"/>
      <c r="K930" s="19"/>
      <c r="L930" s="19"/>
      <c r="M930" s="19"/>
      <c r="N930" s="7"/>
      <c r="O930" s="19"/>
      <c r="P930" s="19"/>
      <c r="Q930" s="19"/>
      <c r="R930" s="19"/>
      <c r="S930" s="19"/>
      <c r="T930" s="19"/>
      <c r="U930" s="19"/>
      <c r="V930" s="19"/>
      <c r="W930" s="19"/>
      <c r="X930" s="19"/>
      <c r="Y930" s="19"/>
      <c r="Z930" s="19"/>
      <c r="AA930" s="19"/>
      <c r="AB930" s="19"/>
    </row>
    <row r="931" spans="2:28" ht="12.75">
      <c r="B931" s="19"/>
      <c r="C931" s="19"/>
      <c r="D931" s="19"/>
      <c r="E931" s="19"/>
      <c r="F931" s="19"/>
      <c r="G931" s="19"/>
      <c r="H931" s="19"/>
      <c r="I931" s="19"/>
      <c r="J931" s="19"/>
      <c r="K931" s="19"/>
      <c r="L931" s="19"/>
      <c r="M931" s="19"/>
      <c r="N931" s="7"/>
      <c r="O931" s="19"/>
      <c r="P931" s="19"/>
      <c r="Q931" s="19"/>
      <c r="R931" s="19"/>
      <c r="S931" s="19"/>
      <c r="T931" s="19"/>
      <c r="U931" s="19"/>
      <c r="V931" s="19"/>
      <c r="W931" s="19"/>
      <c r="X931" s="19"/>
      <c r="Y931" s="19"/>
      <c r="Z931" s="19"/>
      <c r="AA931" s="19"/>
      <c r="AB931" s="19"/>
    </row>
    <row r="932" spans="2:28" ht="12.75">
      <c r="B932" s="19"/>
      <c r="C932" s="19"/>
      <c r="D932" s="19"/>
      <c r="E932" s="19"/>
      <c r="F932" s="19"/>
      <c r="G932" s="19"/>
      <c r="H932" s="19"/>
      <c r="I932" s="19"/>
      <c r="J932" s="19"/>
      <c r="K932" s="19"/>
      <c r="L932" s="19"/>
      <c r="M932" s="19"/>
      <c r="N932" s="7"/>
      <c r="O932" s="19"/>
      <c r="P932" s="19"/>
      <c r="Q932" s="19"/>
      <c r="R932" s="19"/>
      <c r="S932" s="19"/>
      <c r="T932" s="19"/>
      <c r="U932" s="19"/>
      <c r="V932" s="19"/>
      <c r="W932" s="19"/>
      <c r="X932" s="19"/>
      <c r="Y932" s="19"/>
      <c r="Z932" s="19"/>
      <c r="AA932" s="19"/>
      <c r="AB932" s="19"/>
    </row>
    <row r="933" spans="2:28" ht="12.75">
      <c r="B933" s="19"/>
      <c r="C933" s="19"/>
      <c r="D933" s="19"/>
      <c r="E933" s="19"/>
      <c r="F933" s="19"/>
      <c r="G933" s="19"/>
      <c r="H933" s="19"/>
      <c r="I933" s="19"/>
      <c r="J933" s="19"/>
      <c r="K933" s="19"/>
      <c r="L933" s="19"/>
      <c r="M933" s="19"/>
      <c r="N933" s="7"/>
      <c r="O933" s="19"/>
      <c r="P933" s="19"/>
      <c r="Q933" s="19"/>
      <c r="R933" s="19"/>
      <c r="S933" s="19"/>
      <c r="T933" s="19"/>
      <c r="U933" s="19"/>
      <c r="V933" s="19"/>
      <c r="W933" s="19"/>
      <c r="X933" s="19"/>
      <c r="Y933" s="19"/>
      <c r="Z933" s="19"/>
      <c r="AA933" s="19"/>
      <c r="AB933" s="19"/>
    </row>
    <row r="934" spans="2:28" ht="12.75">
      <c r="B934" s="19"/>
      <c r="C934" s="19"/>
      <c r="D934" s="19"/>
      <c r="E934" s="19"/>
      <c r="F934" s="19"/>
      <c r="G934" s="19"/>
      <c r="H934" s="19"/>
      <c r="I934" s="19"/>
      <c r="J934" s="19"/>
      <c r="K934" s="19"/>
      <c r="L934" s="19"/>
      <c r="M934" s="19"/>
      <c r="N934" s="7"/>
      <c r="O934" s="19"/>
      <c r="P934" s="19"/>
      <c r="Q934" s="19"/>
      <c r="R934" s="19"/>
      <c r="S934" s="19"/>
      <c r="T934" s="19"/>
      <c r="U934" s="19"/>
      <c r="V934" s="19"/>
      <c r="W934" s="19"/>
      <c r="X934" s="19"/>
      <c r="Y934" s="19"/>
      <c r="Z934" s="19"/>
      <c r="AA934" s="19"/>
      <c r="AB934" s="19"/>
    </row>
    <row r="935" spans="2:28" ht="12.75">
      <c r="B935" s="19"/>
      <c r="C935" s="19"/>
      <c r="D935" s="19"/>
      <c r="E935" s="19"/>
      <c r="F935" s="19"/>
      <c r="G935" s="19"/>
      <c r="H935" s="19"/>
      <c r="I935" s="19"/>
      <c r="J935" s="19"/>
      <c r="K935" s="19"/>
      <c r="L935" s="19"/>
      <c r="M935" s="19"/>
      <c r="N935" s="7"/>
      <c r="O935" s="19"/>
      <c r="P935" s="19"/>
      <c r="Q935" s="19"/>
      <c r="R935" s="19"/>
      <c r="S935" s="19"/>
      <c r="T935" s="19"/>
      <c r="U935" s="19"/>
      <c r="V935" s="19"/>
      <c r="W935" s="19"/>
      <c r="X935" s="19"/>
      <c r="Y935" s="19"/>
      <c r="Z935" s="19"/>
      <c r="AA935" s="19"/>
      <c r="AB935" s="19"/>
    </row>
    <row r="936" spans="2:28" ht="12.75">
      <c r="B936" s="19"/>
      <c r="C936" s="19"/>
      <c r="D936" s="19"/>
      <c r="E936" s="19"/>
      <c r="F936" s="19"/>
      <c r="G936" s="19"/>
      <c r="H936" s="19"/>
      <c r="I936" s="19"/>
      <c r="J936" s="19"/>
      <c r="K936" s="19"/>
      <c r="L936" s="19"/>
      <c r="M936" s="19"/>
      <c r="N936" s="7"/>
      <c r="O936" s="19"/>
      <c r="P936" s="19"/>
      <c r="Q936" s="19"/>
      <c r="R936" s="19"/>
      <c r="S936" s="19"/>
      <c r="T936" s="19"/>
      <c r="U936" s="19"/>
      <c r="V936" s="19"/>
      <c r="W936" s="19"/>
      <c r="X936" s="19"/>
      <c r="Y936" s="19"/>
      <c r="Z936" s="19"/>
      <c r="AA936" s="19"/>
      <c r="AB936" s="19"/>
    </row>
    <row r="937" spans="2:28" ht="12.75">
      <c r="B937" s="19"/>
      <c r="C937" s="19"/>
      <c r="D937" s="19"/>
      <c r="E937" s="19"/>
      <c r="F937" s="19"/>
      <c r="G937" s="19"/>
      <c r="H937" s="19"/>
      <c r="I937" s="19"/>
      <c r="J937" s="19"/>
      <c r="K937" s="19"/>
      <c r="L937" s="19"/>
      <c r="M937" s="19"/>
      <c r="N937" s="7"/>
      <c r="O937" s="19"/>
      <c r="P937" s="19"/>
      <c r="Q937" s="19"/>
      <c r="R937" s="19"/>
      <c r="S937" s="19"/>
      <c r="T937" s="19"/>
      <c r="U937" s="19"/>
      <c r="V937" s="19"/>
      <c r="W937" s="19"/>
      <c r="X937" s="19"/>
      <c r="Y937" s="19"/>
      <c r="Z937" s="19"/>
      <c r="AA937" s="19"/>
      <c r="AB937" s="19"/>
    </row>
    <row r="938" spans="2:28" ht="12.75">
      <c r="B938" s="19"/>
      <c r="C938" s="19"/>
      <c r="D938" s="19"/>
      <c r="E938" s="19"/>
      <c r="F938" s="19"/>
      <c r="G938" s="19"/>
      <c r="H938" s="19"/>
      <c r="I938" s="19"/>
      <c r="J938" s="19"/>
      <c r="K938" s="19"/>
      <c r="L938" s="19"/>
      <c r="M938" s="19"/>
      <c r="N938" s="7"/>
      <c r="O938" s="19"/>
      <c r="P938" s="19"/>
      <c r="Q938" s="19"/>
      <c r="R938" s="19"/>
      <c r="S938" s="19"/>
      <c r="T938" s="19"/>
      <c r="U938" s="19"/>
      <c r="V938" s="19"/>
      <c r="W938" s="19"/>
      <c r="X938" s="19"/>
      <c r="Y938" s="19"/>
      <c r="Z938" s="19"/>
      <c r="AA938" s="19"/>
      <c r="AB938" s="19"/>
    </row>
    <row r="939" spans="2:28" ht="12.75">
      <c r="B939" s="19"/>
      <c r="C939" s="19"/>
      <c r="D939" s="19"/>
      <c r="E939" s="19"/>
      <c r="F939" s="19"/>
      <c r="G939" s="19"/>
      <c r="H939" s="19"/>
      <c r="I939" s="19"/>
      <c r="J939" s="19"/>
      <c r="K939" s="19"/>
      <c r="L939" s="19"/>
      <c r="M939" s="19"/>
      <c r="N939" s="7"/>
      <c r="O939" s="19"/>
      <c r="P939" s="19"/>
      <c r="Q939" s="19"/>
      <c r="R939" s="19"/>
      <c r="S939" s="19"/>
      <c r="T939" s="19"/>
      <c r="U939" s="19"/>
      <c r="V939" s="19"/>
      <c r="W939" s="19"/>
      <c r="X939" s="19"/>
      <c r="Y939" s="19"/>
      <c r="Z939" s="19"/>
      <c r="AA939" s="19"/>
      <c r="AB939" s="19"/>
    </row>
    <row r="940" spans="2:28" ht="12.75">
      <c r="B940" s="19"/>
      <c r="C940" s="19"/>
      <c r="D940" s="19"/>
      <c r="E940" s="19"/>
      <c r="F940" s="19"/>
      <c r="G940" s="19"/>
      <c r="H940" s="19"/>
      <c r="I940" s="19"/>
      <c r="J940" s="19"/>
      <c r="K940" s="19"/>
      <c r="L940" s="19"/>
      <c r="M940" s="19"/>
      <c r="N940" s="7"/>
      <c r="O940" s="19"/>
      <c r="P940" s="19"/>
      <c r="Q940" s="19"/>
      <c r="R940" s="19"/>
      <c r="S940" s="19"/>
      <c r="T940" s="19"/>
      <c r="U940" s="19"/>
      <c r="V940" s="19"/>
      <c r="W940" s="19"/>
      <c r="X940" s="19"/>
      <c r="Y940" s="19"/>
      <c r="Z940" s="19"/>
      <c r="AA940" s="19"/>
      <c r="AB940" s="19"/>
    </row>
    <row r="941" spans="2:28" ht="12.75">
      <c r="B941" s="19"/>
      <c r="C941" s="19"/>
      <c r="D941" s="19"/>
      <c r="E941" s="19"/>
      <c r="F941" s="19"/>
      <c r="G941" s="19"/>
      <c r="H941" s="19"/>
      <c r="I941" s="19"/>
      <c r="J941" s="19"/>
      <c r="K941" s="19"/>
      <c r="L941" s="19"/>
      <c r="M941" s="19"/>
      <c r="N941" s="7"/>
      <c r="O941" s="19"/>
      <c r="P941" s="19"/>
      <c r="Q941" s="19"/>
      <c r="R941" s="19"/>
      <c r="S941" s="19"/>
      <c r="T941" s="19"/>
      <c r="U941" s="19"/>
      <c r="V941" s="19"/>
      <c r="W941" s="19"/>
      <c r="X941" s="19"/>
      <c r="Y941" s="19"/>
      <c r="Z941" s="19"/>
      <c r="AA941" s="19"/>
      <c r="AB941" s="19"/>
    </row>
    <row r="942" spans="2:28" ht="12.75">
      <c r="B942" s="19"/>
      <c r="C942" s="19"/>
      <c r="D942" s="19"/>
      <c r="E942" s="19"/>
      <c r="F942" s="19"/>
      <c r="G942" s="19"/>
      <c r="H942" s="19"/>
      <c r="I942" s="19"/>
      <c r="J942" s="19"/>
      <c r="K942" s="19"/>
      <c r="L942" s="19"/>
      <c r="M942" s="19"/>
      <c r="N942" s="7"/>
      <c r="O942" s="19"/>
      <c r="P942" s="19"/>
      <c r="Q942" s="19"/>
      <c r="R942" s="19"/>
      <c r="S942" s="19"/>
      <c r="T942" s="19"/>
      <c r="U942" s="19"/>
      <c r="V942" s="19"/>
      <c r="W942" s="19"/>
      <c r="X942" s="19"/>
      <c r="Y942" s="19"/>
      <c r="Z942" s="19"/>
      <c r="AA942" s="19"/>
      <c r="AB942" s="19"/>
    </row>
    <row r="943" spans="2:28" ht="12.75">
      <c r="B943" s="19"/>
      <c r="C943" s="19"/>
      <c r="D943" s="19"/>
      <c r="E943" s="19"/>
      <c r="F943" s="19"/>
      <c r="G943" s="19"/>
      <c r="H943" s="19"/>
      <c r="I943" s="19"/>
      <c r="J943" s="19"/>
      <c r="K943" s="19"/>
      <c r="L943" s="19"/>
      <c r="M943" s="19"/>
      <c r="N943" s="7"/>
      <c r="O943" s="19"/>
      <c r="P943" s="19"/>
      <c r="Q943" s="19"/>
      <c r="R943" s="19"/>
      <c r="S943" s="19"/>
      <c r="T943" s="19"/>
      <c r="U943" s="19"/>
      <c r="V943" s="19"/>
      <c r="W943" s="19"/>
      <c r="X943" s="19"/>
      <c r="Y943" s="19"/>
      <c r="Z943" s="19"/>
      <c r="AA943" s="19"/>
      <c r="AB943" s="19"/>
    </row>
    <row r="944" spans="2:28" ht="12.75">
      <c r="B944" s="19"/>
      <c r="C944" s="19"/>
      <c r="D944" s="19"/>
      <c r="E944" s="19"/>
      <c r="F944" s="19"/>
      <c r="G944" s="19"/>
      <c r="H944" s="19"/>
      <c r="I944" s="19"/>
      <c r="J944" s="19"/>
      <c r="K944" s="19"/>
      <c r="L944" s="19"/>
      <c r="M944" s="19"/>
      <c r="N944" s="7"/>
      <c r="O944" s="19"/>
      <c r="P944" s="19"/>
      <c r="Q944" s="19"/>
      <c r="R944" s="19"/>
      <c r="S944" s="19"/>
      <c r="T944" s="19"/>
      <c r="U944" s="19"/>
      <c r="V944" s="19"/>
      <c r="W944" s="19"/>
      <c r="X944" s="19"/>
      <c r="Y944" s="19"/>
      <c r="Z944" s="19"/>
      <c r="AA944" s="19"/>
      <c r="AB944" s="19"/>
    </row>
    <row r="945" spans="2:28" ht="12.75">
      <c r="B945" s="19"/>
      <c r="C945" s="19"/>
      <c r="D945" s="19"/>
      <c r="E945" s="19"/>
      <c r="F945" s="19"/>
      <c r="G945" s="19"/>
      <c r="H945" s="19"/>
      <c r="I945" s="19"/>
      <c r="J945" s="19"/>
      <c r="K945" s="19"/>
      <c r="L945" s="19"/>
      <c r="M945" s="19"/>
      <c r="N945" s="7"/>
      <c r="O945" s="19"/>
      <c r="P945" s="19"/>
      <c r="Q945" s="19"/>
      <c r="R945" s="19"/>
      <c r="S945" s="19"/>
      <c r="T945" s="19"/>
      <c r="U945" s="19"/>
      <c r="V945" s="19"/>
      <c r="W945" s="19"/>
      <c r="X945" s="19"/>
      <c r="Y945" s="19"/>
      <c r="Z945" s="19"/>
      <c r="AA945" s="19"/>
      <c r="AB945" s="19"/>
    </row>
    <row r="946" spans="2:28" ht="12.75">
      <c r="B946" s="19"/>
      <c r="C946" s="19"/>
      <c r="D946" s="19"/>
      <c r="E946" s="19"/>
      <c r="F946" s="19"/>
      <c r="G946" s="19"/>
      <c r="H946" s="19"/>
      <c r="I946" s="19"/>
      <c r="J946" s="19"/>
      <c r="K946" s="19"/>
      <c r="L946" s="19"/>
      <c r="M946" s="19"/>
      <c r="N946" s="7"/>
      <c r="O946" s="19"/>
      <c r="P946" s="19"/>
      <c r="Q946" s="19"/>
      <c r="R946" s="19"/>
      <c r="S946" s="19"/>
      <c r="T946" s="19"/>
      <c r="U946" s="19"/>
      <c r="V946" s="19"/>
      <c r="W946" s="19"/>
      <c r="X946" s="19"/>
      <c r="Y946" s="19"/>
      <c r="Z946" s="19"/>
      <c r="AA946" s="19"/>
      <c r="AB946" s="19"/>
    </row>
    <row r="947" spans="2:28" ht="12.75">
      <c r="B947" s="19"/>
      <c r="C947" s="19"/>
      <c r="D947" s="19"/>
      <c r="E947" s="19"/>
      <c r="F947" s="19"/>
      <c r="G947" s="19"/>
      <c r="H947" s="19"/>
      <c r="I947" s="19"/>
      <c r="J947" s="19"/>
      <c r="K947" s="19"/>
      <c r="L947" s="19"/>
      <c r="M947" s="19"/>
      <c r="N947" s="7"/>
      <c r="O947" s="19"/>
      <c r="P947" s="19"/>
      <c r="Q947" s="19"/>
      <c r="R947" s="19"/>
      <c r="S947" s="19"/>
      <c r="T947" s="19"/>
      <c r="U947" s="19"/>
      <c r="V947" s="19"/>
      <c r="W947" s="19"/>
      <c r="X947" s="19"/>
      <c r="Y947" s="19"/>
      <c r="Z947" s="19"/>
      <c r="AA947" s="19"/>
      <c r="AB947" s="19"/>
    </row>
    <row r="948" spans="2:28" ht="12.75">
      <c r="B948" s="19"/>
      <c r="C948" s="19"/>
      <c r="D948" s="19"/>
      <c r="E948" s="19"/>
      <c r="F948" s="19"/>
      <c r="G948" s="19"/>
      <c r="H948" s="19"/>
      <c r="I948" s="19"/>
      <c r="J948" s="19"/>
      <c r="K948" s="19"/>
      <c r="L948" s="19"/>
      <c r="M948" s="19"/>
      <c r="N948" s="7"/>
      <c r="O948" s="19"/>
      <c r="P948" s="19"/>
      <c r="Q948" s="19"/>
      <c r="R948" s="19"/>
      <c r="S948" s="19"/>
      <c r="T948" s="19"/>
      <c r="U948" s="19"/>
      <c r="V948" s="19"/>
      <c r="W948" s="19"/>
      <c r="X948" s="19"/>
      <c r="Y948" s="19"/>
      <c r="Z948" s="19"/>
      <c r="AA948" s="19"/>
      <c r="AB948" s="19"/>
    </row>
    <row r="949" spans="2:28" ht="12.75">
      <c r="B949" s="19"/>
      <c r="C949" s="19"/>
      <c r="D949" s="19"/>
      <c r="E949" s="19"/>
      <c r="F949" s="19"/>
      <c r="G949" s="19"/>
      <c r="H949" s="19"/>
      <c r="I949" s="19"/>
      <c r="J949" s="19"/>
      <c r="K949" s="19"/>
      <c r="L949" s="19"/>
      <c r="M949" s="19"/>
      <c r="N949" s="7"/>
      <c r="O949" s="19"/>
      <c r="P949" s="19"/>
      <c r="Q949" s="19"/>
      <c r="R949" s="19"/>
      <c r="S949" s="19"/>
      <c r="T949" s="19"/>
      <c r="U949" s="19"/>
      <c r="V949" s="19"/>
      <c r="W949" s="19"/>
      <c r="X949" s="19"/>
      <c r="Y949" s="19"/>
      <c r="Z949" s="19"/>
      <c r="AA949" s="19"/>
      <c r="AB949" s="19"/>
    </row>
    <row r="950" spans="2:28" ht="12.75">
      <c r="B950" s="19"/>
      <c r="C950" s="19"/>
      <c r="D950" s="19"/>
      <c r="E950" s="19"/>
      <c r="F950" s="19"/>
      <c r="G950" s="19"/>
      <c r="H950" s="19"/>
      <c r="I950" s="19"/>
      <c r="J950" s="19"/>
      <c r="K950" s="19"/>
      <c r="L950" s="19"/>
      <c r="M950" s="19"/>
      <c r="N950" s="7"/>
      <c r="O950" s="19"/>
      <c r="P950" s="19"/>
      <c r="Q950" s="19"/>
      <c r="R950" s="19"/>
      <c r="S950" s="19"/>
      <c r="T950" s="19"/>
      <c r="U950" s="19"/>
      <c r="V950" s="19"/>
      <c r="W950" s="19"/>
      <c r="X950" s="19"/>
      <c r="Y950" s="19"/>
      <c r="Z950" s="19"/>
      <c r="AA950" s="19"/>
      <c r="AB950" s="19"/>
    </row>
    <row r="951" spans="2:28" ht="12.75">
      <c r="B951" s="19"/>
      <c r="C951" s="19"/>
      <c r="D951" s="19"/>
      <c r="E951" s="19"/>
      <c r="F951" s="19"/>
      <c r="G951" s="19"/>
      <c r="H951" s="19"/>
      <c r="I951" s="19"/>
      <c r="J951" s="19"/>
      <c r="K951" s="19"/>
      <c r="L951" s="19"/>
      <c r="M951" s="19"/>
      <c r="N951" s="7"/>
      <c r="O951" s="19"/>
      <c r="P951" s="19"/>
      <c r="Q951" s="19"/>
      <c r="R951" s="19"/>
      <c r="S951" s="19"/>
      <c r="T951" s="19"/>
      <c r="U951" s="19"/>
      <c r="V951" s="19"/>
      <c r="W951" s="19"/>
      <c r="X951" s="19"/>
      <c r="Y951" s="19"/>
      <c r="Z951" s="19"/>
      <c r="AA951" s="19"/>
      <c r="AB951" s="19"/>
    </row>
    <row r="952" spans="2:28" ht="12.75">
      <c r="B952" s="19"/>
      <c r="C952" s="19"/>
      <c r="D952" s="19"/>
      <c r="E952" s="19"/>
      <c r="F952" s="19"/>
      <c r="G952" s="19"/>
      <c r="H952" s="19"/>
      <c r="I952" s="19"/>
      <c r="J952" s="19"/>
      <c r="K952" s="19"/>
      <c r="L952" s="19"/>
      <c r="M952" s="19"/>
      <c r="N952" s="7"/>
      <c r="O952" s="19"/>
      <c r="P952" s="19"/>
      <c r="Q952" s="19"/>
      <c r="R952" s="19"/>
      <c r="S952" s="19"/>
      <c r="T952" s="19"/>
      <c r="U952" s="19"/>
      <c r="V952" s="19"/>
      <c r="W952" s="19"/>
      <c r="X952" s="19"/>
      <c r="Y952" s="19"/>
      <c r="Z952" s="19"/>
      <c r="AA952" s="19"/>
      <c r="AB952" s="19"/>
    </row>
    <row r="953" spans="2:28" ht="12.75">
      <c r="B953" s="19"/>
      <c r="C953" s="19"/>
      <c r="D953" s="19"/>
      <c r="E953" s="19"/>
      <c r="F953" s="19"/>
      <c r="G953" s="19"/>
      <c r="H953" s="19"/>
      <c r="I953" s="19"/>
      <c r="J953" s="19"/>
      <c r="K953" s="19"/>
      <c r="L953" s="19"/>
      <c r="M953" s="19"/>
      <c r="N953" s="7"/>
      <c r="O953" s="19"/>
      <c r="P953" s="19"/>
      <c r="Q953" s="19"/>
      <c r="R953" s="19"/>
      <c r="S953" s="19"/>
      <c r="T953" s="19"/>
      <c r="U953" s="19"/>
      <c r="V953" s="19"/>
      <c r="W953" s="19"/>
      <c r="X953" s="19"/>
      <c r="Y953" s="19"/>
      <c r="Z953" s="19"/>
      <c r="AA953" s="19"/>
      <c r="AB953" s="19"/>
    </row>
    <row r="954" spans="2:28" ht="12.75">
      <c r="B954" s="19"/>
      <c r="C954" s="19"/>
      <c r="D954" s="19"/>
      <c r="E954" s="19"/>
      <c r="F954" s="19"/>
      <c r="G954" s="19"/>
      <c r="H954" s="19"/>
      <c r="I954" s="19"/>
      <c r="J954" s="19"/>
      <c r="K954" s="19"/>
      <c r="L954" s="19"/>
      <c r="M954" s="19"/>
      <c r="N954" s="7"/>
      <c r="O954" s="19"/>
      <c r="P954" s="19"/>
      <c r="Q954" s="19"/>
      <c r="R954" s="19"/>
      <c r="S954" s="19"/>
      <c r="T954" s="19"/>
      <c r="U954" s="19"/>
      <c r="V954" s="19"/>
      <c r="W954" s="19"/>
      <c r="X954" s="19"/>
      <c r="Y954" s="19"/>
      <c r="Z954" s="19"/>
      <c r="AA954" s="19"/>
      <c r="AB954" s="19"/>
    </row>
    <row r="955" spans="2:28" ht="12.75">
      <c r="B955" s="19"/>
      <c r="C955" s="19"/>
      <c r="D955" s="19"/>
      <c r="E955" s="19"/>
      <c r="F955" s="19"/>
      <c r="G955" s="19"/>
      <c r="H955" s="19"/>
      <c r="I955" s="19"/>
      <c r="J955" s="19"/>
      <c r="K955" s="19"/>
      <c r="L955" s="19"/>
      <c r="M955" s="19"/>
      <c r="N955" s="7"/>
      <c r="O955" s="19"/>
      <c r="P955" s="19"/>
      <c r="Q955" s="19"/>
      <c r="R955" s="19"/>
      <c r="S955" s="19"/>
      <c r="T955" s="19"/>
      <c r="U955" s="19"/>
      <c r="V955" s="19"/>
      <c r="W955" s="19"/>
      <c r="X955" s="19"/>
      <c r="Y955" s="19"/>
      <c r="Z955" s="19"/>
      <c r="AA955" s="19"/>
      <c r="AB955" s="19"/>
    </row>
    <row r="956" spans="2:28" ht="12.75">
      <c r="B956" s="19"/>
      <c r="C956" s="19"/>
      <c r="D956" s="19"/>
      <c r="E956" s="19"/>
      <c r="F956" s="19"/>
      <c r="G956" s="19"/>
      <c r="H956" s="19"/>
      <c r="I956" s="19"/>
      <c r="J956" s="19"/>
      <c r="K956" s="19"/>
      <c r="L956" s="19"/>
      <c r="M956" s="19"/>
      <c r="N956" s="7"/>
      <c r="O956" s="19"/>
      <c r="P956" s="19"/>
      <c r="Q956" s="19"/>
      <c r="R956" s="19"/>
      <c r="S956" s="19"/>
      <c r="T956" s="19"/>
      <c r="U956" s="19"/>
      <c r="V956" s="19"/>
      <c r="W956" s="19"/>
      <c r="X956" s="19"/>
      <c r="Y956" s="19"/>
      <c r="Z956" s="19"/>
      <c r="AA956" s="19"/>
      <c r="AB956" s="19"/>
    </row>
    <row r="957" spans="2:28" ht="12.75">
      <c r="B957" s="19"/>
      <c r="C957" s="19"/>
      <c r="D957" s="19"/>
      <c r="E957" s="19"/>
      <c r="F957" s="19"/>
      <c r="G957" s="19"/>
      <c r="H957" s="19"/>
      <c r="I957" s="19"/>
      <c r="J957" s="19"/>
      <c r="K957" s="19"/>
      <c r="L957" s="19"/>
      <c r="M957" s="19"/>
      <c r="N957" s="7"/>
      <c r="O957" s="19"/>
      <c r="P957" s="19"/>
      <c r="Q957" s="19"/>
      <c r="R957" s="19"/>
      <c r="S957" s="19"/>
      <c r="T957" s="19"/>
      <c r="U957" s="19"/>
      <c r="V957" s="19"/>
      <c r="W957" s="19"/>
      <c r="X957" s="19"/>
      <c r="Y957" s="19"/>
      <c r="Z957" s="19"/>
      <c r="AA957" s="19"/>
      <c r="AB957" s="19"/>
    </row>
    <row r="958" spans="2:28" ht="12.75">
      <c r="B958" s="19"/>
      <c r="C958" s="19"/>
      <c r="D958" s="19"/>
      <c r="E958" s="19"/>
      <c r="F958" s="19"/>
      <c r="G958" s="19"/>
      <c r="H958" s="19"/>
      <c r="I958" s="19"/>
      <c r="J958" s="19"/>
      <c r="K958" s="19"/>
      <c r="L958" s="19"/>
      <c r="M958" s="19"/>
      <c r="N958" s="7"/>
      <c r="O958" s="19"/>
      <c r="P958" s="19"/>
      <c r="Q958" s="19"/>
      <c r="R958" s="19"/>
      <c r="S958" s="19"/>
      <c r="T958" s="19"/>
      <c r="U958" s="19"/>
      <c r="V958" s="19"/>
      <c r="W958" s="19"/>
      <c r="X958" s="19"/>
      <c r="Y958" s="19"/>
      <c r="Z958" s="19"/>
      <c r="AA958" s="19"/>
      <c r="AB958" s="19"/>
    </row>
    <row r="959" spans="2:28" ht="12.75">
      <c r="B959" s="19"/>
      <c r="C959" s="19"/>
      <c r="D959" s="19"/>
      <c r="E959" s="19"/>
      <c r="F959" s="19"/>
      <c r="G959" s="19"/>
      <c r="H959" s="19"/>
      <c r="I959" s="19"/>
      <c r="J959" s="19"/>
      <c r="K959" s="19"/>
      <c r="L959" s="19"/>
      <c r="M959" s="19"/>
      <c r="N959" s="7"/>
      <c r="O959" s="19"/>
      <c r="P959" s="19"/>
      <c r="Q959" s="19"/>
      <c r="R959" s="19"/>
      <c r="S959" s="19"/>
      <c r="T959" s="19"/>
      <c r="U959" s="19"/>
      <c r="V959" s="19"/>
      <c r="W959" s="19"/>
      <c r="X959" s="19"/>
      <c r="Y959" s="19"/>
      <c r="Z959" s="19"/>
      <c r="AA959" s="19"/>
      <c r="AB959" s="19"/>
    </row>
    <row r="960" spans="2:28" ht="12.75">
      <c r="B960" s="19"/>
      <c r="C960" s="19"/>
      <c r="D960" s="19"/>
      <c r="E960" s="19"/>
      <c r="F960" s="19"/>
      <c r="G960" s="19"/>
      <c r="H960" s="19"/>
      <c r="I960" s="19"/>
      <c r="J960" s="19"/>
      <c r="K960" s="19"/>
      <c r="L960" s="19"/>
      <c r="M960" s="19"/>
      <c r="N960" s="7"/>
      <c r="O960" s="19"/>
      <c r="P960" s="19"/>
      <c r="Q960" s="19"/>
      <c r="R960" s="19"/>
      <c r="S960" s="19"/>
      <c r="T960" s="19"/>
      <c r="U960" s="19"/>
      <c r="V960" s="19"/>
      <c r="W960" s="19"/>
      <c r="X960" s="19"/>
      <c r="Y960" s="19"/>
      <c r="Z960" s="19"/>
      <c r="AA960" s="19"/>
      <c r="AB960" s="19"/>
    </row>
    <row r="961" spans="2:28" ht="12.75">
      <c r="B961" s="19"/>
      <c r="C961" s="19"/>
      <c r="D961" s="19"/>
      <c r="E961" s="19"/>
      <c r="F961" s="19"/>
      <c r="G961" s="19"/>
      <c r="H961" s="19"/>
      <c r="I961" s="19"/>
      <c r="J961" s="19"/>
      <c r="K961" s="19"/>
      <c r="L961" s="19"/>
      <c r="M961" s="19"/>
      <c r="N961" s="7"/>
      <c r="O961" s="19"/>
      <c r="P961" s="19"/>
      <c r="Q961" s="19"/>
      <c r="R961" s="19"/>
      <c r="S961" s="19"/>
      <c r="T961" s="19"/>
      <c r="U961" s="19"/>
      <c r="V961" s="19"/>
      <c r="W961" s="19"/>
      <c r="X961" s="19"/>
      <c r="Y961" s="19"/>
      <c r="Z961" s="19"/>
      <c r="AA961" s="19"/>
      <c r="AB961" s="19"/>
    </row>
    <row r="962" spans="2:28" ht="12.75">
      <c r="B962" s="19"/>
      <c r="C962" s="19"/>
      <c r="D962" s="19"/>
      <c r="E962" s="19"/>
      <c r="F962" s="19"/>
      <c r="G962" s="19"/>
      <c r="H962" s="19"/>
      <c r="I962" s="19"/>
      <c r="J962" s="19"/>
      <c r="K962" s="19"/>
      <c r="L962" s="19"/>
      <c r="M962" s="19"/>
      <c r="N962" s="7"/>
      <c r="O962" s="19"/>
      <c r="P962" s="19"/>
      <c r="Q962" s="19"/>
      <c r="R962" s="19"/>
      <c r="S962" s="19"/>
      <c r="T962" s="19"/>
      <c r="U962" s="19"/>
      <c r="V962" s="19"/>
      <c r="W962" s="19"/>
      <c r="X962" s="19"/>
      <c r="Y962" s="19"/>
      <c r="Z962" s="19"/>
      <c r="AA962" s="19"/>
      <c r="AB962" s="19"/>
    </row>
    <row r="963" spans="2:28" ht="12.75">
      <c r="B963" s="19"/>
      <c r="C963" s="19"/>
      <c r="D963" s="19"/>
      <c r="E963" s="19"/>
      <c r="F963" s="19"/>
      <c r="G963" s="19"/>
      <c r="H963" s="19"/>
      <c r="I963" s="19"/>
      <c r="J963" s="19"/>
      <c r="K963" s="19"/>
      <c r="L963" s="19"/>
      <c r="M963" s="19"/>
      <c r="N963" s="7"/>
      <c r="O963" s="19"/>
      <c r="P963" s="19"/>
      <c r="Q963" s="19"/>
      <c r="R963" s="19"/>
      <c r="S963" s="19"/>
      <c r="T963" s="19"/>
      <c r="U963" s="19"/>
      <c r="V963" s="19"/>
      <c r="W963" s="19"/>
      <c r="X963" s="19"/>
      <c r="Y963" s="19"/>
      <c r="Z963" s="19"/>
      <c r="AA963" s="19"/>
      <c r="AB963" s="19"/>
    </row>
    <row r="964" spans="2:28" ht="12.75">
      <c r="B964" s="19"/>
      <c r="C964" s="19"/>
      <c r="D964" s="19"/>
      <c r="E964" s="19"/>
      <c r="F964" s="19"/>
      <c r="G964" s="19"/>
      <c r="H964" s="19"/>
      <c r="I964" s="19"/>
      <c r="J964" s="19"/>
      <c r="K964" s="19"/>
      <c r="L964" s="19"/>
      <c r="M964" s="19"/>
      <c r="N964" s="7"/>
      <c r="O964" s="19"/>
      <c r="P964" s="19"/>
      <c r="Q964" s="19"/>
      <c r="R964" s="19"/>
      <c r="S964" s="19"/>
      <c r="T964" s="19"/>
      <c r="U964" s="19"/>
      <c r="V964" s="19"/>
      <c r="W964" s="19"/>
      <c r="X964" s="19"/>
      <c r="Y964" s="19"/>
      <c r="Z964" s="19"/>
      <c r="AA964" s="19"/>
      <c r="AB964" s="19"/>
    </row>
    <row r="965" spans="2:28" ht="12.75">
      <c r="B965" s="19"/>
      <c r="C965" s="19"/>
      <c r="D965" s="19"/>
      <c r="E965" s="19"/>
      <c r="F965" s="19"/>
      <c r="G965" s="19"/>
      <c r="H965" s="19"/>
      <c r="I965" s="19"/>
      <c r="J965" s="19"/>
      <c r="K965" s="19"/>
      <c r="L965" s="19"/>
      <c r="M965" s="19"/>
      <c r="N965" s="7"/>
      <c r="O965" s="19"/>
      <c r="P965" s="19"/>
      <c r="Q965" s="19"/>
      <c r="R965" s="19"/>
      <c r="S965" s="19"/>
      <c r="T965" s="19"/>
      <c r="U965" s="19"/>
      <c r="V965" s="19"/>
      <c r="W965" s="19"/>
      <c r="X965" s="19"/>
      <c r="Y965" s="19"/>
      <c r="Z965" s="19"/>
      <c r="AA965" s="19"/>
      <c r="AB965" s="19"/>
    </row>
    <row r="966" spans="2:28" ht="12.75">
      <c r="B966" s="19"/>
      <c r="C966" s="19"/>
      <c r="D966" s="19"/>
      <c r="E966" s="19"/>
      <c r="F966" s="19"/>
      <c r="G966" s="19"/>
      <c r="H966" s="19"/>
      <c r="I966" s="19"/>
      <c r="J966" s="19"/>
      <c r="K966" s="19"/>
      <c r="L966" s="19"/>
      <c r="M966" s="19"/>
      <c r="N966" s="7"/>
      <c r="O966" s="19"/>
      <c r="P966" s="19"/>
      <c r="Q966" s="19"/>
      <c r="R966" s="19"/>
      <c r="S966" s="19"/>
      <c r="T966" s="19"/>
      <c r="U966" s="19"/>
      <c r="V966" s="19"/>
      <c r="W966" s="19"/>
      <c r="X966" s="19"/>
      <c r="Y966" s="19"/>
      <c r="Z966" s="19"/>
      <c r="AA966" s="19"/>
      <c r="AB966" s="19"/>
    </row>
    <row r="967" spans="2:28" ht="12.75">
      <c r="B967" s="19"/>
      <c r="C967" s="19"/>
      <c r="D967" s="19"/>
      <c r="E967" s="19"/>
      <c r="F967" s="19"/>
      <c r="G967" s="19"/>
      <c r="H967" s="19"/>
      <c r="I967" s="19"/>
      <c r="J967" s="19"/>
      <c r="K967" s="19"/>
      <c r="L967" s="19"/>
      <c r="M967" s="19"/>
      <c r="N967" s="7"/>
      <c r="O967" s="19"/>
      <c r="P967" s="19"/>
      <c r="Q967" s="19"/>
      <c r="R967" s="19"/>
      <c r="S967" s="19"/>
      <c r="T967" s="19"/>
      <c r="U967" s="19"/>
      <c r="V967" s="19"/>
      <c r="W967" s="19"/>
      <c r="X967" s="19"/>
      <c r="Y967" s="19"/>
      <c r="Z967" s="19"/>
      <c r="AA967" s="19"/>
      <c r="AB967" s="19"/>
    </row>
    <row r="968" spans="2:28" ht="12.75">
      <c r="B968" s="19"/>
      <c r="C968" s="19"/>
      <c r="D968" s="19"/>
      <c r="E968" s="19"/>
      <c r="F968" s="19"/>
      <c r="G968" s="19"/>
      <c r="H968" s="19"/>
      <c r="I968" s="19"/>
      <c r="J968" s="19"/>
      <c r="K968" s="19"/>
      <c r="L968" s="19"/>
      <c r="M968" s="19"/>
      <c r="N968" s="7"/>
      <c r="O968" s="19"/>
      <c r="P968" s="19"/>
      <c r="Q968" s="19"/>
      <c r="R968" s="19"/>
      <c r="S968" s="19"/>
      <c r="T968" s="19"/>
      <c r="U968" s="19"/>
      <c r="V968" s="19"/>
      <c r="W968" s="19"/>
      <c r="X968" s="19"/>
      <c r="Y968" s="19"/>
      <c r="Z968" s="19"/>
      <c r="AA968" s="19"/>
      <c r="AB968" s="19"/>
    </row>
    <row r="969" spans="2:28" ht="12.75">
      <c r="B969" s="19"/>
      <c r="C969" s="19"/>
      <c r="D969" s="19"/>
      <c r="E969" s="19"/>
      <c r="F969" s="19"/>
      <c r="G969" s="19"/>
      <c r="H969" s="19"/>
      <c r="I969" s="19"/>
      <c r="J969" s="19"/>
      <c r="K969" s="19"/>
      <c r="L969" s="19"/>
      <c r="M969" s="19"/>
      <c r="N969" s="7"/>
      <c r="O969" s="19"/>
      <c r="P969" s="19"/>
      <c r="Q969" s="19"/>
      <c r="R969" s="19"/>
      <c r="S969" s="19"/>
      <c r="T969" s="19"/>
      <c r="U969" s="19"/>
      <c r="V969" s="19"/>
      <c r="W969" s="19"/>
      <c r="X969" s="19"/>
      <c r="Y969" s="19"/>
      <c r="Z969" s="19"/>
      <c r="AA969" s="19"/>
      <c r="AB969" s="19"/>
    </row>
    <row r="970" spans="2:28" ht="12.75">
      <c r="B970" s="19"/>
      <c r="C970" s="19"/>
      <c r="D970" s="19"/>
      <c r="E970" s="19"/>
      <c r="F970" s="19"/>
      <c r="G970" s="19"/>
      <c r="H970" s="19"/>
      <c r="I970" s="19"/>
      <c r="J970" s="19"/>
      <c r="K970" s="19"/>
      <c r="L970" s="19"/>
      <c r="M970" s="19"/>
      <c r="N970" s="7"/>
      <c r="O970" s="19"/>
      <c r="P970" s="19"/>
      <c r="Q970" s="19"/>
      <c r="R970" s="19"/>
      <c r="S970" s="19"/>
      <c r="T970" s="19"/>
      <c r="U970" s="19"/>
      <c r="V970" s="19"/>
      <c r="W970" s="19"/>
      <c r="X970" s="19"/>
      <c r="Y970" s="19"/>
      <c r="Z970" s="19"/>
      <c r="AA970" s="19"/>
      <c r="AB970" s="19"/>
    </row>
    <row r="971" spans="2:28" ht="12.75">
      <c r="B971" s="19"/>
      <c r="C971" s="19"/>
      <c r="D971" s="19"/>
      <c r="E971" s="19"/>
      <c r="F971" s="19"/>
      <c r="G971" s="19"/>
      <c r="H971" s="19"/>
      <c r="I971" s="19"/>
      <c r="J971" s="19"/>
      <c r="K971" s="19"/>
      <c r="L971" s="19"/>
      <c r="M971" s="19"/>
      <c r="N971" s="7"/>
      <c r="O971" s="19"/>
      <c r="P971" s="19"/>
      <c r="Q971" s="19"/>
      <c r="R971" s="19"/>
      <c r="S971" s="19"/>
      <c r="T971" s="19"/>
      <c r="U971" s="19"/>
      <c r="V971" s="19"/>
      <c r="W971" s="19"/>
      <c r="X971" s="19"/>
      <c r="Y971" s="19"/>
      <c r="Z971" s="19"/>
      <c r="AA971" s="19"/>
      <c r="AB971" s="19"/>
    </row>
    <row r="972" spans="2:28" ht="12.75">
      <c r="B972" s="19"/>
      <c r="C972" s="19"/>
      <c r="D972" s="19"/>
      <c r="E972" s="19"/>
      <c r="F972" s="19"/>
      <c r="G972" s="19"/>
      <c r="H972" s="19"/>
      <c r="I972" s="19"/>
      <c r="J972" s="19"/>
      <c r="K972" s="19"/>
      <c r="L972" s="19"/>
      <c r="M972" s="19"/>
      <c r="N972" s="7"/>
      <c r="O972" s="19"/>
      <c r="P972" s="19"/>
      <c r="Q972" s="19"/>
      <c r="R972" s="19"/>
      <c r="S972" s="19"/>
      <c r="T972" s="19"/>
      <c r="U972" s="19"/>
      <c r="V972" s="19"/>
      <c r="W972" s="19"/>
      <c r="X972" s="19"/>
      <c r="Y972" s="19"/>
      <c r="Z972" s="19"/>
      <c r="AA972" s="19"/>
      <c r="AB972" s="19"/>
    </row>
    <row r="973" spans="2:28" ht="12.75">
      <c r="B973" s="19"/>
      <c r="C973" s="19"/>
      <c r="D973" s="19"/>
      <c r="E973" s="19"/>
      <c r="F973" s="19"/>
      <c r="G973" s="19"/>
      <c r="H973" s="19"/>
      <c r="I973" s="19"/>
      <c r="J973" s="19"/>
      <c r="K973" s="19"/>
      <c r="L973" s="19"/>
      <c r="M973" s="19"/>
      <c r="N973" s="7"/>
      <c r="O973" s="19"/>
      <c r="P973" s="19"/>
      <c r="Q973" s="19"/>
      <c r="R973" s="19"/>
      <c r="S973" s="19"/>
      <c r="T973" s="19"/>
      <c r="U973" s="19"/>
      <c r="V973" s="19"/>
      <c r="W973" s="19"/>
      <c r="X973" s="19"/>
      <c r="Y973" s="19"/>
      <c r="Z973" s="19"/>
      <c r="AA973" s="19"/>
      <c r="AB973" s="19"/>
    </row>
    <row r="974" spans="2:28" ht="12.75">
      <c r="B974" s="19"/>
      <c r="C974" s="19"/>
      <c r="D974" s="19"/>
      <c r="E974" s="19"/>
      <c r="F974" s="19"/>
      <c r="G974" s="19"/>
      <c r="H974" s="19"/>
      <c r="I974" s="19"/>
      <c r="J974" s="19"/>
      <c r="K974" s="19"/>
      <c r="L974" s="19"/>
      <c r="M974" s="19"/>
      <c r="N974" s="7"/>
      <c r="O974" s="19"/>
      <c r="P974" s="19"/>
      <c r="Q974" s="19"/>
      <c r="R974" s="19"/>
      <c r="S974" s="19"/>
      <c r="T974" s="19"/>
      <c r="U974" s="19"/>
      <c r="V974" s="19"/>
      <c r="W974" s="19"/>
      <c r="X974" s="19"/>
      <c r="Y974" s="19"/>
      <c r="Z974" s="19"/>
      <c r="AA974" s="19"/>
      <c r="AB974" s="19"/>
    </row>
    <row r="975" spans="2:28" ht="12.75">
      <c r="B975" s="19"/>
      <c r="C975" s="19"/>
      <c r="D975" s="19"/>
      <c r="E975" s="19"/>
      <c r="F975" s="19"/>
      <c r="G975" s="19"/>
      <c r="H975" s="19"/>
      <c r="I975" s="19"/>
      <c r="J975" s="19"/>
      <c r="K975" s="19"/>
      <c r="L975" s="19"/>
      <c r="M975" s="19"/>
      <c r="N975" s="7"/>
      <c r="O975" s="19"/>
      <c r="P975" s="19"/>
      <c r="Q975" s="19"/>
      <c r="R975" s="19"/>
      <c r="S975" s="19"/>
      <c r="T975" s="19"/>
      <c r="U975" s="19"/>
      <c r="V975" s="19"/>
      <c r="W975" s="19"/>
      <c r="X975" s="19"/>
      <c r="Y975" s="19"/>
      <c r="Z975" s="19"/>
      <c r="AA975" s="19"/>
      <c r="AB975" s="19"/>
    </row>
    <row r="976" spans="2:28" ht="12.75">
      <c r="B976" s="19"/>
      <c r="C976" s="19"/>
      <c r="D976" s="19"/>
      <c r="E976" s="19"/>
      <c r="F976" s="19"/>
      <c r="G976" s="19"/>
      <c r="H976" s="19"/>
      <c r="I976" s="19"/>
      <c r="J976" s="19"/>
      <c r="K976" s="19"/>
      <c r="L976" s="19"/>
      <c r="M976" s="19"/>
      <c r="N976" s="7"/>
      <c r="O976" s="19"/>
      <c r="P976" s="19"/>
      <c r="Q976" s="19"/>
      <c r="R976" s="19"/>
      <c r="S976" s="19"/>
      <c r="T976" s="19"/>
      <c r="U976" s="19"/>
      <c r="V976" s="19"/>
      <c r="W976" s="19"/>
      <c r="X976" s="19"/>
      <c r="Y976" s="19"/>
      <c r="Z976" s="19"/>
      <c r="AA976" s="19"/>
      <c r="AB976" s="19"/>
    </row>
    <row r="977" spans="2:28" ht="12.75">
      <c r="B977" s="19"/>
      <c r="C977" s="19"/>
      <c r="D977" s="19"/>
      <c r="E977" s="19"/>
      <c r="F977" s="19"/>
      <c r="G977" s="19"/>
      <c r="H977" s="19"/>
      <c r="I977" s="19"/>
      <c r="J977" s="19"/>
      <c r="K977" s="19"/>
      <c r="L977" s="19"/>
      <c r="M977" s="19"/>
      <c r="N977" s="7"/>
      <c r="O977" s="19"/>
      <c r="P977" s="19"/>
      <c r="Q977" s="19"/>
      <c r="R977" s="19"/>
      <c r="S977" s="19"/>
      <c r="T977" s="19"/>
      <c r="U977" s="19"/>
      <c r="V977" s="19"/>
      <c r="W977" s="19"/>
      <c r="X977" s="19"/>
      <c r="Y977" s="19"/>
      <c r="Z977" s="19"/>
      <c r="AA977" s="19"/>
      <c r="AB977" s="19"/>
    </row>
    <row r="978" spans="2:28" ht="12.75">
      <c r="B978" s="19"/>
      <c r="C978" s="19"/>
      <c r="D978" s="19"/>
      <c r="E978" s="19"/>
      <c r="F978" s="19"/>
      <c r="G978" s="19"/>
      <c r="H978" s="19"/>
      <c r="I978" s="19"/>
      <c r="J978" s="19"/>
      <c r="K978" s="19"/>
      <c r="L978" s="19"/>
      <c r="M978" s="19"/>
      <c r="N978" s="7"/>
      <c r="O978" s="19"/>
      <c r="P978" s="19"/>
      <c r="Q978" s="19"/>
      <c r="R978" s="19"/>
      <c r="S978" s="19"/>
      <c r="T978" s="19"/>
      <c r="U978" s="19"/>
      <c r="V978" s="19"/>
      <c r="W978" s="19"/>
      <c r="X978" s="19"/>
      <c r="Y978" s="19"/>
      <c r="Z978" s="19"/>
      <c r="AA978" s="19"/>
      <c r="AB978" s="19"/>
    </row>
    <row r="979" spans="2:28" ht="12.75">
      <c r="B979" s="19"/>
      <c r="C979" s="19"/>
      <c r="D979" s="19"/>
      <c r="E979" s="19"/>
      <c r="F979" s="19"/>
      <c r="G979" s="19"/>
      <c r="H979" s="19"/>
      <c r="I979" s="19"/>
      <c r="J979" s="19"/>
      <c r="K979" s="19"/>
      <c r="L979" s="19"/>
      <c r="M979" s="19"/>
      <c r="N979" s="7"/>
      <c r="O979" s="19"/>
      <c r="P979" s="19"/>
      <c r="Q979" s="19"/>
      <c r="R979" s="19"/>
      <c r="S979" s="19"/>
      <c r="T979" s="19"/>
      <c r="U979" s="19"/>
      <c r="V979" s="19"/>
      <c r="W979" s="19"/>
      <c r="X979" s="19"/>
      <c r="Y979" s="19"/>
      <c r="Z979" s="19"/>
      <c r="AA979" s="19"/>
      <c r="AB979" s="19"/>
    </row>
    <row r="980" spans="2:28" ht="12.75">
      <c r="B980" s="19"/>
      <c r="C980" s="19"/>
      <c r="D980" s="19"/>
      <c r="E980" s="19"/>
      <c r="F980" s="19"/>
      <c r="G980" s="19"/>
      <c r="H980" s="19"/>
      <c r="I980" s="19"/>
      <c r="J980" s="19"/>
      <c r="K980" s="19"/>
      <c r="L980" s="19"/>
      <c r="M980" s="19"/>
      <c r="N980" s="7"/>
      <c r="O980" s="19"/>
      <c r="P980" s="19"/>
      <c r="Q980" s="19"/>
      <c r="R980" s="19"/>
      <c r="S980" s="19"/>
      <c r="T980" s="19"/>
      <c r="U980" s="19"/>
      <c r="V980" s="19"/>
      <c r="W980" s="19"/>
      <c r="X980" s="19"/>
      <c r="Y980" s="19"/>
      <c r="Z980" s="19"/>
      <c r="AA980" s="19"/>
      <c r="AB980" s="19"/>
    </row>
    <row r="981" spans="2:28" ht="12.75">
      <c r="B981" s="19"/>
      <c r="C981" s="19"/>
      <c r="D981" s="19"/>
      <c r="E981" s="19"/>
      <c r="F981" s="19"/>
      <c r="G981" s="19"/>
      <c r="H981" s="19"/>
      <c r="I981" s="19"/>
      <c r="J981" s="19"/>
      <c r="K981" s="19"/>
      <c r="L981" s="19"/>
      <c r="M981" s="19"/>
      <c r="N981" s="7"/>
      <c r="O981" s="19"/>
      <c r="P981" s="19"/>
      <c r="Q981" s="19"/>
      <c r="R981" s="19"/>
      <c r="S981" s="19"/>
      <c r="T981" s="19"/>
      <c r="U981" s="19"/>
      <c r="V981" s="19"/>
      <c r="W981" s="19"/>
      <c r="X981" s="19"/>
      <c r="Y981" s="19"/>
      <c r="Z981" s="19"/>
      <c r="AA981" s="19"/>
      <c r="AB981" s="19"/>
    </row>
    <row r="982" spans="2:28" ht="12.75">
      <c r="B982" s="19"/>
      <c r="C982" s="19"/>
      <c r="D982" s="19"/>
      <c r="E982" s="19"/>
      <c r="F982" s="19"/>
      <c r="G982" s="19"/>
      <c r="H982" s="19"/>
      <c r="I982" s="19"/>
      <c r="J982" s="19"/>
      <c r="K982" s="19"/>
      <c r="L982" s="19"/>
      <c r="M982" s="19"/>
      <c r="N982" s="7"/>
      <c r="O982" s="19"/>
      <c r="P982" s="19"/>
      <c r="Q982" s="19"/>
      <c r="R982" s="19"/>
      <c r="S982" s="19"/>
      <c r="T982" s="19"/>
      <c r="U982" s="19"/>
      <c r="V982" s="19"/>
      <c r="W982" s="19"/>
      <c r="X982" s="19"/>
      <c r="Y982" s="19"/>
      <c r="Z982" s="19"/>
      <c r="AA982" s="19"/>
      <c r="AB982" s="19"/>
    </row>
    <row r="983" spans="2:28" ht="12.75">
      <c r="B983" s="19"/>
      <c r="C983" s="19"/>
      <c r="D983" s="19"/>
      <c r="E983" s="19"/>
      <c r="F983" s="19"/>
      <c r="G983" s="19"/>
      <c r="H983" s="19"/>
      <c r="I983" s="19"/>
      <c r="J983" s="19"/>
      <c r="K983" s="19"/>
      <c r="L983" s="19"/>
      <c r="M983" s="19"/>
      <c r="N983" s="7"/>
      <c r="O983" s="19"/>
      <c r="P983" s="19"/>
      <c r="Q983" s="19"/>
      <c r="R983" s="19"/>
      <c r="S983" s="19"/>
      <c r="T983" s="19"/>
      <c r="U983" s="19"/>
      <c r="V983" s="19"/>
      <c r="W983" s="19"/>
      <c r="X983" s="19"/>
      <c r="Y983" s="19"/>
      <c r="Z983" s="19"/>
      <c r="AA983" s="19"/>
      <c r="AB983" s="19"/>
    </row>
    <row r="984" spans="2:28" ht="12.75">
      <c r="B984" s="19"/>
      <c r="C984" s="19"/>
      <c r="D984" s="19"/>
      <c r="E984" s="19"/>
      <c r="F984" s="19"/>
      <c r="G984" s="19"/>
      <c r="H984" s="19"/>
      <c r="I984" s="19"/>
      <c r="J984" s="19"/>
      <c r="K984" s="19"/>
      <c r="L984" s="19"/>
      <c r="M984" s="19"/>
      <c r="N984" s="7"/>
      <c r="O984" s="19"/>
      <c r="P984" s="19"/>
      <c r="Q984" s="19"/>
      <c r="R984" s="19"/>
      <c r="S984" s="19"/>
      <c r="T984" s="19"/>
      <c r="U984" s="19"/>
      <c r="V984" s="19"/>
      <c r="W984" s="19"/>
      <c r="X984" s="19"/>
      <c r="Y984" s="19"/>
      <c r="Z984" s="19"/>
      <c r="AA984" s="19"/>
      <c r="AB984" s="19"/>
    </row>
    <row r="985" spans="2:28" ht="12.75">
      <c r="B985" s="19"/>
      <c r="C985" s="19"/>
      <c r="D985" s="19"/>
      <c r="E985" s="19"/>
      <c r="F985" s="19"/>
      <c r="G985" s="19"/>
      <c r="H985" s="19"/>
      <c r="I985" s="19"/>
      <c r="J985" s="19"/>
      <c r="K985" s="19"/>
      <c r="L985" s="19"/>
      <c r="M985" s="19"/>
      <c r="N985" s="7"/>
      <c r="O985" s="19"/>
      <c r="P985" s="19"/>
      <c r="Q985" s="19"/>
      <c r="R985" s="19"/>
      <c r="S985" s="19"/>
      <c r="T985" s="19"/>
      <c r="U985" s="19"/>
      <c r="V985" s="19"/>
      <c r="W985" s="19"/>
      <c r="X985" s="19"/>
      <c r="Y985" s="19"/>
      <c r="Z985" s="19"/>
      <c r="AA985" s="19"/>
      <c r="AB985" s="19"/>
    </row>
    <row r="986" spans="2:28" ht="12.75">
      <c r="B986" s="19"/>
      <c r="C986" s="19"/>
      <c r="D986" s="19"/>
      <c r="E986" s="19"/>
      <c r="F986" s="19"/>
      <c r="G986" s="19"/>
      <c r="H986" s="19"/>
      <c r="I986" s="19"/>
      <c r="J986" s="19"/>
      <c r="K986" s="19"/>
      <c r="L986" s="19"/>
      <c r="M986" s="19"/>
      <c r="N986" s="7"/>
      <c r="O986" s="19"/>
      <c r="P986" s="19"/>
      <c r="Q986" s="19"/>
      <c r="R986" s="19"/>
      <c r="S986" s="19"/>
      <c r="T986" s="19"/>
      <c r="U986" s="19"/>
      <c r="V986" s="19"/>
      <c r="W986" s="19"/>
      <c r="X986" s="19"/>
      <c r="Y986" s="19"/>
      <c r="Z986" s="19"/>
      <c r="AA986" s="19"/>
      <c r="AB986" s="19"/>
    </row>
    <row r="987" spans="2:28" ht="12.75">
      <c r="B987" s="19"/>
      <c r="C987" s="19"/>
      <c r="D987" s="19"/>
      <c r="E987" s="19"/>
      <c r="F987" s="19"/>
      <c r="G987" s="19"/>
      <c r="H987" s="19"/>
      <c r="I987" s="19"/>
      <c r="J987" s="19"/>
      <c r="K987" s="19"/>
      <c r="L987" s="19"/>
      <c r="M987" s="19"/>
      <c r="N987" s="7"/>
      <c r="O987" s="19"/>
      <c r="P987" s="19"/>
      <c r="Q987" s="19"/>
      <c r="R987" s="19"/>
      <c r="S987" s="19"/>
      <c r="T987" s="19"/>
      <c r="U987" s="19"/>
      <c r="V987" s="19"/>
      <c r="W987" s="19"/>
      <c r="X987" s="19"/>
      <c r="Y987" s="19"/>
      <c r="Z987" s="19"/>
      <c r="AA987" s="19"/>
      <c r="AB987" s="19"/>
    </row>
    <row r="988" spans="2:28" ht="12.75">
      <c r="B988" s="19"/>
      <c r="C988" s="19"/>
      <c r="D988" s="19"/>
      <c r="E988" s="19"/>
      <c r="F988" s="19"/>
      <c r="G988" s="19"/>
      <c r="H988" s="19"/>
      <c r="I988" s="19"/>
      <c r="J988" s="19"/>
      <c r="K988" s="19"/>
      <c r="L988" s="19"/>
      <c r="M988" s="19"/>
      <c r="N988" s="7"/>
      <c r="O988" s="19"/>
      <c r="P988" s="19"/>
      <c r="Q988" s="19"/>
      <c r="R988" s="19"/>
      <c r="S988" s="19"/>
      <c r="T988" s="19"/>
      <c r="U988" s="19"/>
      <c r="V988" s="19"/>
      <c r="W988" s="19"/>
      <c r="X988" s="19"/>
      <c r="Y988" s="19"/>
      <c r="Z988" s="19"/>
      <c r="AA988" s="19"/>
      <c r="AB988" s="19"/>
    </row>
    <row r="989" spans="2:28" ht="12.75">
      <c r="B989" s="19"/>
      <c r="C989" s="19"/>
      <c r="D989" s="19"/>
      <c r="E989" s="19"/>
      <c r="F989" s="19"/>
      <c r="G989" s="19"/>
      <c r="H989" s="19"/>
      <c r="I989" s="19"/>
      <c r="J989" s="19"/>
      <c r="K989" s="19"/>
      <c r="L989" s="19"/>
      <c r="M989" s="19"/>
      <c r="N989" s="7"/>
      <c r="O989" s="19"/>
      <c r="P989" s="19"/>
      <c r="Q989" s="19"/>
      <c r="R989" s="19"/>
      <c r="S989" s="19"/>
      <c r="T989" s="19"/>
      <c r="U989" s="19"/>
      <c r="V989" s="19"/>
      <c r="W989" s="19"/>
      <c r="X989" s="19"/>
      <c r="Y989" s="19"/>
      <c r="Z989" s="19"/>
      <c r="AA989" s="19"/>
      <c r="AB989" s="19"/>
    </row>
    <row r="990" spans="2:28" ht="12.75">
      <c r="B990" s="19"/>
      <c r="C990" s="19"/>
      <c r="D990" s="19"/>
      <c r="E990" s="19"/>
      <c r="F990" s="19"/>
      <c r="G990" s="19"/>
      <c r="H990" s="19"/>
      <c r="I990" s="19"/>
      <c r="J990" s="19"/>
      <c r="K990" s="19"/>
      <c r="L990" s="19"/>
      <c r="M990" s="19"/>
      <c r="N990" s="7"/>
      <c r="O990" s="19"/>
      <c r="P990" s="19"/>
      <c r="Q990" s="19"/>
      <c r="R990" s="19"/>
      <c r="S990" s="19"/>
      <c r="T990" s="19"/>
      <c r="U990" s="19"/>
      <c r="V990" s="19"/>
      <c r="W990" s="19"/>
      <c r="X990" s="19"/>
      <c r="Y990" s="19"/>
      <c r="Z990" s="19"/>
      <c r="AA990" s="19"/>
      <c r="AB990" s="19"/>
    </row>
    <row r="991" spans="2:28" ht="12.75">
      <c r="B991" s="19"/>
      <c r="C991" s="19"/>
      <c r="D991" s="19"/>
      <c r="E991" s="19"/>
      <c r="F991" s="19"/>
      <c r="G991" s="19"/>
      <c r="H991" s="19"/>
      <c r="I991" s="19"/>
      <c r="J991" s="19"/>
      <c r="K991" s="19"/>
      <c r="L991" s="19"/>
      <c r="M991" s="19"/>
      <c r="N991" s="7"/>
      <c r="O991" s="19"/>
      <c r="P991" s="19"/>
      <c r="Q991" s="19"/>
      <c r="R991" s="19"/>
      <c r="S991" s="19"/>
      <c r="T991" s="19"/>
      <c r="U991" s="19"/>
      <c r="V991" s="19"/>
      <c r="W991" s="19"/>
      <c r="X991" s="19"/>
      <c r="Y991" s="19"/>
      <c r="Z991" s="19"/>
      <c r="AA991" s="19"/>
      <c r="AB991" s="19"/>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16" r:id="rId15" xr:uid="{00000000-0004-0000-0200-00000E000000}"/>
    <hyperlink ref="H17" r:id="rId16" xr:uid="{00000000-0004-0000-0200-00000F000000}"/>
    <hyperlink ref="H19" r:id="rId17" xr:uid="{00000000-0004-0000-0200-000010000000}"/>
    <hyperlink ref="H20" r:id="rId18" xr:uid="{00000000-0004-0000-0200-000011000000}"/>
    <hyperlink ref="H21" r:id="rId19" xr:uid="{00000000-0004-0000-0200-000012000000}"/>
    <hyperlink ref="H22" r:id="rId20" xr:uid="{00000000-0004-0000-0200-000013000000}"/>
    <hyperlink ref="H23" r:id="rId21" xr:uid="{00000000-0004-0000-0200-000014000000}"/>
    <hyperlink ref="H24" r:id="rId22" xr:uid="{00000000-0004-0000-0200-000015000000}"/>
    <hyperlink ref="H26" r:id="rId23" xr:uid="{00000000-0004-0000-0200-000016000000}"/>
    <hyperlink ref="H27" r:id="rId24" xr:uid="{00000000-0004-0000-0200-000017000000}"/>
    <hyperlink ref="H28" r:id="rId25" xr:uid="{00000000-0004-0000-0200-000018000000}"/>
    <hyperlink ref="H29" r:id="rId26" xr:uid="{00000000-0004-0000-0200-000019000000}"/>
    <hyperlink ref="H31" r:id="rId27" xr:uid="{00000000-0004-0000-0200-00001A000000}"/>
    <hyperlink ref="H32" r:id="rId28" xr:uid="{00000000-0004-0000-0200-00001B000000}"/>
    <hyperlink ref="H33" r:id="rId29" xr:uid="{00000000-0004-0000-0200-00001C000000}"/>
    <hyperlink ref="H34" r:id="rId30" xr:uid="{00000000-0004-0000-0200-00001D000000}"/>
    <hyperlink ref="H35" r:id="rId31" xr:uid="{00000000-0004-0000-0200-00001E000000}"/>
    <hyperlink ref="H36" r:id="rId32" xr:uid="{00000000-0004-0000-0200-00001F000000}"/>
    <hyperlink ref="H37" r:id="rId33" xr:uid="{00000000-0004-0000-0200-000020000000}"/>
    <hyperlink ref="H38" r:id="rId34" xr:uid="{00000000-0004-0000-0200-000021000000}"/>
    <hyperlink ref="H39" r:id="rId35" xr:uid="{00000000-0004-0000-0200-000022000000}"/>
    <hyperlink ref="H40" r:id="rId36" xr:uid="{00000000-0004-0000-0200-000023000000}"/>
    <hyperlink ref="H41" r:id="rId37" xr:uid="{00000000-0004-0000-0200-000024000000}"/>
    <hyperlink ref="H42" r:id="rId38" xr:uid="{00000000-0004-0000-0200-000025000000}"/>
    <hyperlink ref="H43" r:id="rId39" xr:uid="{00000000-0004-0000-0200-000026000000}"/>
    <hyperlink ref="H44" r:id="rId40" xr:uid="{00000000-0004-0000-0200-000027000000}"/>
    <hyperlink ref="H45" r:id="rId41" xr:uid="{00000000-0004-0000-0200-000028000000}"/>
    <hyperlink ref="H46" r:id="rId42" xr:uid="{00000000-0004-0000-0200-000029000000}"/>
    <hyperlink ref="H47" r:id="rId43" xr:uid="{00000000-0004-0000-0200-00002A000000}"/>
    <hyperlink ref="H48" r:id="rId44" xr:uid="{00000000-0004-0000-0200-00002B000000}"/>
    <hyperlink ref="H49" r:id="rId45" xr:uid="{00000000-0004-0000-0200-00002C000000}"/>
    <hyperlink ref="H50" r:id="rId46" xr:uid="{00000000-0004-0000-0200-00002D000000}"/>
    <hyperlink ref="H51" r:id="rId47" xr:uid="{00000000-0004-0000-0200-00002E000000}"/>
    <hyperlink ref="H52" r:id="rId48" xr:uid="{00000000-0004-0000-0200-00002F000000}"/>
    <hyperlink ref="H53" r:id="rId49" xr:uid="{00000000-0004-0000-0200-000030000000}"/>
    <hyperlink ref="H54" r:id="rId50" xr:uid="{00000000-0004-0000-0200-000031000000}"/>
    <hyperlink ref="H55" r:id="rId51" xr:uid="{00000000-0004-0000-0200-000032000000}"/>
    <hyperlink ref="H57" r:id="rId52" xr:uid="{00000000-0004-0000-0200-000033000000}"/>
    <hyperlink ref="H58" r:id="rId53" xr:uid="{00000000-0004-0000-0200-000034000000}"/>
    <hyperlink ref="H59" r:id="rId54" xr:uid="{00000000-0004-0000-0200-000035000000}"/>
    <hyperlink ref="H60" r:id="rId55" xr:uid="{00000000-0004-0000-0200-000036000000}"/>
    <hyperlink ref="H61" r:id="rId56" xr:uid="{00000000-0004-0000-0200-000037000000}"/>
    <hyperlink ref="H63" r:id="rId57" xr:uid="{00000000-0004-0000-0200-000038000000}"/>
    <hyperlink ref="H64" r:id="rId58" xr:uid="{00000000-0004-0000-0200-000039000000}"/>
    <hyperlink ref="H65" r:id="rId59" xr:uid="{00000000-0004-0000-0200-00003A000000}"/>
    <hyperlink ref="H66" r:id="rId60" xr:uid="{00000000-0004-0000-0200-00003B000000}"/>
    <hyperlink ref="H67" r:id="rId61" xr:uid="{00000000-0004-0000-0200-00003C000000}"/>
    <hyperlink ref="H68" r:id="rId62" xr:uid="{00000000-0004-0000-0200-00003D000000}"/>
    <hyperlink ref="H69" r:id="rId63" xr:uid="{00000000-0004-0000-0200-00003E000000}"/>
    <hyperlink ref="H70" r:id="rId64" xr:uid="{00000000-0004-0000-0200-00003F000000}"/>
    <hyperlink ref="H71" r:id="rId65" xr:uid="{00000000-0004-0000-0200-000040000000}"/>
    <hyperlink ref="H72" r:id="rId66" xr:uid="{00000000-0004-0000-0200-000041000000}"/>
    <hyperlink ref="H73" r:id="rId67" xr:uid="{00000000-0004-0000-0200-000042000000}"/>
    <hyperlink ref="H74" r:id="rId68" xr:uid="{00000000-0004-0000-0200-000043000000}"/>
    <hyperlink ref="H75" r:id="rId69" xr:uid="{00000000-0004-0000-0200-000044000000}"/>
    <hyperlink ref="H76" r:id="rId70" xr:uid="{00000000-0004-0000-0200-000045000000}"/>
    <hyperlink ref="H77" r:id="rId71" xr:uid="{00000000-0004-0000-0200-000046000000}"/>
    <hyperlink ref="H78" r:id="rId72" xr:uid="{00000000-0004-0000-0200-000047000000}"/>
    <hyperlink ref="H79" r:id="rId73" xr:uid="{00000000-0004-0000-0200-000048000000}"/>
    <hyperlink ref="H80" r:id="rId74" xr:uid="{00000000-0004-0000-0200-000049000000}"/>
    <hyperlink ref="H81" r:id="rId75" xr:uid="{00000000-0004-0000-0200-00004A000000}"/>
    <hyperlink ref="H82" r:id="rId76" xr:uid="{00000000-0004-0000-0200-00004B000000}"/>
    <hyperlink ref="H83" r:id="rId77" xr:uid="{00000000-0004-0000-0200-00004C000000}"/>
    <hyperlink ref="H84" r:id="rId78" xr:uid="{00000000-0004-0000-0200-00004D000000}"/>
    <hyperlink ref="H85" r:id="rId79" xr:uid="{00000000-0004-0000-0200-00004E000000}"/>
    <hyperlink ref="H86" r:id="rId80" xr:uid="{00000000-0004-0000-0200-00004F000000}"/>
    <hyperlink ref="H87" r:id="rId81" xr:uid="{00000000-0004-0000-0200-000050000000}"/>
    <hyperlink ref="H88" r:id="rId82" xr:uid="{00000000-0004-0000-0200-000051000000}"/>
    <hyperlink ref="H89" r:id="rId83" xr:uid="{00000000-0004-0000-0200-000052000000}"/>
    <hyperlink ref="H90" r:id="rId84" xr:uid="{00000000-0004-0000-0200-000053000000}"/>
    <hyperlink ref="H91" r:id="rId85" xr:uid="{00000000-0004-0000-0200-000054000000}"/>
    <hyperlink ref="H92" r:id="rId86" xr:uid="{00000000-0004-0000-0200-000055000000}"/>
    <hyperlink ref="H93" r:id="rId87" xr:uid="{00000000-0004-0000-0200-000056000000}"/>
    <hyperlink ref="H94" r:id="rId88" xr:uid="{00000000-0004-0000-0200-000057000000}"/>
    <hyperlink ref="H95" r:id="rId89" xr:uid="{00000000-0004-0000-0200-000058000000}"/>
    <hyperlink ref="H96" r:id="rId90" xr:uid="{00000000-0004-0000-0200-000059000000}"/>
    <hyperlink ref="H97" r:id="rId91" xr:uid="{00000000-0004-0000-0200-00005A000000}"/>
    <hyperlink ref="H98" r:id="rId92" xr:uid="{00000000-0004-0000-0200-00005B000000}"/>
    <hyperlink ref="H101" r:id="rId93" xr:uid="{00000000-0004-0000-0200-00005C000000}"/>
    <hyperlink ref="H102" r:id="rId94" xr:uid="{00000000-0004-0000-0200-00005D000000}"/>
    <hyperlink ref="H104" r:id="rId95" xr:uid="{00000000-0004-0000-0200-00005E000000}"/>
    <hyperlink ref="H105" r:id="rId96" xr:uid="{00000000-0004-0000-0200-00005F000000}"/>
    <hyperlink ref="H107" r:id="rId97" xr:uid="{00000000-0004-0000-0200-000060000000}"/>
    <hyperlink ref="H108" r:id="rId98" xr:uid="{00000000-0004-0000-0200-000061000000}"/>
    <hyperlink ref="H109" r:id="rId99" xr:uid="{00000000-0004-0000-0200-000062000000}"/>
    <hyperlink ref="H110" r:id="rId100" xr:uid="{00000000-0004-0000-0200-000063000000}"/>
    <hyperlink ref="H111" r:id="rId101" xr:uid="{00000000-0004-0000-0200-000064000000}"/>
    <hyperlink ref="H112" r:id="rId102" xr:uid="{00000000-0004-0000-0200-000065000000}"/>
    <hyperlink ref="H116" r:id="rId103" xr:uid="{00000000-0004-0000-0200-000066000000}"/>
    <hyperlink ref="H118" r:id="rId104" xr:uid="{00000000-0004-0000-0200-000067000000}"/>
    <hyperlink ref="H119" r:id="rId105" xr:uid="{00000000-0004-0000-0200-000068000000}"/>
    <hyperlink ref="H120" r:id="rId106" xr:uid="{00000000-0004-0000-0200-000069000000}"/>
    <hyperlink ref="H121" r:id="rId107" xr:uid="{00000000-0004-0000-0200-00006A000000}"/>
    <hyperlink ref="H122" r:id="rId108" xr:uid="{00000000-0004-0000-0200-00006B000000}"/>
    <hyperlink ref="H123" r:id="rId109" xr:uid="{00000000-0004-0000-0200-00006C000000}"/>
    <hyperlink ref="H124" r:id="rId110" xr:uid="{00000000-0004-0000-0200-00006D000000}"/>
    <hyperlink ref="H125" r:id="rId111" xr:uid="{00000000-0004-0000-0200-00006E000000}"/>
    <hyperlink ref="H126" r:id="rId112" xr:uid="{00000000-0004-0000-0200-00006F000000}"/>
    <hyperlink ref="H127" r:id="rId113" xr:uid="{00000000-0004-0000-0200-000070000000}"/>
    <hyperlink ref="H128" r:id="rId114" xr:uid="{00000000-0004-0000-0200-000071000000}"/>
    <hyperlink ref="H129" r:id="rId115" xr:uid="{00000000-0004-0000-0200-000072000000}"/>
    <hyperlink ref="H130" r:id="rId116" xr:uid="{00000000-0004-0000-0200-000073000000}"/>
    <hyperlink ref="H131" r:id="rId117" xr:uid="{00000000-0004-0000-0200-000074000000}"/>
    <hyperlink ref="H132" r:id="rId118" xr:uid="{00000000-0004-0000-0200-000075000000}"/>
    <hyperlink ref="H133" r:id="rId119" xr:uid="{00000000-0004-0000-0200-000076000000}"/>
    <hyperlink ref="H136" r:id="rId120" xr:uid="{00000000-0004-0000-0200-000077000000}"/>
    <hyperlink ref="H137" r:id="rId121" xr:uid="{00000000-0004-0000-0200-000078000000}"/>
    <hyperlink ref="H138" r:id="rId122" xr:uid="{00000000-0004-0000-0200-000079000000}"/>
    <hyperlink ref="H139" r:id="rId123" xr:uid="{00000000-0004-0000-0200-00007A000000}"/>
    <hyperlink ref="H140" r:id="rId124" xr:uid="{00000000-0004-0000-0200-00007B000000}"/>
    <hyperlink ref="H141" r:id="rId125" xr:uid="{00000000-0004-0000-0200-00007C000000}"/>
    <hyperlink ref="H142" r:id="rId126" xr:uid="{00000000-0004-0000-0200-00007D000000}"/>
    <hyperlink ref="H144" r:id="rId127" xr:uid="{00000000-0004-0000-0200-00007E000000}"/>
    <hyperlink ref="H145" r:id="rId128" xr:uid="{00000000-0004-0000-0200-00007F000000}"/>
    <hyperlink ref="H146" r:id="rId129" xr:uid="{00000000-0004-0000-0200-000080000000}"/>
    <hyperlink ref="H147" r:id="rId130" xr:uid="{00000000-0004-0000-0200-000081000000}"/>
    <hyperlink ref="H148" r:id="rId131" xr:uid="{00000000-0004-0000-0200-000082000000}"/>
    <hyperlink ref="H149" r:id="rId132" xr:uid="{00000000-0004-0000-0200-000083000000}"/>
    <hyperlink ref="H150" r:id="rId133" xr:uid="{00000000-0004-0000-0200-000084000000}"/>
    <hyperlink ref="H151" r:id="rId134" xr:uid="{00000000-0004-0000-0200-000085000000}"/>
    <hyperlink ref="H152" r:id="rId135" xr:uid="{00000000-0004-0000-0200-000086000000}"/>
    <hyperlink ref="H154" r:id="rId136" xr:uid="{00000000-0004-0000-0200-000087000000}"/>
    <hyperlink ref="H156" r:id="rId137" xr:uid="{00000000-0004-0000-0200-000088000000}"/>
    <hyperlink ref="H157" r:id="rId138" xr:uid="{00000000-0004-0000-0200-000089000000}"/>
    <hyperlink ref="H158" r:id="rId139" xr:uid="{00000000-0004-0000-0200-00008A000000}"/>
    <hyperlink ref="H159" r:id="rId140" xr:uid="{00000000-0004-0000-0200-00008B000000}"/>
    <hyperlink ref="H161" r:id="rId141" xr:uid="{00000000-0004-0000-0200-00008C000000}"/>
    <hyperlink ref="H162" r:id="rId142" xr:uid="{00000000-0004-0000-0200-00008D000000}"/>
    <hyperlink ref="H165" r:id="rId143" xr:uid="{00000000-0004-0000-0200-00008E000000}"/>
    <hyperlink ref="H166" r:id="rId144" xr:uid="{00000000-0004-0000-0200-00008F000000}"/>
    <hyperlink ref="H167" r:id="rId145" xr:uid="{00000000-0004-0000-0200-000090000000}"/>
    <hyperlink ref="H168" r:id="rId146" xr:uid="{00000000-0004-0000-0200-000091000000}"/>
    <hyperlink ref="H169" r:id="rId147" xr:uid="{00000000-0004-0000-0200-000092000000}"/>
    <hyperlink ref="H170" r:id="rId148" xr:uid="{00000000-0004-0000-0200-000093000000}"/>
    <hyperlink ref="H172" r:id="rId149" xr:uid="{00000000-0004-0000-0200-000094000000}"/>
    <hyperlink ref="H173" r:id="rId150" xr:uid="{00000000-0004-0000-0200-000095000000}"/>
    <hyperlink ref="H174" r:id="rId151" xr:uid="{00000000-0004-0000-0200-000096000000}"/>
    <hyperlink ref="H175" r:id="rId152" xr:uid="{00000000-0004-0000-0200-000097000000}"/>
    <hyperlink ref="H176" r:id="rId153" xr:uid="{00000000-0004-0000-0200-000098000000}"/>
    <hyperlink ref="H177" r:id="rId154" xr:uid="{00000000-0004-0000-0200-000099000000}"/>
    <hyperlink ref="H178" r:id="rId155" xr:uid="{00000000-0004-0000-0200-00009A000000}"/>
    <hyperlink ref="H179" r:id="rId156" xr:uid="{00000000-0004-0000-0200-00009B000000}"/>
    <hyperlink ref="H180" r:id="rId157" xr:uid="{00000000-0004-0000-0200-00009C000000}"/>
    <hyperlink ref="H181" r:id="rId158" xr:uid="{00000000-0004-0000-0200-00009D000000}"/>
    <hyperlink ref="H182" r:id="rId159" xr:uid="{00000000-0004-0000-0200-00009E000000}"/>
    <hyperlink ref="H185" r:id="rId160" xr:uid="{00000000-0004-0000-0200-00009F000000}"/>
    <hyperlink ref="H186" r:id="rId161" xr:uid="{00000000-0004-0000-0200-0000A0000000}"/>
    <hyperlink ref="H187" r:id="rId162" xr:uid="{00000000-0004-0000-0200-0000A1000000}"/>
    <hyperlink ref="H188" r:id="rId163" xr:uid="{00000000-0004-0000-0200-0000A2000000}"/>
    <hyperlink ref="H190" r:id="rId164" xr:uid="{00000000-0004-0000-0200-0000A3000000}"/>
    <hyperlink ref="H191" r:id="rId165" xr:uid="{00000000-0004-0000-0200-0000A4000000}"/>
    <hyperlink ref="H192" r:id="rId166" xr:uid="{00000000-0004-0000-0200-0000A5000000}"/>
    <hyperlink ref="H193" r:id="rId167" xr:uid="{00000000-0004-0000-0200-0000A6000000}"/>
    <hyperlink ref="H194" r:id="rId168" xr:uid="{00000000-0004-0000-0200-0000A7000000}"/>
    <hyperlink ref="H196" r:id="rId169" xr:uid="{00000000-0004-0000-0200-0000A8000000}"/>
    <hyperlink ref="H197" r:id="rId170" xr:uid="{00000000-0004-0000-0200-0000A9000000}"/>
    <hyperlink ref="H198" r:id="rId171" xr:uid="{00000000-0004-0000-0200-0000AA000000}"/>
    <hyperlink ref="H199" r:id="rId172" xr:uid="{00000000-0004-0000-0200-0000AB000000}"/>
    <hyperlink ref="H200" r:id="rId173" xr:uid="{00000000-0004-0000-0200-0000AC000000}"/>
    <hyperlink ref="H201" r:id="rId174" xr:uid="{00000000-0004-0000-0200-0000AD000000}"/>
    <hyperlink ref="H202" r:id="rId175" xr:uid="{00000000-0004-0000-0200-0000AE000000}"/>
    <hyperlink ref="H203" r:id="rId176" xr:uid="{00000000-0004-0000-0200-0000AF000000}"/>
    <hyperlink ref="H204" r:id="rId177" xr:uid="{00000000-0004-0000-0200-0000B0000000}"/>
    <hyperlink ref="H205" r:id="rId178" xr:uid="{00000000-0004-0000-0200-0000B1000000}"/>
    <hyperlink ref="H206" r:id="rId179" xr:uid="{00000000-0004-0000-0200-0000B2000000}"/>
    <hyperlink ref="H207" r:id="rId180" xr:uid="{00000000-0004-0000-0200-0000B3000000}"/>
    <hyperlink ref="H208" r:id="rId181" xr:uid="{00000000-0004-0000-0200-0000B4000000}"/>
    <hyperlink ref="H209" r:id="rId182" xr:uid="{00000000-0004-0000-0200-0000B5000000}"/>
    <hyperlink ref="H210" r:id="rId183" xr:uid="{00000000-0004-0000-0200-0000B6000000}"/>
    <hyperlink ref="H211" r:id="rId184" xr:uid="{00000000-0004-0000-0200-0000B7000000}"/>
    <hyperlink ref="H212" r:id="rId185" xr:uid="{00000000-0004-0000-0200-0000B8000000}"/>
    <hyperlink ref="H213" r:id="rId186" xr:uid="{00000000-0004-0000-0200-0000B9000000}"/>
    <hyperlink ref="H214" r:id="rId187" xr:uid="{00000000-0004-0000-0200-0000BA000000}"/>
    <hyperlink ref="H215" r:id="rId188" xr:uid="{00000000-0004-0000-0200-0000BB000000}"/>
    <hyperlink ref="H216" r:id="rId189" xr:uid="{00000000-0004-0000-0200-0000BC000000}"/>
    <hyperlink ref="H217" r:id="rId190" xr:uid="{00000000-0004-0000-0200-0000BD000000}"/>
    <hyperlink ref="H218" r:id="rId191" xr:uid="{00000000-0004-0000-0200-0000B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pane ySplit="1" topLeftCell="A14" activePane="bottomLeft" state="frozen"/>
      <selection pane="bottomLeft"/>
    </sheetView>
  </sheetViews>
  <sheetFormatPr defaultColWidth="12.5703125" defaultRowHeight="15.75" customHeight="1"/>
  <cols>
    <col min="2" max="14" width="12.5703125" customWidth="1"/>
  </cols>
  <sheetData>
    <row r="1" spans="1:29">
      <c r="A1" t="s">
        <v>14459</v>
      </c>
      <c r="B1" s="1" t="s">
        <v>0</v>
      </c>
      <c r="C1" s="1" t="s">
        <v>1</v>
      </c>
      <c r="D1" s="1" t="s">
        <v>2</v>
      </c>
      <c r="E1" s="1" t="s">
        <v>3</v>
      </c>
      <c r="F1" s="1" t="s">
        <v>4</v>
      </c>
      <c r="G1" s="1" t="s">
        <v>18</v>
      </c>
      <c r="H1" s="1" t="s">
        <v>6</v>
      </c>
      <c r="I1" s="1" t="s">
        <v>7</v>
      </c>
      <c r="J1" s="1" t="s">
        <v>8</v>
      </c>
      <c r="K1" s="1" t="s">
        <v>9</v>
      </c>
      <c r="L1" s="1" t="s">
        <v>10</v>
      </c>
      <c r="M1" s="1" t="s">
        <v>11</v>
      </c>
      <c r="N1" s="1" t="s">
        <v>12</v>
      </c>
      <c r="O1" s="3"/>
      <c r="P1" s="3"/>
      <c r="Q1" s="3"/>
      <c r="R1" s="3"/>
      <c r="S1" s="3"/>
      <c r="T1" s="3"/>
      <c r="U1" s="3"/>
      <c r="V1" s="3"/>
      <c r="W1" s="3"/>
      <c r="X1" s="3"/>
      <c r="Y1" s="3"/>
      <c r="Z1" s="3"/>
      <c r="AA1" s="3"/>
      <c r="AB1" s="3"/>
      <c r="AC1" s="3"/>
    </row>
    <row r="2" spans="1:29" ht="22.5" customHeight="1">
      <c r="A2" t="s">
        <v>14462</v>
      </c>
      <c r="B2" s="7" t="s">
        <v>91</v>
      </c>
      <c r="C2" s="7" t="s">
        <v>14</v>
      </c>
      <c r="D2" s="7" t="s">
        <v>3026</v>
      </c>
      <c r="E2" s="7" t="s">
        <v>3027</v>
      </c>
      <c r="F2" s="7" t="s">
        <v>3028</v>
      </c>
      <c r="G2" s="7"/>
      <c r="H2" s="17" t="s">
        <v>3029</v>
      </c>
      <c r="I2" s="7">
        <v>5</v>
      </c>
      <c r="J2" s="7">
        <v>729</v>
      </c>
      <c r="K2" s="7" t="s">
        <v>3030</v>
      </c>
      <c r="L2" s="7" t="s">
        <v>185</v>
      </c>
      <c r="M2" s="7" t="s">
        <v>186</v>
      </c>
      <c r="N2" s="7" t="s">
        <v>27</v>
      </c>
      <c r="O2" s="7"/>
      <c r="P2" s="7"/>
      <c r="Q2" s="7"/>
      <c r="R2" s="7"/>
      <c r="S2" s="7"/>
      <c r="T2" s="7"/>
      <c r="U2" s="7"/>
      <c r="V2" s="7"/>
      <c r="W2" s="7"/>
      <c r="X2" s="7"/>
      <c r="Y2" s="7"/>
      <c r="Z2" s="7"/>
      <c r="AA2" s="7"/>
      <c r="AB2" s="7"/>
      <c r="AC2" s="7"/>
    </row>
    <row r="3" spans="1:29" ht="22.5" customHeight="1">
      <c r="A3" t="s">
        <v>14462</v>
      </c>
      <c r="B3" s="7" t="s">
        <v>91</v>
      </c>
      <c r="C3" s="7" t="s">
        <v>3031</v>
      </c>
      <c r="D3" s="7" t="s">
        <v>3032</v>
      </c>
      <c r="E3" s="7" t="s">
        <v>3033</v>
      </c>
      <c r="F3" s="7" t="s">
        <v>3034</v>
      </c>
      <c r="G3" s="7"/>
      <c r="H3" s="17" t="s">
        <v>3035</v>
      </c>
      <c r="I3" s="7">
        <v>4.9000000000000004</v>
      </c>
      <c r="J3" s="7">
        <v>938</v>
      </c>
      <c r="K3" s="7" t="s">
        <v>3036</v>
      </c>
      <c r="L3" s="7" t="s">
        <v>3037</v>
      </c>
      <c r="M3" s="7" t="s">
        <v>35</v>
      </c>
      <c r="N3" s="7" t="s">
        <v>27</v>
      </c>
      <c r="O3" s="7"/>
      <c r="P3" s="7"/>
      <c r="Q3" s="7"/>
      <c r="R3" s="7"/>
      <c r="S3" s="7"/>
      <c r="T3" s="7"/>
      <c r="U3" s="7"/>
      <c r="V3" s="7"/>
      <c r="W3" s="7"/>
      <c r="X3" s="7"/>
      <c r="Y3" s="7"/>
      <c r="Z3" s="7"/>
      <c r="AA3" s="7"/>
      <c r="AB3" s="7"/>
      <c r="AC3" s="7"/>
    </row>
    <row r="4" spans="1:29" ht="22.5" customHeight="1">
      <c r="A4" t="s">
        <v>14462</v>
      </c>
      <c r="B4" s="7" t="s">
        <v>91</v>
      </c>
      <c r="C4" s="7" t="s">
        <v>3038</v>
      </c>
      <c r="D4" s="7" t="s">
        <v>3039</v>
      </c>
      <c r="E4" s="7" t="s">
        <v>3040</v>
      </c>
      <c r="F4" s="7" t="s">
        <v>3041</v>
      </c>
      <c r="G4" s="7"/>
      <c r="H4" s="17" t="s">
        <v>3042</v>
      </c>
      <c r="I4" s="7">
        <v>4.9000000000000004</v>
      </c>
      <c r="J4" s="7">
        <v>297</v>
      </c>
      <c r="K4" s="7" t="s">
        <v>3043</v>
      </c>
      <c r="L4" s="7" t="s">
        <v>75</v>
      </c>
      <c r="M4" s="7" t="s">
        <v>186</v>
      </c>
      <c r="N4" s="7" t="s">
        <v>27</v>
      </c>
      <c r="O4" s="7"/>
      <c r="P4" s="7"/>
      <c r="Q4" s="7"/>
      <c r="R4" s="7"/>
      <c r="S4" s="7"/>
      <c r="T4" s="7"/>
      <c r="U4" s="7"/>
      <c r="V4" s="7"/>
      <c r="W4" s="7"/>
      <c r="X4" s="7"/>
      <c r="Y4" s="7"/>
      <c r="Z4" s="7"/>
      <c r="AA4" s="7"/>
      <c r="AB4" s="7"/>
      <c r="AC4" s="7"/>
    </row>
    <row r="5" spans="1:29" ht="22.5" customHeight="1">
      <c r="A5" t="s">
        <v>14462</v>
      </c>
      <c r="B5" s="7" t="s">
        <v>91</v>
      </c>
      <c r="C5" s="7" t="s">
        <v>3044</v>
      </c>
      <c r="D5" s="7" t="s">
        <v>3045</v>
      </c>
      <c r="E5" s="7" t="s">
        <v>3046</v>
      </c>
      <c r="F5" s="7" t="s">
        <v>3047</v>
      </c>
      <c r="G5" s="7"/>
      <c r="H5" s="17" t="s">
        <v>3048</v>
      </c>
      <c r="I5" s="7">
        <v>4.9000000000000004</v>
      </c>
      <c r="J5" s="7">
        <v>646</v>
      </c>
      <c r="K5" s="7" t="s">
        <v>3049</v>
      </c>
      <c r="L5" s="7" t="s">
        <v>3050</v>
      </c>
      <c r="M5" s="7" t="s">
        <v>35</v>
      </c>
      <c r="N5" s="7" t="s">
        <v>27</v>
      </c>
      <c r="O5" s="7"/>
      <c r="P5" s="7"/>
      <c r="Q5" s="7"/>
      <c r="R5" s="7"/>
      <c r="S5" s="7"/>
      <c r="T5" s="7"/>
      <c r="U5" s="7"/>
      <c r="V5" s="7"/>
      <c r="W5" s="7"/>
      <c r="X5" s="7"/>
      <c r="Y5" s="7"/>
      <c r="Z5" s="7"/>
      <c r="AA5" s="7"/>
      <c r="AB5" s="7"/>
      <c r="AC5" s="7"/>
    </row>
    <row r="6" spans="1:29" ht="22.5" customHeight="1">
      <c r="A6" t="s">
        <v>14462</v>
      </c>
      <c r="B6" s="7" t="s">
        <v>91</v>
      </c>
      <c r="C6" s="7" t="s">
        <v>3051</v>
      </c>
      <c r="D6" s="7" t="s">
        <v>3052</v>
      </c>
      <c r="E6" s="7" t="s">
        <v>3053</v>
      </c>
      <c r="F6" s="7" t="s">
        <v>3054</v>
      </c>
      <c r="G6" s="7"/>
      <c r="H6" s="17" t="s">
        <v>3055</v>
      </c>
      <c r="I6" s="9">
        <v>4.8</v>
      </c>
      <c r="J6" s="9">
        <v>47</v>
      </c>
      <c r="K6" s="7" t="s">
        <v>3056</v>
      </c>
      <c r="L6" s="7" t="s">
        <v>3057</v>
      </c>
      <c r="M6" s="7" t="s">
        <v>91</v>
      </c>
      <c r="N6" s="7" t="s">
        <v>316</v>
      </c>
      <c r="O6" s="7"/>
      <c r="P6" s="7"/>
      <c r="Q6" s="7"/>
      <c r="R6" s="7"/>
      <c r="S6" s="7"/>
      <c r="T6" s="7"/>
      <c r="U6" s="7"/>
      <c r="V6" s="7"/>
      <c r="W6" s="7"/>
      <c r="X6" s="7"/>
      <c r="Y6" s="7"/>
      <c r="Z6" s="7"/>
      <c r="AA6" s="7"/>
      <c r="AB6" s="7"/>
      <c r="AC6" s="7"/>
    </row>
    <row r="7" spans="1:29" ht="22.5" customHeight="1">
      <c r="A7" t="s">
        <v>14462</v>
      </c>
      <c r="B7" s="7" t="s">
        <v>91</v>
      </c>
      <c r="C7" s="7" t="s">
        <v>3058</v>
      </c>
      <c r="D7" s="7" t="s">
        <v>3059</v>
      </c>
      <c r="E7" s="7" t="s">
        <v>3060</v>
      </c>
      <c r="F7" s="7" t="s">
        <v>3061</v>
      </c>
      <c r="G7" s="7"/>
      <c r="H7" s="17" t="s">
        <v>3062</v>
      </c>
      <c r="I7" s="9">
        <v>4.9000000000000004</v>
      </c>
      <c r="J7" s="9">
        <v>465</v>
      </c>
      <c r="K7" s="7" t="s">
        <v>3063</v>
      </c>
      <c r="L7" s="7" t="s">
        <v>3064</v>
      </c>
      <c r="M7" s="7" t="s">
        <v>91</v>
      </c>
      <c r="N7" s="7" t="s">
        <v>1902</v>
      </c>
      <c r="O7" s="7"/>
      <c r="P7" s="7"/>
      <c r="Q7" s="7"/>
      <c r="R7" s="7"/>
      <c r="S7" s="7"/>
      <c r="T7" s="7"/>
      <c r="U7" s="7"/>
      <c r="V7" s="7"/>
      <c r="W7" s="7"/>
      <c r="X7" s="7"/>
      <c r="Y7" s="7"/>
      <c r="Z7" s="7"/>
      <c r="AA7" s="7"/>
      <c r="AB7" s="7"/>
      <c r="AC7" s="7"/>
    </row>
    <row r="8" spans="1:29" ht="22.5" customHeight="1">
      <c r="A8" t="s">
        <v>14462</v>
      </c>
      <c r="B8" s="7" t="s">
        <v>91</v>
      </c>
      <c r="C8" s="7" t="s">
        <v>3065</v>
      </c>
      <c r="D8" s="7" t="s">
        <v>3066</v>
      </c>
      <c r="E8" s="7" t="s">
        <v>3067</v>
      </c>
      <c r="F8" s="7" t="s">
        <v>3068</v>
      </c>
      <c r="G8" s="7"/>
      <c r="H8" s="17" t="s">
        <v>3069</v>
      </c>
      <c r="I8" s="7">
        <v>4.8</v>
      </c>
      <c r="J8" s="7">
        <v>679</v>
      </c>
      <c r="K8" s="7" t="s">
        <v>3070</v>
      </c>
      <c r="L8" s="7" t="s">
        <v>151</v>
      </c>
      <c r="M8" s="7" t="s">
        <v>35</v>
      </c>
      <c r="N8" s="7" t="s">
        <v>27</v>
      </c>
      <c r="O8" s="7"/>
      <c r="P8" s="7"/>
      <c r="Q8" s="7"/>
      <c r="R8" s="7"/>
      <c r="S8" s="7"/>
      <c r="T8" s="7"/>
      <c r="U8" s="7"/>
      <c r="V8" s="7"/>
      <c r="W8" s="7"/>
      <c r="X8" s="7"/>
      <c r="Y8" s="7"/>
      <c r="Z8" s="7"/>
      <c r="AA8" s="7"/>
      <c r="AB8" s="7"/>
      <c r="AC8" s="7"/>
    </row>
    <row r="9" spans="1:29" ht="22.5" customHeight="1">
      <c r="A9" t="s">
        <v>14462</v>
      </c>
      <c r="B9" s="7" t="s">
        <v>91</v>
      </c>
      <c r="C9" s="7" t="s">
        <v>3071</v>
      </c>
      <c r="D9" s="7" t="s">
        <v>3072</v>
      </c>
      <c r="E9" s="7" t="s">
        <v>3073</v>
      </c>
      <c r="F9" s="7" t="s">
        <v>3074</v>
      </c>
      <c r="G9" s="7"/>
      <c r="H9" s="17" t="s">
        <v>3075</v>
      </c>
      <c r="I9" s="7">
        <v>5</v>
      </c>
      <c r="J9" s="7">
        <v>484</v>
      </c>
      <c r="K9" s="7" t="s">
        <v>3076</v>
      </c>
      <c r="L9" s="7" t="s">
        <v>3077</v>
      </c>
      <c r="M9" s="7" t="s">
        <v>35</v>
      </c>
      <c r="N9" s="7" t="s">
        <v>3078</v>
      </c>
      <c r="O9" s="7"/>
      <c r="P9" s="7"/>
      <c r="Q9" s="7"/>
      <c r="R9" s="7"/>
      <c r="S9" s="7"/>
      <c r="T9" s="7"/>
      <c r="U9" s="7"/>
      <c r="V9" s="7"/>
      <c r="W9" s="7"/>
      <c r="X9" s="7"/>
      <c r="Y9" s="7"/>
      <c r="Z9" s="7"/>
      <c r="AA9" s="7"/>
      <c r="AB9" s="7"/>
      <c r="AC9" s="7"/>
    </row>
    <row r="10" spans="1:29" ht="22.5" customHeight="1">
      <c r="A10" t="s">
        <v>14462</v>
      </c>
      <c r="B10" s="7" t="s">
        <v>91</v>
      </c>
      <c r="C10" s="7" t="s">
        <v>3079</v>
      </c>
      <c r="D10" s="7" t="s">
        <v>3080</v>
      </c>
      <c r="E10" s="7" t="s">
        <v>3081</v>
      </c>
      <c r="F10" s="7" t="s">
        <v>3082</v>
      </c>
      <c r="G10" s="7"/>
      <c r="H10" s="17" t="s">
        <v>3083</v>
      </c>
      <c r="I10" s="7">
        <v>4.8</v>
      </c>
      <c r="J10" s="7">
        <v>671</v>
      </c>
      <c r="K10" s="7" t="s">
        <v>3084</v>
      </c>
      <c r="L10" s="7" t="s">
        <v>3085</v>
      </c>
      <c r="M10" s="7" t="s">
        <v>35</v>
      </c>
      <c r="N10" s="7" t="s">
        <v>27</v>
      </c>
      <c r="O10" s="7"/>
      <c r="P10" s="7"/>
      <c r="Q10" s="7"/>
      <c r="R10" s="7"/>
      <c r="S10" s="7"/>
      <c r="T10" s="7"/>
      <c r="U10" s="7"/>
      <c r="V10" s="7"/>
      <c r="W10" s="7"/>
      <c r="X10" s="7"/>
      <c r="Y10" s="7"/>
      <c r="Z10" s="7"/>
      <c r="AA10" s="7"/>
      <c r="AB10" s="7"/>
      <c r="AC10" s="7"/>
    </row>
    <row r="11" spans="1:29" ht="22.5" customHeight="1">
      <c r="A11" t="s">
        <v>14462</v>
      </c>
      <c r="B11" s="7" t="s">
        <v>91</v>
      </c>
      <c r="C11" s="7" t="s">
        <v>3086</v>
      </c>
      <c r="D11" s="7" t="s">
        <v>3087</v>
      </c>
      <c r="E11" s="7" t="s">
        <v>3088</v>
      </c>
      <c r="F11" s="7" t="s">
        <v>3089</v>
      </c>
      <c r="G11" s="7"/>
      <c r="H11" s="17" t="s">
        <v>3090</v>
      </c>
      <c r="I11" s="7">
        <v>4.9000000000000004</v>
      </c>
      <c r="J11" s="7">
        <v>399</v>
      </c>
      <c r="K11" s="7" t="s">
        <v>3091</v>
      </c>
      <c r="L11" s="7" t="s">
        <v>3092</v>
      </c>
      <c r="M11" s="7" t="s">
        <v>83</v>
      </c>
      <c r="N11" s="7" t="s">
        <v>27</v>
      </c>
      <c r="O11" s="7"/>
      <c r="P11" s="7"/>
      <c r="Q11" s="7"/>
      <c r="R11" s="7"/>
      <c r="S11" s="7"/>
      <c r="T11" s="7"/>
      <c r="U11" s="7"/>
      <c r="V11" s="7"/>
      <c r="W11" s="7"/>
      <c r="X11" s="7"/>
      <c r="Y11" s="7"/>
      <c r="Z11" s="7"/>
      <c r="AA11" s="7"/>
      <c r="AB11" s="7"/>
      <c r="AC11" s="7"/>
    </row>
    <row r="12" spans="1:29" ht="22.5" customHeight="1">
      <c r="A12" t="s">
        <v>14462</v>
      </c>
      <c r="B12" s="7" t="s">
        <v>91</v>
      </c>
      <c r="C12" s="7" t="s">
        <v>3093</v>
      </c>
      <c r="D12" s="7" t="s">
        <v>3094</v>
      </c>
      <c r="E12" s="7" t="s">
        <v>3095</v>
      </c>
      <c r="F12" s="7" t="s">
        <v>3096</v>
      </c>
      <c r="G12" s="7"/>
      <c r="H12" s="17" t="s">
        <v>3097</v>
      </c>
      <c r="I12" s="7">
        <v>4.9000000000000004</v>
      </c>
      <c r="J12" s="7">
        <v>470</v>
      </c>
      <c r="K12" s="7" t="s">
        <v>3098</v>
      </c>
      <c r="L12" s="7" t="s">
        <v>3099</v>
      </c>
      <c r="M12" s="7" t="s">
        <v>186</v>
      </c>
      <c r="N12" s="7" t="s">
        <v>92</v>
      </c>
      <c r="O12" s="7"/>
      <c r="P12" s="7"/>
      <c r="Q12" s="7"/>
      <c r="R12" s="7"/>
      <c r="S12" s="7"/>
      <c r="T12" s="7"/>
      <c r="U12" s="7"/>
      <c r="V12" s="7"/>
      <c r="W12" s="7"/>
      <c r="X12" s="7"/>
      <c r="Y12" s="7"/>
      <c r="Z12" s="7"/>
      <c r="AA12" s="7"/>
      <c r="AB12" s="7"/>
      <c r="AC12" s="7"/>
    </row>
    <row r="13" spans="1:29" ht="22.5" customHeight="1">
      <c r="A13" t="s">
        <v>14462</v>
      </c>
      <c r="B13" s="7" t="s">
        <v>91</v>
      </c>
      <c r="C13" s="7" t="s">
        <v>3100</v>
      </c>
      <c r="D13" s="7" t="s">
        <v>3101</v>
      </c>
      <c r="E13" s="7" t="s">
        <v>3102</v>
      </c>
      <c r="F13" s="7" t="s">
        <v>3103</v>
      </c>
      <c r="G13" s="7"/>
      <c r="H13" s="17" t="s">
        <v>3104</v>
      </c>
      <c r="I13" s="7">
        <v>4.9000000000000004</v>
      </c>
      <c r="J13" s="9">
        <v>1351</v>
      </c>
      <c r="K13" s="7" t="s">
        <v>3105</v>
      </c>
      <c r="L13" s="7" t="s">
        <v>3106</v>
      </c>
      <c r="M13" s="7" t="s">
        <v>83</v>
      </c>
      <c r="N13" s="7" t="s">
        <v>3107</v>
      </c>
      <c r="O13" s="7"/>
      <c r="P13" s="7"/>
      <c r="Q13" s="7"/>
      <c r="R13" s="7"/>
      <c r="S13" s="7"/>
      <c r="T13" s="7"/>
      <c r="U13" s="7"/>
      <c r="V13" s="7"/>
      <c r="W13" s="7"/>
      <c r="X13" s="7"/>
      <c r="Y13" s="7"/>
      <c r="Z13" s="7"/>
      <c r="AA13" s="7"/>
      <c r="AB13" s="7"/>
      <c r="AC13" s="7"/>
    </row>
    <row r="14" spans="1:29" ht="22.5" customHeight="1">
      <c r="A14" t="s">
        <v>14462</v>
      </c>
      <c r="B14" s="7" t="s">
        <v>91</v>
      </c>
      <c r="C14" s="7" t="s">
        <v>3108</v>
      </c>
      <c r="D14" s="7" t="s">
        <v>3109</v>
      </c>
      <c r="E14" s="7" t="s">
        <v>3110</v>
      </c>
      <c r="F14" s="7" t="s">
        <v>3111</v>
      </c>
      <c r="G14" s="7"/>
      <c r="H14" s="17" t="s">
        <v>3112</v>
      </c>
      <c r="I14" s="9">
        <v>4.9000000000000004</v>
      </c>
      <c r="J14" s="7">
        <v>840</v>
      </c>
      <c r="K14" s="7" t="s">
        <v>3113</v>
      </c>
      <c r="L14" s="7" t="s">
        <v>3114</v>
      </c>
      <c r="M14" s="7" t="s">
        <v>35</v>
      </c>
      <c r="N14" s="7" t="s">
        <v>27</v>
      </c>
      <c r="O14" s="7"/>
      <c r="P14" s="7"/>
      <c r="Q14" s="7"/>
      <c r="R14" s="7"/>
      <c r="S14" s="7"/>
      <c r="T14" s="7"/>
      <c r="U14" s="7"/>
      <c r="V14" s="7"/>
      <c r="W14" s="7"/>
      <c r="X14" s="7"/>
      <c r="Y14" s="7"/>
      <c r="Z14" s="7"/>
      <c r="AA14" s="7"/>
      <c r="AB14" s="7"/>
      <c r="AC14" s="7"/>
    </row>
    <row r="15" spans="1:29" ht="22.5" customHeight="1">
      <c r="A15" t="s">
        <v>14462</v>
      </c>
      <c r="B15" s="7" t="s">
        <v>91</v>
      </c>
      <c r="C15" s="7" t="s">
        <v>3115</v>
      </c>
      <c r="D15" s="7" t="s">
        <v>3116</v>
      </c>
      <c r="E15" s="7" t="s">
        <v>3117</v>
      </c>
      <c r="F15" s="7" t="s">
        <v>3118</v>
      </c>
      <c r="G15" s="7"/>
      <c r="H15" s="17" t="s">
        <v>3119</v>
      </c>
      <c r="I15" s="7">
        <v>4.9000000000000004</v>
      </c>
      <c r="J15" s="7">
        <v>720</v>
      </c>
      <c r="K15" s="7" t="s">
        <v>3120</v>
      </c>
      <c r="L15" s="7" t="s">
        <v>3121</v>
      </c>
      <c r="M15" s="7" t="s">
        <v>91</v>
      </c>
      <c r="N15" s="7" t="s">
        <v>339</v>
      </c>
      <c r="O15" s="7"/>
      <c r="P15" s="7"/>
      <c r="Q15" s="7"/>
      <c r="R15" s="7"/>
      <c r="S15" s="7"/>
      <c r="T15" s="7"/>
      <c r="U15" s="7"/>
      <c r="V15" s="7"/>
      <c r="W15" s="7"/>
      <c r="X15" s="7"/>
      <c r="Y15" s="7"/>
      <c r="Z15" s="7"/>
      <c r="AA15" s="7"/>
      <c r="AB15" s="7"/>
      <c r="AC15" s="7"/>
    </row>
    <row r="16" spans="1:29" ht="22.5" customHeight="1">
      <c r="A16" t="s">
        <v>14462</v>
      </c>
      <c r="B16" s="7" t="s">
        <v>91</v>
      </c>
      <c r="C16" s="7" t="s">
        <v>3122</v>
      </c>
      <c r="D16" s="7" t="s">
        <v>3123</v>
      </c>
      <c r="E16" s="7" t="s">
        <v>3124</v>
      </c>
      <c r="F16" s="7" t="s">
        <v>3125</v>
      </c>
      <c r="G16" s="7"/>
      <c r="H16" s="17" t="s">
        <v>3126</v>
      </c>
      <c r="I16" s="7">
        <v>5</v>
      </c>
      <c r="J16" s="9">
        <v>109</v>
      </c>
      <c r="K16" s="7" t="s">
        <v>3127</v>
      </c>
      <c r="L16" s="7" t="s">
        <v>315</v>
      </c>
      <c r="M16" s="7" t="s">
        <v>307</v>
      </c>
      <c r="N16" s="7" t="s">
        <v>119</v>
      </c>
      <c r="O16" s="7"/>
      <c r="P16" s="7"/>
      <c r="Q16" s="7"/>
      <c r="R16" s="7"/>
      <c r="S16" s="7"/>
      <c r="T16" s="7"/>
      <c r="U16" s="7"/>
      <c r="V16" s="7"/>
      <c r="W16" s="7"/>
      <c r="X16" s="7"/>
      <c r="Y16" s="7"/>
      <c r="Z16" s="7"/>
      <c r="AA16" s="7"/>
      <c r="AB16" s="7"/>
      <c r="AC16" s="7"/>
    </row>
    <row r="17" spans="1:29" ht="22.5" customHeight="1">
      <c r="A17" t="s">
        <v>14462</v>
      </c>
      <c r="B17" s="7" t="s">
        <v>91</v>
      </c>
      <c r="C17" s="7" t="s">
        <v>3128</v>
      </c>
      <c r="D17" s="7" t="s">
        <v>3129</v>
      </c>
      <c r="E17" s="7" t="s">
        <v>3130</v>
      </c>
      <c r="F17" s="7" t="s">
        <v>3131</v>
      </c>
      <c r="G17" s="7"/>
      <c r="H17" s="17" t="s">
        <v>3132</v>
      </c>
      <c r="I17" s="9">
        <v>4.8</v>
      </c>
      <c r="J17" s="7">
        <v>322</v>
      </c>
      <c r="K17" s="7" t="s">
        <v>3133</v>
      </c>
      <c r="L17" s="7" t="s">
        <v>3134</v>
      </c>
      <c r="M17" s="7" t="s">
        <v>91</v>
      </c>
      <c r="N17" s="7" t="s">
        <v>27</v>
      </c>
      <c r="O17" s="7"/>
      <c r="P17" s="7"/>
      <c r="Q17" s="7"/>
      <c r="R17" s="7"/>
      <c r="S17" s="7"/>
      <c r="T17" s="7"/>
      <c r="U17" s="7"/>
      <c r="V17" s="7"/>
      <c r="W17" s="7"/>
      <c r="X17" s="7"/>
      <c r="Y17" s="7"/>
      <c r="Z17" s="7"/>
      <c r="AA17" s="7"/>
      <c r="AB17" s="7"/>
      <c r="AC17" s="7"/>
    </row>
    <row r="18" spans="1:29" ht="22.5" customHeight="1">
      <c r="A18" t="s">
        <v>14462</v>
      </c>
      <c r="B18" s="7" t="s">
        <v>91</v>
      </c>
      <c r="C18" s="7" t="s">
        <v>3135</v>
      </c>
      <c r="D18" s="7" t="s">
        <v>3136</v>
      </c>
      <c r="E18" s="7" t="s">
        <v>3137</v>
      </c>
      <c r="F18" s="7" t="s">
        <v>3138</v>
      </c>
      <c r="G18" s="7"/>
      <c r="H18" s="17" t="s">
        <v>3139</v>
      </c>
      <c r="I18" s="7">
        <v>4.8</v>
      </c>
      <c r="J18" s="7">
        <v>437</v>
      </c>
      <c r="K18" s="7" t="s">
        <v>3140</v>
      </c>
      <c r="L18" s="7" t="s">
        <v>99</v>
      </c>
      <c r="M18" s="7" t="s">
        <v>35</v>
      </c>
      <c r="N18" s="7" t="s">
        <v>92</v>
      </c>
      <c r="O18" s="7"/>
      <c r="P18" s="7"/>
      <c r="Q18" s="7"/>
      <c r="R18" s="7"/>
      <c r="S18" s="7"/>
      <c r="T18" s="7"/>
      <c r="U18" s="7"/>
      <c r="V18" s="7"/>
      <c r="W18" s="7"/>
      <c r="X18" s="7"/>
      <c r="Y18" s="7"/>
      <c r="Z18" s="7"/>
      <c r="AA18" s="7"/>
      <c r="AB18" s="7"/>
      <c r="AC18" s="7"/>
    </row>
    <row r="19" spans="1:29" ht="22.5" customHeight="1">
      <c r="A19" t="s">
        <v>14462</v>
      </c>
      <c r="B19" s="7" t="s">
        <v>35</v>
      </c>
      <c r="C19" s="7" t="s">
        <v>3141</v>
      </c>
      <c r="D19" s="7" t="s">
        <v>3142</v>
      </c>
      <c r="E19" s="7" t="s">
        <v>3143</v>
      </c>
      <c r="F19" s="7" t="s">
        <v>3144</v>
      </c>
      <c r="G19" s="7"/>
      <c r="H19" s="17" t="s">
        <v>3145</v>
      </c>
      <c r="I19" s="7">
        <v>4.8</v>
      </c>
      <c r="J19" s="7">
        <v>152</v>
      </c>
      <c r="K19" s="7" t="s">
        <v>3146</v>
      </c>
      <c r="L19" s="7" t="s">
        <v>75</v>
      </c>
      <c r="M19" s="7" t="s">
        <v>1799</v>
      </c>
      <c r="N19" s="7" t="s">
        <v>27</v>
      </c>
      <c r="O19" s="7"/>
      <c r="P19" s="7"/>
      <c r="Q19" s="7"/>
      <c r="R19" s="7"/>
      <c r="S19" s="7"/>
      <c r="T19" s="7"/>
      <c r="U19" s="7"/>
      <c r="V19" s="7"/>
      <c r="W19" s="7"/>
      <c r="X19" s="7"/>
      <c r="Y19" s="7"/>
      <c r="Z19" s="7"/>
      <c r="AA19" s="7"/>
      <c r="AB19" s="7"/>
      <c r="AC19" s="7"/>
    </row>
    <row r="20" spans="1:29" ht="22.5" customHeight="1">
      <c r="A20" t="s">
        <v>14462</v>
      </c>
      <c r="B20" s="7" t="s">
        <v>35</v>
      </c>
      <c r="C20" s="7" t="s">
        <v>3147</v>
      </c>
      <c r="D20" s="7" t="s">
        <v>3148</v>
      </c>
      <c r="E20" s="7" t="s">
        <v>3149</v>
      </c>
      <c r="F20" s="7" t="s">
        <v>3150</v>
      </c>
      <c r="G20" s="7"/>
      <c r="H20" s="17" t="s">
        <v>3151</v>
      </c>
      <c r="I20" s="7">
        <v>4.9000000000000004</v>
      </c>
      <c r="J20" s="7">
        <v>889</v>
      </c>
      <c r="K20" s="7" t="s">
        <v>3152</v>
      </c>
      <c r="L20" s="7" t="s">
        <v>3153</v>
      </c>
      <c r="M20" s="7" t="s">
        <v>3154</v>
      </c>
      <c r="N20" s="7" t="s">
        <v>92</v>
      </c>
      <c r="O20" s="7"/>
      <c r="P20" s="7"/>
      <c r="Q20" s="7"/>
      <c r="R20" s="7"/>
      <c r="S20" s="7"/>
      <c r="T20" s="7"/>
      <c r="U20" s="7"/>
      <c r="V20" s="7"/>
      <c r="W20" s="7"/>
      <c r="X20" s="7"/>
      <c r="Y20" s="7"/>
      <c r="Z20" s="7"/>
      <c r="AA20" s="7"/>
      <c r="AB20" s="7"/>
      <c r="AC20" s="7"/>
    </row>
    <row r="21" spans="1:29" ht="22.5" customHeight="1">
      <c r="A21" t="s">
        <v>14462</v>
      </c>
      <c r="B21" s="7" t="s">
        <v>35</v>
      </c>
      <c r="C21" s="7" t="s">
        <v>3155</v>
      </c>
      <c r="D21" s="7" t="s">
        <v>3156</v>
      </c>
      <c r="E21" s="7" t="s">
        <v>3157</v>
      </c>
      <c r="F21" s="7" t="s">
        <v>3158</v>
      </c>
      <c r="G21" s="7"/>
      <c r="H21" s="17" t="s">
        <v>3159</v>
      </c>
      <c r="I21" s="7">
        <v>4.9000000000000004</v>
      </c>
      <c r="J21" s="7">
        <v>375</v>
      </c>
      <c r="K21" s="7" t="s">
        <v>3160</v>
      </c>
      <c r="L21" s="7" t="s">
        <v>3161</v>
      </c>
      <c r="M21" s="7" t="s">
        <v>91</v>
      </c>
      <c r="N21" s="7" t="s">
        <v>27</v>
      </c>
      <c r="O21" s="7"/>
      <c r="P21" s="7"/>
      <c r="Q21" s="7"/>
      <c r="R21" s="7"/>
      <c r="S21" s="7"/>
      <c r="T21" s="7"/>
      <c r="U21" s="7"/>
      <c r="V21" s="7"/>
      <c r="W21" s="7"/>
      <c r="X21" s="7"/>
      <c r="Y21" s="7"/>
      <c r="Z21" s="7"/>
      <c r="AA21" s="7"/>
      <c r="AB21" s="7"/>
      <c r="AC21" s="7"/>
    </row>
    <row r="22" spans="1:29" ht="22.5" customHeight="1">
      <c r="A22" t="s">
        <v>14462</v>
      </c>
      <c r="B22" s="7" t="s">
        <v>35</v>
      </c>
      <c r="C22" s="7" t="s">
        <v>3162</v>
      </c>
      <c r="D22" s="7" t="s">
        <v>3163</v>
      </c>
      <c r="E22" s="7" t="s">
        <v>3164</v>
      </c>
      <c r="F22" s="7" t="s">
        <v>3165</v>
      </c>
      <c r="G22" s="7"/>
      <c r="H22" s="17" t="s">
        <v>3166</v>
      </c>
      <c r="I22" s="7">
        <v>4.9000000000000004</v>
      </c>
      <c r="J22" s="9">
        <v>118</v>
      </c>
      <c r="K22" s="7" t="s">
        <v>3167</v>
      </c>
      <c r="L22" s="7" t="s">
        <v>99</v>
      </c>
      <c r="M22" s="7" t="s">
        <v>35</v>
      </c>
      <c r="N22" s="7" t="s">
        <v>316</v>
      </c>
      <c r="O22" s="7"/>
      <c r="P22" s="7"/>
      <c r="Q22" s="7"/>
      <c r="R22" s="7"/>
      <c r="S22" s="7"/>
      <c r="T22" s="7"/>
      <c r="U22" s="7"/>
      <c r="V22" s="7"/>
      <c r="W22" s="7"/>
      <c r="X22" s="7"/>
      <c r="Y22" s="7"/>
      <c r="Z22" s="7"/>
      <c r="AA22" s="7"/>
      <c r="AB22" s="7"/>
      <c r="AC22" s="7"/>
    </row>
    <row r="23" spans="1:29" ht="22.5" customHeight="1">
      <c r="A23" t="s">
        <v>14462</v>
      </c>
      <c r="B23" s="7" t="s">
        <v>35</v>
      </c>
      <c r="C23" s="7" t="s">
        <v>3168</v>
      </c>
      <c r="D23" s="7" t="s">
        <v>3169</v>
      </c>
      <c r="E23" s="7" t="s">
        <v>3170</v>
      </c>
      <c r="F23" s="7" t="s">
        <v>3171</v>
      </c>
      <c r="G23" s="7"/>
      <c r="H23" s="17" t="s">
        <v>3172</v>
      </c>
      <c r="I23" s="7">
        <v>5</v>
      </c>
      <c r="J23" s="7">
        <v>507</v>
      </c>
      <c r="K23" s="7" t="s">
        <v>3173</v>
      </c>
      <c r="L23" s="7" t="s">
        <v>3174</v>
      </c>
      <c r="M23" s="7" t="s">
        <v>35</v>
      </c>
      <c r="N23" s="7" t="s">
        <v>27</v>
      </c>
      <c r="O23" s="7"/>
      <c r="P23" s="7"/>
      <c r="Q23" s="7"/>
      <c r="R23" s="7"/>
      <c r="S23" s="7"/>
      <c r="T23" s="7"/>
      <c r="U23" s="7"/>
      <c r="V23" s="7"/>
      <c r="W23" s="7"/>
      <c r="X23" s="7"/>
      <c r="Y23" s="7"/>
      <c r="Z23" s="7"/>
      <c r="AA23" s="7"/>
      <c r="AB23" s="7"/>
      <c r="AC23" s="7"/>
    </row>
    <row r="24" spans="1:29" ht="22.5" customHeight="1">
      <c r="A24" t="s">
        <v>14462</v>
      </c>
      <c r="B24" s="7" t="s">
        <v>35</v>
      </c>
      <c r="C24" s="7" t="s">
        <v>3175</v>
      </c>
      <c r="D24" s="7" t="s">
        <v>3176</v>
      </c>
      <c r="E24" s="7" t="s">
        <v>3177</v>
      </c>
      <c r="F24" s="7" t="s">
        <v>3178</v>
      </c>
      <c r="G24" s="7"/>
      <c r="H24" s="17" t="s">
        <v>3179</v>
      </c>
      <c r="I24" s="9">
        <v>4.9000000000000004</v>
      </c>
      <c r="J24" s="7">
        <v>312</v>
      </c>
      <c r="K24" s="7" t="s">
        <v>3180</v>
      </c>
      <c r="L24" s="7" t="s">
        <v>3181</v>
      </c>
      <c r="M24" s="7" t="s">
        <v>35</v>
      </c>
      <c r="N24" s="7" t="s">
        <v>27</v>
      </c>
      <c r="O24" s="7"/>
      <c r="P24" s="7"/>
      <c r="Q24" s="7"/>
      <c r="R24" s="7"/>
      <c r="S24" s="7"/>
      <c r="T24" s="7"/>
      <c r="U24" s="7"/>
      <c r="V24" s="7"/>
      <c r="W24" s="7"/>
      <c r="X24" s="7"/>
      <c r="Y24" s="7"/>
      <c r="Z24" s="7"/>
      <c r="AA24" s="7"/>
      <c r="AB24" s="7"/>
      <c r="AC24" s="7"/>
    </row>
    <row r="25" spans="1:29" ht="22.5" customHeight="1">
      <c r="A25" t="s">
        <v>14462</v>
      </c>
      <c r="B25" s="7" t="s">
        <v>35</v>
      </c>
      <c r="C25" s="7" t="s">
        <v>3182</v>
      </c>
      <c r="D25" s="7" t="s">
        <v>3183</v>
      </c>
      <c r="E25" s="7" t="s">
        <v>3184</v>
      </c>
      <c r="F25" s="7" t="s">
        <v>3185</v>
      </c>
      <c r="G25" s="7"/>
      <c r="H25" s="17" t="s">
        <v>3186</v>
      </c>
      <c r="I25" s="7">
        <v>4.8</v>
      </c>
      <c r="J25" s="7">
        <v>263</v>
      </c>
      <c r="K25" s="7" t="s">
        <v>3187</v>
      </c>
      <c r="L25" s="7" t="s">
        <v>3188</v>
      </c>
      <c r="M25" s="7" t="s">
        <v>83</v>
      </c>
      <c r="N25" s="7" t="s">
        <v>27</v>
      </c>
      <c r="O25" s="7"/>
      <c r="P25" s="7"/>
      <c r="Q25" s="7"/>
      <c r="R25" s="7"/>
      <c r="S25" s="7"/>
      <c r="T25" s="7"/>
      <c r="U25" s="7"/>
      <c r="V25" s="7"/>
      <c r="W25" s="7"/>
      <c r="X25" s="7"/>
      <c r="Y25" s="7"/>
      <c r="Z25" s="7"/>
      <c r="AA25" s="7"/>
      <c r="AB25" s="7"/>
      <c r="AC25" s="7"/>
    </row>
    <row r="26" spans="1:29" ht="22.5" customHeight="1">
      <c r="A26" t="s">
        <v>14462</v>
      </c>
      <c r="B26" s="7" t="s">
        <v>35</v>
      </c>
      <c r="C26" s="7" t="s">
        <v>3189</v>
      </c>
      <c r="D26" s="7" t="s">
        <v>3190</v>
      </c>
      <c r="E26" s="7" t="s">
        <v>3191</v>
      </c>
      <c r="F26" s="7" t="s">
        <v>3192</v>
      </c>
      <c r="G26" s="7"/>
      <c r="H26" s="17" t="s">
        <v>3193</v>
      </c>
      <c r="I26" s="7">
        <v>5</v>
      </c>
      <c r="J26" s="7">
        <v>802</v>
      </c>
      <c r="K26" s="7" t="s">
        <v>3194</v>
      </c>
      <c r="L26" s="7" t="s">
        <v>3064</v>
      </c>
      <c r="M26" s="7" t="s">
        <v>3195</v>
      </c>
      <c r="N26" s="7" t="s">
        <v>324</v>
      </c>
      <c r="O26" s="7"/>
      <c r="P26" s="7"/>
      <c r="Q26" s="7"/>
      <c r="R26" s="7"/>
      <c r="S26" s="7"/>
      <c r="T26" s="7"/>
      <c r="U26" s="7"/>
      <c r="V26" s="7"/>
      <c r="W26" s="7"/>
      <c r="X26" s="7"/>
      <c r="Y26" s="7"/>
      <c r="Z26" s="7"/>
      <c r="AA26" s="7"/>
      <c r="AB26" s="7"/>
      <c r="AC26" s="7"/>
    </row>
    <row r="27" spans="1:29" ht="22.5" customHeight="1">
      <c r="A27" t="s">
        <v>14462</v>
      </c>
      <c r="B27" s="7" t="s">
        <v>35</v>
      </c>
      <c r="C27" s="7" t="s">
        <v>3196</v>
      </c>
      <c r="D27" s="7" t="s">
        <v>3197</v>
      </c>
      <c r="E27" s="7" t="s">
        <v>3198</v>
      </c>
      <c r="F27" s="7" t="s">
        <v>3199</v>
      </c>
      <c r="G27" s="7"/>
      <c r="H27" s="17" t="s">
        <v>3200</v>
      </c>
      <c r="I27" s="7">
        <v>5</v>
      </c>
      <c r="J27" s="7">
        <v>670</v>
      </c>
      <c r="K27" s="7" t="s">
        <v>3201</v>
      </c>
      <c r="L27" s="7" t="s">
        <v>3202</v>
      </c>
      <c r="M27" s="7" t="s">
        <v>35</v>
      </c>
      <c r="N27" s="7" t="s">
        <v>194</v>
      </c>
      <c r="O27" s="7"/>
      <c r="P27" s="7"/>
      <c r="Q27" s="7"/>
      <c r="R27" s="7"/>
      <c r="S27" s="7"/>
      <c r="T27" s="7"/>
      <c r="U27" s="7"/>
      <c r="V27" s="7"/>
      <c r="W27" s="7"/>
      <c r="X27" s="7"/>
      <c r="Y27" s="7"/>
      <c r="Z27" s="7"/>
      <c r="AA27" s="7"/>
      <c r="AB27" s="7"/>
      <c r="AC27" s="7"/>
    </row>
    <row r="28" spans="1:29" ht="22.5" customHeight="1">
      <c r="A28" t="s">
        <v>14462</v>
      </c>
      <c r="B28" s="7" t="s">
        <v>35</v>
      </c>
      <c r="C28" s="7" t="s">
        <v>3203</v>
      </c>
      <c r="D28" s="7" t="s">
        <v>3204</v>
      </c>
      <c r="E28" s="7" t="s">
        <v>3205</v>
      </c>
      <c r="F28" s="7" t="s">
        <v>3206</v>
      </c>
      <c r="G28" s="7"/>
      <c r="H28" s="17" t="s">
        <v>3207</v>
      </c>
      <c r="I28" s="7">
        <v>4.9000000000000004</v>
      </c>
      <c r="J28" s="7">
        <v>348</v>
      </c>
      <c r="K28" s="7" t="s">
        <v>3208</v>
      </c>
      <c r="L28" s="7" t="s">
        <v>3209</v>
      </c>
      <c r="M28" s="7" t="s">
        <v>52</v>
      </c>
      <c r="N28" s="7" t="s">
        <v>27</v>
      </c>
      <c r="O28" s="7"/>
      <c r="P28" s="7"/>
      <c r="Q28" s="7"/>
      <c r="R28" s="7"/>
      <c r="S28" s="7"/>
      <c r="T28" s="7"/>
      <c r="U28" s="7"/>
      <c r="V28" s="7"/>
      <c r="W28" s="7"/>
      <c r="X28" s="7"/>
      <c r="Y28" s="7"/>
      <c r="Z28" s="7"/>
      <c r="AA28" s="7"/>
      <c r="AB28" s="7"/>
      <c r="AC28" s="7"/>
    </row>
    <row r="29" spans="1:29" ht="22.5" customHeight="1">
      <c r="A29" t="s">
        <v>14462</v>
      </c>
      <c r="B29" s="7" t="s">
        <v>35</v>
      </c>
      <c r="C29" s="7" t="s">
        <v>3210</v>
      </c>
      <c r="D29" s="7" t="s">
        <v>3211</v>
      </c>
      <c r="E29" s="7" t="s">
        <v>3212</v>
      </c>
      <c r="F29" s="7" t="s">
        <v>3213</v>
      </c>
      <c r="G29" s="7"/>
      <c r="H29" s="17" t="s">
        <v>3214</v>
      </c>
      <c r="I29" s="7">
        <v>5</v>
      </c>
      <c r="J29" s="7">
        <v>270</v>
      </c>
      <c r="K29" s="7" t="s">
        <v>3215</v>
      </c>
      <c r="L29" s="7" t="s">
        <v>3216</v>
      </c>
      <c r="M29" s="7" t="s">
        <v>35</v>
      </c>
      <c r="N29" s="7" t="s">
        <v>27</v>
      </c>
      <c r="O29" s="7"/>
      <c r="P29" s="7"/>
      <c r="Q29" s="7"/>
      <c r="R29" s="7"/>
      <c r="S29" s="7"/>
      <c r="T29" s="7"/>
      <c r="U29" s="7"/>
      <c r="V29" s="7"/>
      <c r="W29" s="7"/>
      <c r="X29" s="7"/>
      <c r="Y29" s="7"/>
      <c r="Z29" s="7"/>
      <c r="AA29" s="7"/>
      <c r="AB29" s="7"/>
      <c r="AC29" s="7"/>
    </row>
    <row r="30" spans="1:29" ht="22.5" customHeight="1">
      <c r="A30" t="s">
        <v>14462</v>
      </c>
      <c r="B30" s="7" t="s">
        <v>35</v>
      </c>
      <c r="C30" s="7" t="s">
        <v>3217</v>
      </c>
      <c r="D30" s="7" t="s">
        <v>3218</v>
      </c>
      <c r="E30" s="7" t="s">
        <v>3219</v>
      </c>
      <c r="F30" s="7" t="s">
        <v>3220</v>
      </c>
      <c r="G30" s="7"/>
      <c r="H30" s="17" t="s">
        <v>3221</v>
      </c>
      <c r="I30" s="7">
        <v>4.9000000000000004</v>
      </c>
      <c r="J30" s="7">
        <v>164</v>
      </c>
      <c r="K30" s="7" t="s">
        <v>3222</v>
      </c>
      <c r="L30" s="7" t="s">
        <v>3223</v>
      </c>
      <c r="M30" s="7" t="s">
        <v>3224</v>
      </c>
      <c r="N30" s="7" t="s">
        <v>27</v>
      </c>
      <c r="O30" s="7"/>
      <c r="P30" s="7"/>
      <c r="Q30" s="7"/>
      <c r="R30" s="7"/>
      <c r="S30" s="7"/>
      <c r="T30" s="7"/>
      <c r="U30" s="7"/>
      <c r="V30" s="7"/>
      <c r="W30" s="7"/>
      <c r="X30" s="7"/>
      <c r="Y30" s="7"/>
      <c r="Z30" s="7"/>
      <c r="AA30" s="7"/>
      <c r="AB30" s="7"/>
      <c r="AC30" s="7"/>
    </row>
    <row r="31" spans="1:29" ht="22.5" customHeight="1">
      <c r="A31" t="s">
        <v>14462</v>
      </c>
      <c r="B31" s="7" t="s">
        <v>35</v>
      </c>
      <c r="C31" s="7" t="s">
        <v>15</v>
      </c>
      <c r="D31" s="7" t="s">
        <v>16</v>
      </c>
      <c r="E31" s="7" t="s">
        <v>3225</v>
      </c>
      <c r="F31" s="7" t="s">
        <v>3226</v>
      </c>
      <c r="G31" s="7"/>
      <c r="H31" s="17" t="s">
        <v>3227</v>
      </c>
      <c r="I31" s="7">
        <v>4.9000000000000004</v>
      </c>
      <c r="J31" s="7">
        <v>427</v>
      </c>
      <c r="K31" s="7" t="s">
        <v>3228</v>
      </c>
      <c r="L31" s="7" t="s">
        <v>3229</v>
      </c>
      <c r="M31" s="7" t="s">
        <v>83</v>
      </c>
      <c r="N31" s="7" t="s">
        <v>27</v>
      </c>
      <c r="O31" s="7"/>
      <c r="P31" s="7"/>
      <c r="Q31" s="7"/>
      <c r="R31" s="7"/>
      <c r="S31" s="7"/>
      <c r="T31" s="7"/>
      <c r="U31" s="7"/>
      <c r="V31" s="7"/>
      <c r="W31" s="7"/>
      <c r="X31" s="7"/>
      <c r="Y31" s="7"/>
      <c r="Z31" s="7"/>
      <c r="AA31" s="7"/>
      <c r="AB31" s="7"/>
      <c r="AC31" s="7"/>
    </row>
    <row r="32" spans="1:29" ht="22.5" customHeight="1">
      <c r="A32" t="s">
        <v>14462</v>
      </c>
      <c r="B32" s="7" t="s">
        <v>35</v>
      </c>
      <c r="C32" s="7" t="s">
        <v>3230</v>
      </c>
      <c r="D32" s="7" t="s">
        <v>3231</v>
      </c>
      <c r="E32" s="7" t="s">
        <v>3232</v>
      </c>
      <c r="F32" s="7" t="s">
        <v>3233</v>
      </c>
      <c r="G32" s="7"/>
      <c r="H32" s="17" t="s">
        <v>3234</v>
      </c>
      <c r="I32" s="7">
        <v>4.8</v>
      </c>
      <c r="J32" s="7">
        <v>359</v>
      </c>
      <c r="K32" s="7" t="s">
        <v>3235</v>
      </c>
      <c r="L32" s="7" t="s">
        <v>3236</v>
      </c>
      <c r="M32" s="7" t="s">
        <v>35</v>
      </c>
      <c r="N32" s="7" t="s">
        <v>27</v>
      </c>
      <c r="O32" s="7"/>
      <c r="P32" s="7"/>
      <c r="Q32" s="7"/>
      <c r="R32" s="7"/>
      <c r="S32" s="7"/>
      <c r="T32" s="7"/>
      <c r="U32" s="7"/>
      <c r="V32" s="7"/>
      <c r="W32" s="7"/>
      <c r="X32" s="7"/>
      <c r="Y32" s="7"/>
      <c r="Z32" s="7"/>
      <c r="AA32" s="7"/>
      <c r="AB32" s="7"/>
      <c r="AC32" s="7"/>
    </row>
    <row r="33" spans="1:29" ht="22.5" customHeight="1">
      <c r="A33" t="s">
        <v>14462</v>
      </c>
      <c r="B33" s="7" t="s">
        <v>35</v>
      </c>
      <c r="C33" s="7" t="s">
        <v>3237</v>
      </c>
      <c r="D33" s="7" t="s">
        <v>3238</v>
      </c>
      <c r="E33" s="7" t="s">
        <v>3239</v>
      </c>
      <c r="F33" s="7" t="s">
        <v>3240</v>
      </c>
      <c r="G33" s="7"/>
      <c r="H33" s="17" t="s">
        <v>3241</v>
      </c>
      <c r="I33" s="7">
        <v>4.9000000000000004</v>
      </c>
      <c r="J33" s="7">
        <v>213</v>
      </c>
      <c r="K33" s="7" t="s">
        <v>3242</v>
      </c>
      <c r="L33" s="7" t="s">
        <v>3174</v>
      </c>
      <c r="M33" s="7" t="s">
        <v>26</v>
      </c>
      <c r="N33" s="7" t="s">
        <v>27</v>
      </c>
      <c r="O33" s="7"/>
      <c r="P33" s="7"/>
      <c r="Q33" s="7"/>
      <c r="R33" s="7"/>
      <c r="S33" s="7"/>
      <c r="T33" s="7"/>
      <c r="U33" s="7"/>
      <c r="V33" s="7"/>
      <c r="W33" s="7"/>
      <c r="X33" s="7"/>
      <c r="Y33" s="7"/>
      <c r="Z33" s="7"/>
      <c r="AA33" s="7"/>
      <c r="AB33" s="7"/>
      <c r="AC33" s="7"/>
    </row>
    <row r="34" spans="1:29" ht="22.5" customHeight="1">
      <c r="A34" t="s">
        <v>14462</v>
      </c>
      <c r="B34" s="7" t="s">
        <v>35</v>
      </c>
      <c r="C34" s="7" t="s">
        <v>3243</v>
      </c>
      <c r="D34" s="7" t="s">
        <v>3244</v>
      </c>
      <c r="E34" s="7" t="s">
        <v>3245</v>
      </c>
      <c r="F34" s="7" t="s">
        <v>3246</v>
      </c>
      <c r="G34" s="7"/>
      <c r="H34" s="17" t="s">
        <v>3247</v>
      </c>
      <c r="I34" s="7">
        <v>4.8</v>
      </c>
      <c r="J34" s="7">
        <v>592</v>
      </c>
      <c r="K34" s="7" t="s">
        <v>3248</v>
      </c>
      <c r="L34" s="7" t="s">
        <v>3249</v>
      </c>
      <c r="M34" s="7" t="s">
        <v>186</v>
      </c>
      <c r="N34" s="7" t="s">
        <v>27</v>
      </c>
      <c r="O34" s="7"/>
      <c r="P34" s="7"/>
      <c r="Q34" s="7"/>
      <c r="R34" s="7"/>
      <c r="S34" s="7"/>
      <c r="T34" s="7"/>
      <c r="U34" s="7"/>
      <c r="V34" s="7"/>
      <c r="W34" s="7"/>
      <c r="X34" s="7"/>
      <c r="Y34" s="7"/>
      <c r="Z34" s="7"/>
      <c r="AA34" s="7"/>
      <c r="AB34" s="7"/>
      <c r="AC34" s="7"/>
    </row>
    <row r="35" spans="1:29" ht="22.5" customHeight="1">
      <c r="A35" t="s">
        <v>14462</v>
      </c>
      <c r="B35" s="7" t="s">
        <v>35</v>
      </c>
      <c r="C35" s="7" t="s">
        <v>3250</v>
      </c>
      <c r="D35" s="7" t="s">
        <v>3251</v>
      </c>
      <c r="E35" s="7" t="s">
        <v>3252</v>
      </c>
      <c r="F35" s="7" t="s">
        <v>3253</v>
      </c>
      <c r="G35" s="7"/>
      <c r="H35" s="17" t="s">
        <v>3254</v>
      </c>
      <c r="I35" s="7">
        <v>4.8</v>
      </c>
      <c r="J35" s="7">
        <v>66</v>
      </c>
      <c r="K35" s="7" t="s">
        <v>3255</v>
      </c>
      <c r="L35" s="7" t="s">
        <v>3256</v>
      </c>
      <c r="M35" s="7" t="s">
        <v>35</v>
      </c>
      <c r="N35" s="7" t="s">
        <v>27</v>
      </c>
      <c r="O35" s="7"/>
      <c r="P35" s="7"/>
      <c r="Q35" s="7"/>
      <c r="R35" s="7"/>
      <c r="S35" s="7"/>
      <c r="T35" s="7"/>
      <c r="U35" s="7"/>
      <c r="V35" s="7"/>
      <c r="W35" s="7"/>
      <c r="X35" s="7"/>
      <c r="Y35" s="7"/>
      <c r="Z35" s="7"/>
      <c r="AA35" s="7"/>
      <c r="AB35" s="7"/>
      <c r="AC35" s="7"/>
    </row>
    <row r="36" spans="1:29" ht="22.5" customHeight="1">
      <c r="A36" t="s">
        <v>14462</v>
      </c>
      <c r="B36" s="7" t="s">
        <v>35</v>
      </c>
      <c r="C36" s="7" t="s">
        <v>3257</v>
      </c>
      <c r="D36" s="7" t="s">
        <v>3258</v>
      </c>
      <c r="E36" s="7" t="s">
        <v>3259</v>
      </c>
      <c r="F36" s="7" t="s">
        <v>3260</v>
      </c>
      <c r="G36" s="7"/>
      <c r="H36" s="17" t="s">
        <v>3261</v>
      </c>
      <c r="I36" s="7">
        <v>4.9000000000000004</v>
      </c>
      <c r="J36" s="7">
        <v>146</v>
      </c>
      <c r="K36" s="7" t="s">
        <v>3262</v>
      </c>
      <c r="L36" s="7" t="s">
        <v>3263</v>
      </c>
      <c r="M36" s="7" t="s">
        <v>35</v>
      </c>
      <c r="N36" s="7" t="s">
        <v>194</v>
      </c>
      <c r="O36" s="7"/>
      <c r="P36" s="7"/>
      <c r="Q36" s="7"/>
      <c r="R36" s="7"/>
      <c r="S36" s="7"/>
      <c r="T36" s="7"/>
      <c r="U36" s="7"/>
      <c r="V36" s="7"/>
      <c r="W36" s="7"/>
      <c r="X36" s="7"/>
      <c r="Y36" s="7"/>
      <c r="Z36" s="7"/>
      <c r="AA36" s="7"/>
      <c r="AB36" s="7"/>
      <c r="AC36" s="7"/>
    </row>
    <row r="37" spans="1:29" ht="22.5" customHeight="1">
      <c r="A37" t="s">
        <v>14462</v>
      </c>
      <c r="B37" s="7" t="s">
        <v>35</v>
      </c>
      <c r="C37" s="7" t="s">
        <v>3264</v>
      </c>
      <c r="D37" s="7" t="s">
        <v>3265</v>
      </c>
      <c r="E37" s="7" t="s">
        <v>3266</v>
      </c>
      <c r="F37" s="7" t="s">
        <v>3267</v>
      </c>
      <c r="G37" s="7"/>
      <c r="H37" s="17" t="s">
        <v>3268</v>
      </c>
      <c r="I37" s="7">
        <v>4.9000000000000004</v>
      </c>
      <c r="J37" s="7">
        <v>244</v>
      </c>
      <c r="K37" s="7" t="s">
        <v>3269</v>
      </c>
      <c r="L37" s="7" t="s">
        <v>3270</v>
      </c>
      <c r="M37" s="7" t="s">
        <v>35</v>
      </c>
      <c r="N37" s="7" t="s">
        <v>27</v>
      </c>
      <c r="O37" s="7"/>
      <c r="P37" s="7"/>
      <c r="Q37" s="7"/>
      <c r="R37" s="7"/>
      <c r="S37" s="7"/>
      <c r="T37" s="7"/>
      <c r="U37" s="7"/>
      <c r="V37" s="7"/>
      <c r="W37" s="7"/>
      <c r="X37" s="7"/>
      <c r="Y37" s="7"/>
      <c r="Z37" s="7"/>
      <c r="AA37" s="7"/>
      <c r="AB37" s="7"/>
      <c r="AC37" s="7"/>
    </row>
    <row r="38" spans="1:29" ht="22.5" customHeight="1">
      <c r="A38" t="s">
        <v>14462</v>
      </c>
      <c r="B38" s="7" t="s">
        <v>35</v>
      </c>
      <c r="C38" s="7" t="s">
        <v>3271</v>
      </c>
      <c r="D38" s="7" t="s">
        <v>3272</v>
      </c>
      <c r="E38" s="7" t="s">
        <v>3273</v>
      </c>
      <c r="F38" s="7" t="s">
        <v>3274</v>
      </c>
      <c r="G38" s="7"/>
      <c r="H38" s="17" t="s">
        <v>3275</v>
      </c>
      <c r="I38" s="7">
        <v>5</v>
      </c>
      <c r="J38" s="7">
        <v>269</v>
      </c>
      <c r="K38" s="7" t="s">
        <v>3276</v>
      </c>
      <c r="L38" s="7" t="s">
        <v>3277</v>
      </c>
      <c r="M38" s="7" t="s">
        <v>35</v>
      </c>
      <c r="N38" s="7" t="s">
        <v>27</v>
      </c>
      <c r="O38" s="7"/>
      <c r="P38" s="7"/>
      <c r="Q38" s="7"/>
      <c r="R38" s="7"/>
      <c r="S38" s="7"/>
      <c r="T38" s="7"/>
      <c r="U38" s="7"/>
      <c r="V38" s="7"/>
      <c r="W38" s="7"/>
      <c r="X38" s="7"/>
      <c r="Y38" s="7"/>
      <c r="Z38" s="7"/>
      <c r="AA38" s="7"/>
      <c r="AB38" s="7"/>
      <c r="AC38" s="7"/>
    </row>
    <row r="39" spans="1:29" ht="22.5" customHeight="1">
      <c r="A39" t="s">
        <v>14462</v>
      </c>
      <c r="B39" s="7" t="s">
        <v>307</v>
      </c>
      <c r="C39" s="7" t="s">
        <v>3278</v>
      </c>
      <c r="D39" s="7" t="s">
        <v>3279</v>
      </c>
      <c r="E39" s="7" t="s">
        <v>3280</v>
      </c>
      <c r="F39" s="7" t="s">
        <v>3281</v>
      </c>
      <c r="G39" s="7"/>
      <c r="H39" s="17" t="s">
        <v>3282</v>
      </c>
      <c r="I39" s="7">
        <v>4.9000000000000004</v>
      </c>
      <c r="J39" s="7">
        <v>531</v>
      </c>
      <c r="K39" s="7" t="s">
        <v>3283</v>
      </c>
      <c r="L39" s="7" t="s">
        <v>315</v>
      </c>
      <c r="M39" s="7" t="s">
        <v>307</v>
      </c>
      <c r="N39" s="7" t="s">
        <v>307</v>
      </c>
      <c r="O39" s="7"/>
      <c r="P39" s="7"/>
      <c r="Q39" s="7"/>
      <c r="R39" s="7"/>
      <c r="S39" s="7"/>
      <c r="T39" s="7"/>
      <c r="U39" s="7"/>
      <c r="V39" s="7"/>
      <c r="W39" s="7"/>
      <c r="X39" s="7"/>
      <c r="Y39" s="7"/>
      <c r="Z39" s="7"/>
      <c r="AA39" s="7"/>
      <c r="AB39" s="7"/>
      <c r="AC39" s="7"/>
    </row>
    <row r="40" spans="1:29" ht="22.5" customHeight="1">
      <c r="A40" t="s">
        <v>14462</v>
      </c>
      <c r="B40" s="7" t="s">
        <v>307</v>
      </c>
      <c r="C40" s="7" t="s">
        <v>3284</v>
      </c>
      <c r="D40" s="7" t="s">
        <v>3285</v>
      </c>
      <c r="E40" s="7" t="s">
        <v>3286</v>
      </c>
      <c r="F40" s="7" t="s">
        <v>3287</v>
      </c>
      <c r="G40" s="7"/>
      <c r="H40" s="17" t="s">
        <v>3288</v>
      </c>
      <c r="I40" s="7">
        <v>5</v>
      </c>
      <c r="J40" s="7">
        <v>376</v>
      </c>
      <c r="K40" s="7" t="s">
        <v>3289</v>
      </c>
      <c r="L40" s="7" t="s">
        <v>323</v>
      </c>
      <c r="M40" s="7" t="s">
        <v>307</v>
      </c>
      <c r="N40" s="7" t="s">
        <v>324</v>
      </c>
      <c r="O40" s="7"/>
      <c r="P40" s="7"/>
      <c r="Q40" s="7"/>
      <c r="R40" s="7"/>
      <c r="S40" s="7"/>
      <c r="T40" s="7"/>
      <c r="U40" s="7"/>
      <c r="V40" s="7"/>
      <c r="W40" s="7"/>
      <c r="X40" s="7"/>
      <c r="Y40" s="7"/>
      <c r="Z40" s="7"/>
      <c r="AA40" s="7"/>
      <c r="AB40" s="7"/>
      <c r="AC40" s="7"/>
    </row>
    <row r="41" spans="1:29" ht="22.5" customHeight="1">
      <c r="A41" t="s">
        <v>14462</v>
      </c>
      <c r="B41" s="7" t="s">
        <v>307</v>
      </c>
      <c r="C41" s="7" t="s">
        <v>3290</v>
      </c>
      <c r="D41" s="7" t="s">
        <v>3291</v>
      </c>
      <c r="E41" s="7" t="s">
        <v>3292</v>
      </c>
      <c r="F41" s="7" t="s">
        <v>3293</v>
      </c>
      <c r="G41" s="7"/>
      <c r="H41" s="17" t="s">
        <v>3294</v>
      </c>
      <c r="I41" s="7">
        <v>5</v>
      </c>
      <c r="J41" s="7">
        <v>386</v>
      </c>
      <c r="K41" s="7" t="s">
        <v>3295</v>
      </c>
      <c r="L41" s="7" t="s">
        <v>331</v>
      </c>
      <c r="M41" s="7" t="s">
        <v>307</v>
      </c>
      <c r="N41" s="7" t="s">
        <v>316</v>
      </c>
      <c r="O41" s="7"/>
      <c r="P41" s="7"/>
      <c r="Q41" s="7"/>
      <c r="R41" s="7"/>
      <c r="S41" s="7"/>
      <c r="T41" s="7"/>
      <c r="U41" s="7"/>
      <c r="V41" s="7"/>
      <c r="W41" s="7"/>
      <c r="X41" s="7"/>
      <c r="Y41" s="7"/>
      <c r="Z41" s="7"/>
      <c r="AA41" s="7"/>
      <c r="AB41" s="7"/>
      <c r="AC41" s="7"/>
    </row>
    <row r="42" spans="1:29" ht="22.5" customHeight="1">
      <c r="A42" t="s">
        <v>14462</v>
      </c>
      <c r="B42" s="7" t="s">
        <v>307</v>
      </c>
      <c r="C42" s="7" t="s">
        <v>3296</v>
      </c>
      <c r="D42" s="7" t="s">
        <v>3297</v>
      </c>
      <c r="E42" s="7" t="s">
        <v>3298</v>
      </c>
      <c r="F42" s="7" t="s">
        <v>3299</v>
      </c>
      <c r="G42" s="7"/>
      <c r="H42" s="17" t="s">
        <v>3300</v>
      </c>
      <c r="I42" s="7">
        <v>4.9000000000000004</v>
      </c>
      <c r="J42" s="7">
        <v>381</v>
      </c>
      <c r="K42" s="7" t="s">
        <v>3301</v>
      </c>
      <c r="L42" s="7" t="s">
        <v>3302</v>
      </c>
      <c r="M42" s="7" t="s">
        <v>307</v>
      </c>
      <c r="N42" s="7" t="s">
        <v>316</v>
      </c>
      <c r="O42" s="7"/>
      <c r="P42" s="7"/>
      <c r="Q42" s="7"/>
      <c r="R42" s="7"/>
      <c r="S42" s="7"/>
      <c r="T42" s="7"/>
      <c r="U42" s="7"/>
      <c r="V42" s="7"/>
      <c r="W42" s="7"/>
      <c r="X42" s="7"/>
      <c r="Y42" s="7"/>
      <c r="Z42" s="7"/>
      <c r="AA42" s="7"/>
      <c r="AB42" s="7"/>
      <c r="AC42" s="7"/>
    </row>
    <row r="43" spans="1:29" ht="22.5" customHeight="1">
      <c r="A43" t="s">
        <v>14462</v>
      </c>
      <c r="B43" s="7" t="s">
        <v>307</v>
      </c>
      <c r="C43" s="7" t="s">
        <v>3303</v>
      </c>
      <c r="D43" s="7" t="s">
        <v>3304</v>
      </c>
      <c r="E43" s="7" t="s">
        <v>3305</v>
      </c>
      <c r="F43" s="7" t="s">
        <v>3306</v>
      </c>
      <c r="G43" s="7"/>
      <c r="H43" s="17" t="s">
        <v>3307</v>
      </c>
      <c r="I43" s="7">
        <v>4.9000000000000004</v>
      </c>
      <c r="J43" s="7">
        <v>298</v>
      </c>
      <c r="K43" s="7" t="s">
        <v>3308</v>
      </c>
      <c r="L43" s="7" t="s">
        <v>315</v>
      </c>
      <c r="M43" s="7" t="s">
        <v>307</v>
      </c>
      <c r="N43" s="7" t="s">
        <v>316</v>
      </c>
      <c r="O43" s="7"/>
      <c r="P43" s="7"/>
      <c r="Q43" s="7"/>
      <c r="R43" s="7"/>
      <c r="S43" s="7"/>
      <c r="T43" s="7"/>
      <c r="U43" s="7"/>
      <c r="V43" s="7"/>
      <c r="W43" s="7"/>
      <c r="X43" s="7"/>
      <c r="Y43" s="7"/>
      <c r="Z43" s="7"/>
      <c r="AA43" s="7"/>
      <c r="AB43" s="7"/>
      <c r="AC43" s="7"/>
    </row>
    <row r="44" spans="1:29" ht="22.5" customHeight="1">
      <c r="A44" t="s">
        <v>14462</v>
      </c>
      <c r="B44" s="7" t="s">
        <v>307</v>
      </c>
      <c r="C44" s="7" t="s">
        <v>3309</v>
      </c>
      <c r="D44" s="7" t="s">
        <v>3310</v>
      </c>
      <c r="E44" s="7" t="s">
        <v>3311</v>
      </c>
      <c r="F44" s="7" t="s">
        <v>3312</v>
      </c>
      <c r="G44" s="7"/>
      <c r="H44" s="17" t="s">
        <v>3313</v>
      </c>
      <c r="I44" s="7">
        <v>5</v>
      </c>
      <c r="J44" s="7">
        <v>228</v>
      </c>
      <c r="K44" s="7" t="s">
        <v>3314</v>
      </c>
      <c r="L44" s="7" t="s">
        <v>3315</v>
      </c>
      <c r="M44" s="7" t="s">
        <v>307</v>
      </c>
      <c r="N44" s="7" t="s">
        <v>316</v>
      </c>
      <c r="O44" s="7"/>
      <c r="P44" s="7"/>
      <c r="Q44" s="7"/>
      <c r="R44" s="7"/>
      <c r="S44" s="7"/>
      <c r="T44" s="7"/>
      <c r="U44" s="7"/>
      <c r="V44" s="7"/>
      <c r="W44" s="7"/>
      <c r="X44" s="7"/>
      <c r="Y44" s="7"/>
      <c r="Z44" s="7"/>
      <c r="AA44" s="7"/>
      <c r="AB44" s="7"/>
      <c r="AC44" s="7"/>
    </row>
    <row r="45" spans="1:29" ht="22.5" customHeight="1">
      <c r="A45" t="s">
        <v>14462</v>
      </c>
      <c r="B45" s="7" t="s">
        <v>307</v>
      </c>
      <c r="C45" s="7" t="s">
        <v>3316</v>
      </c>
      <c r="D45" s="7" t="s">
        <v>3317</v>
      </c>
      <c r="E45" s="7" t="s">
        <v>3318</v>
      </c>
      <c r="F45" s="7" t="s">
        <v>3319</v>
      </c>
      <c r="G45" s="7"/>
      <c r="H45" s="17" t="s">
        <v>3320</v>
      </c>
      <c r="I45" s="7">
        <v>4.9000000000000004</v>
      </c>
      <c r="J45" s="7">
        <v>511</v>
      </c>
      <c r="K45" s="7" t="s">
        <v>3321</v>
      </c>
      <c r="L45" s="7" t="s">
        <v>315</v>
      </c>
      <c r="M45" s="7" t="s">
        <v>307</v>
      </c>
      <c r="N45" s="7" t="s">
        <v>324</v>
      </c>
      <c r="O45" s="7"/>
      <c r="P45" s="7"/>
      <c r="Q45" s="7"/>
      <c r="R45" s="7"/>
      <c r="S45" s="7"/>
      <c r="T45" s="7"/>
      <c r="U45" s="7"/>
      <c r="V45" s="7"/>
      <c r="W45" s="7"/>
      <c r="X45" s="7"/>
      <c r="Y45" s="7"/>
      <c r="Z45" s="7"/>
      <c r="AA45" s="7"/>
      <c r="AB45" s="7"/>
      <c r="AC45" s="7"/>
    </row>
    <row r="46" spans="1:29" ht="22.5" customHeight="1">
      <c r="A46" t="s">
        <v>14462</v>
      </c>
      <c r="B46" s="7" t="s">
        <v>307</v>
      </c>
      <c r="C46" s="7" t="s">
        <v>3322</v>
      </c>
      <c r="D46" s="7" t="s">
        <v>3323</v>
      </c>
      <c r="E46" s="7" t="s">
        <v>3324</v>
      </c>
      <c r="F46" s="7" t="s">
        <v>3325</v>
      </c>
      <c r="G46" s="7"/>
      <c r="H46" s="17" t="s">
        <v>3326</v>
      </c>
      <c r="I46" s="7">
        <v>5</v>
      </c>
      <c r="J46" s="7">
        <v>345</v>
      </c>
      <c r="K46" s="7" t="s">
        <v>3327</v>
      </c>
      <c r="L46" s="7" t="s">
        <v>315</v>
      </c>
      <c r="M46" s="7" t="s">
        <v>307</v>
      </c>
      <c r="N46" s="7" t="s">
        <v>1732</v>
      </c>
      <c r="O46" s="7"/>
      <c r="P46" s="7"/>
      <c r="Q46" s="7"/>
      <c r="R46" s="7"/>
      <c r="S46" s="7"/>
      <c r="T46" s="7"/>
      <c r="U46" s="7"/>
      <c r="V46" s="7"/>
      <c r="W46" s="7"/>
      <c r="X46" s="7"/>
      <c r="Y46" s="7"/>
      <c r="Z46" s="7"/>
      <c r="AA46" s="7"/>
      <c r="AB46" s="7"/>
      <c r="AC46" s="7"/>
    </row>
    <row r="47" spans="1:29" ht="22.5" customHeight="1">
      <c r="A47" t="s">
        <v>14462</v>
      </c>
      <c r="B47" s="7" t="s">
        <v>307</v>
      </c>
      <c r="C47" s="7" t="s">
        <v>3328</v>
      </c>
      <c r="D47" s="7" t="s">
        <v>3329</v>
      </c>
      <c r="E47" s="7" t="s">
        <v>3330</v>
      </c>
      <c r="F47" s="7" t="s">
        <v>3331</v>
      </c>
      <c r="G47" s="7"/>
      <c r="H47" s="17" t="s">
        <v>3332</v>
      </c>
      <c r="I47" s="7">
        <v>5</v>
      </c>
      <c r="J47" s="7">
        <v>347</v>
      </c>
      <c r="K47" s="7" t="s">
        <v>3333</v>
      </c>
      <c r="L47" s="7" t="s">
        <v>3334</v>
      </c>
      <c r="M47" s="7" t="s">
        <v>307</v>
      </c>
      <c r="N47" s="7" t="s">
        <v>3335</v>
      </c>
      <c r="O47" s="7"/>
      <c r="P47" s="7"/>
      <c r="Q47" s="7"/>
      <c r="R47" s="7"/>
      <c r="S47" s="7"/>
      <c r="T47" s="7"/>
      <c r="U47" s="7"/>
      <c r="V47" s="7"/>
      <c r="W47" s="7"/>
      <c r="X47" s="7"/>
      <c r="Y47" s="7"/>
      <c r="Z47" s="7"/>
      <c r="AA47" s="7"/>
      <c r="AB47" s="7"/>
      <c r="AC47" s="7"/>
    </row>
    <row r="48" spans="1:29" ht="22.5" customHeight="1">
      <c r="A48" t="s">
        <v>14462</v>
      </c>
      <c r="B48" s="7" t="s">
        <v>307</v>
      </c>
      <c r="C48" s="7" t="s">
        <v>3336</v>
      </c>
      <c r="D48" s="7" t="s">
        <v>3337</v>
      </c>
      <c r="E48" s="7" t="s">
        <v>3338</v>
      </c>
      <c r="F48" s="7" t="s">
        <v>3339</v>
      </c>
      <c r="G48" s="7"/>
      <c r="H48" s="17" t="s">
        <v>3340</v>
      </c>
      <c r="I48" s="7">
        <v>4.9000000000000004</v>
      </c>
      <c r="J48" s="7">
        <v>106</v>
      </c>
      <c r="K48" s="7" t="s">
        <v>3341</v>
      </c>
      <c r="L48" s="7" t="s">
        <v>315</v>
      </c>
      <c r="M48" s="7" t="s">
        <v>307</v>
      </c>
      <c r="N48" s="7" t="s">
        <v>316</v>
      </c>
      <c r="O48" s="7"/>
      <c r="P48" s="7"/>
      <c r="Q48" s="7"/>
      <c r="R48" s="7"/>
      <c r="S48" s="7"/>
      <c r="T48" s="7"/>
      <c r="U48" s="7"/>
      <c r="V48" s="7"/>
      <c r="W48" s="7"/>
      <c r="X48" s="7"/>
      <c r="Y48" s="7"/>
      <c r="Z48" s="7"/>
      <c r="AA48" s="7"/>
      <c r="AB48" s="7"/>
      <c r="AC48" s="7"/>
    </row>
    <row r="49" spans="1:29" ht="22.5" customHeight="1">
      <c r="A49" t="s">
        <v>14462</v>
      </c>
      <c r="B49" s="7" t="s">
        <v>307</v>
      </c>
      <c r="C49" s="7" t="s">
        <v>3342</v>
      </c>
      <c r="D49" s="7" t="s">
        <v>3343</v>
      </c>
      <c r="E49" s="7" t="s">
        <v>3344</v>
      </c>
      <c r="F49" s="7" t="s">
        <v>3345</v>
      </c>
      <c r="G49" s="7"/>
      <c r="H49" s="17" t="s">
        <v>3346</v>
      </c>
      <c r="I49" s="7">
        <v>4.9000000000000004</v>
      </c>
      <c r="J49" s="9">
        <v>2198</v>
      </c>
      <c r="K49" s="7" t="s">
        <v>3347</v>
      </c>
      <c r="L49" s="7" t="s">
        <v>315</v>
      </c>
      <c r="M49" s="7" t="s">
        <v>307</v>
      </c>
      <c r="N49" s="7" t="s">
        <v>194</v>
      </c>
      <c r="O49" s="7"/>
      <c r="P49" s="7"/>
      <c r="Q49" s="7"/>
      <c r="R49" s="7"/>
      <c r="S49" s="7"/>
      <c r="T49" s="7"/>
      <c r="U49" s="7"/>
      <c r="V49" s="7"/>
      <c r="W49" s="7"/>
      <c r="X49" s="7"/>
      <c r="Y49" s="7"/>
      <c r="Z49" s="7"/>
      <c r="AA49" s="7"/>
      <c r="AB49" s="7"/>
      <c r="AC49" s="7"/>
    </row>
    <row r="50" spans="1:29" ht="22.5" customHeight="1">
      <c r="A50" t="s">
        <v>14462</v>
      </c>
      <c r="B50" s="7" t="s">
        <v>307</v>
      </c>
      <c r="C50" s="7" t="s">
        <v>3348</v>
      </c>
      <c r="D50" s="7" t="s">
        <v>3349</v>
      </c>
      <c r="E50" s="7" t="s">
        <v>3350</v>
      </c>
      <c r="F50" s="7" t="s">
        <v>3351</v>
      </c>
      <c r="G50" s="7"/>
      <c r="H50" s="17" t="s">
        <v>3352</v>
      </c>
      <c r="I50" s="7">
        <v>4.8</v>
      </c>
      <c r="J50" s="7">
        <v>52</v>
      </c>
      <c r="K50" s="7" t="s">
        <v>3353</v>
      </c>
      <c r="L50" s="7" t="s">
        <v>331</v>
      </c>
      <c r="M50" s="7" t="s">
        <v>307</v>
      </c>
      <c r="N50" s="7" t="s">
        <v>316</v>
      </c>
      <c r="O50" s="7"/>
      <c r="P50" s="7"/>
      <c r="Q50" s="7"/>
      <c r="R50" s="7"/>
      <c r="S50" s="7"/>
      <c r="T50" s="7"/>
      <c r="U50" s="7"/>
      <c r="V50" s="7"/>
      <c r="W50" s="7"/>
      <c r="X50" s="7"/>
      <c r="Y50" s="7"/>
      <c r="Z50" s="7"/>
      <c r="AA50" s="7"/>
      <c r="AB50" s="7"/>
      <c r="AC50" s="7"/>
    </row>
    <row r="51" spans="1:29" ht="22.5" customHeight="1">
      <c r="A51" t="s">
        <v>14462</v>
      </c>
      <c r="B51" s="7" t="s">
        <v>307</v>
      </c>
      <c r="C51" s="7" t="s">
        <v>3354</v>
      </c>
      <c r="D51" s="7" t="s">
        <v>3355</v>
      </c>
      <c r="E51" s="7" t="s">
        <v>3356</v>
      </c>
      <c r="F51" s="7" t="s">
        <v>3357</v>
      </c>
      <c r="G51" s="7"/>
      <c r="H51" s="17" t="s">
        <v>3358</v>
      </c>
      <c r="I51" s="7">
        <v>4.9000000000000004</v>
      </c>
      <c r="J51" s="7">
        <v>448</v>
      </c>
      <c r="K51" s="7" t="s">
        <v>3359</v>
      </c>
      <c r="L51" s="7" t="s">
        <v>331</v>
      </c>
      <c r="M51" s="7" t="s">
        <v>307</v>
      </c>
      <c r="N51" s="7" t="s">
        <v>339</v>
      </c>
      <c r="O51" s="7"/>
      <c r="P51" s="7"/>
      <c r="Q51" s="7"/>
      <c r="R51" s="7"/>
      <c r="S51" s="7"/>
      <c r="T51" s="7"/>
      <c r="U51" s="7"/>
      <c r="V51" s="7"/>
      <c r="W51" s="7"/>
      <c r="X51" s="7"/>
      <c r="Y51" s="7"/>
      <c r="Z51" s="7"/>
      <c r="AA51" s="7"/>
      <c r="AB51" s="7"/>
      <c r="AC51" s="7"/>
    </row>
    <row r="52" spans="1:29" ht="22.5" customHeight="1">
      <c r="A52" t="s">
        <v>14462</v>
      </c>
      <c r="B52" s="7" t="s">
        <v>307</v>
      </c>
      <c r="C52" s="7" t="s">
        <v>3360</v>
      </c>
      <c r="D52" s="7" t="s">
        <v>3361</v>
      </c>
      <c r="E52" s="7" t="s">
        <v>3362</v>
      </c>
      <c r="F52" s="7" t="s">
        <v>3363</v>
      </c>
      <c r="G52" s="7"/>
      <c r="H52" s="17" t="s">
        <v>3364</v>
      </c>
      <c r="I52" s="7">
        <v>4.9000000000000004</v>
      </c>
      <c r="J52" s="7">
        <v>141</v>
      </c>
      <c r="K52" s="7" t="s">
        <v>3365</v>
      </c>
      <c r="L52" s="7" t="s">
        <v>323</v>
      </c>
      <c r="M52" s="7" t="s">
        <v>307</v>
      </c>
      <c r="N52" s="7" t="s">
        <v>462</v>
      </c>
      <c r="O52" s="7"/>
      <c r="P52" s="7"/>
      <c r="Q52" s="7"/>
      <c r="R52" s="7"/>
      <c r="S52" s="7"/>
      <c r="T52" s="7"/>
      <c r="U52" s="7"/>
      <c r="V52" s="7"/>
      <c r="W52" s="7"/>
      <c r="X52" s="7"/>
      <c r="Y52" s="7"/>
      <c r="Z52" s="7"/>
      <c r="AA52" s="7"/>
      <c r="AB52" s="7"/>
      <c r="AC52" s="7"/>
    </row>
    <row r="53" spans="1:29" ht="22.5" customHeight="1">
      <c r="A53" t="s">
        <v>14462</v>
      </c>
      <c r="B53" s="7" t="s">
        <v>307</v>
      </c>
      <c r="C53" s="7" t="s">
        <v>3366</v>
      </c>
      <c r="D53" s="7" t="s">
        <v>3367</v>
      </c>
      <c r="E53" s="7" t="s">
        <v>3368</v>
      </c>
      <c r="F53" s="7" t="s">
        <v>3369</v>
      </c>
      <c r="G53" s="7"/>
      <c r="H53" s="17" t="s">
        <v>3370</v>
      </c>
      <c r="I53" s="7">
        <v>4.5999999999999996</v>
      </c>
      <c r="J53" s="7">
        <v>113</v>
      </c>
      <c r="K53" s="7" t="s">
        <v>3371</v>
      </c>
      <c r="L53" s="7" t="s">
        <v>315</v>
      </c>
      <c r="M53" s="7" t="s">
        <v>307</v>
      </c>
      <c r="N53" s="7" t="s">
        <v>462</v>
      </c>
      <c r="O53" s="7"/>
      <c r="P53" s="7"/>
      <c r="Q53" s="7"/>
      <c r="R53" s="7"/>
      <c r="S53" s="7"/>
      <c r="T53" s="7"/>
      <c r="U53" s="7"/>
      <c r="V53" s="7"/>
      <c r="W53" s="7"/>
      <c r="X53" s="7"/>
      <c r="Y53" s="7"/>
      <c r="Z53" s="7"/>
      <c r="AA53" s="7"/>
      <c r="AB53" s="7"/>
      <c r="AC53" s="7"/>
    </row>
    <row r="54" spans="1:29" ht="22.5" customHeight="1">
      <c r="A54" t="s">
        <v>14462</v>
      </c>
      <c r="B54" s="7" t="s">
        <v>307</v>
      </c>
      <c r="C54" s="7" t="s">
        <v>3372</v>
      </c>
      <c r="D54" s="7" t="s">
        <v>3373</v>
      </c>
      <c r="E54" s="7" t="s">
        <v>3374</v>
      </c>
      <c r="F54" s="7" t="s">
        <v>3375</v>
      </c>
      <c r="G54" s="7"/>
      <c r="H54" s="17" t="s">
        <v>3376</v>
      </c>
      <c r="I54" s="7">
        <v>5</v>
      </c>
      <c r="J54" s="9">
        <v>381</v>
      </c>
      <c r="K54" s="7" t="s">
        <v>3377</v>
      </c>
      <c r="L54" s="7" t="s">
        <v>306</v>
      </c>
      <c r="M54" s="7" t="s">
        <v>307</v>
      </c>
      <c r="N54" s="7" t="s">
        <v>339</v>
      </c>
      <c r="O54" s="7"/>
      <c r="P54" s="7"/>
      <c r="Q54" s="7"/>
      <c r="R54" s="7"/>
      <c r="S54" s="7"/>
      <c r="T54" s="7"/>
      <c r="U54" s="7"/>
      <c r="V54" s="7"/>
      <c r="W54" s="7"/>
      <c r="X54" s="7"/>
      <c r="Y54" s="7"/>
      <c r="Z54" s="7"/>
      <c r="AA54" s="7"/>
      <c r="AB54" s="7"/>
      <c r="AC54" s="7"/>
    </row>
    <row r="55" spans="1:29" ht="22.5" customHeight="1">
      <c r="A55" t="s">
        <v>14462</v>
      </c>
      <c r="B55" s="7" t="s">
        <v>307</v>
      </c>
      <c r="C55" s="7" t="s">
        <v>3378</v>
      </c>
      <c r="D55" s="7" t="s">
        <v>3379</v>
      </c>
      <c r="E55" s="7" t="s">
        <v>3380</v>
      </c>
      <c r="F55" s="7" t="s">
        <v>3381</v>
      </c>
      <c r="G55" s="7"/>
      <c r="H55" s="17" t="s">
        <v>3382</v>
      </c>
      <c r="I55" s="7">
        <v>4.9000000000000004</v>
      </c>
      <c r="J55" s="7">
        <v>293</v>
      </c>
      <c r="K55" s="7" t="s">
        <v>3383</v>
      </c>
      <c r="L55" s="7" t="s">
        <v>331</v>
      </c>
      <c r="M55" s="7" t="s">
        <v>307</v>
      </c>
      <c r="N55" s="7" t="s">
        <v>307</v>
      </c>
      <c r="O55" s="7"/>
      <c r="P55" s="7"/>
      <c r="Q55" s="7"/>
      <c r="R55" s="7"/>
      <c r="S55" s="7"/>
      <c r="T55" s="7"/>
      <c r="U55" s="7"/>
      <c r="V55" s="7"/>
      <c r="W55" s="7"/>
      <c r="X55" s="7"/>
      <c r="Y55" s="7"/>
      <c r="Z55" s="7"/>
      <c r="AA55" s="7"/>
      <c r="AB55" s="7"/>
      <c r="AC55" s="7"/>
    </row>
    <row r="56" spans="1:29" ht="22.5" customHeight="1">
      <c r="A56" t="s">
        <v>14462</v>
      </c>
      <c r="B56" s="7" t="s">
        <v>307</v>
      </c>
      <c r="C56" s="7" t="s">
        <v>3384</v>
      </c>
      <c r="D56" s="7" t="s">
        <v>3385</v>
      </c>
      <c r="E56" s="7" t="s">
        <v>3386</v>
      </c>
      <c r="F56" s="7" t="s">
        <v>3387</v>
      </c>
      <c r="G56" s="7"/>
      <c r="H56" s="17" t="s">
        <v>3388</v>
      </c>
      <c r="I56" s="7">
        <v>4.5</v>
      </c>
      <c r="J56" s="7">
        <v>58</v>
      </c>
      <c r="K56" s="7" t="s">
        <v>3389</v>
      </c>
      <c r="L56" s="7" t="s">
        <v>323</v>
      </c>
      <c r="M56" s="7" t="s">
        <v>307</v>
      </c>
      <c r="N56" s="7" t="s">
        <v>324</v>
      </c>
      <c r="O56" s="7"/>
      <c r="P56" s="7"/>
      <c r="Q56" s="7"/>
      <c r="R56" s="7"/>
      <c r="S56" s="7"/>
      <c r="T56" s="7"/>
      <c r="U56" s="7"/>
      <c r="V56" s="7"/>
      <c r="W56" s="7"/>
      <c r="X56" s="7"/>
      <c r="Y56" s="7"/>
      <c r="Z56" s="7"/>
      <c r="AA56" s="7"/>
      <c r="AB56" s="7"/>
      <c r="AC56" s="7"/>
    </row>
    <row r="57" spans="1:29" ht="22.5" customHeight="1">
      <c r="A57" t="s">
        <v>14462</v>
      </c>
      <c r="B57" s="7" t="s">
        <v>307</v>
      </c>
      <c r="C57" s="7" t="s">
        <v>3390</v>
      </c>
      <c r="D57" s="7" t="s">
        <v>3391</v>
      </c>
      <c r="E57" s="7" t="s">
        <v>3392</v>
      </c>
      <c r="F57" s="7" t="s">
        <v>3393</v>
      </c>
      <c r="G57" s="7"/>
      <c r="H57" s="17" t="s">
        <v>3394</v>
      </c>
      <c r="I57" s="7">
        <v>5</v>
      </c>
      <c r="J57" s="7">
        <v>23</v>
      </c>
      <c r="K57" s="7" t="s">
        <v>3395</v>
      </c>
      <c r="L57" s="7" t="s">
        <v>315</v>
      </c>
      <c r="M57" s="7" t="s">
        <v>307</v>
      </c>
      <c r="N57" s="7" t="s">
        <v>339</v>
      </c>
      <c r="O57" s="7"/>
      <c r="P57" s="7"/>
      <c r="Q57" s="7"/>
      <c r="R57" s="7"/>
      <c r="S57" s="7"/>
      <c r="T57" s="7"/>
      <c r="U57" s="7"/>
      <c r="V57" s="7"/>
      <c r="W57" s="7"/>
      <c r="X57" s="7"/>
      <c r="Y57" s="7"/>
      <c r="Z57" s="7"/>
      <c r="AA57" s="7"/>
      <c r="AB57" s="7"/>
      <c r="AC57" s="7"/>
    </row>
    <row r="58" spans="1:29" ht="22.5" customHeight="1">
      <c r="A58" t="s">
        <v>14462</v>
      </c>
      <c r="B58" s="7" t="s">
        <v>307</v>
      </c>
      <c r="C58" s="7" t="s">
        <v>3396</v>
      </c>
      <c r="D58" s="7" t="s">
        <v>3397</v>
      </c>
      <c r="E58" s="7" t="s">
        <v>3398</v>
      </c>
      <c r="F58" s="7" t="s">
        <v>3399</v>
      </c>
      <c r="G58" s="7"/>
      <c r="H58" s="17" t="s">
        <v>3400</v>
      </c>
      <c r="I58" s="7">
        <v>4.9000000000000004</v>
      </c>
      <c r="J58" s="7">
        <v>298</v>
      </c>
      <c r="K58" s="7" t="s">
        <v>3401</v>
      </c>
      <c r="L58" s="7" t="s">
        <v>331</v>
      </c>
      <c r="M58" s="7" t="s">
        <v>307</v>
      </c>
      <c r="N58" s="7" t="s">
        <v>324</v>
      </c>
      <c r="O58" s="7"/>
      <c r="P58" s="7"/>
      <c r="Q58" s="7"/>
      <c r="R58" s="7"/>
      <c r="S58" s="7"/>
      <c r="T58" s="7"/>
      <c r="U58" s="7"/>
      <c r="V58" s="7"/>
      <c r="W58" s="7"/>
      <c r="X58" s="7"/>
      <c r="Y58" s="7"/>
      <c r="Z58" s="7"/>
      <c r="AA58" s="7"/>
      <c r="AB58" s="7"/>
      <c r="AC58" s="7"/>
    </row>
    <row r="59" spans="1:29" ht="22.5" customHeight="1">
      <c r="A59" t="s">
        <v>14462</v>
      </c>
      <c r="B59" s="7" t="s">
        <v>307</v>
      </c>
      <c r="C59" s="7" t="s">
        <v>3402</v>
      </c>
      <c r="D59" s="7" t="s">
        <v>3403</v>
      </c>
      <c r="E59" s="7" t="s">
        <v>3404</v>
      </c>
      <c r="F59" s="7" t="s">
        <v>3405</v>
      </c>
      <c r="G59" s="7"/>
      <c r="H59" s="17" t="s">
        <v>3406</v>
      </c>
      <c r="I59" s="7">
        <v>4.8</v>
      </c>
      <c r="J59" s="7">
        <v>46</v>
      </c>
      <c r="K59" s="7" t="s">
        <v>3407</v>
      </c>
      <c r="L59" s="7" t="s">
        <v>306</v>
      </c>
      <c r="M59" s="7" t="s">
        <v>307</v>
      </c>
      <c r="N59" s="7" t="s">
        <v>119</v>
      </c>
      <c r="O59" s="7"/>
      <c r="P59" s="7"/>
      <c r="Q59" s="7"/>
      <c r="R59" s="7"/>
      <c r="S59" s="7"/>
      <c r="T59" s="7"/>
      <c r="U59" s="7"/>
      <c r="V59" s="7"/>
      <c r="W59" s="7"/>
      <c r="X59" s="7"/>
      <c r="Y59" s="7"/>
      <c r="Z59" s="7"/>
      <c r="AA59" s="7"/>
      <c r="AB59" s="7"/>
      <c r="AC59" s="7"/>
    </row>
    <row r="60" spans="1:29" ht="22.5" customHeight="1">
      <c r="A60" t="s">
        <v>14462</v>
      </c>
      <c r="B60" s="7" t="s">
        <v>307</v>
      </c>
      <c r="C60" s="7" t="s">
        <v>3408</v>
      </c>
      <c r="D60" s="7" t="s">
        <v>3409</v>
      </c>
      <c r="E60" s="7" t="s">
        <v>3410</v>
      </c>
      <c r="F60" s="7" t="s">
        <v>3411</v>
      </c>
      <c r="G60" s="7"/>
      <c r="H60" s="17" t="s">
        <v>3412</v>
      </c>
      <c r="I60" s="7">
        <v>5</v>
      </c>
      <c r="J60" s="7">
        <v>194</v>
      </c>
      <c r="K60" s="7" t="s">
        <v>3413</v>
      </c>
      <c r="L60" s="7" t="s">
        <v>331</v>
      </c>
      <c r="M60" s="7" t="s">
        <v>307</v>
      </c>
      <c r="N60" s="7" t="s">
        <v>316</v>
      </c>
      <c r="O60" s="7"/>
      <c r="P60" s="7"/>
      <c r="Q60" s="7"/>
      <c r="R60" s="7"/>
      <c r="S60" s="7"/>
      <c r="T60" s="7"/>
      <c r="U60" s="7"/>
      <c r="V60" s="7"/>
      <c r="W60" s="7"/>
      <c r="X60" s="7"/>
      <c r="Y60" s="7"/>
      <c r="Z60" s="7"/>
      <c r="AA60" s="7"/>
      <c r="AB60" s="7"/>
      <c r="AC60" s="7"/>
    </row>
    <row r="61" spans="1:29" ht="22.5" customHeight="1">
      <c r="A61" t="s">
        <v>14462</v>
      </c>
      <c r="B61" s="7" t="s">
        <v>307</v>
      </c>
      <c r="C61" s="7" t="s">
        <v>3414</v>
      </c>
      <c r="D61" s="7" t="s">
        <v>3415</v>
      </c>
      <c r="E61" s="7" t="s">
        <v>3416</v>
      </c>
      <c r="F61" s="7" t="s">
        <v>3417</v>
      </c>
      <c r="G61" s="7"/>
      <c r="H61" s="17" t="s">
        <v>3418</v>
      </c>
      <c r="I61" s="7">
        <v>4.9000000000000004</v>
      </c>
      <c r="J61" s="7">
        <v>106</v>
      </c>
      <c r="K61" s="7" t="s">
        <v>3419</v>
      </c>
      <c r="L61" s="7" t="s">
        <v>315</v>
      </c>
      <c r="M61" s="7" t="s">
        <v>307</v>
      </c>
      <c r="N61" s="7" t="s">
        <v>316</v>
      </c>
      <c r="O61" s="7"/>
      <c r="P61" s="7"/>
      <c r="Q61" s="7"/>
      <c r="R61" s="7"/>
      <c r="S61" s="7"/>
      <c r="T61" s="7"/>
      <c r="U61" s="7"/>
      <c r="V61" s="7"/>
      <c r="W61" s="7"/>
      <c r="X61" s="7"/>
      <c r="Y61" s="7"/>
      <c r="Z61" s="7"/>
      <c r="AA61" s="7"/>
      <c r="AB61" s="7"/>
      <c r="AC61" s="7"/>
    </row>
    <row r="62" spans="1:29" ht="22.5" customHeight="1">
      <c r="A62" t="s">
        <v>14462</v>
      </c>
      <c r="B62" s="7" t="s">
        <v>454</v>
      </c>
      <c r="C62" s="7" t="s">
        <v>3420</v>
      </c>
      <c r="D62" s="7" t="s">
        <v>3421</v>
      </c>
      <c r="E62" s="7" t="s">
        <v>3422</v>
      </c>
      <c r="F62" s="7" t="s">
        <v>3423</v>
      </c>
      <c r="G62" s="7"/>
      <c r="H62" s="17" t="s">
        <v>3424</v>
      </c>
      <c r="I62" s="7">
        <v>4.9000000000000004</v>
      </c>
      <c r="J62" s="7">
        <v>710</v>
      </c>
      <c r="K62" s="7" t="s">
        <v>3425</v>
      </c>
      <c r="L62" s="7" t="s">
        <v>3426</v>
      </c>
      <c r="M62" s="7" t="s">
        <v>3427</v>
      </c>
      <c r="N62" s="7" t="s">
        <v>316</v>
      </c>
      <c r="O62" s="7"/>
      <c r="P62" s="7"/>
      <c r="Q62" s="7"/>
      <c r="R62" s="7"/>
      <c r="S62" s="7"/>
      <c r="T62" s="7"/>
      <c r="U62" s="7"/>
      <c r="V62" s="7"/>
      <c r="W62" s="7"/>
      <c r="X62" s="7"/>
      <c r="Y62" s="7"/>
      <c r="Z62" s="7"/>
      <c r="AA62" s="7"/>
      <c r="AB62" s="7"/>
      <c r="AC62" s="7"/>
    </row>
    <row r="63" spans="1:29" ht="22.5" customHeight="1">
      <c r="A63" t="s">
        <v>14462</v>
      </c>
      <c r="B63" s="7" t="s">
        <v>454</v>
      </c>
      <c r="C63" s="7" t="s">
        <v>3428</v>
      </c>
      <c r="D63" s="7" t="s">
        <v>3429</v>
      </c>
      <c r="E63" s="7" t="s">
        <v>3430</v>
      </c>
      <c r="F63" s="7" t="s">
        <v>3431</v>
      </c>
      <c r="G63" s="7"/>
      <c r="H63" s="17" t="s">
        <v>3432</v>
      </c>
      <c r="I63" s="9">
        <v>4.8</v>
      </c>
      <c r="J63" s="9">
        <v>1790</v>
      </c>
      <c r="K63" s="7" t="s">
        <v>3433</v>
      </c>
      <c r="L63" s="7" t="s">
        <v>3434</v>
      </c>
      <c r="M63" s="7" t="s">
        <v>3435</v>
      </c>
      <c r="N63" s="7" t="s">
        <v>119</v>
      </c>
      <c r="O63" s="7"/>
      <c r="P63" s="7"/>
      <c r="Q63" s="7"/>
      <c r="R63" s="7"/>
      <c r="S63" s="7"/>
      <c r="T63" s="7"/>
      <c r="U63" s="7"/>
      <c r="V63" s="7"/>
      <c r="W63" s="7"/>
      <c r="X63" s="7"/>
      <c r="Y63" s="7"/>
      <c r="Z63" s="7"/>
      <c r="AA63" s="7"/>
      <c r="AB63" s="7"/>
      <c r="AC63" s="7"/>
    </row>
    <row r="64" spans="1:29" ht="22.5" customHeight="1">
      <c r="A64" t="s">
        <v>14462</v>
      </c>
      <c r="B64" s="7" t="s">
        <v>454</v>
      </c>
      <c r="C64" s="7" t="s">
        <v>3436</v>
      </c>
      <c r="D64" s="7" t="s">
        <v>3437</v>
      </c>
      <c r="E64" s="7" t="s">
        <v>3438</v>
      </c>
      <c r="F64" s="7" t="s">
        <v>3439</v>
      </c>
      <c r="G64" s="7"/>
      <c r="H64" s="17" t="s">
        <v>3440</v>
      </c>
      <c r="I64" s="7">
        <v>5</v>
      </c>
      <c r="J64" s="9">
        <v>1467</v>
      </c>
      <c r="K64" s="7" t="s">
        <v>3441</v>
      </c>
      <c r="L64" s="7" t="s">
        <v>3442</v>
      </c>
      <c r="M64" s="7" t="s">
        <v>3443</v>
      </c>
      <c r="N64" s="7" t="s">
        <v>119</v>
      </c>
      <c r="O64" s="7"/>
      <c r="P64" s="7"/>
      <c r="Q64" s="7"/>
      <c r="R64" s="7"/>
      <c r="S64" s="7"/>
      <c r="T64" s="7"/>
      <c r="U64" s="7"/>
      <c r="V64" s="7"/>
      <c r="W64" s="7"/>
      <c r="X64" s="7"/>
      <c r="Y64" s="7"/>
      <c r="Z64" s="7"/>
      <c r="AA64" s="7"/>
      <c r="AB64" s="7"/>
      <c r="AC64" s="7"/>
    </row>
    <row r="65" spans="1:29" ht="22.5" customHeight="1">
      <c r="A65" t="s">
        <v>14462</v>
      </c>
      <c r="B65" s="7" t="s">
        <v>454</v>
      </c>
      <c r="C65" s="7" t="s">
        <v>3444</v>
      </c>
      <c r="D65" s="7" t="s">
        <v>3445</v>
      </c>
      <c r="E65" s="7" t="s">
        <v>3446</v>
      </c>
      <c r="F65" s="7" t="s">
        <v>3447</v>
      </c>
      <c r="G65" s="7"/>
      <c r="H65" s="17" t="s">
        <v>3448</v>
      </c>
      <c r="I65" s="7">
        <v>4.9000000000000004</v>
      </c>
      <c r="J65" s="9">
        <v>1389</v>
      </c>
      <c r="K65" s="7" t="s">
        <v>3449</v>
      </c>
      <c r="L65" s="7" t="s">
        <v>3450</v>
      </c>
      <c r="M65" s="7" t="s">
        <v>3451</v>
      </c>
      <c r="N65" s="7" t="s">
        <v>316</v>
      </c>
      <c r="O65" s="7"/>
      <c r="P65" s="7"/>
      <c r="Q65" s="7"/>
      <c r="R65" s="7"/>
      <c r="S65" s="7"/>
      <c r="T65" s="7"/>
      <c r="U65" s="7"/>
      <c r="V65" s="7"/>
      <c r="W65" s="7"/>
      <c r="X65" s="7"/>
      <c r="Y65" s="7"/>
      <c r="Z65" s="7"/>
      <c r="AA65" s="7"/>
      <c r="AB65" s="7"/>
      <c r="AC65" s="7"/>
    </row>
    <row r="66" spans="1:29" ht="22.5" customHeight="1">
      <c r="A66" t="s">
        <v>14462</v>
      </c>
      <c r="B66" s="7" t="s">
        <v>454</v>
      </c>
      <c r="C66" s="7" t="s">
        <v>3452</v>
      </c>
      <c r="D66" s="7" t="s">
        <v>3453</v>
      </c>
      <c r="E66" s="7" t="s">
        <v>3454</v>
      </c>
      <c r="F66" s="7" t="s">
        <v>3455</v>
      </c>
      <c r="G66" s="7"/>
      <c r="H66" s="17" t="s">
        <v>3456</v>
      </c>
      <c r="I66" s="7">
        <v>4.8</v>
      </c>
      <c r="J66" s="9">
        <v>1648</v>
      </c>
      <c r="K66" s="7" t="s">
        <v>3457</v>
      </c>
      <c r="L66" s="7" t="s">
        <v>3458</v>
      </c>
      <c r="M66" s="7" t="s">
        <v>3435</v>
      </c>
      <c r="N66" s="7" t="s">
        <v>316</v>
      </c>
      <c r="O66" s="7"/>
      <c r="P66" s="7"/>
      <c r="Q66" s="7"/>
      <c r="R66" s="7"/>
      <c r="S66" s="7"/>
      <c r="T66" s="7"/>
      <c r="U66" s="7"/>
      <c r="V66" s="7"/>
      <c r="W66" s="7"/>
      <c r="X66" s="7"/>
      <c r="Y66" s="7"/>
      <c r="Z66" s="7"/>
      <c r="AA66" s="7"/>
      <c r="AB66" s="7"/>
      <c r="AC66" s="7"/>
    </row>
    <row r="67" spans="1:29" ht="22.5" customHeight="1">
      <c r="A67" t="s">
        <v>14462</v>
      </c>
      <c r="B67" s="7" t="s">
        <v>454</v>
      </c>
      <c r="C67" s="7" t="s">
        <v>3459</v>
      </c>
      <c r="D67" s="7" t="s">
        <v>3460</v>
      </c>
      <c r="E67" s="7" t="s">
        <v>3461</v>
      </c>
      <c r="F67" s="7" t="s">
        <v>3462</v>
      </c>
      <c r="G67" s="7"/>
      <c r="H67" s="17" t="s">
        <v>3463</v>
      </c>
      <c r="I67" s="7">
        <v>4.8</v>
      </c>
      <c r="J67" s="7">
        <v>394</v>
      </c>
      <c r="K67" s="7" t="s">
        <v>3464</v>
      </c>
      <c r="L67" s="7" t="s">
        <v>3465</v>
      </c>
      <c r="M67" s="7" t="s">
        <v>3466</v>
      </c>
      <c r="N67" s="7" t="s">
        <v>119</v>
      </c>
      <c r="O67" s="7"/>
      <c r="P67" s="7"/>
      <c r="Q67" s="7"/>
      <c r="R67" s="7"/>
      <c r="S67" s="7"/>
      <c r="T67" s="7"/>
      <c r="U67" s="7"/>
      <c r="V67" s="7"/>
      <c r="W67" s="7"/>
      <c r="X67" s="7"/>
      <c r="Y67" s="7"/>
      <c r="Z67" s="7"/>
      <c r="AA67" s="7"/>
      <c r="AB67" s="7"/>
      <c r="AC67" s="7"/>
    </row>
    <row r="68" spans="1:29" ht="22.5" customHeight="1">
      <c r="A68" t="s">
        <v>14462</v>
      </c>
      <c r="B68" s="7" t="s">
        <v>454</v>
      </c>
      <c r="C68" s="7" t="s">
        <v>3467</v>
      </c>
      <c r="D68" s="7" t="s">
        <v>3468</v>
      </c>
      <c r="E68" s="7" t="s">
        <v>3469</v>
      </c>
      <c r="F68" s="7" t="s">
        <v>3470</v>
      </c>
      <c r="G68" s="7"/>
      <c r="H68" s="17" t="s">
        <v>3471</v>
      </c>
      <c r="I68" s="7">
        <v>4.7</v>
      </c>
      <c r="J68" s="9">
        <v>514</v>
      </c>
      <c r="K68" s="7" t="s">
        <v>3472</v>
      </c>
      <c r="L68" s="7" t="s">
        <v>3473</v>
      </c>
      <c r="M68" s="7" t="s">
        <v>3443</v>
      </c>
      <c r="N68" s="7" t="s">
        <v>119</v>
      </c>
      <c r="O68" s="7"/>
      <c r="P68" s="7"/>
      <c r="Q68" s="7"/>
      <c r="R68" s="7"/>
      <c r="S68" s="7"/>
      <c r="T68" s="7"/>
      <c r="U68" s="7"/>
      <c r="V68" s="7"/>
      <c r="W68" s="7"/>
      <c r="X68" s="7"/>
      <c r="Y68" s="7"/>
      <c r="Z68" s="7"/>
      <c r="AA68" s="7"/>
      <c r="AB68" s="7"/>
      <c r="AC68" s="7"/>
    </row>
    <row r="69" spans="1:29" ht="22.5" customHeight="1">
      <c r="A69" t="s">
        <v>14462</v>
      </c>
      <c r="B69" s="7" t="s">
        <v>454</v>
      </c>
      <c r="C69" s="7" t="s">
        <v>3474</v>
      </c>
      <c r="D69" s="7" t="s">
        <v>3475</v>
      </c>
      <c r="E69" s="7" t="s">
        <v>3476</v>
      </c>
      <c r="F69" s="7" t="s">
        <v>3477</v>
      </c>
      <c r="G69" s="7"/>
      <c r="H69" s="17" t="s">
        <v>3478</v>
      </c>
      <c r="I69" s="7">
        <v>4.7</v>
      </c>
      <c r="J69" s="9">
        <v>1169</v>
      </c>
      <c r="K69" s="7" t="s">
        <v>3479</v>
      </c>
      <c r="L69" s="7" t="s">
        <v>3480</v>
      </c>
      <c r="M69" s="7" t="s">
        <v>3435</v>
      </c>
      <c r="N69" s="7" t="s">
        <v>119</v>
      </c>
      <c r="O69" s="7"/>
      <c r="P69" s="7"/>
      <c r="Q69" s="7"/>
      <c r="R69" s="7"/>
      <c r="S69" s="7"/>
      <c r="T69" s="7"/>
      <c r="U69" s="7"/>
      <c r="V69" s="7"/>
      <c r="W69" s="7"/>
      <c r="X69" s="7"/>
      <c r="Y69" s="7"/>
      <c r="Z69" s="7"/>
      <c r="AA69" s="7"/>
      <c r="AB69" s="7"/>
      <c r="AC69" s="7"/>
    </row>
    <row r="70" spans="1:29" ht="22.5" customHeight="1">
      <c r="A70" t="s">
        <v>14462</v>
      </c>
      <c r="B70" s="7" t="s">
        <v>454</v>
      </c>
      <c r="C70" s="7" t="s">
        <v>3481</v>
      </c>
      <c r="D70" s="7" t="s">
        <v>3482</v>
      </c>
      <c r="E70" s="7" t="s">
        <v>3483</v>
      </c>
      <c r="F70" s="7" t="s">
        <v>3484</v>
      </c>
      <c r="G70" s="7"/>
      <c r="H70" s="17" t="s">
        <v>3485</v>
      </c>
      <c r="I70" s="7">
        <v>4.9000000000000004</v>
      </c>
      <c r="J70" s="9">
        <v>3652</v>
      </c>
      <c r="K70" s="7" t="s">
        <v>3486</v>
      </c>
      <c r="L70" s="7" t="s">
        <v>3487</v>
      </c>
      <c r="M70" s="7" t="s">
        <v>3488</v>
      </c>
      <c r="N70" s="7" t="s">
        <v>119</v>
      </c>
      <c r="O70" s="7"/>
      <c r="P70" s="7"/>
      <c r="Q70" s="7"/>
      <c r="R70" s="7"/>
      <c r="S70" s="7"/>
      <c r="T70" s="7"/>
      <c r="U70" s="7"/>
      <c r="V70" s="7"/>
      <c r="W70" s="7"/>
      <c r="X70" s="7"/>
      <c r="Y70" s="7"/>
      <c r="Z70" s="7"/>
      <c r="AA70" s="7"/>
      <c r="AB70" s="7"/>
      <c r="AC70" s="7"/>
    </row>
    <row r="71" spans="1:29" ht="22.5" customHeight="1">
      <c r="A71" t="s">
        <v>14462</v>
      </c>
      <c r="B71" s="7" t="s">
        <v>454</v>
      </c>
      <c r="C71" s="7" t="s">
        <v>3489</v>
      </c>
      <c r="D71" s="7" t="s">
        <v>3490</v>
      </c>
      <c r="E71" s="7" t="s">
        <v>3491</v>
      </c>
      <c r="F71" s="7" t="s">
        <v>3492</v>
      </c>
      <c r="G71" s="7"/>
      <c r="H71" s="17" t="s">
        <v>3493</v>
      </c>
      <c r="I71" s="7">
        <v>4.9000000000000004</v>
      </c>
      <c r="J71" s="9">
        <v>2762</v>
      </c>
      <c r="K71" s="7" t="s">
        <v>3494</v>
      </c>
      <c r="L71" s="7" t="s">
        <v>3495</v>
      </c>
      <c r="M71" s="7" t="s">
        <v>3466</v>
      </c>
      <c r="N71" s="7" t="s">
        <v>119</v>
      </c>
      <c r="O71" s="7"/>
      <c r="P71" s="7"/>
      <c r="Q71" s="7"/>
      <c r="R71" s="7"/>
      <c r="S71" s="7"/>
      <c r="T71" s="7"/>
      <c r="U71" s="7"/>
      <c r="V71" s="7"/>
      <c r="W71" s="7"/>
      <c r="X71" s="7"/>
      <c r="Y71" s="7"/>
      <c r="Z71" s="7"/>
      <c r="AA71" s="7"/>
      <c r="AB71" s="7"/>
      <c r="AC71" s="7"/>
    </row>
    <row r="72" spans="1:29" ht="22.5" customHeight="1">
      <c r="A72" t="s">
        <v>14462</v>
      </c>
      <c r="B72" s="7" t="s">
        <v>454</v>
      </c>
      <c r="C72" s="7" t="s">
        <v>3496</v>
      </c>
      <c r="D72" s="7" t="s">
        <v>3497</v>
      </c>
      <c r="E72" s="7" t="s">
        <v>3498</v>
      </c>
      <c r="F72" s="7" t="s">
        <v>3499</v>
      </c>
      <c r="G72" s="7"/>
      <c r="H72" s="17" t="s">
        <v>3500</v>
      </c>
      <c r="I72" s="7">
        <v>4.8</v>
      </c>
      <c r="J72" s="9">
        <v>1221</v>
      </c>
      <c r="K72" s="7" t="s">
        <v>3501</v>
      </c>
      <c r="L72" s="7" t="s">
        <v>3502</v>
      </c>
      <c r="M72" s="7" t="s">
        <v>3443</v>
      </c>
      <c r="N72" s="7" t="s">
        <v>119</v>
      </c>
      <c r="O72" s="7"/>
      <c r="P72" s="7"/>
      <c r="Q72" s="7"/>
      <c r="R72" s="7"/>
      <c r="S72" s="7"/>
      <c r="T72" s="7"/>
      <c r="U72" s="7"/>
      <c r="V72" s="7"/>
      <c r="W72" s="7"/>
      <c r="X72" s="7"/>
      <c r="Y72" s="7"/>
      <c r="Z72" s="7"/>
      <c r="AA72" s="7"/>
      <c r="AB72" s="7"/>
      <c r="AC72" s="7"/>
    </row>
    <row r="73" spans="1:29" ht="22.5" customHeight="1">
      <c r="A73" t="s">
        <v>14462</v>
      </c>
      <c r="B73" s="7" t="s">
        <v>454</v>
      </c>
      <c r="C73" s="7" t="s">
        <v>3503</v>
      </c>
      <c r="D73" s="7" t="s">
        <v>3504</v>
      </c>
      <c r="E73" s="7" t="s">
        <v>3505</v>
      </c>
      <c r="F73" s="7" t="s">
        <v>3506</v>
      </c>
      <c r="G73" s="7"/>
      <c r="H73" s="17" t="s">
        <v>3507</v>
      </c>
      <c r="I73" s="7">
        <v>4.5999999999999996</v>
      </c>
      <c r="J73" s="7">
        <v>135</v>
      </c>
      <c r="K73" s="7" t="s">
        <v>3508</v>
      </c>
      <c r="L73" s="7" t="s">
        <v>3509</v>
      </c>
      <c r="M73" s="7" t="s">
        <v>2020</v>
      </c>
      <c r="N73" s="7" t="s">
        <v>119</v>
      </c>
      <c r="O73" s="7"/>
      <c r="P73" s="7"/>
      <c r="Q73" s="7"/>
      <c r="R73" s="7"/>
      <c r="S73" s="7"/>
      <c r="T73" s="7"/>
      <c r="U73" s="7"/>
      <c r="V73" s="7"/>
      <c r="W73" s="7"/>
      <c r="X73" s="7"/>
      <c r="Y73" s="7"/>
      <c r="Z73" s="7"/>
      <c r="AA73" s="7"/>
      <c r="AB73" s="7"/>
      <c r="AC73" s="7"/>
    </row>
    <row r="74" spans="1:29" ht="22.5" customHeight="1">
      <c r="A74" t="s">
        <v>14462</v>
      </c>
      <c r="B74" s="7" t="s">
        <v>454</v>
      </c>
      <c r="C74" s="7" t="s">
        <v>3510</v>
      </c>
      <c r="D74" s="7" t="s">
        <v>3511</v>
      </c>
      <c r="E74" s="7" t="s">
        <v>3512</v>
      </c>
      <c r="F74" s="7" t="s">
        <v>3513</v>
      </c>
      <c r="G74" s="7"/>
      <c r="H74" s="17" t="s">
        <v>3514</v>
      </c>
      <c r="I74" s="7">
        <v>4.9000000000000004</v>
      </c>
      <c r="J74" s="9">
        <v>644</v>
      </c>
      <c r="K74" s="7" t="s">
        <v>3515</v>
      </c>
      <c r="L74" s="7" t="s">
        <v>3516</v>
      </c>
      <c r="M74" s="7" t="s">
        <v>3466</v>
      </c>
      <c r="N74" s="7" t="s">
        <v>119</v>
      </c>
      <c r="O74" s="7"/>
      <c r="P74" s="7"/>
      <c r="Q74" s="7"/>
      <c r="R74" s="7"/>
      <c r="S74" s="7"/>
      <c r="T74" s="7"/>
      <c r="U74" s="7"/>
      <c r="V74" s="7"/>
      <c r="W74" s="7"/>
      <c r="X74" s="7"/>
      <c r="Y74" s="7"/>
      <c r="Z74" s="7"/>
      <c r="AA74" s="7"/>
      <c r="AB74" s="7"/>
      <c r="AC74" s="7"/>
    </row>
    <row r="75" spans="1:29" ht="22.5" customHeight="1">
      <c r="A75" t="s">
        <v>14462</v>
      </c>
      <c r="B75" s="7" t="s">
        <v>454</v>
      </c>
      <c r="C75" s="7" t="s">
        <v>3517</v>
      </c>
      <c r="D75" s="7" t="s">
        <v>3518</v>
      </c>
      <c r="E75" s="7" t="s">
        <v>3519</v>
      </c>
      <c r="F75" s="7" t="s">
        <v>3520</v>
      </c>
      <c r="G75" s="7"/>
      <c r="H75" s="17" t="s">
        <v>3521</v>
      </c>
      <c r="I75" s="7">
        <v>4.8</v>
      </c>
      <c r="J75" s="9">
        <v>618</v>
      </c>
      <c r="K75" s="7" t="s">
        <v>3522</v>
      </c>
      <c r="L75" s="7" t="s">
        <v>3523</v>
      </c>
      <c r="M75" s="7" t="s">
        <v>2080</v>
      </c>
      <c r="N75" s="7" t="s">
        <v>119</v>
      </c>
      <c r="O75" s="7"/>
      <c r="P75" s="7"/>
      <c r="Q75" s="7"/>
      <c r="R75" s="7"/>
      <c r="S75" s="7"/>
      <c r="T75" s="7"/>
      <c r="U75" s="7"/>
      <c r="V75" s="7"/>
      <c r="W75" s="7"/>
      <c r="X75" s="7"/>
      <c r="Y75" s="7"/>
      <c r="Z75" s="7"/>
      <c r="AA75" s="7"/>
      <c r="AB75" s="7"/>
      <c r="AC75" s="7"/>
    </row>
    <row r="76" spans="1:29" ht="22.5" customHeight="1">
      <c r="A76" t="s">
        <v>14462</v>
      </c>
      <c r="B76" s="7" t="s">
        <v>454</v>
      </c>
      <c r="C76" s="7" t="s">
        <v>3524</v>
      </c>
      <c r="D76" s="7" t="s">
        <v>3525</v>
      </c>
      <c r="E76" s="7" t="s">
        <v>3526</v>
      </c>
      <c r="F76" s="7" t="s">
        <v>3527</v>
      </c>
      <c r="G76" s="7"/>
      <c r="H76" s="17" t="s">
        <v>3528</v>
      </c>
      <c r="I76" s="7">
        <v>4.9000000000000004</v>
      </c>
      <c r="J76" s="9">
        <v>178</v>
      </c>
      <c r="K76" s="7" t="s">
        <v>3529</v>
      </c>
      <c r="L76" s="7" t="s">
        <v>3530</v>
      </c>
      <c r="M76" s="7" t="s">
        <v>3531</v>
      </c>
      <c r="N76" s="7" t="s">
        <v>119</v>
      </c>
      <c r="O76" s="7"/>
      <c r="P76" s="7"/>
      <c r="Q76" s="7"/>
      <c r="R76" s="7"/>
      <c r="S76" s="7"/>
      <c r="T76" s="7"/>
      <c r="U76" s="7"/>
      <c r="V76" s="7"/>
      <c r="W76" s="7"/>
      <c r="X76" s="7"/>
      <c r="Y76" s="7"/>
      <c r="Z76" s="7"/>
      <c r="AA76" s="7"/>
      <c r="AB76" s="7"/>
      <c r="AC76" s="7"/>
    </row>
    <row r="77" spans="1:29" ht="22.5" customHeight="1">
      <c r="A77" t="s">
        <v>14462</v>
      </c>
      <c r="B77" s="7" t="s">
        <v>454</v>
      </c>
      <c r="C77" s="7" t="s">
        <v>3532</v>
      </c>
      <c r="D77" s="7" t="s">
        <v>3533</v>
      </c>
      <c r="E77" s="7" t="s">
        <v>3534</v>
      </c>
      <c r="F77" s="7" t="s">
        <v>3535</v>
      </c>
      <c r="G77" s="7"/>
      <c r="H77" s="17" t="s">
        <v>3536</v>
      </c>
      <c r="I77" s="7">
        <v>4.9000000000000004</v>
      </c>
      <c r="J77" s="9">
        <v>258</v>
      </c>
      <c r="K77" s="7" t="s">
        <v>3537</v>
      </c>
      <c r="L77" s="7" t="s">
        <v>3538</v>
      </c>
      <c r="M77" s="7" t="s">
        <v>2020</v>
      </c>
      <c r="N77" s="7" t="s">
        <v>119</v>
      </c>
      <c r="O77" s="7"/>
      <c r="P77" s="7"/>
      <c r="Q77" s="7"/>
      <c r="R77" s="7"/>
      <c r="S77" s="7"/>
      <c r="T77" s="7"/>
      <c r="U77" s="7"/>
      <c r="V77" s="7"/>
      <c r="W77" s="7"/>
      <c r="X77" s="7"/>
      <c r="Y77" s="7"/>
      <c r="Z77" s="7"/>
      <c r="AA77" s="7"/>
      <c r="AB77" s="7"/>
      <c r="AC77" s="7"/>
    </row>
    <row r="78" spans="1:29" ht="22.5" customHeight="1">
      <c r="A78" t="s">
        <v>14462</v>
      </c>
      <c r="B78" s="7" t="s">
        <v>454</v>
      </c>
      <c r="C78" s="7" t="s">
        <v>3539</v>
      </c>
      <c r="D78" s="7" t="s">
        <v>3540</v>
      </c>
      <c r="E78" s="7" t="s">
        <v>3541</v>
      </c>
      <c r="F78" s="7" t="s">
        <v>3542</v>
      </c>
      <c r="G78" s="7"/>
      <c r="H78" s="17" t="s">
        <v>3543</v>
      </c>
      <c r="I78" s="7">
        <v>4.3</v>
      </c>
      <c r="J78" s="7">
        <v>353</v>
      </c>
      <c r="K78" s="7" t="s">
        <v>3544</v>
      </c>
      <c r="L78" s="7" t="s">
        <v>3426</v>
      </c>
      <c r="M78" s="7" t="s">
        <v>3427</v>
      </c>
      <c r="N78" s="7" t="s">
        <v>119</v>
      </c>
      <c r="O78" s="7"/>
      <c r="P78" s="7"/>
      <c r="Q78" s="7"/>
      <c r="R78" s="7"/>
      <c r="S78" s="7"/>
      <c r="T78" s="7"/>
      <c r="U78" s="7"/>
      <c r="V78" s="7"/>
      <c r="W78" s="7"/>
      <c r="X78" s="7"/>
      <c r="Y78" s="7"/>
      <c r="Z78" s="7"/>
      <c r="AA78" s="7"/>
      <c r="AB78" s="7"/>
      <c r="AC78" s="7"/>
    </row>
    <row r="79" spans="1:29" ht="22.5" customHeight="1">
      <c r="A79" t="s">
        <v>14462</v>
      </c>
      <c r="B79" s="7" t="s">
        <v>454</v>
      </c>
      <c r="C79" s="7" t="s">
        <v>3545</v>
      </c>
      <c r="D79" s="7" t="s">
        <v>3546</v>
      </c>
      <c r="E79" s="7" t="s">
        <v>3547</v>
      </c>
      <c r="F79" s="7" t="s">
        <v>3548</v>
      </c>
      <c r="G79" s="7"/>
      <c r="H79" s="17" t="s">
        <v>3549</v>
      </c>
      <c r="I79" s="7">
        <v>4.5999999999999996</v>
      </c>
      <c r="J79" s="7">
        <v>125</v>
      </c>
      <c r="K79" s="7" t="s">
        <v>3550</v>
      </c>
      <c r="L79" s="7" t="s">
        <v>3442</v>
      </c>
      <c r="M79" s="7" t="s">
        <v>3435</v>
      </c>
      <c r="N79" s="7" t="s">
        <v>119</v>
      </c>
      <c r="O79" s="7"/>
      <c r="P79" s="7"/>
      <c r="Q79" s="7"/>
      <c r="R79" s="7"/>
      <c r="S79" s="7"/>
      <c r="T79" s="7"/>
      <c r="U79" s="7"/>
      <c r="V79" s="7"/>
      <c r="W79" s="7"/>
      <c r="X79" s="7"/>
      <c r="Y79" s="7"/>
      <c r="Z79" s="7"/>
      <c r="AA79" s="7"/>
      <c r="AB79" s="7"/>
      <c r="AC79" s="7"/>
    </row>
    <row r="80" spans="1:29" ht="22.5" customHeight="1">
      <c r="A80" t="s">
        <v>14462</v>
      </c>
      <c r="B80" s="7" t="s">
        <v>454</v>
      </c>
      <c r="C80" s="7" t="s">
        <v>3551</v>
      </c>
      <c r="D80" s="7" t="s">
        <v>3552</v>
      </c>
      <c r="E80" s="7" t="s">
        <v>3553</v>
      </c>
      <c r="F80" s="7" t="s">
        <v>3554</v>
      </c>
      <c r="G80" s="7"/>
      <c r="H80" s="17" t="s">
        <v>3555</v>
      </c>
      <c r="I80" s="7">
        <v>4</v>
      </c>
      <c r="J80" s="7">
        <v>43</v>
      </c>
      <c r="K80" s="7" t="s">
        <v>3556</v>
      </c>
      <c r="L80" s="7" t="s">
        <v>3557</v>
      </c>
      <c r="M80" s="7" t="s">
        <v>3466</v>
      </c>
      <c r="N80" s="7" t="s">
        <v>119</v>
      </c>
      <c r="O80" s="7"/>
      <c r="P80" s="7"/>
      <c r="Q80" s="7"/>
      <c r="R80" s="7"/>
      <c r="S80" s="7"/>
      <c r="T80" s="7"/>
      <c r="U80" s="7"/>
      <c r="V80" s="7"/>
      <c r="W80" s="7"/>
      <c r="X80" s="7"/>
      <c r="Y80" s="7"/>
      <c r="Z80" s="7"/>
      <c r="AA80" s="7"/>
      <c r="AB80" s="7"/>
      <c r="AC80" s="7"/>
    </row>
    <row r="81" spans="1:29" ht="22.5" customHeight="1">
      <c r="A81" t="s">
        <v>14462</v>
      </c>
      <c r="B81" s="7" t="s">
        <v>454</v>
      </c>
      <c r="C81" s="7" t="s">
        <v>3558</v>
      </c>
      <c r="D81" s="7" t="s">
        <v>3559</v>
      </c>
      <c r="E81" s="7" t="s">
        <v>3560</v>
      </c>
      <c r="F81" s="7" t="s">
        <v>3561</v>
      </c>
      <c r="G81" s="7"/>
      <c r="H81" s="17" t="s">
        <v>3562</v>
      </c>
      <c r="I81" s="7">
        <v>4.4000000000000004</v>
      </c>
      <c r="J81" s="7">
        <v>182</v>
      </c>
      <c r="K81" s="7" t="s">
        <v>3563</v>
      </c>
      <c r="L81" s="7" t="s">
        <v>3564</v>
      </c>
      <c r="M81" s="7" t="s">
        <v>3565</v>
      </c>
      <c r="N81" s="7" t="s">
        <v>119</v>
      </c>
      <c r="O81" s="7"/>
      <c r="P81" s="7"/>
      <c r="Q81" s="7"/>
      <c r="R81" s="7"/>
      <c r="S81" s="7"/>
      <c r="T81" s="7"/>
      <c r="U81" s="7"/>
      <c r="V81" s="7"/>
      <c r="W81" s="7"/>
      <c r="X81" s="7"/>
      <c r="Y81" s="7"/>
      <c r="Z81" s="7"/>
      <c r="AA81" s="7"/>
      <c r="AB81" s="7"/>
      <c r="AC81" s="7"/>
    </row>
    <row r="82" spans="1:29" ht="22.5" customHeight="1">
      <c r="A82" t="s">
        <v>14462</v>
      </c>
      <c r="B82" s="7" t="s">
        <v>594</v>
      </c>
      <c r="C82" s="7" t="s">
        <v>3566</v>
      </c>
      <c r="D82" s="7" t="s">
        <v>3567</v>
      </c>
      <c r="E82" s="7" t="s">
        <v>3568</v>
      </c>
      <c r="F82" s="7" t="s">
        <v>3569</v>
      </c>
      <c r="G82" s="7"/>
      <c r="H82" s="17" t="s">
        <v>3570</v>
      </c>
      <c r="I82" s="7">
        <v>4.9000000000000004</v>
      </c>
      <c r="J82" s="7">
        <v>795</v>
      </c>
      <c r="K82" s="7" t="s">
        <v>3571</v>
      </c>
      <c r="L82" s="7" t="s">
        <v>3572</v>
      </c>
      <c r="M82" s="7" t="s">
        <v>3573</v>
      </c>
      <c r="N82" s="7" t="s">
        <v>316</v>
      </c>
      <c r="O82" s="7"/>
      <c r="P82" s="7"/>
      <c r="Q82" s="7"/>
      <c r="R82" s="7"/>
      <c r="S82" s="7"/>
      <c r="T82" s="7"/>
      <c r="U82" s="7"/>
      <c r="V82" s="7"/>
      <c r="W82" s="7"/>
      <c r="X82" s="7"/>
      <c r="Y82" s="7"/>
      <c r="Z82" s="7"/>
      <c r="AA82" s="7"/>
      <c r="AB82" s="7"/>
      <c r="AC82" s="7"/>
    </row>
    <row r="83" spans="1:29" ht="22.5" customHeight="1">
      <c r="A83" t="s">
        <v>14462</v>
      </c>
      <c r="B83" s="7" t="s">
        <v>594</v>
      </c>
      <c r="C83" s="7" t="s">
        <v>3574</v>
      </c>
      <c r="D83" s="7" t="s">
        <v>3575</v>
      </c>
      <c r="E83" s="7" t="s">
        <v>3576</v>
      </c>
      <c r="F83" s="7" t="s">
        <v>3577</v>
      </c>
      <c r="G83" s="7"/>
      <c r="H83" s="17" t="s">
        <v>3578</v>
      </c>
      <c r="I83" s="7">
        <v>4.5</v>
      </c>
      <c r="J83" s="7">
        <v>476</v>
      </c>
      <c r="K83" s="7" t="s">
        <v>3579</v>
      </c>
      <c r="L83" s="7" t="s">
        <v>3580</v>
      </c>
      <c r="M83" s="7" t="s">
        <v>594</v>
      </c>
      <c r="N83" s="7" t="s">
        <v>316</v>
      </c>
      <c r="O83" s="7"/>
      <c r="P83" s="7"/>
      <c r="Q83" s="7"/>
      <c r="R83" s="7"/>
      <c r="S83" s="7"/>
      <c r="T83" s="7"/>
      <c r="U83" s="7"/>
      <c r="V83" s="7"/>
      <c r="W83" s="7"/>
      <c r="X83" s="7"/>
      <c r="Y83" s="7"/>
      <c r="Z83" s="7"/>
      <c r="AA83" s="7"/>
      <c r="AB83" s="7"/>
      <c r="AC83" s="7"/>
    </row>
    <row r="84" spans="1:29" ht="22.5" customHeight="1">
      <c r="A84" t="s">
        <v>14462</v>
      </c>
      <c r="B84" s="7" t="s">
        <v>594</v>
      </c>
      <c r="C84" s="7" t="s">
        <v>3581</v>
      </c>
      <c r="D84" s="7" t="s">
        <v>3582</v>
      </c>
      <c r="E84" s="7" t="s">
        <v>3583</v>
      </c>
      <c r="F84" s="7" t="s">
        <v>3584</v>
      </c>
      <c r="G84" s="7"/>
      <c r="H84" s="17" t="s">
        <v>3585</v>
      </c>
      <c r="I84" s="7">
        <v>4.5</v>
      </c>
      <c r="J84" s="7">
        <v>169</v>
      </c>
      <c r="K84" s="7" t="s">
        <v>3586</v>
      </c>
      <c r="L84" s="7" t="s">
        <v>3587</v>
      </c>
      <c r="M84" s="7" t="s">
        <v>3573</v>
      </c>
      <c r="N84" s="7" t="s">
        <v>316</v>
      </c>
      <c r="O84" s="7"/>
      <c r="P84" s="7"/>
      <c r="Q84" s="7"/>
      <c r="R84" s="7"/>
      <c r="S84" s="7"/>
      <c r="T84" s="7"/>
      <c r="U84" s="7"/>
      <c r="V84" s="7"/>
      <c r="W84" s="7"/>
      <c r="X84" s="7"/>
      <c r="Y84" s="7"/>
      <c r="Z84" s="7"/>
      <c r="AA84" s="7"/>
      <c r="AB84" s="7"/>
      <c r="AC84" s="7"/>
    </row>
    <row r="85" spans="1:29" ht="22.5" customHeight="1">
      <c r="A85" t="s">
        <v>14462</v>
      </c>
      <c r="B85" s="7" t="s">
        <v>594</v>
      </c>
      <c r="C85" s="7" t="s">
        <v>3588</v>
      </c>
      <c r="D85" s="7" t="s">
        <v>3589</v>
      </c>
      <c r="E85" s="7" t="s">
        <v>3590</v>
      </c>
      <c r="F85" s="7" t="s">
        <v>3591</v>
      </c>
      <c r="G85" s="7"/>
      <c r="H85" s="17" t="s">
        <v>3592</v>
      </c>
      <c r="I85" s="9">
        <v>4.5</v>
      </c>
      <c r="J85" s="7">
        <v>221</v>
      </c>
      <c r="K85" s="7" t="s">
        <v>3593</v>
      </c>
      <c r="L85" s="7" t="s">
        <v>3594</v>
      </c>
      <c r="M85" s="7" t="s">
        <v>594</v>
      </c>
      <c r="N85" s="7" t="s">
        <v>316</v>
      </c>
      <c r="O85" s="7"/>
      <c r="P85" s="7"/>
      <c r="Q85" s="7"/>
      <c r="R85" s="7"/>
      <c r="S85" s="7"/>
      <c r="T85" s="7"/>
      <c r="U85" s="7"/>
      <c r="V85" s="7"/>
      <c r="W85" s="7"/>
      <c r="X85" s="7"/>
      <c r="Y85" s="7"/>
      <c r="Z85" s="7"/>
      <c r="AA85" s="7"/>
      <c r="AB85" s="7"/>
      <c r="AC85" s="7"/>
    </row>
    <row r="86" spans="1:29" ht="22.5" customHeight="1">
      <c r="A86" t="s">
        <v>14462</v>
      </c>
      <c r="B86" s="7" t="s">
        <v>594</v>
      </c>
      <c r="C86" s="7" t="s">
        <v>3595</v>
      </c>
      <c r="D86" s="7" t="s">
        <v>3596</v>
      </c>
      <c r="E86" s="7" t="s">
        <v>3597</v>
      </c>
      <c r="F86" s="7" t="s">
        <v>3598</v>
      </c>
      <c r="G86" s="7"/>
      <c r="H86" s="17" t="s">
        <v>3599</v>
      </c>
      <c r="I86" s="7">
        <v>4.7</v>
      </c>
      <c r="J86" s="9">
        <v>1341</v>
      </c>
      <c r="K86" s="7" t="s">
        <v>3600</v>
      </c>
      <c r="L86" s="7" t="s">
        <v>3601</v>
      </c>
      <c r="M86" s="7" t="s">
        <v>594</v>
      </c>
      <c r="N86" s="7" t="s">
        <v>3602</v>
      </c>
      <c r="O86" s="7"/>
      <c r="P86" s="7"/>
      <c r="Q86" s="7"/>
      <c r="R86" s="7"/>
      <c r="S86" s="7"/>
      <c r="T86" s="7"/>
      <c r="U86" s="7"/>
      <c r="V86" s="7"/>
      <c r="W86" s="7"/>
      <c r="X86" s="7"/>
      <c r="Y86" s="7"/>
      <c r="Z86" s="7"/>
      <c r="AA86" s="7"/>
      <c r="AB86" s="7"/>
      <c r="AC86" s="7"/>
    </row>
    <row r="87" spans="1:29" ht="22.5" customHeight="1">
      <c r="A87" t="s">
        <v>14462</v>
      </c>
      <c r="B87" s="7" t="s">
        <v>594</v>
      </c>
      <c r="C87" s="7" t="s">
        <v>3603</v>
      </c>
      <c r="D87" s="7" t="s">
        <v>3604</v>
      </c>
      <c r="E87" s="7" t="s">
        <v>3605</v>
      </c>
      <c r="F87" s="7" t="s">
        <v>3606</v>
      </c>
      <c r="G87" s="7"/>
      <c r="H87" s="17" t="s">
        <v>3607</v>
      </c>
      <c r="I87" s="7">
        <v>4.9000000000000004</v>
      </c>
      <c r="J87" s="7">
        <v>273</v>
      </c>
      <c r="K87" s="7" t="s">
        <v>3608</v>
      </c>
      <c r="L87" s="7" t="s">
        <v>3609</v>
      </c>
      <c r="M87" s="7" t="s">
        <v>594</v>
      </c>
      <c r="N87" s="7" t="s">
        <v>316</v>
      </c>
      <c r="O87" s="7"/>
      <c r="P87" s="7"/>
      <c r="Q87" s="7"/>
      <c r="R87" s="7"/>
      <c r="S87" s="7"/>
      <c r="T87" s="7"/>
      <c r="U87" s="7"/>
      <c r="V87" s="7"/>
      <c r="W87" s="7"/>
      <c r="X87" s="7"/>
      <c r="Y87" s="7"/>
      <c r="Z87" s="7"/>
      <c r="AA87" s="7"/>
      <c r="AB87" s="7"/>
      <c r="AC87" s="7"/>
    </row>
    <row r="88" spans="1:29" ht="22.5" customHeight="1">
      <c r="A88" t="s">
        <v>14462</v>
      </c>
      <c r="B88" s="7" t="s">
        <v>594</v>
      </c>
      <c r="C88" s="7" t="s">
        <v>3610</v>
      </c>
      <c r="D88" s="7" t="s">
        <v>3611</v>
      </c>
      <c r="E88" s="7" t="s">
        <v>3612</v>
      </c>
      <c r="F88" s="7" t="s">
        <v>3613</v>
      </c>
      <c r="G88" s="7"/>
      <c r="H88" s="17" t="s">
        <v>3614</v>
      </c>
      <c r="I88" s="7">
        <v>4.7</v>
      </c>
      <c r="J88" s="7">
        <v>530</v>
      </c>
      <c r="K88" s="7" t="s">
        <v>3615</v>
      </c>
      <c r="L88" s="7" t="s">
        <v>3616</v>
      </c>
      <c r="M88" s="7" t="s">
        <v>594</v>
      </c>
      <c r="N88" s="7" t="s">
        <v>316</v>
      </c>
      <c r="O88" s="7"/>
      <c r="P88" s="7"/>
      <c r="Q88" s="7"/>
      <c r="R88" s="7"/>
      <c r="S88" s="7"/>
      <c r="T88" s="7"/>
      <c r="U88" s="7"/>
      <c r="V88" s="7"/>
      <c r="W88" s="7"/>
      <c r="X88" s="7"/>
      <c r="Y88" s="7"/>
      <c r="Z88" s="7"/>
      <c r="AA88" s="7"/>
      <c r="AB88" s="7"/>
      <c r="AC88" s="7"/>
    </row>
    <row r="89" spans="1:29" ht="22.5" customHeight="1">
      <c r="A89" t="s">
        <v>14462</v>
      </c>
      <c r="B89" s="7" t="s">
        <v>594</v>
      </c>
      <c r="C89" s="7" t="s">
        <v>3617</v>
      </c>
      <c r="D89" s="7" t="s">
        <v>3618</v>
      </c>
      <c r="E89" s="7" t="s">
        <v>3619</v>
      </c>
      <c r="F89" s="7" t="s">
        <v>3620</v>
      </c>
      <c r="G89" s="7"/>
      <c r="H89" s="17" t="s">
        <v>3621</v>
      </c>
      <c r="I89" s="7">
        <v>4.9000000000000004</v>
      </c>
      <c r="J89" s="7">
        <v>73</v>
      </c>
      <c r="K89" s="7" t="s">
        <v>3622</v>
      </c>
      <c r="L89" s="7" t="s">
        <v>3623</v>
      </c>
      <c r="M89" s="7" t="s">
        <v>594</v>
      </c>
      <c r="N89" s="7" t="s">
        <v>316</v>
      </c>
      <c r="O89" s="7"/>
      <c r="P89" s="7"/>
      <c r="Q89" s="7"/>
      <c r="R89" s="7"/>
      <c r="S89" s="7"/>
      <c r="T89" s="7"/>
      <c r="U89" s="7"/>
      <c r="V89" s="7"/>
      <c r="W89" s="7"/>
      <c r="X89" s="7"/>
      <c r="Y89" s="7"/>
      <c r="Z89" s="7"/>
      <c r="AA89" s="7"/>
      <c r="AB89" s="7"/>
      <c r="AC89" s="7"/>
    </row>
    <row r="90" spans="1:29" ht="22.5" customHeight="1">
      <c r="A90" t="s">
        <v>14462</v>
      </c>
      <c r="B90" s="7" t="s">
        <v>594</v>
      </c>
      <c r="C90" s="7" t="s">
        <v>3624</v>
      </c>
      <c r="D90" s="7" t="s">
        <v>3625</v>
      </c>
      <c r="E90" s="7" t="s">
        <v>3626</v>
      </c>
      <c r="F90" s="7" t="s">
        <v>3627</v>
      </c>
      <c r="G90" s="7"/>
      <c r="H90" s="17" t="s">
        <v>3628</v>
      </c>
      <c r="I90" s="7">
        <v>4.5999999999999996</v>
      </c>
      <c r="J90" s="7">
        <v>75</v>
      </c>
      <c r="K90" s="7" t="s">
        <v>3629</v>
      </c>
      <c r="L90" s="7" t="s">
        <v>3630</v>
      </c>
      <c r="M90" s="7" t="s">
        <v>594</v>
      </c>
      <c r="N90" s="7" t="s">
        <v>316</v>
      </c>
      <c r="O90" s="7"/>
      <c r="P90" s="7"/>
      <c r="Q90" s="7"/>
      <c r="R90" s="7"/>
      <c r="S90" s="7"/>
      <c r="T90" s="7"/>
      <c r="U90" s="7"/>
      <c r="V90" s="7"/>
      <c r="W90" s="7"/>
      <c r="X90" s="7"/>
      <c r="Y90" s="7"/>
      <c r="Z90" s="7"/>
      <c r="AA90" s="7"/>
      <c r="AB90" s="7"/>
      <c r="AC90" s="7"/>
    </row>
    <row r="91" spans="1:29" ht="22.5" customHeight="1">
      <c r="A91" t="s">
        <v>14462</v>
      </c>
      <c r="B91" s="7" t="s">
        <v>594</v>
      </c>
      <c r="C91" s="7" t="s">
        <v>3631</v>
      </c>
      <c r="D91" s="7" t="s">
        <v>3632</v>
      </c>
      <c r="E91" s="7" t="s">
        <v>3633</v>
      </c>
      <c r="F91" s="7" t="s">
        <v>3634</v>
      </c>
      <c r="G91" s="7"/>
      <c r="H91" s="17" t="s">
        <v>3635</v>
      </c>
      <c r="I91" s="7">
        <v>4.5</v>
      </c>
      <c r="J91" s="9">
        <v>283</v>
      </c>
      <c r="K91" s="7" t="s">
        <v>3636</v>
      </c>
      <c r="L91" s="7" t="s">
        <v>3637</v>
      </c>
      <c r="M91" s="7" t="s">
        <v>594</v>
      </c>
      <c r="N91" s="7" t="s">
        <v>888</v>
      </c>
      <c r="O91" s="7"/>
      <c r="P91" s="7"/>
      <c r="Q91" s="7"/>
      <c r="R91" s="7"/>
      <c r="S91" s="7"/>
      <c r="T91" s="7"/>
      <c r="U91" s="7"/>
      <c r="V91" s="7"/>
      <c r="W91" s="7"/>
      <c r="X91" s="7"/>
      <c r="Y91" s="7"/>
      <c r="Z91" s="7"/>
      <c r="AA91" s="7"/>
      <c r="AB91" s="7"/>
      <c r="AC91" s="7"/>
    </row>
    <row r="92" spans="1:29" ht="22.5" customHeight="1">
      <c r="A92" t="s">
        <v>14462</v>
      </c>
      <c r="B92" s="7" t="s">
        <v>594</v>
      </c>
      <c r="C92" s="7" t="s">
        <v>3638</v>
      </c>
      <c r="D92" s="7" t="s">
        <v>3639</v>
      </c>
      <c r="E92" s="7" t="s">
        <v>3640</v>
      </c>
      <c r="F92" s="7" t="s">
        <v>3641</v>
      </c>
      <c r="G92" s="7"/>
      <c r="H92" s="17" t="s">
        <v>3642</v>
      </c>
      <c r="I92" s="7">
        <v>4.7</v>
      </c>
      <c r="J92" s="7">
        <v>256</v>
      </c>
      <c r="K92" s="7" t="s">
        <v>3643</v>
      </c>
      <c r="L92" s="7" t="s">
        <v>3644</v>
      </c>
      <c r="M92" s="7" t="s">
        <v>594</v>
      </c>
      <c r="N92" s="7" t="s">
        <v>316</v>
      </c>
      <c r="O92" s="7"/>
      <c r="P92" s="7"/>
      <c r="Q92" s="7"/>
      <c r="R92" s="7"/>
      <c r="S92" s="7"/>
      <c r="T92" s="7"/>
      <c r="U92" s="7"/>
      <c r="V92" s="7"/>
      <c r="W92" s="7"/>
      <c r="X92" s="7"/>
      <c r="Y92" s="7"/>
      <c r="Z92" s="7"/>
      <c r="AA92" s="7"/>
      <c r="AB92" s="7"/>
      <c r="AC92" s="7"/>
    </row>
    <row r="93" spans="1:29" ht="22.5" customHeight="1">
      <c r="A93" t="s">
        <v>14462</v>
      </c>
      <c r="B93" s="7" t="s">
        <v>594</v>
      </c>
      <c r="C93" s="7" t="s">
        <v>3645</v>
      </c>
      <c r="D93" s="7" t="s">
        <v>3646</v>
      </c>
      <c r="E93" s="7" t="s">
        <v>3647</v>
      </c>
      <c r="F93" s="7" t="s">
        <v>3648</v>
      </c>
      <c r="G93" s="7"/>
      <c r="H93" s="17" t="s">
        <v>3649</v>
      </c>
      <c r="I93" s="7">
        <v>4.9000000000000004</v>
      </c>
      <c r="J93" s="7">
        <v>76</v>
      </c>
      <c r="K93" s="7" t="s">
        <v>3650</v>
      </c>
      <c r="L93" s="7" t="s">
        <v>3651</v>
      </c>
      <c r="M93" s="7" t="s">
        <v>594</v>
      </c>
      <c r="N93" s="7" t="s">
        <v>3652</v>
      </c>
      <c r="O93" s="7"/>
      <c r="P93" s="7"/>
      <c r="Q93" s="7"/>
      <c r="R93" s="7"/>
      <c r="S93" s="7"/>
      <c r="T93" s="7"/>
      <c r="U93" s="7"/>
      <c r="V93" s="7"/>
      <c r="W93" s="7"/>
      <c r="X93" s="7"/>
      <c r="Y93" s="7"/>
      <c r="Z93" s="7"/>
      <c r="AA93" s="7"/>
      <c r="AB93" s="7"/>
      <c r="AC93" s="7"/>
    </row>
    <row r="94" spans="1:29" ht="22.5" customHeight="1">
      <c r="A94" t="s">
        <v>14462</v>
      </c>
      <c r="B94" s="7" t="s">
        <v>594</v>
      </c>
      <c r="C94" s="7" t="s">
        <v>3653</v>
      </c>
      <c r="D94" s="7" t="s">
        <v>3654</v>
      </c>
      <c r="E94" s="7" t="s">
        <v>3655</v>
      </c>
      <c r="F94" s="7" t="s">
        <v>3656</v>
      </c>
      <c r="G94" s="7"/>
      <c r="H94" s="17" t="s">
        <v>3657</v>
      </c>
      <c r="I94" s="7">
        <v>4.2</v>
      </c>
      <c r="J94" s="7">
        <v>197</v>
      </c>
      <c r="K94" s="7" t="s">
        <v>3658</v>
      </c>
      <c r="L94" s="7" t="s">
        <v>3659</v>
      </c>
      <c r="M94" s="7" t="s">
        <v>594</v>
      </c>
      <c r="N94" s="7" t="s">
        <v>316</v>
      </c>
      <c r="O94" s="7"/>
      <c r="P94" s="7"/>
      <c r="Q94" s="7"/>
      <c r="R94" s="7"/>
      <c r="S94" s="7"/>
      <c r="T94" s="7"/>
      <c r="U94" s="7"/>
      <c r="V94" s="7"/>
      <c r="W94" s="7"/>
      <c r="X94" s="7"/>
      <c r="Y94" s="7"/>
      <c r="Z94" s="7"/>
      <c r="AA94" s="7"/>
      <c r="AB94" s="7"/>
      <c r="AC94" s="7"/>
    </row>
    <row r="95" spans="1:29" ht="22.5" customHeight="1">
      <c r="A95" t="s">
        <v>14462</v>
      </c>
      <c r="B95" s="7" t="s">
        <v>594</v>
      </c>
      <c r="C95" s="7" t="s">
        <v>3660</v>
      </c>
      <c r="D95" s="7" t="s">
        <v>3661</v>
      </c>
      <c r="E95" s="7" t="s">
        <v>3662</v>
      </c>
      <c r="F95" s="7" t="s">
        <v>3663</v>
      </c>
      <c r="G95" s="7"/>
      <c r="H95" s="17" t="s">
        <v>3664</v>
      </c>
      <c r="I95" s="7">
        <v>3.9</v>
      </c>
      <c r="J95" s="7">
        <v>138</v>
      </c>
      <c r="K95" s="7" t="s">
        <v>3665</v>
      </c>
      <c r="L95" s="7" t="s">
        <v>3666</v>
      </c>
      <c r="M95" s="7" t="s">
        <v>594</v>
      </c>
      <c r="N95" s="7" t="s">
        <v>316</v>
      </c>
      <c r="O95" s="7"/>
      <c r="P95" s="7"/>
      <c r="Q95" s="7"/>
      <c r="R95" s="7"/>
      <c r="S95" s="7"/>
      <c r="T95" s="7"/>
      <c r="U95" s="7"/>
      <c r="V95" s="7"/>
      <c r="W95" s="7"/>
      <c r="X95" s="7"/>
      <c r="Y95" s="7"/>
      <c r="Z95" s="7"/>
      <c r="AA95" s="7"/>
      <c r="AB95" s="7"/>
      <c r="AC95" s="7"/>
    </row>
    <row r="96" spans="1:29" ht="22.5" customHeight="1">
      <c r="A96" t="s">
        <v>14462</v>
      </c>
      <c r="B96" s="7" t="s">
        <v>594</v>
      </c>
      <c r="C96" s="7" t="s">
        <v>3667</v>
      </c>
      <c r="D96" s="7" t="s">
        <v>3668</v>
      </c>
      <c r="E96" s="7" t="s">
        <v>3669</v>
      </c>
      <c r="F96" s="7" t="s">
        <v>3670</v>
      </c>
      <c r="G96" s="7"/>
      <c r="H96" s="17" t="s">
        <v>3671</v>
      </c>
      <c r="I96" s="7">
        <v>4.5</v>
      </c>
      <c r="J96" s="7">
        <v>58</v>
      </c>
      <c r="K96" s="7" t="s">
        <v>3672</v>
      </c>
      <c r="L96" s="7" t="s">
        <v>3673</v>
      </c>
      <c r="M96" s="7" t="s">
        <v>594</v>
      </c>
      <c r="N96" s="7" t="s">
        <v>316</v>
      </c>
      <c r="O96" s="7"/>
      <c r="P96" s="7"/>
      <c r="Q96" s="7"/>
      <c r="R96" s="7"/>
      <c r="S96" s="7"/>
      <c r="T96" s="7"/>
      <c r="U96" s="7"/>
      <c r="V96" s="7"/>
      <c r="W96" s="7"/>
      <c r="X96" s="7"/>
      <c r="Y96" s="7"/>
      <c r="Z96" s="7"/>
      <c r="AA96" s="7"/>
      <c r="AB96" s="7"/>
      <c r="AC96" s="7"/>
    </row>
    <row r="97" spans="1:29" ht="22.5" customHeight="1">
      <c r="A97" t="s">
        <v>14462</v>
      </c>
      <c r="B97" s="7" t="s">
        <v>594</v>
      </c>
      <c r="C97" s="7" t="s">
        <v>3674</v>
      </c>
      <c r="D97" s="7" t="s">
        <v>3675</v>
      </c>
      <c r="E97" s="7" t="s">
        <v>3676</v>
      </c>
      <c r="F97" s="7" t="s">
        <v>3677</v>
      </c>
      <c r="G97" s="7"/>
      <c r="H97" s="17" t="s">
        <v>3678</v>
      </c>
      <c r="I97" s="7">
        <v>4.9000000000000004</v>
      </c>
      <c r="J97" s="7">
        <v>75</v>
      </c>
      <c r="K97" s="7" t="s">
        <v>3679</v>
      </c>
      <c r="L97" s="7" t="s">
        <v>3680</v>
      </c>
      <c r="M97" s="7" t="s">
        <v>594</v>
      </c>
      <c r="N97" s="7" t="s">
        <v>316</v>
      </c>
      <c r="O97" s="7"/>
      <c r="P97" s="7"/>
      <c r="Q97" s="7"/>
      <c r="R97" s="7"/>
      <c r="S97" s="7"/>
      <c r="T97" s="7"/>
      <c r="U97" s="7"/>
      <c r="V97" s="7"/>
      <c r="W97" s="7"/>
      <c r="X97" s="7"/>
      <c r="Y97" s="7"/>
      <c r="Z97" s="7"/>
      <c r="AA97" s="7"/>
      <c r="AB97" s="7"/>
      <c r="AC97" s="7"/>
    </row>
    <row r="98" spans="1:29" ht="22.5" customHeight="1">
      <c r="A98" t="s">
        <v>14462</v>
      </c>
      <c r="B98" s="7" t="s">
        <v>594</v>
      </c>
      <c r="C98" s="7" t="s">
        <v>3681</v>
      </c>
      <c r="D98" s="7" t="s">
        <v>3682</v>
      </c>
      <c r="E98" s="7" t="s">
        <v>3683</v>
      </c>
      <c r="F98" s="7" t="s">
        <v>3684</v>
      </c>
      <c r="G98" s="7"/>
      <c r="H98" s="17" t="s">
        <v>3685</v>
      </c>
      <c r="I98" s="7">
        <v>4</v>
      </c>
      <c r="J98" s="7">
        <v>112</v>
      </c>
      <c r="K98" s="7" t="s">
        <v>3686</v>
      </c>
      <c r="L98" s="7" t="s">
        <v>3687</v>
      </c>
      <c r="M98" s="7" t="s">
        <v>594</v>
      </c>
      <c r="N98" s="7" t="s">
        <v>316</v>
      </c>
      <c r="O98" s="7"/>
      <c r="P98" s="7"/>
      <c r="Q98" s="7"/>
      <c r="R98" s="7"/>
      <c r="S98" s="7"/>
      <c r="T98" s="7"/>
      <c r="U98" s="7"/>
      <c r="V98" s="7"/>
      <c r="W98" s="7"/>
      <c r="X98" s="7"/>
      <c r="Y98" s="7"/>
      <c r="Z98" s="7"/>
      <c r="AA98" s="7"/>
      <c r="AB98" s="7"/>
      <c r="AC98" s="7"/>
    </row>
    <row r="99" spans="1:29" ht="22.5" customHeight="1">
      <c r="A99" t="s">
        <v>14462</v>
      </c>
      <c r="B99" s="7" t="s">
        <v>594</v>
      </c>
      <c r="C99" s="7" t="s">
        <v>3688</v>
      </c>
      <c r="D99" s="7" t="s">
        <v>3689</v>
      </c>
      <c r="E99" s="7" t="s">
        <v>3690</v>
      </c>
      <c r="F99" s="7" t="s">
        <v>3691</v>
      </c>
      <c r="G99" s="7"/>
      <c r="H99" s="17" t="s">
        <v>3692</v>
      </c>
      <c r="I99" s="7">
        <v>4.5999999999999996</v>
      </c>
      <c r="J99" s="7">
        <v>94</v>
      </c>
      <c r="K99" s="7" t="s">
        <v>3693</v>
      </c>
      <c r="L99" s="7" t="s">
        <v>3694</v>
      </c>
      <c r="M99" s="7" t="s">
        <v>594</v>
      </c>
      <c r="N99" s="7" t="s">
        <v>316</v>
      </c>
      <c r="O99" s="7"/>
      <c r="P99" s="7"/>
      <c r="Q99" s="7"/>
      <c r="R99" s="7"/>
      <c r="S99" s="7"/>
      <c r="T99" s="7"/>
      <c r="U99" s="7"/>
      <c r="V99" s="7"/>
      <c r="W99" s="7"/>
      <c r="X99" s="7"/>
      <c r="Y99" s="7"/>
      <c r="Z99" s="7"/>
      <c r="AA99" s="7"/>
      <c r="AB99" s="7"/>
      <c r="AC99" s="7"/>
    </row>
    <row r="100" spans="1:29" ht="22.5" customHeight="1">
      <c r="A100" t="s">
        <v>14462</v>
      </c>
      <c r="B100" s="7" t="s">
        <v>594</v>
      </c>
      <c r="C100" s="7" t="s">
        <v>3695</v>
      </c>
      <c r="D100" s="7" t="s">
        <v>3696</v>
      </c>
      <c r="E100" s="7" t="s">
        <v>3697</v>
      </c>
      <c r="F100" s="7" t="s">
        <v>3698</v>
      </c>
      <c r="G100" s="7"/>
      <c r="H100" s="17" t="s">
        <v>3699</v>
      </c>
      <c r="I100" s="7">
        <v>4.2</v>
      </c>
      <c r="J100" s="7">
        <v>105</v>
      </c>
      <c r="K100" s="7" t="s">
        <v>3700</v>
      </c>
      <c r="L100" s="7" t="s">
        <v>3701</v>
      </c>
      <c r="M100" s="7" t="s">
        <v>3702</v>
      </c>
      <c r="N100" s="7" t="s">
        <v>316</v>
      </c>
      <c r="O100" s="7"/>
      <c r="P100" s="7"/>
      <c r="Q100" s="7"/>
      <c r="R100" s="7"/>
      <c r="S100" s="7"/>
      <c r="T100" s="7"/>
      <c r="U100" s="7"/>
      <c r="V100" s="7"/>
      <c r="W100" s="7"/>
      <c r="X100" s="7"/>
      <c r="Y100" s="7"/>
      <c r="Z100" s="7"/>
      <c r="AA100" s="7"/>
      <c r="AB100" s="7"/>
      <c r="AC100" s="7"/>
    </row>
    <row r="101" spans="1:29" ht="22.5" customHeight="1">
      <c r="A101" t="s">
        <v>14462</v>
      </c>
      <c r="B101" s="7" t="s">
        <v>594</v>
      </c>
      <c r="C101" s="7" t="s">
        <v>3703</v>
      </c>
      <c r="D101" s="7" t="s">
        <v>3704</v>
      </c>
      <c r="E101" s="7" t="s">
        <v>3705</v>
      </c>
      <c r="F101" s="7" t="s">
        <v>3706</v>
      </c>
      <c r="G101" s="7"/>
      <c r="H101" s="17" t="s">
        <v>3707</v>
      </c>
      <c r="I101" s="7">
        <v>4.8</v>
      </c>
      <c r="J101" s="7">
        <v>889</v>
      </c>
      <c r="K101" s="7" t="s">
        <v>3708</v>
      </c>
      <c r="L101" s="7" t="s">
        <v>3709</v>
      </c>
      <c r="M101" s="7" t="s">
        <v>594</v>
      </c>
      <c r="N101" s="7" t="s">
        <v>316</v>
      </c>
      <c r="O101" s="7"/>
      <c r="P101" s="7"/>
      <c r="Q101" s="7"/>
      <c r="R101" s="7"/>
      <c r="S101" s="7"/>
      <c r="T101" s="7"/>
      <c r="U101" s="7"/>
      <c r="V101" s="7"/>
      <c r="W101" s="7"/>
      <c r="X101" s="7"/>
      <c r="Y101" s="7"/>
      <c r="Z101" s="7"/>
      <c r="AA101" s="7"/>
      <c r="AB101" s="7"/>
      <c r="AC101" s="7"/>
    </row>
    <row r="102" spans="1:29" ht="22.5" customHeight="1">
      <c r="A102" t="s">
        <v>14462</v>
      </c>
      <c r="B102" s="7" t="s">
        <v>716</v>
      </c>
      <c r="C102" s="7" t="s">
        <v>3710</v>
      </c>
      <c r="D102" s="7" t="s">
        <v>3711</v>
      </c>
      <c r="E102" s="7" t="s">
        <v>3712</v>
      </c>
      <c r="F102" s="7" t="s">
        <v>3713</v>
      </c>
      <c r="G102" s="7"/>
      <c r="H102" s="17" t="s">
        <v>3714</v>
      </c>
      <c r="I102" s="7">
        <v>4.8</v>
      </c>
      <c r="J102" s="9">
        <v>1385</v>
      </c>
      <c r="K102" s="7" t="s">
        <v>3715</v>
      </c>
      <c r="L102" s="7" t="s">
        <v>3716</v>
      </c>
      <c r="M102" s="7" t="s">
        <v>594</v>
      </c>
      <c r="N102" s="7" t="s">
        <v>119</v>
      </c>
      <c r="O102" s="7"/>
      <c r="P102" s="7"/>
      <c r="Q102" s="7"/>
      <c r="R102" s="7"/>
      <c r="S102" s="7"/>
      <c r="T102" s="7"/>
      <c r="U102" s="7"/>
      <c r="V102" s="7"/>
      <c r="W102" s="7"/>
      <c r="X102" s="7"/>
      <c r="Y102" s="7"/>
      <c r="Z102" s="7"/>
      <c r="AA102" s="7"/>
      <c r="AB102" s="7"/>
      <c r="AC102" s="7"/>
    </row>
    <row r="103" spans="1:29" ht="22.5" customHeight="1">
      <c r="A103" t="s">
        <v>14462</v>
      </c>
      <c r="B103" s="7" t="s">
        <v>716</v>
      </c>
      <c r="C103" s="7" t="s">
        <v>3717</v>
      </c>
      <c r="D103" s="7" t="s">
        <v>3718</v>
      </c>
      <c r="E103" s="7" t="s">
        <v>3633</v>
      </c>
      <c r="F103" s="7" t="s">
        <v>3719</v>
      </c>
      <c r="G103" s="7"/>
      <c r="H103" s="17" t="s">
        <v>3720</v>
      </c>
      <c r="I103" s="7">
        <v>4.5999999999999996</v>
      </c>
      <c r="J103" s="7">
        <v>117</v>
      </c>
      <c r="K103" s="7" t="s">
        <v>3721</v>
      </c>
      <c r="L103" s="7" t="s">
        <v>3722</v>
      </c>
      <c r="M103" s="7" t="s">
        <v>716</v>
      </c>
      <c r="N103" s="7" t="s">
        <v>316</v>
      </c>
      <c r="O103" s="7"/>
      <c r="P103" s="7"/>
      <c r="Q103" s="7"/>
      <c r="R103" s="7"/>
      <c r="S103" s="7"/>
      <c r="T103" s="7"/>
      <c r="U103" s="7"/>
      <c r="V103" s="7"/>
      <c r="W103" s="7"/>
      <c r="X103" s="7"/>
      <c r="Y103" s="7"/>
      <c r="Z103" s="7"/>
      <c r="AA103" s="7"/>
      <c r="AB103" s="7"/>
      <c r="AC103" s="7"/>
    </row>
    <row r="104" spans="1:29" ht="22.5" customHeight="1">
      <c r="A104" t="s">
        <v>14462</v>
      </c>
      <c r="B104" s="7" t="s">
        <v>716</v>
      </c>
      <c r="C104" s="7" t="s">
        <v>3723</v>
      </c>
      <c r="D104" s="7" t="s">
        <v>3724</v>
      </c>
      <c r="E104" s="7" t="s">
        <v>3725</v>
      </c>
      <c r="F104" s="7" t="s">
        <v>3726</v>
      </c>
      <c r="G104" s="7"/>
      <c r="H104" s="17" t="s">
        <v>3727</v>
      </c>
      <c r="I104" s="7">
        <v>3.8</v>
      </c>
      <c r="J104" s="7">
        <v>268</v>
      </c>
      <c r="K104" s="7" t="s">
        <v>3728</v>
      </c>
      <c r="L104" s="7" t="s">
        <v>3729</v>
      </c>
      <c r="M104" s="7" t="s">
        <v>716</v>
      </c>
      <c r="N104" s="7" t="s">
        <v>316</v>
      </c>
      <c r="O104" s="7"/>
      <c r="P104" s="7"/>
      <c r="Q104" s="7"/>
      <c r="R104" s="7"/>
      <c r="S104" s="7"/>
      <c r="T104" s="7"/>
      <c r="U104" s="7"/>
      <c r="V104" s="7"/>
      <c r="W104" s="7"/>
      <c r="X104" s="7"/>
      <c r="Y104" s="7"/>
      <c r="Z104" s="7"/>
      <c r="AA104" s="7"/>
      <c r="AB104" s="7"/>
      <c r="AC104" s="7"/>
    </row>
    <row r="105" spans="1:29" ht="22.5" customHeight="1">
      <c r="A105" t="s">
        <v>14462</v>
      </c>
      <c r="B105" s="7" t="s">
        <v>716</v>
      </c>
      <c r="C105" s="7" t="s">
        <v>3730</v>
      </c>
      <c r="D105" s="7" t="s">
        <v>3731</v>
      </c>
      <c r="E105" s="7" t="s">
        <v>3732</v>
      </c>
      <c r="F105" s="7" t="s">
        <v>3733</v>
      </c>
      <c r="G105" s="7"/>
      <c r="H105" s="17" t="s">
        <v>3734</v>
      </c>
      <c r="I105" s="7">
        <v>5</v>
      </c>
      <c r="J105" s="7">
        <v>274</v>
      </c>
      <c r="K105" s="7" t="s">
        <v>3735</v>
      </c>
      <c r="L105" s="7" t="s">
        <v>3736</v>
      </c>
      <c r="M105" s="7" t="s">
        <v>765</v>
      </c>
      <c r="N105" s="7" t="s">
        <v>3737</v>
      </c>
      <c r="O105" s="7"/>
      <c r="P105" s="7"/>
      <c r="Q105" s="7"/>
      <c r="R105" s="7"/>
      <c r="S105" s="7"/>
      <c r="T105" s="7"/>
      <c r="U105" s="7"/>
      <c r="V105" s="7"/>
      <c r="W105" s="7"/>
      <c r="X105" s="7"/>
      <c r="Y105" s="7"/>
      <c r="Z105" s="7"/>
      <c r="AA105" s="7"/>
      <c r="AB105" s="7"/>
      <c r="AC105" s="7"/>
    </row>
    <row r="106" spans="1:29" ht="22.5" customHeight="1">
      <c r="A106" t="s">
        <v>14462</v>
      </c>
      <c r="B106" s="7" t="s">
        <v>716</v>
      </c>
      <c r="C106" s="7" t="s">
        <v>3738</v>
      </c>
      <c r="D106" s="7" t="s">
        <v>3739</v>
      </c>
      <c r="E106" s="7" t="s">
        <v>3740</v>
      </c>
      <c r="F106" s="7" t="s">
        <v>3741</v>
      </c>
      <c r="G106" s="7"/>
      <c r="H106" s="17" t="s">
        <v>3742</v>
      </c>
      <c r="I106" s="7">
        <v>4.9000000000000004</v>
      </c>
      <c r="J106" s="7">
        <v>610</v>
      </c>
      <c r="K106" s="7" t="s">
        <v>3743</v>
      </c>
      <c r="L106" s="7" t="s">
        <v>3744</v>
      </c>
      <c r="M106" s="7" t="s">
        <v>716</v>
      </c>
      <c r="N106" s="7" t="s">
        <v>316</v>
      </c>
      <c r="O106" s="7"/>
      <c r="P106" s="7"/>
      <c r="Q106" s="7"/>
      <c r="R106" s="7"/>
      <c r="S106" s="7"/>
      <c r="T106" s="7"/>
      <c r="U106" s="7"/>
      <c r="V106" s="7"/>
      <c r="W106" s="7"/>
      <c r="X106" s="7"/>
      <c r="Y106" s="7"/>
      <c r="Z106" s="7"/>
      <c r="AA106" s="7"/>
      <c r="AB106" s="7"/>
      <c r="AC106" s="7"/>
    </row>
    <row r="107" spans="1:29" ht="22.5" customHeight="1">
      <c r="A107" t="s">
        <v>14462</v>
      </c>
      <c r="B107" s="7" t="s">
        <v>716</v>
      </c>
      <c r="C107" s="7" t="s">
        <v>3745</v>
      </c>
      <c r="D107" s="7" t="s">
        <v>3746</v>
      </c>
      <c r="E107" s="7" t="s">
        <v>3747</v>
      </c>
      <c r="F107" s="7" t="s">
        <v>3748</v>
      </c>
      <c r="G107" s="7"/>
      <c r="H107" s="17" t="s">
        <v>3749</v>
      </c>
      <c r="I107" s="7">
        <v>4.8</v>
      </c>
      <c r="J107" s="9">
        <v>62</v>
      </c>
      <c r="K107" s="7" t="s">
        <v>3750</v>
      </c>
      <c r="L107" s="7" t="s">
        <v>3751</v>
      </c>
      <c r="M107" s="7" t="s">
        <v>716</v>
      </c>
      <c r="N107" s="7" t="s">
        <v>316</v>
      </c>
      <c r="O107" s="7"/>
      <c r="P107" s="7"/>
      <c r="Q107" s="7"/>
      <c r="R107" s="7"/>
      <c r="S107" s="7"/>
      <c r="T107" s="7"/>
      <c r="U107" s="7"/>
      <c r="V107" s="7"/>
      <c r="W107" s="7"/>
      <c r="X107" s="7"/>
      <c r="Y107" s="7"/>
      <c r="Z107" s="7"/>
      <c r="AA107" s="7"/>
      <c r="AB107" s="7"/>
      <c r="AC107" s="7"/>
    </row>
    <row r="108" spans="1:29" ht="22.5" customHeight="1">
      <c r="A108" t="s">
        <v>14462</v>
      </c>
      <c r="B108" s="7" t="s">
        <v>716</v>
      </c>
      <c r="C108" s="7" t="s">
        <v>3752</v>
      </c>
      <c r="D108" s="7" t="s">
        <v>3753</v>
      </c>
      <c r="E108" s="7" t="s">
        <v>3754</v>
      </c>
      <c r="F108" s="7" t="s">
        <v>3755</v>
      </c>
      <c r="G108" s="7"/>
      <c r="H108" s="17" t="s">
        <v>3756</v>
      </c>
      <c r="I108" s="7">
        <v>3.6</v>
      </c>
      <c r="J108" s="7">
        <v>138</v>
      </c>
      <c r="K108" s="7" t="s">
        <v>3757</v>
      </c>
      <c r="L108" s="7" t="s">
        <v>3758</v>
      </c>
      <c r="M108" s="7" t="s">
        <v>716</v>
      </c>
      <c r="N108" s="7" t="s">
        <v>316</v>
      </c>
      <c r="O108" s="7"/>
      <c r="P108" s="7"/>
      <c r="Q108" s="7"/>
      <c r="R108" s="7"/>
      <c r="S108" s="7"/>
      <c r="T108" s="7"/>
      <c r="U108" s="7"/>
      <c r="V108" s="7"/>
      <c r="W108" s="7"/>
      <c r="X108" s="7"/>
      <c r="Y108" s="7"/>
      <c r="Z108" s="7"/>
      <c r="AA108" s="7"/>
      <c r="AB108" s="7"/>
      <c r="AC108" s="7"/>
    </row>
    <row r="109" spans="1:29" ht="22.5" customHeight="1">
      <c r="A109" t="s">
        <v>14462</v>
      </c>
      <c r="B109" s="7" t="s">
        <v>716</v>
      </c>
      <c r="C109" s="7" t="s">
        <v>3759</v>
      </c>
      <c r="D109" s="7" t="s">
        <v>3760</v>
      </c>
      <c r="E109" s="7" t="s">
        <v>3761</v>
      </c>
      <c r="F109" s="7" t="s">
        <v>3762</v>
      </c>
      <c r="G109" s="7"/>
      <c r="H109" s="17" t="s">
        <v>3763</v>
      </c>
      <c r="I109" s="7">
        <v>4.9000000000000004</v>
      </c>
      <c r="J109" s="7">
        <v>149</v>
      </c>
      <c r="K109" s="7" t="s">
        <v>3764</v>
      </c>
      <c r="L109" s="7" t="s">
        <v>3765</v>
      </c>
      <c r="M109" s="7" t="s">
        <v>765</v>
      </c>
      <c r="N109" s="7" t="s">
        <v>119</v>
      </c>
      <c r="O109" s="7"/>
      <c r="P109" s="7"/>
      <c r="Q109" s="7"/>
      <c r="R109" s="7"/>
      <c r="S109" s="7"/>
      <c r="T109" s="7"/>
      <c r="U109" s="7"/>
      <c r="V109" s="7"/>
      <c r="W109" s="7"/>
      <c r="X109" s="7"/>
      <c r="Y109" s="7"/>
      <c r="Z109" s="7"/>
      <c r="AA109" s="7"/>
      <c r="AB109" s="7"/>
      <c r="AC109" s="7"/>
    </row>
    <row r="110" spans="1:29" ht="22.5" customHeight="1">
      <c r="A110" t="s">
        <v>14462</v>
      </c>
      <c r="B110" s="7" t="s">
        <v>716</v>
      </c>
      <c r="C110" s="7" t="s">
        <v>2293</v>
      </c>
      <c r="D110" s="7" t="s">
        <v>3766</v>
      </c>
      <c r="E110" s="7" t="s">
        <v>3767</v>
      </c>
      <c r="F110" s="7" t="s">
        <v>3768</v>
      </c>
      <c r="G110" s="7"/>
      <c r="H110" s="17" t="s">
        <v>3769</v>
      </c>
      <c r="I110" s="7">
        <v>3.8</v>
      </c>
      <c r="J110" s="7">
        <v>13</v>
      </c>
      <c r="K110" s="7" t="s">
        <v>3770</v>
      </c>
      <c r="L110" s="7" t="s">
        <v>3771</v>
      </c>
      <c r="M110" s="7" t="s">
        <v>716</v>
      </c>
      <c r="N110" s="7" t="s">
        <v>316</v>
      </c>
      <c r="O110" s="7"/>
      <c r="P110" s="7"/>
      <c r="Q110" s="7"/>
      <c r="R110" s="7"/>
      <c r="S110" s="7"/>
      <c r="T110" s="7"/>
      <c r="U110" s="7"/>
      <c r="V110" s="7"/>
      <c r="W110" s="7"/>
      <c r="X110" s="7"/>
      <c r="Y110" s="7"/>
      <c r="Z110" s="7"/>
      <c r="AA110" s="7"/>
      <c r="AB110" s="7"/>
      <c r="AC110" s="7"/>
    </row>
    <row r="111" spans="1:29" ht="22.5" customHeight="1">
      <c r="A111" t="s">
        <v>14462</v>
      </c>
      <c r="B111" s="7" t="s">
        <v>716</v>
      </c>
      <c r="C111" s="7" t="s">
        <v>3772</v>
      </c>
      <c r="D111" s="7" t="s">
        <v>3773</v>
      </c>
      <c r="E111" s="7" t="s">
        <v>3774</v>
      </c>
      <c r="F111" s="7" t="s">
        <v>3775</v>
      </c>
      <c r="G111" s="7"/>
      <c r="H111" s="17" t="s">
        <v>3776</v>
      </c>
      <c r="I111" s="9">
        <v>4.9000000000000004</v>
      </c>
      <c r="J111" s="7">
        <v>130</v>
      </c>
      <c r="K111" s="7" t="s">
        <v>3777</v>
      </c>
      <c r="L111" s="7" t="s">
        <v>3778</v>
      </c>
      <c r="M111" s="7" t="s">
        <v>3779</v>
      </c>
      <c r="N111" s="7" t="s">
        <v>316</v>
      </c>
      <c r="O111" s="7"/>
      <c r="P111" s="7"/>
      <c r="Q111" s="7"/>
      <c r="R111" s="7"/>
      <c r="S111" s="7"/>
      <c r="T111" s="7"/>
      <c r="U111" s="7"/>
      <c r="V111" s="7"/>
      <c r="W111" s="7"/>
      <c r="X111" s="7"/>
      <c r="Y111" s="7"/>
      <c r="Z111" s="7"/>
      <c r="AA111" s="7"/>
      <c r="AB111" s="7"/>
      <c r="AC111" s="7"/>
    </row>
    <row r="112" spans="1:29" ht="22.5" customHeight="1">
      <c r="A112" t="s">
        <v>14462</v>
      </c>
      <c r="B112" s="7" t="s">
        <v>716</v>
      </c>
      <c r="C112" s="7" t="s">
        <v>3780</v>
      </c>
      <c r="D112" s="7" t="s">
        <v>3781</v>
      </c>
      <c r="E112" s="7" t="s">
        <v>3782</v>
      </c>
      <c r="F112" s="7" t="s">
        <v>3783</v>
      </c>
      <c r="G112" s="7"/>
      <c r="H112" s="17" t="s">
        <v>3784</v>
      </c>
      <c r="I112" s="7">
        <v>4.7</v>
      </c>
      <c r="J112" s="7">
        <v>147</v>
      </c>
      <c r="K112" s="7" t="s">
        <v>3785</v>
      </c>
      <c r="L112" s="7" t="s">
        <v>3729</v>
      </c>
      <c r="M112" s="7" t="s">
        <v>765</v>
      </c>
      <c r="N112" s="7" t="s">
        <v>316</v>
      </c>
      <c r="O112" s="7"/>
      <c r="P112" s="7"/>
      <c r="Q112" s="7"/>
      <c r="R112" s="7"/>
      <c r="S112" s="7"/>
      <c r="T112" s="7"/>
      <c r="U112" s="7"/>
      <c r="V112" s="7"/>
      <c r="W112" s="7"/>
      <c r="X112" s="7"/>
      <c r="Y112" s="7"/>
      <c r="Z112" s="7"/>
      <c r="AA112" s="7"/>
      <c r="AB112" s="7"/>
      <c r="AC112" s="7"/>
    </row>
    <row r="113" spans="1:29" ht="22.5" customHeight="1">
      <c r="A113" t="s">
        <v>14462</v>
      </c>
      <c r="B113" s="7" t="s">
        <v>716</v>
      </c>
      <c r="C113" s="7" t="s">
        <v>3786</v>
      </c>
      <c r="D113" s="7" t="s">
        <v>3787</v>
      </c>
      <c r="E113" s="7" t="s">
        <v>3788</v>
      </c>
      <c r="F113" s="7" t="s">
        <v>3789</v>
      </c>
      <c r="G113" s="7"/>
      <c r="H113" s="17" t="s">
        <v>3790</v>
      </c>
      <c r="I113" s="7">
        <v>3.1</v>
      </c>
      <c r="J113" s="7">
        <v>69</v>
      </c>
      <c r="K113" s="7" t="s">
        <v>3791</v>
      </c>
      <c r="L113" s="7" t="s">
        <v>3792</v>
      </c>
      <c r="M113" s="7" t="s">
        <v>716</v>
      </c>
      <c r="N113" s="7" t="s">
        <v>316</v>
      </c>
      <c r="O113" s="7"/>
      <c r="P113" s="7"/>
      <c r="Q113" s="7"/>
      <c r="R113" s="7"/>
      <c r="S113" s="7"/>
      <c r="T113" s="7"/>
      <c r="U113" s="7"/>
      <c r="V113" s="7"/>
      <c r="W113" s="7"/>
      <c r="X113" s="7"/>
      <c r="Y113" s="7"/>
      <c r="Z113" s="7"/>
      <c r="AA113" s="7"/>
      <c r="AB113" s="7"/>
      <c r="AC113" s="7"/>
    </row>
    <row r="114" spans="1:29" ht="22.5" customHeight="1">
      <c r="A114" t="s">
        <v>14462</v>
      </c>
      <c r="B114" s="7" t="s">
        <v>716</v>
      </c>
      <c r="C114" s="7" t="s">
        <v>3793</v>
      </c>
      <c r="D114" s="7" t="s">
        <v>3794</v>
      </c>
      <c r="E114" s="7" t="s">
        <v>3795</v>
      </c>
      <c r="F114" s="7" t="s">
        <v>3796</v>
      </c>
      <c r="G114" s="7"/>
      <c r="H114" s="17" t="s">
        <v>3797</v>
      </c>
      <c r="I114" s="7">
        <v>4.0999999999999996</v>
      </c>
      <c r="J114" s="7">
        <v>158</v>
      </c>
      <c r="K114" s="7" t="s">
        <v>3798</v>
      </c>
      <c r="L114" s="7" t="s">
        <v>3799</v>
      </c>
      <c r="M114" s="7" t="s">
        <v>3779</v>
      </c>
      <c r="N114" s="7" t="s">
        <v>316</v>
      </c>
      <c r="O114" s="7"/>
      <c r="P114" s="7"/>
      <c r="Q114" s="7"/>
      <c r="R114" s="7"/>
      <c r="S114" s="7"/>
      <c r="T114" s="7"/>
      <c r="U114" s="7"/>
      <c r="V114" s="7"/>
      <c r="W114" s="7"/>
      <c r="X114" s="7"/>
      <c r="Y114" s="7"/>
      <c r="Z114" s="7"/>
      <c r="AA114" s="7"/>
      <c r="AB114" s="7"/>
      <c r="AC114" s="7"/>
    </row>
    <row r="115" spans="1:29" ht="22.5" customHeight="1">
      <c r="A115" t="s">
        <v>14462</v>
      </c>
      <c r="B115" s="7" t="s">
        <v>716</v>
      </c>
      <c r="C115" s="7" t="s">
        <v>3800</v>
      </c>
      <c r="D115" s="7" t="s">
        <v>3801</v>
      </c>
      <c r="E115" s="7" t="s">
        <v>3605</v>
      </c>
      <c r="F115" s="7" t="s">
        <v>3802</v>
      </c>
      <c r="G115" s="7"/>
      <c r="H115" s="17" t="s">
        <v>3803</v>
      </c>
      <c r="I115" s="7">
        <v>4.9000000000000004</v>
      </c>
      <c r="J115" s="7">
        <v>73</v>
      </c>
      <c r="K115" s="7" t="s">
        <v>3804</v>
      </c>
      <c r="L115" s="7" t="s">
        <v>3805</v>
      </c>
      <c r="M115" s="7" t="s">
        <v>3779</v>
      </c>
      <c r="N115" s="7" t="s">
        <v>316</v>
      </c>
      <c r="O115" s="7"/>
      <c r="P115" s="7"/>
      <c r="Q115" s="7"/>
      <c r="R115" s="7"/>
      <c r="S115" s="7"/>
      <c r="T115" s="7"/>
      <c r="U115" s="7"/>
      <c r="V115" s="7"/>
      <c r="W115" s="7"/>
      <c r="X115" s="7"/>
      <c r="Y115" s="7"/>
      <c r="Z115" s="7"/>
      <c r="AA115" s="7"/>
      <c r="AB115" s="7"/>
      <c r="AC115" s="7"/>
    </row>
    <row r="116" spans="1:29" ht="22.5" customHeight="1">
      <c r="A116" t="s">
        <v>14462</v>
      </c>
      <c r="B116" s="7" t="s">
        <v>716</v>
      </c>
      <c r="C116" s="7" t="s">
        <v>3806</v>
      </c>
      <c r="D116" s="7" t="s">
        <v>3807</v>
      </c>
      <c r="E116" s="7" t="s">
        <v>3808</v>
      </c>
      <c r="F116" s="7" t="s">
        <v>3809</v>
      </c>
      <c r="G116" s="7"/>
      <c r="H116" s="17" t="s">
        <v>3810</v>
      </c>
      <c r="I116" s="7">
        <v>4.5999999999999996</v>
      </c>
      <c r="J116" s="7">
        <v>138</v>
      </c>
      <c r="K116" s="7" t="s">
        <v>3811</v>
      </c>
      <c r="L116" s="7" t="s">
        <v>3812</v>
      </c>
      <c r="M116" s="7" t="s">
        <v>765</v>
      </c>
      <c r="N116" s="7" t="s">
        <v>316</v>
      </c>
      <c r="O116" s="7"/>
      <c r="P116" s="7"/>
      <c r="Q116" s="7"/>
      <c r="R116" s="7"/>
      <c r="S116" s="7"/>
      <c r="T116" s="7"/>
      <c r="U116" s="7"/>
      <c r="V116" s="7"/>
      <c r="W116" s="7"/>
      <c r="X116" s="7"/>
      <c r="Y116" s="7"/>
      <c r="Z116" s="7"/>
      <c r="AA116" s="7"/>
      <c r="AB116" s="7"/>
      <c r="AC116" s="7"/>
    </row>
    <row r="117" spans="1:29" ht="22.5" customHeight="1">
      <c r="A117" t="s">
        <v>14462</v>
      </c>
      <c r="B117" s="7" t="s">
        <v>716</v>
      </c>
      <c r="C117" s="7" t="s">
        <v>3813</v>
      </c>
      <c r="D117" s="7" t="s">
        <v>3814</v>
      </c>
      <c r="E117" s="7" t="s">
        <v>3815</v>
      </c>
      <c r="F117" s="7" t="s">
        <v>3816</v>
      </c>
      <c r="G117" s="7"/>
      <c r="H117" s="17" t="s">
        <v>3817</v>
      </c>
      <c r="I117" s="7">
        <v>4.5</v>
      </c>
      <c r="J117" s="7">
        <v>8</v>
      </c>
      <c r="K117" s="7" t="s">
        <v>3818</v>
      </c>
      <c r="L117" s="7" t="s">
        <v>3819</v>
      </c>
      <c r="M117" s="7" t="s">
        <v>3820</v>
      </c>
      <c r="N117" s="7" t="s">
        <v>316</v>
      </c>
      <c r="O117" s="7"/>
      <c r="P117" s="7"/>
      <c r="Q117" s="7"/>
      <c r="R117" s="7"/>
      <c r="S117" s="7"/>
      <c r="T117" s="7"/>
      <c r="U117" s="7"/>
      <c r="V117" s="7"/>
      <c r="W117" s="7"/>
      <c r="X117" s="7"/>
      <c r="Y117" s="7"/>
      <c r="Z117" s="7"/>
      <c r="AA117" s="7"/>
      <c r="AB117" s="7"/>
      <c r="AC117" s="7"/>
    </row>
    <row r="118" spans="1:29" ht="22.5" customHeight="1">
      <c r="A118" t="s">
        <v>14462</v>
      </c>
      <c r="B118" s="7" t="s">
        <v>716</v>
      </c>
      <c r="C118" s="7" t="s">
        <v>3821</v>
      </c>
      <c r="D118" s="7" t="s">
        <v>3822</v>
      </c>
      <c r="E118" s="7" t="s">
        <v>3823</v>
      </c>
      <c r="F118" s="7" t="s">
        <v>3824</v>
      </c>
      <c r="G118" s="7"/>
      <c r="H118" s="17" t="s">
        <v>3825</v>
      </c>
      <c r="I118" s="7">
        <v>4.7</v>
      </c>
      <c r="J118" s="7">
        <v>118</v>
      </c>
      <c r="K118" s="7" t="s">
        <v>3826</v>
      </c>
      <c r="L118" s="7" t="s">
        <v>3827</v>
      </c>
      <c r="M118" s="7" t="s">
        <v>716</v>
      </c>
      <c r="N118" s="7" t="s">
        <v>316</v>
      </c>
      <c r="O118" s="7"/>
      <c r="P118" s="7"/>
      <c r="Q118" s="7"/>
      <c r="R118" s="7"/>
      <c r="S118" s="7"/>
      <c r="T118" s="7"/>
      <c r="U118" s="7"/>
      <c r="V118" s="7"/>
      <c r="W118" s="7"/>
      <c r="X118" s="7"/>
      <c r="Y118" s="7"/>
      <c r="Z118" s="7"/>
      <c r="AA118" s="7"/>
      <c r="AB118" s="7"/>
      <c r="AC118" s="7"/>
    </row>
    <row r="119" spans="1:29" ht="22.5" customHeight="1">
      <c r="A119" t="s">
        <v>14462</v>
      </c>
      <c r="B119" s="7" t="s">
        <v>716</v>
      </c>
      <c r="C119" s="7" t="s">
        <v>3828</v>
      </c>
      <c r="D119" s="7" t="s">
        <v>3829</v>
      </c>
      <c r="E119" s="7" t="s">
        <v>3830</v>
      </c>
      <c r="F119" s="7" t="s">
        <v>3831</v>
      </c>
      <c r="G119" s="7"/>
      <c r="H119" s="17" t="s">
        <v>3832</v>
      </c>
      <c r="I119" s="7">
        <v>4.0999999999999996</v>
      </c>
      <c r="J119" s="7">
        <v>21</v>
      </c>
      <c r="K119" s="7" t="s">
        <v>3833</v>
      </c>
      <c r="L119" s="7" t="s">
        <v>3834</v>
      </c>
      <c r="M119" s="7" t="s">
        <v>716</v>
      </c>
      <c r="N119" s="7" t="s">
        <v>316</v>
      </c>
      <c r="O119" s="7"/>
      <c r="P119" s="7"/>
      <c r="Q119" s="7"/>
      <c r="R119" s="7"/>
      <c r="S119" s="7"/>
      <c r="T119" s="7"/>
      <c r="U119" s="7"/>
      <c r="V119" s="7"/>
      <c r="W119" s="7"/>
      <c r="X119" s="7"/>
      <c r="Y119" s="7"/>
      <c r="Z119" s="7"/>
      <c r="AA119" s="7"/>
      <c r="AB119" s="7"/>
      <c r="AC119" s="7"/>
    </row>
    <row r="120" spans="1:29" ht="22.5" customHeight="1">
      <c r="A120" t="s">
        <v>14462</v>
      </c>
      <c r="B120" s="7" t="s">
        <v>716</v>
      </c>
      <c r="C120" s="7" t="s">
        <v>3835</v>
      </c>
      <c r="D120" s="7" t="s">
        <v>3836</v>
      </c>
      <c r="E120" s="7" t="s">
        <v>3837</v>
      </c>
      <c r="F120" s="7" t="s">
        <v>3838</v>
      </c>
      <c r="G120" s="7"/>
      <c r="H120" s="17" t="s">
        <v>3839</v>
      </c>
      <c r="I120" s="7">
        <v>4.9000000000000004</v>
      </c>
      <c r="J120" s="7">
        <v>62</v>
      </c>
      <c r="K120" s="7" t="s">
        <v>3840</v>
      </c>
      <c r="L120" s="7" t="s">
        <v>3841</v>
      </c>
      <c r="M120" s="7" t="s">
        <v>3779</v>
      </c>
      <c r="N120" s="7" t="s">
        <v>316</v>
      </c>
      <c r="O120" s="7"/>
      <c r="P120" s="7"/>
      <c r="Q120" s="7"/>
      <c r="R120" s="7"/>
      <c r="S120" s="7"/>
      <c r="T120" s="7"/>
      <c r="U120" s="7"/>
      <c r="V120" s="7"/>
      <c r="W120" s="7"/>
      <c r="X120" s="7"/>
      <c r="Y120" s="7"/>
      <c r="Z120" s="7"/>
      <c r="AA120" s="7"/>
      <c r="AB120" s="7"/>
      <c r="AC120" s="7"/>
    </row>
    <row r="121" spans="1:29" ht="22.5" customHeight="1">
      <c r="A121" t="s">
        <v>14462</v>
      </c>
      <c r="B121" s="7" t="s">
        <v>716</v>
      </c>
      <c r="C121" s="7" t="s">
        <v>3842</v>
      </c>
      <c r="D121" s="7" t="s">
        <v>3843</v>
      </c>
      <c r="E121" s="7" t="s">
        <v>3633</v>
      </c>
      <c r="F121" s="7" t="s">
        <v>3844</v>
      </c>
      <c r="G121" s="7"/>
      <c r="H121" s="17" t="s">
        <v>3845</v>
      </c>
      <c r="I121" s="7">
        <v>4.9000000000000004</v>
      </c>
      <c r="J121" s="7">
        <v>309</v>
      </c>
      <c r="K121" s="7" t="s">
        <v>3846</v>
      </c>
      <c r="L121" s="7" t="s">
        <v>3847</v>
      </c>
      <c r="M121" s="7" t="s">
        <v>765</v>
      </c>
      <c r="N121" s="7" t="s">
        <v>765</v>
      </c>
      <c r="O121" s="7"/>
      <c r="P121" s="7"/>
      <c r="Q121" s="7"/>
      <c r="R121" s="7"/>
      <c r="S121" s="7"/>
      <c r="T121" s="7"/>
      <c r="U121" s="7"/>
      <c r="V121" s="7"/>
      <c r="W121" s="7"/>
      <c r="X121" s="7"/>
      <c r="Y121" s="7"/>
      <c r="Z121" s="7"/>
      <c r="AA121" s="7"/>
      <c r="AB121" s="7"/>
      <c r="AC121" s="7"/>
    </row>
    <row r="122" spans="1:29" ht="22.5" customHeight="1">
      <c r="A122" t="s">
        <v>14462</v>
      </c>
      <c r="B122" s="7" t="s">
        <v>872</v>
      </c>
      <c r="C122" s="7" t="s">
        <v>3848</v>
      </c>
      <c r="D122" s="7" t="s">
        <v>3849</v>
      </c>
      <c r="E122" s="7" t="s">
        <v>3850</v>
      </c>
      <c r="F122" s="7" t="s">
        <v>3851</v>
      </c>
      <c r="G122" s="7"/>
      <c r="H122" s="17" t="s">
        <v>3852</v>
      </c>
      <c r="I122" s="7">
        <v>4.7</v>
      </c>
      <c r="J122" s="9">
        <v>1519</v>
      </c>
      <c r="K122" s="7" t="s">
        <v>3853</v>
      </c>
      <c r="L122" s="7" t="s">
        <v>3854</v>
      </c>
      <c r="M122" s="7" t="s">
        <v>3855</v>
      </c>
      <c r="N122" s="7" t="s">
        <v>888</v>
      </c>
      <c r="O122" s="7"/>
      <c r="P122" s="7"/>
      <c r="Q122" s="7"/>
      <c r="R122" s="7"/>
      <c r="S122" s="7"/>
      <c r="T122" s="7"/>
      <c r="U122" s="7"/>
      <c r="V122" s="7"/>
      <c r="W122" s="7"/>
      <c r="X122" s="7"/>
      <c r="Y122" s="7"/>
      <c r="Z122" s="7"/>
      <c r="AA122" s="7"/>
      <c r="AB122" s="7"/>
      <c r="AC122" s="7"/>
    </row>
    <row r="123" spans="1:29" ht="22.5" customHeight="1">
      <c r="A123" t="s">
        <v>14462</v>
      </c>
      <c r="B123" s="7" t="s">
        <v>872</v>
      </c>
      <c r="C123" s="7" t="s">
        <v>3856</v>
      </c>
      <c r="D123" s="7" t="s">
        <v>3857</v>
      </c>
      <c r="E123" s="7" t="s">
        <v>3858</v>
      </c>
      <c r="F123" s="7" t="s">
        <v>3859</v>
      </c>
      <c r="G123" s="7"/>
      <c r="H123" s="17" t="s">
        <v>3860</v>
      </c>
      <c r="I123" s="7">
        <v>4.9000000000000004</v>
      </c>
      <c r="J123" s="7">
        <v>648</v>
      </c>
      <c r="K123" s="7" t="s">
        <v>3861</v>
      </c>
      <c r="L123" s="7" t="s">
        <v>3862</v>
      </c>
      <c r="M123" s="7" t="s">
        <v>872</v>
      </c>
      <c r="N123" s="7" t="s">
        <v>316</v>
      </c>
      <c r="O123" s="7"/>
      <c r="P123" s="7"/>
      <c r="Q123" s="7"/>
      <c r="R123" s="7"/>
      <c r="S123" s="7"/>
      <c r="T123" s="7"/>
      <c r="U123" s="7"/>
      <c r="V123" s="7"/>
      <c r="W123" s="7"/>
      <c r="X123" s="7"/>
      <c r="Y123" s="7"/>
      <c r="Z123" s="7"/>
      <c r="AA123" s="7"/>
      <c r="AB123" s="7"/>
      <c r="AC123" s="7"/>
    </row>
    <row r="124" spans="1:29" ht="22.5" customHeight="1">
      <c r="A124" t="s">
        <v>14462</v>
      </c>
      <c r="B124" s="7" t="s">
        <v>872</v>
      </c>
      <c r="C124" s="7" t="s">
        <v>3863</v>
      </c>
      <c r="D124" s="7" t="s">
        <v>3864</v>
      </c>
      <c r="E124" s="7" t="s">
        <v>3865</v>
      </c>
      <c r="F124" s="7" t="s">
        <v>3866</v>
      </c>
      <c r="G124" s="7"/>
      <c r="H124" s="17" t="s">
        <v>3867</v>
      </c>
      <c r="I124" s="7">
        <v>4.8</v>
      </c>
      <c r="J124" s="7">
        <v>203</v>
      </c>
      <c r="K124" s="7" t="s">
        <v>3868</v>
      </c>
      <c r="L124" s="7" t="s">
        <v>3869</v>
      </c>
      <c r="M124" s="7" t="s">
        <v>3855</v>
      </c>
      <c r="N124" s="7" t="s">
        <v>316</v>
      </c>
      <c r="O124" s="7"/>
      <c r="P124" s="7"/>
      <c r="Q124" s="7"/>
      <c r="R124" s="7"/>
      <c r="S124" s="7"/>
      <c r="T124" s="7"/>
      <c r="U124" s="7"/>
      <c r="V124" s="7"/>
      <c r="W124" s="7"/>
      <c r="X124" s="7"/>
      <c r="Y124" s="7"/>
      <c r="Z124" s="7"/>
      <c r="AA124" s="7"/>
      <c r="AB124" s="7"/>
      <c r="AC124" s="7"/>
    </row>
    <row r="125" spans="1:29" ht="22.5" customHeight="1">
      <c r="A125" t="s">
        <v>14462</v>
      </c>
      <c r="B125" s="7" t="s">
        <v>872</v>
      </c>
      <c r="C125" s="7" t="s">
        <v>3870</v>
      </c>
      <c r="D125" s="7" t="s">
        <v>3871</v>
      </c>
      <c r="E125" s="7" t="s">
        <v>3872</v>
      </c>
      <c r="F125" s="7" t="s">
        <v>3873</v>
      </c>
      <c r="G125" s="7"/>
      <c r="H125" s="17" t="s">
        <v>3874</v>
      </c>
      <c r="I125" s="7">
        <v>5</v>
      </c>
      <c r="J125" s="7">
        <v>115</v>
      </c>
      <c r="K125" s="7" t="s">
        <v>3875</v>
      </c>
      <c r="L125" s="7" t="s">
        <v>3876</v>
      </c>
      <c r="M125" s="7" t="s">
        <v>3855</v>
      </c>
      <c r="N125" s="7" t="s">
        <v>316</v>
      </c>
      <c r="O125" s="7"/>
      <c r="P125" s="7"/>
      <c r="Q125" s="7"/>
      <c r="R125" s="7"/>
      <c r="S125" s="7"/>
      <c r="T125" s="7"/>
      <c r="U125" s="7"/>
      <c r="V125" s="7"/>
      <c r="W125" s="7"/>
      <c r="X125" s="7"/>
      <c r="Y125" s="7"/>
      <c r="Z125" s="7"/>
      <c r="AA125" s="7"/>
      <c r="AB125" s="7"/>
      <c r="AC125" s="7"/>
    </row>
    <row r="126" spans="1:29" ht="22.5" customHeight="1">
      <c r="A126" t="s">
        <v>14462</v>
      </c>
      <c r="B126" s="7" t="s">
        <v>872</v>
      </c>
      <c r="C126" s="7" t="s">
        <v>3877</v>
      </c>
      <c r="D126" s="7" t="s">
        <v>3878</v>
      </c>
      <c r="E126" s="7" t="s">
        <v>3879</v>
      </c>
      <c r="F126" s="7" t="s">
        <v>3880</v>
      </c>
      <c r="G126" s="7"/>
      <c r="H126" s="17" t="s">
        <v>3881</v>
      </c>
      <c r="I126" s="7">
        <v>5</v>
      </c>
      <c r="J126" s="7">
        <v>364</v>
      </c>
      <c r="K126" s="7" t="s">
        <v>3882</v>
      </c>
      <c r="L126" s="7" t="s">
        <v>3883</v>
      </c>
      <c r="M126" s="7" t="s">
        <v>3855</v>
      </c>
      <c r="N126" s="7" t="s">
        <v>3884</v>
      </c>
      <c r="O126" s="7"/>
      <c r="P126" s="7"/>
      <c r="Q126" s="7"/>
      <c r="R126" s="7"/>
      <c r="S126" s="7"/>
      <c r="T126" s="7"/>
      <c r="U126" s="7"/>
      <c r="V126" s="7"/>
      <c r="W126" s="7"/>
      <c r="X126" s="7"/>
      <c r="Y126" s="7"/>
      <c r="Z126" s="7"/>
      <c r="AA126" s="7"/>
      <c r="AB126" s="7"/>
      <c r="AC126" s="7"/>
    </row>
    <row r="127" spans="1:29" ht="22.5" customHeight="1">
      <c r="A127" t="s">
        <v>14462</v>
      </c>
      <c r="B127" s="7" t="s">
        <v>872</v>
      </c>
      <c r="C127" s="7" t="s">
        <v>3885</v>
      </c>
      <c r="D127" s="7" t="s">
        <v>3886</v>
      </c>
      <c r="E127" s="7" t="s">
        <v>3850</v>
      </c>
      <c r="F127" s="7" t="s">
        <v>3887</v>
      </c>
      <c r="G127" s="7"/>
      <c r="H127" s="17" t="s">
        <v>3888</v>
      </c>
      <c r="I127" s="7">
        <v>4.8</v>
      </c>
      <c r="J127" s="9">
        <v>1635</v>
      </c>
      <c r="K127" s="7" t="s">
        <v>3889</v>
      </c>
      <c r="L127" s="7" t="s">
        <v>3890</v>
      </c>
      <c r="M127" s="7" t="s">
        <v>3855</v>
      </c>
      <c r="N127" s="7" t="s">
        <v>316</v>
      </c>
      <c r="O127" s="7"/>
      <c r="P127" s="7"/>
      <c r="Q127" s="7"/>
      <c r="R127" s="7"/>
      <c r="S127" s="7"/>
      <c r="T127" s="7"/>
      <c r="U127" s="7"/>
      <c r="V127" s="7"/>
      <c r="W127" s="7"/>
      <c r="X127" s="7"/>
      <c r="Y127" s="7"/>
      <c r="Z127" s="7"/>
      <c r="AA127" s="7"/>
      <c r="AB127" s="7"/>
      <c r="AC127" s="7"/>
    </row>
    <row r="128" spans="1:29" ht="22.5" customHeight="1">
      <c r="A128" t="s">
        <v>14462</v>
      </c>
      <c r="B128" s="7" t="s">
        <v>872</v>
      </c>
      <c r="C128" s="7" t="s">
        <v>3891</v>
      </c>
      <c r="D128" s="7" t="s">
        <v>3892</v>
      </c>
      <c r="E128" s="7" t="s">
        <v>3893</v>
      </c>
      <c r="F128" s="7" t="s">
        <v>3894</v>
      </c>
      <c r="G128" s="7"/>
      <c r="H128" s="17" t="s">
        <v>3895</v>
      </c>
      <c r="I128" s="7">
        <v>5</v>
      </c>
      <c r="J128" s="7">
        <v>48</v>
      </c>
      <c r="K128" s="7" t="s">
        <v>3896</v>
      </c>
      <c r="L128" s="7" t="s">
        <v>3897</v>
      </c>
      <c r="M128" s="7" t="s">
        <v>3855</v>
      </c>
      <c r="N128" s="7" t="s">
        <v>316</v>
      </c>
      <c r="O128" s="7"/>
      <c r="P128" s="7"/>
      <c r="Q128" s="7"/>
      <c r="R128" s="7"/>
      <c r="S128" s="7"/>
      <c r="T128" s="7"/>
      <c r="U128" s="7"/>
      <c r="V128" s="7"/>
      <c r="W128" s="7"/>
      <c r="X128" s="7"/>
      <c r="Y128" s="7"/>
      <c r="Z128" s="7"/>
      <c r="AA128" s="7"/>
      <c r="AB128" s="7"/>
      <c r="AC128" s="7"/>
    </row>
    <row r="129" spans="1:29" ht="22.5" customHeight="1">
      <c r="A129" t="s">
        <v>14462</v>
      </c>
      <c r="B129" s="7" t="s">
        <v>872</v>
      </c>
      <c r="C129" s="7" t="s">
        <v>3898</v>
      </c>
      <c r="D129" s="7" t="s">
        <v>3899</v>
      </c>
      <c r="E129" s="7" t="s">
        <v>3872</v>
      </c>
      <c r="F129" s="7" t="s">
        <v>3900</v>
      </c>
      <c r="G129" s="7"/>
      <c r="H129" s="17" t="s">
        <v>3901</v>
      </c>
      <c r="I129" s="7">
        <v>4.5</v>
      </c>
      <c r="J129" s="7">
        <v>144</v>
      </c>
      <c r="K129" s="7" t="s">
        <v>3902</v>
      </c>
      <c r="L129" s="7" t="s">
        <v>3903</v>
      </c>
      <c r="M129" s="7" t="s">
        <v>3855</v>
      </c>
      <c r="N129" s="7" t="s">
        <v>316</v>
      </c>
      <c r="O129" s="7"/>
      <c r="P129" s="7"/>
      <c r="Q129" s="7"/>
      <c r="R129" s="7"/>
      <c r="S129" s="7"/>
      <c r="T129" s="7"/>
      <c r="U129" s="7"/>
      <c r="V129" s="7"/>
      <c r="W129" s="7"/>
      <c r="X129" s="7"/>
      <c r="Y129" s="7"/>
      <c r="Z129" s="7"/>
      <c r="AA129" s="7"/>
      <c r="AB129" s="7"/>
      <c r="AC129" s="7"/>
    </row>
    <row r="130" spans="1:29" ht="22.5" customHeight="1">
      <c r="A130" t="s">
        <v>14462</v>
      </c>
      <c r="B130" s="7" t="s">
        <v>872</v>
      </c>
      <c r="C130" s="7" t="s">
        <v>3904</v>
      </c>
      <c r="D130" s="7" t="s">
        <v>3905</v>
      </c>
      <c r="E130" s="7" t="s">
        <v>3872</v>
      </c>
      <c r="F130" s="7" t="s">
        <v>3906</v>
      </c>
      <c r="G130" s="7"/>
      <c r="H130" s="17" t="s">
        <v>3907</v>
      </c>
      <c r="I130" s="7">
        <v>5</v>
      </c>
      <c r="J130" s="7">
        <v>336</v>
      </c>
      <c r="K130" s="7" t="s">
        <v>3908</v>
      </c>
      <c r="L130" s="7" t="s">
        <v>3909</v>
      </c>
      <c r="M130" s="7" t="s">
        <v>3855</v>
      </c>
      <c r="N130" s="7" t="s">
        <v>873</v>
      </c>
      <c r="O130" s="7"/>
      <c r="P130" s="7"/>
      <c r="Q130" s="7"/>
      <c r="R130" s="7"/>
      <c r="S130" s="7"/>
      <c r="T130" s="7"/>
      <c r="U130" s="7"/>
      <c r="V130" s="7"/>
      <c r="W130" s="7"/>
      <c r="X130" s="7"/>
      <c r="Y130" s="7"/>
      <c r="Z130" s="7"/>
      <c r="AA130" s="7"/>
      <c r="AB130" s="7"/>
      <c r="AC130" s="7"/>
    </row>
    <row r="131" spans="1:29" ht="22.5" customHeight="1">
      <c r="A131" t="s">
        <v>14462</v>
      </c>
      <c r="B131" s="7" t="s">
        <v>872</v>
      </c>
      <c r="C131" s="7" t="s">
        <v>3910</v>
      </c>
      <c r="D131" s="7" t="s">
        <v>3911</v>
      </c>
      <c r="E131" s="7" t="s">
        <v>3912</v>
      </c>
      <c r="F131" s="7" t="s">
        <v>3913</v>
      </c>
      <c r="G131" s="7"/>
      <c r="H131" s="17" t="s">
        <v>3914</v>
      </c>
      <c r="I131" s="7">
        <v>4.9000000000000004</v>
      </c>
      <c r="J131" s="7">
        <v>605</v>
      </c>
      <c r="K131" s="7" t="s">
        <v>3915</v>
      </c>
      <c r="L131" s="7" t="s">
        <v>3916</v>
      </c>
      <c r="M131" s="7" t="s">
        <v>3855</v>
      </c>
      <c r="N131" s="7" t="s">
        <v>3855</v>
      </c>
      <c r="O131" s="7"/>
      <c r="P131" s="7"/>
      <c r="Q131" s="7"/>
      <c r="R131" s="7"/>
      <c r="S131" s="7"/>
      <c r="T131" s="7"/>
      <c r="U131" s="7"/>
      <c r="V131" s="7"/>
      <c r="W131" s="7"/>
      <c r="X131" s="7"/>
      <c r="Y131" s="7"/>
      <c r="Z131" s="7"/>
      <c r="AA131" s="7"/>
      <c r="AB131" s="7"/>
      <c r="AC131" s="7"/>
    </row>
    <row r="132" spans="1:29" ht="22.5" customHeight="1">
      <c r="A132" t="s">
        <v>14462</v>
      </c>
      <c r="B132" s="7" t="s">
        <v>872</v>
      </c>
      <c r="C132" s="7" t="s">
        <v>3917</v>
      </c>
      <c r="D132" s="7" t="s">
        <v>3918</v>
      </c>
      <c r="E132" s="7" t="s">
        <v>3919</v>
      </c>
      <c r="F132" s="7" t="s">
        <v>3920</v>
      </c>
      <c r="G132" s="7"/>
      <c r="H132" s="17" t="s">
        <v>3921</v>
      </c>
      <c r="I132" s="7">
        <v>5</v>
      </c>
      <c r="J132" s="9">
        <v>10</v>
      </c>
      <c r="K132" s="7" t="s">
        <v>3922</v>
      </c>
      <c r="L132" s="7" t="s">
        <v>3923</v>
      </c>
      <c r="M132" s="7" t="s">
        <v>3855</v>
      </c>
      <c r="N132" s="7" t="s">
        <v>316</v>
      </c>
      <c r="O132" s="7"/>
      <c r="P132" s="7"/>
      <c r="Q132" s="7"/>
      <c r="R132" s="7"/>
      <c r="S132" s="7"/>
      <c r="T132" s="7"/>
      <c r="U132" s="7"/>
      <c r="V132" s="7"/>
      <c r="W132" s="7"/>
      <c r="X132" s="7"/>
      <c r="Y132" s="7"/>
      <c r="Z132" s="7"/>
      <c r="AA132" s="7"/>
      <c r="AB132" s="7"/>
      <c r="AC132" s="7"/>
    </row>
    <row r="133" spans="1:29" ht="22.5" customHeight="1">
      <c r="A133" t="s">
        <v>14462</v>
      </c>
      <c r="B133" s="7" t="s">
        <v>872</v>
      </c>
      <c r="C133" s="7" t="s">
        <v>3924</v>
      </c>
      <c r="D133" s="7" t="s">
        <v>3925</v>
      </c>
      <c r="E133" s="7" t="s">
        <v>3850</v>
      </c>
      <c r="F133" s="7" t="s">
        <v>3926</v>
      </c>
      <c r="G133" s="7"/>
      <c r="H133" s="17" t="s">
        <v>3927</v>
      </c>
      <c r="I133" s="7">
        <v>5</v>
      </c>
      <c r="J133" s="7">
        <v>214</v>
      </c>
      <c r="K133" s="7" t="s">
        <v>3928</v>
      </c>
      <c r="L133" s="7" t="s">
        <v>3916</v>
      </c>
      <c r="M133" s="7" t="s">
        <v>3855</v>
      </c>
      <c r="N133" s="7" t="s">
        <v>316</v>
      </c>
      <c r="O133" s="7"/>
      <c r="P133" s="7"/>
      <c r="Q133" s="7"/>
      <c r="R133" s="7"/>
      <c r="S133" s="7"/>
      <c r="T133" s="7"/>
      <c r="U133" s="7"/>
      <c r="V133" s="7"/>
      <c r="W133" s="7"/>
      <c r="X133" s="7"/>
      <c r="Y133" s="7"/>
      <c r="Z133" s="7"/>
      <c r="AA133" s="7"/>
      <c r="AB133" s="7"/>
      <c r="AC133" s="7"/>
    </row>
    <row r="134" spans="1:29" ht="22.5" customHeight="1">
      <c r="A134" t="s">
        <v>14462</v>
      </c>
      <c r="B134" s="7" t="s">
        <v>872</v>
      </c>
      <c r="C134" s="7" t="s">
        <v>3929</v>
      </c>
      <c r="D134" s="7" t="s">
        <v>3930</v>
      </c>
      <c r="E134" s="7" t="s">
        <v>3850</v>
      </c>
      <c r="F134" s="7" t="s">
        <v>3931</v>
      </c>
      <c r="G134" s="7"/>
      <c r="H134" s="17" t="s">
        <v>3932</v>
      </c>
      <c r="I134" s="7">
        <v>4.9000000000000004</v>
      </c>
      <c r="J134" s="7">
        <v>216</v>
      </c>
      <c r="K134" s="7" t="s">
        <v>3933</v>
      </c>
      <c r="L134" s="7" t="s">
        <v>3934</v>
      </c>
      <c r="M134" s="7" t="s">
        <v>3935</v>
      </c>
      <c r="N134" s="7" t="s">
        <v>316</v>
      </c>
      <c r="O134" s="7"/>
      <c r="P134" s="7"/>
      <c r="Q134" s="7"/>
      <c r="R134" s="7"/>
      <c r="S134" s="7"/>
      <c r="T134" s="7"/>
      <c r="U134" s="7"/>
      <c r="V134" s="7"/>
      <c r="W134" s="7"/>
      <c r="X134" s="7"/>
      <c r="Y134" s="7"/>
      <c r="Z134" s="7"/>
      <c r="AA134" s="7"/>
      <c r="AB134" s="7"/>
      <c r="AC134" s="7"/>
    </row>
    <row r="135" spans="1:29" ht="22.5" customHeight="1">
      <c r="A135" t="s">
        <v>14462</v>
      </c>
      <c r="B135" s="7" t="s">
        <v>872</v>
      </c>
      <c r="C135" s="7" t="s">
        <v>3936</v>
      </c>
      <c r="D135" s="7" t="s">
        <v>3937</v>
      </c>
      <c r="E135" s="7" t="s">
        <v>3938</v>
      </c>
      <c r="F135" s="7" t="s">
        <v>3939</v>
      </c>
      <c r="G135" s="7"/>
      <c r="H135" s="17" t="s">
        <v>3940</v>
      </c>
      <c r="I135" s="7">
        <v>4.8</v>
      </c>
      <c r="J135" s="7">
        <v>74</v>
      </c>
      <c r="K135" s="7" t="s">
        <v>3941</v>
      </c>
      <c r="L135" s="7" t="s">
        <v>3942</v>
      </c>
      <c r="M135" s="7" t="s">
        <v>3943</v>
      </c>
      <c r="N135" s="7" t="s">
        <v>316</v>
      </c>
      <c r="O135" s="7"/>
      <c r="P135" s="7"/>
      <c r="Q135" s="7"/>
      <c r="R135" s="7"/>
      <c r="S135" s="7"/>
      <c r="T135" s="7"/>
      <c r="U135" s="7"/>
      <c r="V135" s="7"/>
      <c r="W135" s="7"/>
      <c r="X135" s="7"/>
      <c r="Y135" s="7"/>
      <c r="Z135" s="7"/>
      <c r="AA135" s="7"/>
      <c r="AB135" s="7"/>
      <c r="AC135" s="7"/>
    </row>
    <row r="136" spans="1:29" ht="22.5" customHeight="1">
      <c r="A136" t="s">
        <v>14462</v>
      </c>
      <c r="B136" s="7" t="s">
        <v>872</v>
      </c>
      <c r="C136" s="7" t="s">
        <v>3944</v>
      </c>
      <c r="D136" s="7" t="s">
        <v>3945</v>
      </c>
      <c r="E136" s="7" t="s">
        <v>3946</v>
      </c>
      <c r="F136" s="7" t="s">
        <v>3947</v>
      </c>
      <c r="G136" s="7"/>
      <c r="H136" s="17" t="s">
        <v>3948</v>
      </c>
      <c r="I136" s="7">
        <v>4.9000000000000004</v>
      </c>
      <c r="J136" s="7">
        <v>90</v>
      </c>
      <c r="K136" s="7" t="s">
        <v>3949</v>
      </c>
      <c r="L136" s="7" t="s">
        <v>3950</v>
      </c>
      <c r="M136" s="7" t="s">
        <v>3943</v>
      </c>
      <c r="N136" s="7" t="s">
        <v>316</v>
      </c>
      <c r="O136" s="7"/>
      <c r="P136" s="7"/>
      <c r="Q136" s="7"/>
      <c r="R136" s="7"/>
      <c r="S136" s="7"/>
      <c r="T136" s="7"/>
      <c r="U136" s="7"/>
      <c r="V136" s="7"/>
      <c r="W136" s="7"/>
      <c r="X136" s="7"/>
      <c r="Y136" s="7"/>
      <c r="Z136" s="7"/>
      <c r="AA136" s="7"/>
      <c r="AB136" s="7"/>
      <c r="AC136" s="7"/>
    </row>
    <row r="137" spans="1:29" ht="22.5" customHeight="1">
      <c r="A137" t="s">
        <v>14462</v>
      </c>
      <c r="B137" s="7" t="s">
        <v>872</v>
      </c>
      <c r="C137" s="7" t="s">
        <v>3951</v>
      </c>
      <c r="D137" s="7" t="s">
        <v>3952</v>
      </c>
      <c r="E137" s="7" t="s">
        <v>3612</v>
      </c>
      <c r="F137" s="7" t="s">
        <v>3953</v>
      </c>
      <c r="G137" s="7"/>
      <c r="H137" s="17" t="s">
        <v>3954</v>
      </c>
      <c r="I137" s="7">
        <v>4.8</v>
      </c>
      <c r="J137" s="7">
        <v>69</v>
      </c>
      <c r="K137" s="7" t="s">
        <v>3955</v>
      </c>
      <c r="L137" s="7" t="s">
        <v>3956</v>
      </c>
      <c r="M137" s="7" t="s">
        <v>3943</v>
      </c>
      <c r="N137" s="7" t="s">
        <v>3943</v>
      </c>
      <c r="O137" s="7"/>
      <c r="P137" s="7"/>
      <c r="Q137" s="7"/>
      <c r="R137" s="7"/>
      <c r="S137" s="7"/>
      <c r="T137" s="7"/>
      <c r="U137" s="7"/>
      <c r="V137" s="7"/>
      <c r="W137" s="7"/>
      <c r="X137" s="7"/>
      <c r="Y137" s="7"/>
      <c r="Z137" s="7"/>
      <c r="AA137" s="7"/>
      <c r="AB137" s="7"/>
      <c r="AC137" s="7"/>
    </row>
    <row r="138" spans="1:29" ht="22.5" customHeight="1">
      <c r="A138" t="s">
        <v>14462</v>
      </c>
      <c r="B138" s="7" t="s">
        <v>872</v>
      </c>
      <c r="C138" s="7" t="s">
        <v>3957</v>
      </c>
      <c r="D138" s="7" t="s">
        <v>3957</v>
      </c>
      <c r="E138" s="7" t="s">
        <v>3872</v>
      </c>
      <c r="F138" s="7" t="s">
        <v>3958</v>
      </c>
      <c r="G138" s="7"/>
      <c r="H138" s="17" t="s">
        <v>3959</v>
      </c>
      <c r="I138" s="7">
        <v>5</v>
      </c>
      <c r="J138" s="7">
        <v>114</v>
      </c>
      <c r="K138" s="7" t="s">
        <v>3960</v>
      </c>
      <c r="L138" s="7" t="s">
        <v>3961</v>
      </c>
      <c r="M138" s="7" t="s">
        <v>3855</v>
      </c>
      <c r="N138" s="7" t="s">
        <v>324</v>
      </c>
      <c r="O138" s="7"/>
      <c r="P138" s="7"/>
      <c r="Q138" s="7"/>
      <c r="R138" s="7"/>
      <c r="S138" s="7"/>
      <c r="T138" s="7"/>
      <c r="U138" s="7"/>
      <c r="V138" s="7"/>
      <c r="W138" s="7"/>
      <c r="X138" s="7"/>
      <c r="Y138" s="7"/>
      <c r="Z138" s="7"/>
      <c r="AA138" s="7"/>
      <c r="AB138" s="7"/>
      <c r="AC138" s="7"/>
    </row>
    <row r="139" spans="1:29" ht="22.5" customHeight="1">
      <c r="A139" t="s">
        <v>14462</v>
      </c>
      <c r="B139" s="7" t="s">
        <v>872</v>
      </c>
      <c r="C139" s="7" t="s">
        <v>3962</v>
      </c>
      <c r="D139" s="7" t="s">
        <v>3963</v>
      </c>
      <c r="E139" s="7" t="s">
        <v>3938</v>
      </c>
      <c r="F139" s="7" t="s">
        <v>3964</v>
      </c>
      <c r="G139" s="7"/>
      <c r="H139" s="17" t="s">
        <v>3965</v>
      </c>
      <c r="I139" s="7">
        <v>4.9000000000000004</v>
      </c>
      <c r="J139" s="7">
        <v>309</v>
      </c>
      <c r="K139" s="7" t="s">
        <v>3966</v>
      </c>
      <c r="L139" s="7" t="s">
        <v>3967</v>
      </c>
      <c r="M139" s="7" t="s">
        <v>3968</v>
      </c>
      <c r="N139" s="7" t="s">
        <v>316</v>
      </c>
      <c r="O139" s="7"/>
      <c r="P139" s="7"/>
      <c r="Q139" s="7"/>
      <c r="R139" s="7"/>
      <c r="S139" s="7"/>
      <c r="T139" s="7"/>
      <c r="U139" s="7"/>
      <c r="V139" s="7"/>
      <c r="W139" s="7"/>
      <c r="X139" s="7"/>
      <c r="Y139" s="7"/>
      <c r="Z139" s="7"/>
      <c r="AA139" s="7"/>
      <c r="AB139" s="7"/>
      <c r="AC139" s="7"/>
    </row>
    <row r="140" spans="1:29" ht="22.5" customHeight="1">
      <c r="A140" t="s">
        <v>14462</v>
      </c>
      <c r="B140" s="7" t="s">
        <v>872</v>
      </c>
      <c r="C140" s="7" t="s">
        <v>3969</v>
      </c>
      <c r="D140" s="7" t="s">
        <v>3970</v>
      </c>
      <c r="E140" s="7" t="s">
        <v>3971</v>
      </c>
      <c r="F140" s="7" t="s">
        <v>3972</v>
      </c>
      <c r="G140" s="7"/>
      <c r="H140" s="17" t="s">
        <v>3973</v>
      </c>
      <c r="I140" s="7">
        <v>4.0999999999999996</v>
      </c>
      <c r="J140" s="7">
        <v>146</v>
      </c>
      <c r="K140" s="7" t="s">
        <v>3974</v>
      </c>
      <c r="L140" s="7" t="s">
        <v>3975</v>
      </c>
      <c r="M140" s="7" t="s">
        <v>3855</v>
      </c>
      <c r="N140" s="7" t="s">
        <v>1012</v>
      </c>
      <c r="O140" s="7"/>
      <c r="P140" s="7"/>
      <c r="Q140" s="7"/>
      <c r="R140" s="7"/>
      <c r="S140" s="7"/>
      <c r="T140" s="7"/>
      <c r="U140" s="7"/>
      <c r="V140" s="7"/>
      <c r="W140" s="7"/>
      <c r="X140" s="7"/>
      <c r="Y140" s="7"/>
      <c r="Z140" s="7"/>
      <c r="AA140" s="7"/>
      <c r="AB140" s="7"/>
      <c r="AC140" s="7"/>
    </row>
    <row r="141" spans="1:29" ht="22.5" customHeight="1">
      <c r="A141" t="s">
        <v>14462</v>
      </c>
      <c r="B141" s="7" t="s">
        <v>872</v>
      </c>
      <c r="C141" s="7" t="s">
        <v>3976</v>
      </c>
      <c r="D141" s="7" t="s">
        <v>3977</v>
      </c>
      <c r="E141" s="7" t="s">
        <v>3850</v>
      </c>
      <c r="F141" s="7" t="s">
        <v>3978</v>
      </c>
      <c r="G141" s="7"/>
      <c r="H141" s="17" t="s">
        <v>3979</v>
      </c>
      <c r="I141" s="7">
        <v>4.9000000000000004</v>
      </c>
      <c r="J141" s="7">
        <v>633</v>
      </c>
      <c r="K141" s="7" t="s">
        <v>3980</v>
      </c>
      <c r="L141" s="7" t="s">
        <v>3981</v>
      </c>
      <c r="M141" s="7" t="s">
        <v>3855</v>
      </c>
      <c r="N141" s="7" t="s">
        <v>316</v>
      </c>
      <c r="O141" s="7"/>
      <c r="P141" s="7"/>
      <c r="Q141" s="7"/>
      <c r="R141" s="7"/>
      <c r="S141" s="7"/>
      <c r="T141" s="7"/>
      <c r="U141" s="7"/>
      <c r="V141" s="7"/>
      <c r="W141" s="7"/>
      <c r="X141" s="7"/>
      <c r="Y141" s="7"/>
      <c r="Z141" s="7"/>
      <c r="AA141" s="7"/>
      <c r="AB141" s="7"/>
      <c r="AC141" s="7"/>
    </row>
    <row r="142" spans="1:29" ht="22.5" customHeight="1">
      <c r="A142" t="s">
        <v>14462</v>
      </c>
      <c r="B142" s="7" t="s">
        <v>1013</v>
      </c>
      <c r="C142" s="7" t="s">
        <v>3982</v>
      </c>
      <c r="D142" s="7" t="s">
        <v>3983</v>
      </c>
      <c r="E142" s="7" t="s">
        <v>3984</v>
      </c>
      <c r="F142" s="7" t="s">
        <v>3985</v>
      </c>
      <c r="G142" s="7"/>
      <c r="H142" s="17" t="s">
        <v>3986</v>
      </c>
      <c r="I142" s="7">
        <v>4.8</v>
      </c>
      <c r="J142" s="7">
        <v>984</v>
      </c>
      <c r="K142" s="7" t="s">
        <v>3987</v>
      </c>
      <c r="L142" s="7" t="s">
        <v>3988</v>
      </c>
      <c r="M142" s="7" t="s">
        <v>3989</v>
      </c>
      <c r="N142" s="7" t="s">
        <v>316</v>
      </c>
      <c r="O142" s="7"/>
      <c r="P142" s="7"/>
      <c r="Q142" s="7"/>
      <c r="R142" s="7"/>
      <c r="S142" s="7"/>
      <c r="T142" s="7"/>
      <c r="U142" s="7"/>
      <c r="V142" s="7"/>
      <c r="W142" s="7"/>
      <c r="X142" s="7"/>
      <c r="Y142" s="7"/>
      <c r="Z142" s="7"/>
      <c r="AA142" s="7"/>
      <c r="AB142" s="7"/>
      <c r="AC142" s="7"/>
    </row>
    <row r="143" spans="1:29" ht="22.5" customHeight="1">
      <c r="A143" t="s">
        <v>14462</v>
      </c>
      <c r="B143" s="7" t="s">
        <v>1013</v>
      </c>
      <c r="C143" s="7" t="s">
        <v>3990</v>
      </c>
      <c r="D143" s="7" t="s">
        <v>3991</v>
      </c>
      <c r="E143" s="7" t="s">
        <v>3438</v>
      </c>
      <c r="F143" s="7" t="s">
        <v>3992</v>
      </c>
      <c r="G143" s="7"/>
      <c r="H143" s="17" t="s">
        <v>3993</v>
      </c>
      <c r="I143" s="7">
        <v>4.7</v>
      </c>
      <c r="J143" s="7">
        <v>819</v>
      </c>
      <c r="K143" s="7" t="s">
        <v>3994</v>
      </c>
      <c r="L143" s="7" t="s">
        <v>3995</v>
      </c>
      <c r="M143" s="7" t="s">
        <v>3989</v>
      </c>
      <c r="N143" s="7" t="s">
        <v>316</v>
      </c>
      <c r="O143" s="7"/>
      <c r="P143" s="7"/>
      <c r="Q143" s="7"/>
      <c r="R143" s="7"/>
      <c r="S143" s="7"/>
      <c r="T143" s="7"/>
      <c r="U143" s="7"/>
      <c r="V143" s="7"/>
      <c r="W143" s="7"/>
      <c r="X143" s="7"/>
      <c r="Y143" s="7"/>
      <c r="Z143" s="7"/>
      <c r="AA143" s="7"/>
      <c r="AB143" s="7"/>
      <c r="AC143" s="7"/>
    </row>
    <row r="144" spans="1:29" ht="22.5" customHeight="1">
      <c r="A144" t="s">
        <v>14462</v>
      </c>
      <c r="B144" s="7" t="s">
        <v>1013</v>
      </c>
      <c r="C144" s="7" t="s">
        <v>3996</v>
      </c>
      <c r="D144" s="7" t="s">
        <v>3997</v>
      </c>
      <c r="E144" s="7" t="s">
        <v>3605</v>
      </c>
      <c r="F144" s="7" t="s">
        <v>3998</v>
      </c>
      <c r="G144" s="7"/>
      <c r="H144" s="17" t="s">
        <v>3999</v>
      </c>
      <c r="I144" s="7">
        <v>4.9000000000000004</v>
      </c>
      <c r="J144" s="7">
        <v>784</v>
      </c>
      <c r="K144" s="7" t="s">
        <v>4000</v>
      </c>
      <c r="L144" s="7" t="s">
        <v>4001</v>
      </c>
      <c r="M144" s="7" t="s">
        <v>3989</v>
      </c>
      <c r="N144" s="7" t="s">
        <v>316</v>
      </c>
      <c r="O144" s="7"/>
      <c r="P144" s="7"/>
      <c r="Q144" s="7"/>
      <c r="R144" s="7"/>
      <c r="S144" s="7"/>
      <c r="T144" s="7"/>
      <c r="U144" s="7"/>
      <c r="V144" s="7"/>
      <c r="W144" s="7"/>
      <c r="X144" s="7"/>
      <c r="Y144" s="7"/>
      <c r="Z144" s="7"/>
      <c r="AA144" s="7"/>
      <c r="AB144" s="7"/>
      <c r="AC144" s="7"/>
    </row>
    <row r="145" spans="1:29" ht="22.5" customHeight="1">
      <c r="A145" t="s">
        <v>14462</v>
      </c>
      <c r="B145" s="7" t="s">
        <v>1013</v>
      </c>
      <c r="C145" s="7" t="s">
        <v>4002</v>
      </c>
      <c r="D145" s="7" t="s">
        <v>4003</v>
      </c>
      <c r="E145" s="7" t="s">
        <v>3893</v>
      </c>
      <c r="F145" s="7" t="s">
        <v>4004</v>
      </c>
      <c r="G145" s="7"/>
      <c r="H145" s="17" t="s">
        <v>4005</v>
      </c>
      <c r="I145" s="7">
        <v>4.7</v>
      </c>
      <c r="J145" s="7">
        <v>650</v>
      </c>
      <c r="K145" s="7" t="s">
        <v>4006</v>
      </c>
      <c r="L145" s="7" t="s">
        <v>4007</v>
      </c>
      <c r="M145" s="7" t="s">
        <v>3989</v>
      </c>
      <c r="N145" s="7" t="s">
        <v>888</v>
      </c>
      <c r="O145" s="7"/>
      <c r="P145" s="7"/>
      <c r="Q145" s="7"/>
      <c r="R145" s="7"/>
      <c r="S145" s="7"/>
      <c r="T145" s="7"/>
      <c r="U145" s="7"/>
      <c r="V145" s="7"/>
      <c r="W145" s="7"/>
      <c r="X145" s="7"/>
      <c r="Y145" s="7"/>
      <c r="Z145" s="7"/>
      <c r="AA145" s="7"/>
      <c r="AB145" s="7"/>
      <c r="AC145" s="7"/>
    </row>
    <row r="146" spans="1:29" ht="22.5" customHeight="1">
      <c r="A146" t="s">
        <v>14462</v>
      </c>
      <c r="B146" s="7" t="s">
        <v>1013</v>
      </c>
      <c r="C146" s="7" t="s">
        <v>4008</v>
      </c>
      <c r="D146" s="7" t="s">
        <v>4009</v>
      </c>
      <c r="E146" s="7" t="s">
        <v>4010</v>
      </c>
      <c r="F146" s="7" t="s">
        <v>4011</v>
      </c>
      <c r="G146" s="7"/>
      <c r="H146" s="17" t="s">
        <v>4012</v>
      </c>
      <c r="I146" s="7">
        <v>4.9000000000000004</v>
      </c>
      <c r="J146" s="7">
        <v>167</v>
      </c>
      <c r="K146" s="7" t="s">
        <v>4013</v>
      </c>
      <c r="L146" s="7" t="s">
        <v>4014</v>
      </c>
      <c r="M146" s="7" t="s">
        <v>3989</v>
      </c>
      <c r="N146" s="7" t="s">
        <v>316</v>
      </c>
      <c r="O146" s="7"/>
      <c r="P146" s="7"/>
      <c r="Q146" s="7"/>
      <c r="R146" s="7"/>
      <c r="S146" s="7"/>
      <c r="T146" s="7"/>
      <c r="U146" s="7"/>
      <c r="V146" s="7"/>
      <c r="W146" s="7"/>
      <c r="X146" s="7"/>
      <c r="Y146" s="7"/>
      <c r="Z146" s="7"/>
      <c r="AA146" s="7"/>
      <c r="AB146" s="7"/>
      <c r="AC146" s="7"/>
    </row>
    <row r="147" spans="1:29" ht="22.5" customHeight="1">
      <c r="A147" t="s">
        <v>14462</v>
      </c>
      <c r="B147" s="7" t="s">
        <v>1013</v>
      </c>
      <c r="C147" s="7" t="s">
        <v>4015</v>
      </c>
      <c r="D147" s="7" t="s">
        <v>4016</v>
      </c>
      <c r="E147" s="7" t="s">
        <v>4017</v>
      </c>
      <c r="F147" s="7" t="s">
        <v>4018</v>
      </c>
      <c r="G147" s="7"/>
      <c r="H147" s="17" t="s">
        <v>4019</v>
      </c>
      <c r="I147" s="7">
        <v>4.0999999999999996</v>
      </c>
      <c r="J147" s="7">
        <v>103</v>
      </c>
      <c r="K147" s="7" t="s">
        <v>4020</v>
      </c>
      <c r="L147" s="7" t="s">
        <v>4021</v>
      </c>
      <c r="M147" s="7" t="s">
        <v>1086</v>
      </c>
      <c r="N147" s="7" t="s">
        <v>316</v>
      </c>
      <c r="O147" s="7"/>
      <c r="P147" s="7"/>
      <c r="Q147" s="7"/>
      <c r="R147" s="7"/>
      <c r="S147" s="7"/>
      <c r="T147" s="7"/>
      <c r="U147" s="7"/>
      <c r="V147" s="7"/>
      <c r="W147" s="7"/>
      <c r="X147" s="7"/>
      <c r="Y147" s="7"/>
      <c r="Z147" s="7"/>
      <c r="AA147" s="7"/>
      <c r="AB147" s="7"/>
      <c r="AC147" s="7"/>
    </row>
    <row r="148" spans="1:29" ht="22.5" customHeight="1">
      <c r="A148" t="s">
        <v>14462</v>
      </c>
      <c r="B148" s="7" t="s">
        <v>1013</v>
      </c>
      <c r="C148" s="7" t="s">
        <v>4022</v>
      </c>
      <c r="D148" s="7" t="s">
        <v>4023</v>
      </c>
      <c r="E148" s="7" t="s">
        <v>3541</v>
      </c>
      <c r="F148" s="7" t="s">
        <v>4024</v>
      </c>
      <c r="G148" s="7"/>
      <c r="H148" s="17" t="s">
        <v>4025</v>
      </c>
      <c r="I148" s="7">
        <v>4.5</v>
      </c>
      <c r="J148" s="7">
        <v>484</v>
      </c>
      <c r="K148" s="7" t="s">
        <v>4026</v>
      </c>
      <c r="L148" s="7" t="s">
        <v>4027</v>
      </c>
      <c r="M148" s="7" t="s">
        <v>3989</v>
      </c>
      <c r="N148" s="7" t="s">
        <v>316</v>
      </c>
      <c r="O148" s="7"/>
      <c r="P148" s="7"/>
      <c r="Q148" s="7"/>
      <c r="R148" s="7"/>
      <c r="S148" s="7"/>
      <c r="T148" s="7"/>
      <c r="U148" s="7"/>
      <c r="V148" s="7"/>
      <c r="W148" s="7"/>
      <c r="X148" s="7"/>
      <c r="Y148" s="7"/>
      <c r="Z148" s="7"/>
      <c r="AA148" s="7"/>
      <c r="AB148" s="7"/>
      <c r="AC148" s="7"/>
    </row>
    <row r="149" spans="1:29" ht="22.5" customHeight="1">
      <c r="A149" t="s">
        <v>14462</v>
      </c>
      <c r="B149" s="7" t="s">
        <v>1013</v>
      </c>
      <c r="C149" s="7" t="s">
        <v>4028</v>
      </c>
      <c r="D149" s="7" t="s">
        <v>4029</v>
      </c>
      <c r="E149" s="7" t="s">
        <v>4030</v>
      </c>
      <c r="F149" s="7" t="s">
        <v>4031</v>
      </c>
      <c r="G149" s="7"/>
      <c r="H149" s="17" t="s">
        <v>4032</v>
      </c>
      <c r="I149" s="7">
        <v>4.5</v>
      </c>
      <c r="J149" s="7">
        <v>55</v>
      </c>
      <c r="K149" s="7" t="s">
        <v>4033</v>
      </c>
      <c r="L149" s="7" t="s">
        <v>4034</v>
      </c>
      <c r="M149" s="7" t="s">
        <v>3989</v>
      </c>
      <c r="N149" s="7" t="s">
        <v>316</v>
      </c>
      <c r="O149" s="7"/>
      <c r="P149" s="7"/>
      <c r="Q149" s="7"/>
      <c r="R149" s="7"/>
      <c r="S149" s="7"/>
      <c r="T149" s="7"/>
      <c r="U149" s="7"/>
      <c r="V149" s="7"/>
      <c r="W149" s="7"/>
      <c r="X149" s="7"/>
      <c r="Y149" s="7"/>
      <c r="Z149" s="7"/>
      <c r="AA149" s="7"/>
      <c r="AB149" s="7"/>
      <c r="AC149" s="7"/>
    </row>
    <row r="150" spans="1:29" ht="22.5" customHeight="1">
      <c r="A150" t="s">
        <v>14462</v>
      </c>
      <c r="B150" s="7" t="s">
        <v>1013</v>
      </c>
      <c r="C150" s="7" t="s">
        <v>4035</v>
      </c>
      <c r="D150" s="7" t="s">
        <v>4036</v>
      </c>
      <c r="E150" s="7" t="s">
        <v>4037</v>
      </c>
      <c r="F150" s="7" t="s">
        <v>4038</v>
      </c>
      <c r="G150" s="7"/>
      <c r="H150" s="17" t="s">
        <v>4039</v>
      </c>
      <c r="I150" s="7">
        <v>4.7</v>
      </c>
      <c r="J150" s="7">
        <v>882</v>
      </c>
      <c r="K150" s="7" t="s">
        <v>4040</v>
      </c>
      <c r="L150" s="7" t="s">
        <v>4041</v>
      </c>
      <c r="M150" s="7" t="s">
        <v>4042</v>
      </c>
      <c r="N150" s="7" t="s">
        <v>4043</v>
      </c>
      <c r="O150" s="7"/>
      <c r="P150" s="7"/>
      <c r="Q150" s="7"/>
      <c r="R150" s="7"/>
      <c r="S150" s="7"/>
      <c r="T150" s="7"/>
      <c r="U150" s="7"/>
      <c r="V150" s="7"/>
      <c r="W150" s="7"/>
      <c r="X150" s="7"/>
      <c r="Y150" s="7"/>
      <c r="Z150" s="7"/>
      <c r="AA150" s="7"/>
      <c r="AB150" s="7"/>
      <c r="AC150" s="7"/>
    </row>
    <row r="151" spans="1:29" ht="22.5" customHeight="1">
      <c r="A151" t="s">
        <v>14462</v>
      </c>
      <c r="B151" s="7" t="s">
        <v>1013</v>
      </c>
      <c r="C151" s="7" t="s">
        <v>4044</v>
      </c>
      <c r="D151" s="7" t="s">
        <v>4045</v>
      </c>
      <c r="E151" s="7" t="s">
        <v>4046</v>
      </c>
      <c r="F151" s="7" t="s">
        <v>4047</v>
      </c>
      <c r="G151" s="7"/>
      <c r="H151" s="17" t="s">
        <v>4048</v>
      </c>
      <c r="I151" s="7">
        <v>4.5</v>
      </c>
      <c r="J151" s="7">
        <v>945</v>
      </c>
      <c r="K151" s="7" t="s">
        <v>4049</v>
      </c>
      <c r="L151" s="7" t="s">
        <v>3988</v>
      </c>
      <c r="M151" s="7" t="s">
        <v>3989</v>
      </c>
      <c r="N151" s="7" t="s">
        <v>316</v>
      </c>
      <c r="O151" s="7"/>
      <c r="P151" s="7"/>
      <c r="Q151" s="7"/>
      <c r="R151" s="7"/>
      <c r="S151" s="7"/>
      <c r="T151" s="7"/>
      <c r="U151" s="7"/>
      <c r="V151" s="7"/>
      <c r="W151" s="7"/>
      <c r="X151" s="7"/>
      <c r="Y151" s="7"/>
      <c r="Z151" s="7"/>
      <c r="AA151" s="7"/>
      <c r="AB151" s="7"/>
      <c r="AC151" s="7"/>
    </row>
    <row r="152" spans="1:29" ht="22.5" customHeight="1">
      <c r="A152" t="s">
        <v>14462</v>
      </c>
      <c r="B152" s="7" t="s">
        <v>1013</v>
      </c>
      <c r="C152" s="7" t="s">
        <v>4050</v>
      </c>
      <c r="D152" s="7" t="s">
        <v>4051</v>
      </c>
      <c r="E152" s="7" t="s">
        <v>4052</v>
      </c>
      <c r="F152" s="7" t="s">
        <v>4053</v>
      </c>
      <c r="G152" s="7"/>
      <c r="H152" s="17" t="s">
        <v>4054</v>
      </c>
      <c r="I152" s="7">
        <v>4.5</v>
      </c>
      <c r="J152" s="7">
        <v>129</v>
      </c>
      <c r="K152" s="7" t="s">
        <v>4055</v>
      </c>
      <c r="L152" s="7" t="s">
        <v>3995</v>
      </c>
      <c r="M152" s="7" t="s">
        <v>3989</v>
      </c>
      <c r="N152" s="7" t="s">
        <v>339</v>
      </c>
      <c r="O152" s="7"/>
      <c r="P152" s="7"/>
      <c r="Q152" s="7"/>
      <c r="R152" s="7"/>
      <c r="S152" s="7"/>
      <c r="T152" s="7"/>
      <c r="U152" s="7"/>
      <c r="V152" s="7"/>
      <c r="W152" s="7"/>
      <c r="X152" s="7"/>
      <c r="Y152" s="7"/>
      <c r="Z152" s="7"/>
      <c r="AA152" s="7"/>
      <c r="AB152" s="7"/>
      <c r="AC152" s="7"/>
    </row>
    <row r="153" spans="1:29" ht="22.5" customHeight="1">
      <c r="A153" t="s">
        <v>14462</v>
      </c>
      <c r="B153" s="7" t="s">
        <v>1013</v>
      </c>
      <c r="C153" s="7" t="s">
        <v>4056</v>
      </c>
      <c r="D153" s="7" t="s">
        <v>4057</v>
      </c>
      <c r="E153" s="7" t="s">
        <v>4058</v>
      </c>
      <c r="F153" s="7" t="s">
        <v>4059</v>
      </c>
      <c r="G153" s="7"/>
      <c r="H153" s="17" t="s">
        <v>4060</v>
      </c>
      <c r="I153" s="7">
        <v>4.9000000000000004</v>
      </c>
      <c r="J153" s="7">
        <v>87</v>
      </c>
      <c r="K153" s="7" t="s">
        <v>4061</v>
      </c>
      <c r="L153" s="7" t="s">
        <v>4062</v>
      </c>
      <c r="M153" s="7" t="s">
        <v>3989</v>
      </c>
      <c r="N153" s="7" t="s">
        <v>316</v>
      </c>
      <c r="O153" s="7"/>
      <c r="P153" s="7"/>
      <c r="Q153" s="7"/>
      <c r="R153" s="7"/>
      <c r="S153" s="7"/>
      <c r="T153" s="7"/>
      <c r="U153" s="7"/>
      <c r="V153" s="7"/>
      <c r="W153" s="7"/>
      <c r="X153" s="7"/>
      <c r="Y153" s="7"/>
      <c r="Z153" s="7"/>
      <c r="AA153" s="7"/>
      <c r="AB153" s="7"/>
      <c r="AC153" s="7"/>
    </row>
    <row r="154" spans="1:29" ht="22.5" customHeight="1">
      <c r="A154" t="s">
        <v>14462</v>
      </c>
      <c r="B154" s="7" t="s">
        <v>1013</v>
      </c>
      <c r="C154" s="7" t="s">
        <v>4063</v>
      </c>
      <c r="D154" s="7" t="s">
        <v>4064</v>
      </c>
      <c r="E154" s="7" t="s">
        <v>4065</v>
      </c>
      <c r="F154" s="7" t="s">
        <v>4066</v>
      </c>
      <c r="G154" s="7"/>
      <c r="H154" s="17" t="s">
        <v>4067</v>
      </c>
      <c r="I154" s="7">
        <v>4.5</v>
      </c>
      <c r="J154" s="7">
        <v>89</v>
      </c>
      <c r="K154" s="7" t="s">
        <v>4068</v>
      </c>
      <c r="L154" s="7" t="s">
        <v>4069</v>
      </c>
      <c r="M154" s="7" t="s">
        <v>1086</v>
      </c>
      <c r="N154" s="7" t="s">
        <v>4070</v>
      </c>
      <c r="O154" s="7"/>
      <c r="P154" s="7"/>
      <c r="Q154" s="7"/>
      <c r="R154" s="7"/>
      <c r="S154" s="7"/>
      <c r="T154" s="7"/>
      <c r="U154" s="7"/>
      <c r="V154" s="7"/>
      <c r="W154" s="7"/>
      <c r="X154" s="7"/>
      <c r="Y154" s="7"/>
      <c r="Z154" s="7"/>
      <c r="AA154" s="7"/>
      <c r="AB154" s="7"/>
      <c r="AC154" s="7"/>
    </row>
    <row r="155" spans="1:29" ht="22.5" customHeight="1">
      <c r="A155" t="s">
        <v>14462</v>
      </c>
      <c r="B155" s="7" t="s">
        <v>1013</v>
      </c>
      <c r="C155" s="7" t="s">
        <v>4071</v>
      </c>
      <c r="D155" s="7" t="s">
        <v>4072</v>
      </c>
      <c r="E155" s="7" t="s">
        <v>4017</v>
      </c>
      <c r="F155" s="7" t="s">
        <v>4073</v>
      </c>
      <c r="G155" s="7"/>
      <c r="H155" s="17" t="s">
        <v>4074</v>
      </c>
      <c r="I155" s="7">
        <v>4.5</v>
      </c>
      <c r="J155" s="7">
        <v>256</v>
      </c>
      <c r="K155" s="7" t="s">
        <v>4075</v>
      </c>
      <c r="L155" s="7" t="s">
        <v>4076</v>
      </c>
      <c r="M155" s="7" t="s">
        <v>3989</v>
      </c>
      <c r="N155" s="7" t="s">
        <v>316</v>
      </c>
      <c r="O155" s="7"/>
      <c r="P155" s="7"/>
      <c r="Q155" s="7"/>
      <c r="R155" s="7"/>
      <c r="S155" s="7"/>
      <c r="T155" s="7"/>
      <c r="U155" s="7"/>
      <c r="V155" s="7"/>
      <c r="W155" s="7"/>
      <c r="X155" s="7"/>
      <c r="Y155" s="7"/>
      <c r="Z155" s="7"/>
      <c r="AA155" s="7"/>
      <c r="AB155" s="7"/>
      <c r="AC155" s="7"/>
    </row>
    <row r="156" spans="1:29" ht="22.5" customHeight="1">
      <c r="A156" t="s">
        <v>14462</v>
      </c>
      <c r="B156" s="7" t="s">
        <v>1013</v>
      </c>
      <c r="C156" s="7" t="s">
        <v>4077</v>
      </c>
      <c r="D156" s="7" t="s">
        <v>4078</v>
      </c>
      <c r="E156" s="7" t="s">
        <v>4079</v>
      </c>
      <c r="F156" s="7" t="s">
        <v>4080</v>
      </c>
      <c r="G156" s="7"/>
      <c r="H156" s="17" t="s">
        <v>4081</v>
      </c>
      <c r="I156" s="7">
        <v>3.7</v>
      </c>
      <c r="J156" s="7">
        <v>124</v>
      </c>
      <c r="K156" s="7" t="s">
        <v>4082</v>
      </c>
      <c r="L156" s="7" t="s">
        <v>4083</v>
      </c>
      <c r="M156" s="7" t="s">
        <v>3989</v>
      </c>
      <c r="N156" s="7" t="s">
        <v>316</v>
      </c>
      <c r="O156" s="7"/>
      <c r="P156" s="7"/>
      <c r="Q156" s="7"/>
      <c r="R156" s="7"/>
      <c r="S156" s="7"/>
      <c r="T156" s="7"/>
      <c r="U156" s="7"/>
      <c r="V156" s="7"/>
      <c r="W156" s="7"/>
      <c r="X156" s="7"/>
      <c r="Y156" s="7"/>
      <c r="Z156" s="7"/>
      <c r="AA156" s="7"/>
      <c r="AB156" s="7"/>
      <c r="AC156" s="7"/>
    </row>
    <row r="157" spans="1:29" ht="22.5" customHeight="1">
      <c r="A157" t="s">
        <v>14462</v>
      </c>
      <c r="B157" s="7" t="s">
        <v>1013</v>
      </c>
      <c r="C157" s="7" t="s">
        <v>4084</v>
      </c>
      <c r="D157" s="7" t="s">
        <v>4085</v>
      </c>
      <c r="E157" s="7" t="s">
        <v>4010</v>
      </c>
      <c r="F157" s="7" t="s">
        <v>4086</v>
      </c>
      <c r="G157" s="7"/>
      <c r="H157" s="17" t="s">
        <v>4087</v>
      </c>
      <c r="I157" s="7">
        <v>4.2</v>
      </c>
      <c r="J157" s="7">
        <v>56</v>
      </c>
      <c r="K157" s="7" t="s">
        <v>4088</v>
      </c>
      <c r="L157" s="7" t="s">
        <v>4089</v>
      </c>
      <c r="M157" s="7" t="s">
        <v>3989</v>
      </c>
      <c r="N157" s="7" t="s">
        <v>316</v>
      </c>
      <c r="O157" s="7"/>
      <c r="P157" s="7"/>
      <c r="Q157" s="7"/>
      <c r="R157" s="7"/>
      <c r="S157" s="7"/>
      <c r="T157" s="7"/>
      <c r="U157" s="7"/>
      <c r="V157" s="7"/>
      <c r="W157" s="7"/>
      <c r="X157" s="7"/>
      <c r="Y157" s="7"/>
      <c r="Z157" s="7"/>
      <c r="AA157" s="7"/>
      <c r="AB157" s="7"/>
      <c r="AC157" s="7"/>
    </row>
    <row r="158" spans="1:29" ht="22.5" customHeight="1">
      <c r="A158" t="s">
        <v>14462</v>
      </c>
      <c r="B158" s="7" t="s">
        <v>1013</v>
      </c>
      <c r="C158" s="7" t="s">
        <v>4090</v>
      </c>
      <c r="D158" s="7" t="s">
        <v>4091</v>
      </c>
      <c r="E158" s="7" t="s">
        <v>4037</v>
      </c>
      <c r="F158" s="7" t="s">
        <v>4092</v>
      </c>
      <c r="G158" s="7"/>
      <c r="H158" s="17" t="s">
        <v>4093</v>
      </c>
      <c r="I158" s="7">
        <v>2.8</v>
      </c>
      <c r="J158" s="7">
        <v>73</v>
      </c>
      <c r="K158" s="7" t="s">
        <v>4094</v>
      </c>
      <c r="L158" s="7" t="s">
        <v>4095</v>
      </c>
      <c r="M158" s="7" t="s">
        <v>3989</v>
      </c>
      <c r="N158" s="7" t="s">
        <v>316</v>
      </c>
      <c r="O158" s="7"/>
      <c r="P158" s="7"/>
      <c r="Q158" s="7"/>
      <c r="R158" s="7"/>
      <c r="S158" s="7"/>
      <c r="T158" s="7"/>
      <c r="U158" s="7"/>
      <c r="V158" s="7"/>
      <c r="W158" s="7"/>
      <c r="X158" s="7"/>
      <c r="Y158" s="7"/>
      <c r="Z158" s="7"/>
      <c r="AA158" s="7"/>
      <c r="AB158" s="7"/>
      <c r="AC158" s="7"/>
    </row>
    <row r="159" spans="1:29" ht="22.5" customHeight="1">
      <c r="A159" t="s">
        <v>14462</v>
      </c>
      <c r="B159" s="7" t="s">
        <v>1013</v>
      </c>
      <c r="C159" s="7" t="s">
        <v>4096</v>
      </c>
      <c r="D159" s="7" t="s">
        <v>4097</v>
      </c>
      <c r="E159" s="7" t="s">
        <v>4017</v>
      </c>
      <c r="F159" s="7" t="s">
        <v>4098</v>
      </c>
      <c r="G159" s="7"/>
      <c r="H159" s="17" t="s">
        <v>4099</v>
      </c>
      <c r="I159" s="7">
        <v>4.7</v>
      </c>
      <c r="J159" s="7">
        <v>122</v>
      </c>
      <c r="K159" s="7" t="s">
        <v>4100</v>
      </c>
      <c r="L159" s="7" t="s">
        <v>4101</v>
      </c>
      <c r="M159" s="7" t="s">
        <v>3989</v>
      </c>
      <c r="N159" s="7" t="s">
        <v>316</v>
      </c>
      <c r="O159" s="7"/>
      <c r="P159" s="7"/>
      <c r="Q159" s="7"/>
      <c r="R159" s="7"/>
      <c r="S159" s="7"/>
      <c r="T159" s="7"/>
      <c r="U159" s="7"/>
      <c r="V159" s="7"/>
      <c r="W159" s="7"/>
      <c r="X159" s="7"/>
      <c r="Y159" s="7"/>
      <c r="Z159" s="7"/>
      <c r="AA159" s="7"/>
      <c r="AB159" s="7"/>
      <c r="AC159" s="7"/>
    </row>
    <row r="160" spans="1:29" ht="22.5" customHeight="1">
      <c r="A160" t="s">
        <v>14462</v>
      </c>
      <c r="B160" s="7" t="s">
        <v>1013</v>
      </c>
      <c r="C160" s="7" t="s">
        <v>4102</v>
      </c>
      <c r="D160" s="7" t="s">
        <v>4103</v>
      </c>
      <c r="E160" s="7" t="s">
        <v>4104</v>
      </c>
      <c r="F160" s="7" t="s">
        <v>4105</v>
      </c>
      <c r="G160" s="7"/>
      <c r="H160" s="17" t="s">
        <v>4106</v>
      </c>
      <c r="I160" s="7">
        <v>4.9000000000000004</v>
      </c>
      <c r="J160" s="7">
        <v>210</v>
      </c>
      <c r="K160" s="7" t="s">
        <v>4107</v>
      </c>
      <c r="L160" s="7" t="s">
        <v>4095</v>
      </c>
      <c r="M160" s="7" t="s">
        <v>3989</v>
      </c>
      <c r="N160" s="7" t="s">
        <v>4108</v>
      </c>
      <c r="O160" s="7"/>
      <c r="P160" s="7"/>
      <c r="Q160" s="7"/>
      <c r="R160" s="7"/>
      <c r="S160" s="7"/>
      <c r="T160" s="7"/>
      <c r="U160" s="7"/>
      <c r="V160" s="7"/>
      <c r="W160" s="7"/>
      <c r="X160" s="7"/>
      <c r="Y160" s="7"/>
      <c r="Z160" s="7"/>
      <c r="AA160" s="7"/>
      <c r="AB160" s="7"/>
      <c r="AC160" s="7"/>
    </row>
    <row r="161" spans="1:29" ht="22.5" customHeight="1">
      <c r="A161" t="s">
        <v>14462</v>
      </c>
      <c r="B161" s="7" t="s">
        <v>1013</v>
      </c>
      <c r="C161" s="7" t="s">
        <v>4109</v>
      </c>
      <c r="D161" s="7" t="s">
        <v>4110</v>
      </c>
      <c r="E161" s="7" t="s">
        <v>4111</v>
      </c>
      <c r="F161" s="7" t="s">
        <v>4112</v>
      </c>
      <c r="G161" s="7"/>
      <c r="H161" s="17" t="s">
        <v>4113</v>
      </c>
      <c r="I161" s="7">
        <v>4.7</v>
      </c>
      <c r="J161" s="7">
        <v>36</v>
      </c>
      <c r="K161" s="7" t="s">
        <v>4114</v>
      </c>
      <c r="L161" s="7" t="s">
        <v>4115</v>
      </c>
      <c r="M161" s="7" t="s">
        <v>3989</v>
      </c>
      <c r="N161" s="7" t="s">
        <v>4070</v>
      </c>
      <c r="O161" s="7"/>
      <c r="P161" s="7"/>
      <c r="Q161" s="7"/>
      <c r="R161" s="7"/>
      <c r="S161" s="7"/>
      <c r="T161" s="7"/>
      <c r="U161" s="7"/>
      <c r="V161" s="7"/>
      <c r="W161" s="7"/>
      <c r="X161" s="7"/>
      <c r="Y161" s="7"/>
      <c r="Z161" s="7"/>
      <c r="AA161" s="7"/>
      <c r="AB161" s="7"/>
      <c r="AC161" s="7"/>
    </row>
    <row r="162" spans="1:29" ht="22.5" customHeight="1">
      <c r="A162" t="s">
        <v>14462</v>
      </c>
      <c r="B162" s="7" t="s">
        <v>1013</v>
      </c>
      <c r="C162" s="7" t="s">
        <v>4116</v>
      </c>
      <c r="D162" s="7" t="s">
        <v>4117</v>
      </c>
      <c r="E162" s="7" t="s">
        <v>4118</v>
      </c>
      <c r="F162" s="7" t="s">
        <v>4119</v>
      </c>
      <c r="G162" s="7"/>
      <c r="H162" s="17" t="s">
        <v>4120</v>
      </c>
      <c r="I162" s="7">
        <v>3.3</v>
      </c>
      <c r="J162" s="7">
        <v>121</v>
      </c>
      <c r="K162" s="7" t="s">
        <v>4121</v>
      </c>
      <c r="L162" s="7" t="s">
        <v>4122</v>
      </c>
      <c r="M162" s="7" t="s">
        <v>3989</v>
      </c>
      <c r="N162" s="7" t="s">
        <v>316</v>
      </c>
      <c r="O162" s="7"/>
      <c r="P162" s="7"/>
      <c r="Q162" s="7"/>
      <c r="R162" s="7"/>
      <c r="S162" s="7"/>
      <c r="T162" s="7"/>
      <c r="U162" s="7"/>
      <c r="V162" s="7"/>
      <c r="W162" s="7"/>
      <c r="X162" s="7"/>
      <c r="Y162" s="7"/>
      <c r="Z162" s="7"/>
      <c r="AA162" s="7"/>
      <c r="AB162" s="7"/>
      <c r="AC162" s="7"/>
    </row>
    <row r="163" spans="1:29" ht="22.5" customHeight="1">
      <c r="A163" t="s">
        <v>14462</v>
      </c>
      <c r="B163" s="7" t="s">
        <v>1160</v>
      </c>
      <c r="C163" s="7" t="s">
        <v>4123</v>
      </c>
      <c r="D163" s="7" t="s">
        <v>4124</v>
      </c>
      <c r="E163" s="7" t="s">
        <v>4125</v>
      </c>
      <c r="F163" s="7" t="s">
        <v>4126</v>
      </c>
      <c r="G163" s="7"/>
      <c r="H163" s="17" t="s">
        <v>4127</v>
      </c>
      <c r="I163" s="7">
        <v>4.8</v>
      </c>
      <c r="J163" s="7">
        <v>279</v>
      </c>
      <c r="K163" s="7" t="s">
        <v>4128</v>
      </c>
      <c r="L163" s="7" t="s">
        <v>4129</v>
      </c>
      <c r="M163" s="7" t="s">
        <v>1160</v>
      </c>
      <c r="N163" s="7" t="s">
        <v>4130</v>
      </c>
      <c r="O163" s="7"/>
      <c r="P163" s="7"/>
      <c r="Q163" s="7"/>
      <c r="R163" s="7"/>
      <c r="S163" s="7"/>
      <c r="T163" s="7"/>
      <c r="U163" s="7"/>
      <c r="V163" s="7"/>
      <c r="W163" s="7"/>
      <c r="X163" s="7"/>
      <c r="Y163" s="7"/>
      <c r="Z163" s="7"/>
      <c r="AA163" s="7"/>
      <c r="AB163" s="7"/>
      <c r="AC163" s="7"/>
    </row>
    <row r="164" spans="1:29" ht="22.5" customHeight="1">
      <c r="A164" t="s">
        <v>14462</v>
      </c>
      <c r="B164" s="7" t="s">
        <v>1160</v>
      </c>
      <c r="C164" s="7" t="s">
        <v>4131</v>
      </c>
      <c r="D164" s="7" t="s">
        <v>4132</v>
      </c>
      <c r="E164" s="7" t="s">
        <v>4133</v>
      </c>
      <c r="F164" s="7" t="s">
        <v>4134</v>
      </c>
      <c r="G164" s="7"/>
      <c r="H164" s="17" t="s">
        <v>4135</v>
      </c>
      <c r="I164" s="7">
        <v>4.9000000000000004</v>
      </c>
      <c r="J164" s="7">
        <v>533</v>
      </c>
      <c r="K164" s="7" t="s">
        <v>4136</v>
      </c>
      <c r="L164" s="7" t="s">
        <v>4137</v>
      </c>
      <c r="M164" s="7" t="s">
        <v>4138</v>
      </c>
      <c r="N164" s="7" t="s">
        <v>119</v>
      </c>
      <c r="O164" s="7"/>
      <c r="P164" s="7"/>
      <c r="Q164" s="7"/>
      <c r="R164" s="7"/>
      <c r="S164" s="7"/>
      <c r="T164" s="7"/>
      <c r="U164" s="7"/>
      <c r="V164" s="7"/>
      <c r="W164" s="7"/>
      <c r="X164" s="7"/>
      <c r="Y164" s="7"/>
      <c r="Z164" s="7"/>
      <c r="AA164" s="7"/>
      <c r="AB164" s="7"/>
      <c r="AC164" s="7"/>
    </row>
    <row r="165" spans="1:29" ht="22.5" customHeight="1">
      <c r="A165" t="s">
        <v>14462</v>
      </c>
      <c r="B165" s="7" t="s">
        <v>1160</v>
      </c>
      <c r="C165" s="7" t="s">
        <v>4139</v>
      </c>
      <c r="D165" s="7" t="s">
        <v>4140</v>
      </c>
      <c r="E165" s="7" t="s">
        <v>4141</v>
      </c>
      <c r="F165" s="7" t="s">
        <v>4142</v>
      </c>
      <c r="G165" s="7"/>
      <c r="H165" s="17" t="s">
        <v>4143</v>
      </c>
      <c r="I165" s="7">
        <v>4.9000000000000004</v>
      </c>
      <c r="J165" s="9">
        <v>1277</v>
      </c>
      <c r="K165" s="7" t="s">
        <v>4144</v>
      </c>
      <c r="L165" s="7" t="s">
        <v>4145</v>
      </c>
      <c r="M165" s="7" t="s">
        <v>1160</v>
      </c>
      <c r="N165" s="7" t="s">
        <v>119</v>
      </c>
      <c r="O165" s="7"/>
      <c r="P165" s="7"/>
      <c r="Q165" s="7"/>
      <c r="R165" s="7"/>
      <c r="S165" s="7"/>
      <c r="T165" s="7"/>
      <c r="U165" s="7"/>
      <c r="V165" s="7"/>
      <c r="W165" s="7"/>
      <c r="X165" s="7"/>
      <c r="Y165" s="7"/>
      <c r="Z165" s="7"/>
      <c r="AA165" s="7"/>
      <c r="AB165" s="7"/>
      <c r="AC165" s="7"/>
    </row>
    <row r="166" spans="1:29" ht="22.5" customHeight="1">
      <c r="A166" t="s">
        <v>14462</v>
      </c>
      <c r="B166" s="7" t="s">
        <v>1160</v>
      </c>
      <c r="C166" s="7" t="s">
        <v>4146</v>
      </c>
      <c r="D166" s="7" t="s">
        <v>4147</v>
      </c>
      <c r="E166" s="7" t="s">
        <v>4148</v>
      </c>
      <c r="F166" s="7" t="s">
        <v>4149</v>
      </c>
      <c r="G166" s="7"/>
      <c r="H166" s="17" t="s">
        <v>4150</v>
      </c>
      <c r="I166" s="7">
        <v>5</v>
      </c>
      <c r="J166" s="7">
        <v>248</v>
      </c>
      <c r="K166" s="7" t="s">
        <v>4151</v>
      </c>
      <c r="L166" s="7" t="s">
        <v>4152</v>
      </c>
      <c r="M166" s="7" t="s">
        <v>4138</v>
      </c>
      <c r="N166" s="7" t="s">
        <v>4153</v>
      </c>
      <c r="O166" s="7"/>
      <c r="P166" s="7"/>
      <c r="Q166" s="7"/>
      <c r="R166" s="7"/>
      <c r="S166" s="7"/>
      <c r="T166" s="7"/>
      <c r="U166" s="7"/>
      <c r="V166" s="7"/>
      <c r="W166" s="7"/>
      <c r="X166" s="7"/>
      <c r="Y166" s="7"/>
      <c r="Z166" s="7"/>
      <c r="AA166" s="7"/>
      <c r="AB166" s="7"/>
      <c r="AC166" s="7"/>
    </row>
    <row r="167" spans="1:29" ht="22.5" customHeight="1">
      <c r="A167" t="s">
        <v>14462</v>
      </c>
      <c r="B167" s="7" t="s">
        <v>1160</v>
      </c>
      <c r="C167" s="7" t="s">
        <v>4154</v>
      </c>
      <c r="D167" s="7" t="s">
        <v>4155</v>
      </c>
      <c r="E167" s="7" t="s">
        <v>3534</v>
      </c>
      <c r="F167" s="7" t="s">
        <v>4156</v>
      </c>
      <c r="G167" s="7"/>
      <c r="H167" s="17" t="s">
        <v>4157</v>
      </c>
      <c r="I167" s="7">
        <v>4.9000000000000004</v>
      </c>
      <c r="J167" s="7">
        <v>787</v>
      </c>
      <c r="K167" s="7" t="s">
        <v>4158</v>
      </c>
      <c r="L167" s="7" t="s">
        <v>4159</v>
      </c>
      <c r="M167" s="7" t="s">
        <v>1160</v>
      </c>
      <c r="N167" s="7" t="s">
        <v>119</v>
      </c>
      <c r="O167" s="7"/>
      <c r="P167" s="7"/>
      <c r="Q167" s="7"/>
      <c r="R167" s="7"/>
      <c r="S167" s="7"/>
      <c r="T167" s="7"/>
      <c r="U167" s="7"/>
      <c r="V167" s="7"/>
      <c r="W167" s="7"/>
      <c r="X167" s="7"/>
      <c r="Y167" s="7"/>
      <c r="Z167" s="7"/>
      <c r="AA167" s="7"/>
      <c r="AB167" s="7"/>
      <c r="AC167" s="7"/>
    </row>
    <row r="168" spans="1:29" ht="22.5" customHeight="1">
      <c r="A168" t="s">
        <v>14462</v>
      </c>
      <c r="B168" s="7" t="s">
        <v>1160</v>
      </c>
      <c r="C168" s="7" t="s">
        <v>4160</v>
      </c>
      <c r="D168" s="7" t="s">
        <v>4161</v>
      </c>
      <c r="E168" s="7" t="s">
        <v>4162</v>
      </c>
      <c r="F168" s="7" t="s">
        <v>4163</v>
      </c>
      <c r="G168" s="7"/>
      <c r="H168" s="17" t="s">
        <v>4164</v>
      </c>
      <c r="I168" s="7">
        <v>4.8</v>
      </c>
      <c r="J168" s="7">
        <v>996</v>
      </c>
      <c r="K168" s="7" t="s">
        <v>4165</v>
      </c>
      <c r="L168" s="7" t="s">
        <v>4166</v>
      </c>
      <c r="M168" s="7" t="s">
        <v>4167</v>
      </c>
      <c r="N168" s="7" t="s">
        <v>119</v>
      </c>
      <c r="O168" s="7"/>
      <c r="P168" s="7"/>
      <c r="Q168" s="7"/>
      <c r="R168" s="7"/>
      <c r="S168" s="7"/>
      <c r="T168" s="7"/>
      <c r="U168" s="7"/>
      <c r="V168" s="7"/>
      <c r="W168" s="7"/>
      <c r="X168" s="7"/>
      <c r="Y168" s="7"/>
      <c r="Z168" s="7"/>
      <c r="AA168" s="7"/>
      <c r="AB168" s="7"/>
      <c r="AC168" s="7"/>
    </row>
    <row r="169" spans="1:29" ht="22.5" customHeight="1">
      <c r="A169" t="s">
        <v>14462</v>
      </c>
      <c r="B169" s="7" t="s">
        <v>1160</v>
      </c>
      <c r="C169" s="7" t="s">
        <v>4168</v>
      </c>
      <c r="D169" s="7" t="s">
        <v>4169</v>
      </c>
      <c r="E169" s="7" t="s">
        <v>4170</v>
      </c>
      <c r="F169" s="7" t="s">
        <v>4171</v>
      </c>
      <c r="G169" s="7"/>
      <c r="H169" s="17" t="s">
        <v>4172</v>
      </c>
      <c r="I169" s="7">
        <v>4.8</v>
      </c>
      <c r="J169" s="7">
        <v>137</v>
      </c>
      <c r="K169" s="7" t="s">
        <v>4173</v>
      </c>
      <c r="L169" s="7" t="s">
        <v>4174</v>
      </c>
      <c r="M169" s="7" t="s">
        <v>4138</v>
      </c>
      <c r="N169" s="7" t="s">
        <v>316</v>
      </c>
      <c r="O169" s="7"/>
      <c r="P169" s="7"/>
      <c r="Q169" s="7"/>
      <c r="R169" s="7"/>
      <c r="S169" s="7"/>
      <c r="T169" s="7"/>
      <c r="U169" s="7"/>
      <c r="V169" s="7"/>
      <c r="W169" s="7"/>
      <c r="X169" s="7"/>
      <c r="Y169" s="7"/>
      <c r="Z169" s="7"/>
      <c r="AA169" s="7"/>
      <c r="AB169" s="7"/>
      <c r="AC169" s="7"/>
    </row>
    <row r="170" spans="1:29" ht="22.5" customHeight="1">
      <c r="A170" t="s">
        <v>14462</v>
      </c>
      <c r="B170" s="7" t="s">
        <v>1160</v>
      </c>
      <c r="C170" s="7" t="s">
        <v>4175</v>
      </c>
      <c r="D170" s="7" t="s">
        <v>4176</v>
      </c>
      <c r="E170" s="7" t="s">
        <v>4177</v>
      </c>
      <c r="F170" s="7" t="s">
        <v>4171</v>
      </c>
      <c r="G170" s="7"/>
      <c r="H170" s="17" t="s">
        <v>4178</v>
      </c>
      <c r="I170" s="7">
        <v>4.9000000000000004</v>
      </c>
      <c r="J170" s="9">
        <v>237</v>
      </c>
      <c r="K170" s="7" t="s">
        <v>4179</v>
      </c>
      <c r="L170" s="7" t="s">
        <v>4180</v>
      </c>
      <c r="M170" s="7" t="s">
        <v>1160</v>
      </c>
      <c r="N170" s="7" t="s">
        <v>119</v>
      </c>
      <c r="O170" s="7"/>
      <c r="P170" s="7"/>
      <c r="Q170" s="7"/>
      <c r="R170" s="7"/>
      <c r="S170" s="7"/>
      <c r="T170" s="7"/>
      <c r="U170" s="7"/>
      <c r="V170" s="7"/>
      <c r="W170" s="7"/>
      <c r="X170" s="7"/>
      <c r="Y170" s="7"/>
      <c r="Z170" s="7"/>
      <c r="AA170" s="7"/>
      <c r="AB170" s="7"/>
      <c r="AC170" s="7"/>
    </row>
    <row r="171" spans="1:29" ht="22.5" customHeight="1">
      <c r="A171" t="s">
        <v>14462</v>
      </c>
      <c r="B171" s="7" t="s">
        <v>1160</v>
      </c>
      <c r="C171" s="7" t="s">
        <v>4181</v>
      </c>
      <c r="D171" s="7" t="s">
        <v>4182</v>
      </c>
      <c r="E171" s="7" t="s">
        <v>4183</v>
      </c>
      <c r="F171" s="7" t="s">
        <v>4184</v>
      </c>
      <c r="G171" s="7"/>
      <c r="H171" s="17" t="s">
        <v>4185</v>
      </c>
      <c r="I171" s="7">
        <v>4.7</v>
      </c>
      <c r="J171" s="7">
        <v>447</v>
      </c>
      <c r="K171" s="7" t="s">
        <v>4186</v>
      </c>
      <c r="L171" s="7" t="s">
        <v>4187</v>
      </c>
      <c r="M171" s="7" t="s">
        <v>4138</v>
      </c>
      <c r="N171" s="7" t="s">
        <v>119</v>
      </c>
      <c r="O171" s="7"/>
      <c r="P171" s="7"/>
      <c r="Q171" s="7"/>
      <c r="R171" s="7"/>
      <c r="S171" s="7"/>
      <c r="T171" s="7"/>
      <c r="U171" s="7"/>
      <c r="V171" s="7"/>
      <c r="W171" s="7"/>
      <c r="X171" s="7"/>
      <c r="Y171" s="7"/>
      <c r="Z171" s="7"/>
      <c r="AA171" s="7"/>
      <c r="AB171" s="7"/>
      <c r="AC171" s="7"/>
    </row>
    <row r="172" spans="1:29" ht="22.5" customHeight="1">
      <c r="A172" t="s">
        <v>14462</v>
      </c>
      <c r="B172" s="7" t="s">
        <v>1160</v>
      </c>
      <c r="C172" s="7" t="s">
        <v>4188</v>
      </c>
      <c r="D172" s="7" t="s">
        <v>4189</v>
      </c>
      <c r="E172" s="7" t="s">
        <v>4190</v>
      </c>
      <c r="F172" s="7" t="s">
        <v>4184</v>
      </c>
      <c r="G172" s="7"/>
      <c r="H172" s="17" t="s">
        <v>4191</v>
      </c>
      <c r="I172" s="7">
        <v>4.7</v>
      </c>
      <c r="J172" s="7">
        <v>456</v>
      </c>
      <c r="K172" s="7" t="s">
        <v>4192</v>
      </c>
      <c r="L172" s="7" t="s">
        <v>4159</v>
      </c>
      <c r="M172" s="7" t="s">
        <v>4138</v>
      </c>
      <c r="N172" s="7" t="s">
        <v>4159</v>
      </c>
      <c r="O172" s="7"/>
      <c r="P172" s="7"/>
      <c r="Q172" s="7"/>
      <c r="R172" s="7"/>
      <c r="S172" s="7"/>
      <c r="T172" s="7"/>
      <c r="U172" s="7"/>
      <c r="V172" s="7"/>
      <c r="W172" s="7"/>
      <c r="X172" s="7"/>
      <c r="Y172" s="7"/>
      <c r="Z172" s="7"/>
      <c r="AA172" s="7"/>
      <c r="AB172" s="7"/>
      <c r="AC172" s="7"/>
    </row>
    <row r="173" spans="1:29" ht="22.5" customHeight="1">
      <c r="A173" t="s">
        <v>14462</v>
      </c>
      <c r="B173" s="7" t="s">
        <v>1160</v>
      </c>
      <c r="C173" s="7" t="s">
        <v>4193</v>
      </c>
      <c r="D173" s="7" t="s">
        <v>4194</v>
      </c>
      <c r="E173" s="7" t="s">
        <v>4195</v>
      </c>
      <c r="F173" s="7" t="s">
        <v>4196</v>
      </c>
      <c r="G173" s="7"/>
      <c r="H173" s="17" t="s">
        <v>4197</v>
      </c>
      <c r="I173" s="7">
        <v>4.8</v>
      </c>
      <c r="J173" s="7">
        <v>322</v>
      </c>
      <c r="K173" s="7" t="s">
        <v>4198</v>
      </c>
      <c r="L173" s="7" t="s">
        <v>4199</v>
      </c>
      <c r="M173" s="7" t="s">
        <v>1160</v>
      </c>
      <c r="N173" s="7" t="s">
        <v>119</v>
      </c>
      <c r="O173" s="7"/>
      <c r="P173" s="7"/>
      <c r="Q173" s="7"/>
      <c r="R173" s="7"/>
      <c r="S173" s="7"/>
      <c r="T173" s="7"/>
      <c r="U173" s="7"/>
      <c r="V173" s="7"/>
      <c r="W173" s="7"/>
      <c r="X173" s="7"/>
      <c r="Y173" s="7"/>
      <c r="Z173" s="7"/>
      <c r="AA173" s="7"/>
      <c r="AB173" s="7"/>
      <c r="AC173" s="7"/>
    </row>
    <row r="174" spans="1:29" ht="22.5" customHeight="1">
      <c r="A174" t="s">
        <v>14462</v>
      </c>
      <c r="B174" s="7" t="s">
        <v>1160</v>
      </c>
      <c r="C174" s="7" t="s">
        <v>4200</v>
      </c>
      <c r="D174" s="7" t="s">
        <v>4201</v>
      </c>
      <c r="E174" s="7" t="s">
        <v>4202</v>
      </c>
      <c r="F174" s="7" t="s">
        <v>4203</v>
      </c>
      <c r="G174" s="7"/>
      <c r="H174" s="17" t="s">
        <v>4204</v>
      </c>
      <c r="I174" s="7">
        <v>4.9000000000000004</v>
      </c>
      <c r="J174" s="7">
        <v>156</v>
      </c>
      <c r="K174" s="7" t="s">
        <v>4205</v>
      </c>
      <c r="L174" s="7" t="s">
        <v>4206</v>
      </c>
      <c r="M174" s="7" t="s">
        <v>4138</v>
      </c>
      <c r="N174" s="7" t="s">
        <v>119</v>
      </c>
      <c r="O174" s="7"/>
      <c r="P174" s="7"/>
      <c r="Q174" s="7"/>
      <c r="R174" s="7"/>
      <c r="S174" s="7"/>
      <c r="T174" s="7"/>
      <c r="U174" s="7"/>
      <c r="V174" s="7"/>
      <c r="W174" s="7"/>
      <c r="X174" s="7"/>
      <c r="Y174" s="7"/>
      <c r="Z174" s="7"/>
      <c r="AA174" s="7"/>
      <c r="AB174" s="7"/>
      <c r="AC174" s="7"/>
    </row>
    <row r="175" spans="1:29" ht="22.5" customHeight="1">
      <c r="A175" t="s">
        <v>14462</v>
      </c>
      <c r="B175" s="7" t="s">
        <v>1160</v>
      </c>
      <c r="C175" s="7" t="s">
        <v>4207</v>
      </c>
      <c r="D175" s="7" t="s">
        <v>4208</v>
      </c>
      <c r="E175" s="7" t="s">
        <v>3416</v>
      </c>
      <c r="F175" s="7" t="s">
        <v>4209</v>
      </c>
      <c r="G175" s="7"/>
      <c r="H175" s="17" t="s">
        <v>4210</v>
      </c>
      <c r="I175" s="7">
        <v>4.9000000000000004</v>
      </c>
      <c r="J175" s="7">
        <v>351</v>
      </c>
      <c r="K175" s="7" t="s">
        <v>4211</v>
      </c>
      <c r="L175" s="7" t="s">
        <v>4137</v>
      </c>
      <c r="M175" s="7" t="s">
        <v>4138</v>
      </c>
      <c r="N175" s="7" t="s">
        <v>119</v>
      </c>
      <c r="O175" s="7"/>
      <c r="P175" s="7"/>
      <c r="Q175" s="7"/>
      <c r="R175" s="7"/>
      <c r="S175" s="7"/>
      <c r="T175" s="7"/>
      <c r="U175" s="7"/>
      <c r="V175" s="7"/>
      <c r="W175" s="7"/>
      <c r="X175" s="7"/>
      <c r="Y175" s="7"/>
      <c r="Z175" s="7"/>
      <c r="AA175" s="7"/>
      <c r="AB175" s="7"/>
      <c r="AC175" s="7"/>
    </row>
    <row r="176" spans="1:29" ht="22.5" customHeight="1">
      <c r="A176" t="s">
        <v>14462</v>
      </c>
      <c r="B176" s="7" t="s">
        <v>1160</v>
      </c>
      <c r="C176" s="7" t="s">
        <v>4212</v>
      </c>
      <c r="D176" s="7" t="s">
        <v>4213</v>
      </c>
      <c r="E176" s="7" t="s">
        <v>4214</v>
      </c>
      <c r="F176" s="7" t="s">
        <v>4215</v>
      </c>
      <c r="G176" s="7"/>
      <c r="H176" s="17" t="s">
        <v>4216</v>
      </c>
      <c r="I176" s="7">
        <v>4.9000000000000004</v>
      </c>
      <c r="J176" s="7">
        <v>380</v>
      </c>
      <c r="K176" s="7" t="s">
        <v>4217</v>
      </c>
      <c r="L176" s="7" t="s">
        <v>4218</v>
      </c>
      <c r="M176" s="7" t="s">
        <v>1160</v>
      </c>
      <c r="N176" s="7" t="s">
        <v>1160</v>
      </c>
      <c r="O176" s="7"/>
      <c r="P176" s="7"/>
      <c r="Q176" s="7"/>
      <c r="R176" s="7"/>
      <c r="S176" s="7"/>
      <c r="T176" s="7"/>
      <c r="U176" s="7"/>
      <c r="V176" s="7"/>
      <c r="W176" s="7"/>
      <c r="X176" s="7"/>
      <c r="Y176" s="7"/>
      <c r="Z176" s="7"/>
      <c r="AA176" s="7"/>
      <c r="AB176" s="7"/>
      <c r="AC176" s="7"/>
    </row>
    <row r="177" spans="1:29" ht="22.5" customHeight="1">
      <c r="A177" t="s">
        <v>14462</v>
      </c>
      <c r="B177" s="7" t="s">
        <v>1160</v>
      </c>
      <c r="C177" s="7" t="s">
        <v>4219</v>
      </c>
      <c r="D177" s="7" t="s">
        <v>4220</v>
      </c>
      <c r="E177" s="7" t="s">
        <v>4183</v>
      </c>
      <c r="F177" s="7" t="s">
        <v>4221</v>
      </c>
      <c r="G177" s="7"/>
      <c r="H177" s="17" t="s">
        <v>4222</v>
      </c>
      <c r="I177" s="7">
        <v>4.8</v>
      </c>
      <c r="J177" s="7">
        <v>111</v>
      </c>
      <c r="K177" s="7" t="s">
        <v>4223</v>
      </c>
      <c r="L177" s="7" t="s">
        <v>4224</v>
      </c>
      <c r="M177" s="7" t="s">
        <v>4138</v>
      </c>
      <c r="N177" s="7" t="s">
        <v>119</v>
      </c>
      <c r="O177" s="7"/>
      <c r="P177" s="7"/>
      <c r="Q177" s="7"/>
      <c r="R177" s="7"/>
      <c r="S177" s="7"/>
      <c r="T177" s="7"/>
      <c r="U177" s="7"/>
      <c r="V177" s="7"/>
      <c r="W177" s="7"/>
      <c r="X177" s="7"/>
      <c r="Y177" s="7"/>
      <c r="Z177" s="7"/>
      <c r="AA177" s="7"/>
      <c r="AB177" s="7"/>
      <c r="AC177" s="7"/>
    </row>
    <row r="178" spans="1:29" ht="22.5" customHeight="1">
      <c r="A178" t="s">
        <v>14462</v>
      </c>
      <c r="B178" s="7" t="s">
        <v>1160</v>
      </c>
      <c r="C178" s="7" t="s">
        <v>4225</v>
      </c>
      <c r="D178" s="7" t="s">
        <v>4226</v>
      </c>
      <c r="E178" s="7" t="s">
        <v>4227</v>
      </c>
      <c r="F178" s="7" t="s">
        <v>4228</v>
      </c>
      <c r="G178" s="7"/>
      <c r="H178" s="17" t="s">
        <v>4229</v>
      </c>
      <c r="I178" s="7">
        <v>4.8</v>
      </c>
      <c r="J178" s="7">
        <v>175</v>
      </c>
      <c r="K178" s="7" t="s">
        <v>4230</v>
      </c>
      <c r="L178" s="7" t="s">
        <v>4231</v>
      </c>
      <c r="M178" s="7" t="s">
        <v>1189</v>
      </c>
      <c r="N178" s="7" t="s">
        <v>119</v>
      </c>
      <c r="O178" s="7"/>
      <c r="P178" s="7"/>
      <c r="Q178" s="7"/>
      <c r="R178" s="7"/>
      <c r="S178" s="7"/>
      <c r="T178" s="7"/>
      <c r="U178" s="7"/>
      <c r="V178" s="7"/>
      <c r="W178" s="7"/>
      <c r="X178" s="7"/>
      <c r="Y178" s="7"/>
      <c r="Z178" s="7"/>
      <c r="AA178" s="7"/>
      <c r="AB178" s="7"/>
      <c r="AC178" s="7"/>
    </row>
    <row r="179" spans="1:29" ht="22.5" customHeight="1">
      <c r="A179" t="s">
        <v>14462</v>
      </c>
      <c r="B179" s="7" t="s">
        <v>1160</v>
      </c>
      <c r="C179" s="7" t="s">
        <v>4232</v>
      </c>
      <c r="D179" s="7" t="s">
        <v>4233</v>
      </c>
      <c r="E179" s="7" t="s">
        <v>4234</v>
      </c>
      <c r="F179" s="7" t="s">
        <v>4235</v>
      </c>
      <c r="G179" s="7"/>
      <c r="H179" s="17" t="s">
        <v>4236</v>
      </c>
      <c r="I179" s="7">
        <v>4.9000000000000004</v>
      </c>
      <c r="J179" s="7">
        <v>221</v>
      </c>
      <c r="K179" s="7" t="s">
        <v>4237</v>
      </c>
      <c r="L179" s="7" t="s">
        <v>2682</v>
      </c>
      <c r="M179" s="7" t="s">
        <v>1160</v>
      </c>
      <c r="N179" s="7" t="s">
        <v>119</v>
      </c>
      <c r="O179" s="7"/>
      <c r="P179" s="7"/>
      <c r="Q179" s="7"/>
      <c r="R179" s="7"/>
      <c r="S179" s="7"/>
      <c r="T179" s="7"/>
      <c r="U179" s="7"/>
      <c r="V179" s="7"/>
      <c r="W179" s="7"/>
      <c r="X179" s="7"/>
      <c r="Y179" s="7"/>
      <c r="Z179" s="7"/>
      <c r="AA179" s="7"/>
      <c r="AB179" s="7"/>
      <c r="AC179" s="7"/>
    </row>
    <row r="180" spans="1:29" ht="22.5" customHeight="1">
      <c r="A180" t="s">
        <v>14462</v>
      </c>
      <c r="B180" s="7" t="s">
        <v>1160</v>
      </c>
      <c r="C180" s="7" t="s">
        <v>4238</v>
      </c>
      <c r="D180" s="7" t="s">
        <v>4239</v>
      </c>
      <c r="E180" s="7" t="s">
        <v>4240</v>
      </c>
      <c r="F180" s="7" t="s">
        <v>4241</v>
      </c>
      <c r="G180" s="7"/>
      <c r="H180" s="17" t="s">
        <v>4242</v>
      </c>
      <c r="I180" s="7">
        <v>4.9000000000000004</v>
      </c>
      <c r="J180" s="7">
        <v>279</v>
      </c>
      <c r="K180" s="7" t="s">
        <v>4243</v>
      </c>
      <c r="L180" s="7" t="s">
        <v>4244</v>
      </c>
      <c r="M180" s="7" t="s">
        <v>1189</v>
      </c>
      <c r="N180" s="7" t="s">
        <v>316</v>
      </c>
      <c r="O180" s="7"/>
      <c r="P180" s="7"/>
      <c r="Q180" s="7"/>
      <c r="R180" s="7"/>
      <c r="S180" s="7"/>
      <c r="T180" s="7"/>
      <c r="U180" s="7"/>
      <c r="V180" s="7"/>
      <c r="W180" s="7"/>
      <c r="X180" s="7"/>
      <c r="Y180" s="7"/>
      <c r="Z180" s="7"/>
      <c r="AA180" s="7"/>
      <c r="AB180" s="7"/>
      <c r="AC180" s="7"/>
    </row>
    <row r="181" spans="1:29" ht="22.5" customHeight="1">
      <c r="A181" t="s">
        <v>14462</v>
      </c>
      <c r="B181" s="7" t="s">
        <v>1160</v>
      </c>
      <c r="C181" s="7" t="s">
        <v>4245</v>
      </c>
      <c r="D181" s="21" t="s">
        <v>4246</v>
      </c>
      <c r="E181" s="7" t="s">
        <v>4247</v>
      </c>
      <c r="F181" s="7" t="s">
        <v>4248</v>
      </c>
      <c r="G181" s="7"/>
      <c r="H181" s="17" t="s">
        <v>4249</v>
      </c>
      <c r="I181" s="7">
        <v>4.8</v>
      </c>
      <c r="J181" s="7">
        <v>52</v>
      </c>
      <c r="K181" s="7" t="s">
        <v>4250</v>
      </c>
      <c r="L181" s="7" t="s">
        <v>4152</v>
      </c>
      <c r="M181" s="7" t="s">
        <v>4138</v>
      </c>
      <c r="N181" s="7" t="s">
        <v>316</v>
      </c>
      <c r="O181" s="7"/>
      <c r="P181" s="7"/>
      <c r="Q181" s="7"/>
      <c r="R181" s="7"/>
      <c r="S181" s="7"/>
      <c r="T181" s="7"/>
      <c r="U181" s="7"/>
      <c r="V181" s="7"/>
      <c r="W181" s="7"/>
      <c r="X181" s="7"/>
      <c r="Y181" s="7"/>
      <c r="Z181" s="7"/>
      <c r="AA181" s="7"/>
      <c r="AB181" s="7"/>
      <c r="AC181" s="7"/>
    </row>
    <row r="182" spans="1:29" ht="22.5" customHeight="1">
      <c r="A182" t="s">
        <v>14462</v>
      </c>
      <c r="B182" s="7" t="s">
        <v>1160</v>
      </c>
      <c r="C182" s="7" t="s">
        <v>4251</v>
      </c>
      <c r="D182" s="21" t="s">
        <v>4252</v>
      </c>
      <c r="E182" s="7" t="s">
        <v>4253</v>
      </c>
      <c r="F182" s="7" t="s">
        <v>4254</v>
      </c>
      <c r="G182" s="7"/>
      <c r="H182" s="17" t="s">
        <v>4255</v>
      </c>
      <c r="I182" s="7">
        <v>4.9000000000000004</v>
      </c>
      <c r="J182" s="7">
        <v>305</v>
      </c>
      <c r="K182" s="7" t="s">
        <v>4256</v>
      </c>
      <c r="L182" s="7" t="s">
        <v>4257</v>
      </c>
      <c r="M182" s="7" t="s">
        <v>1160</v>
      </c>
      <c r="N182" s="7" t="s">
        <v>119</v>
      </c>
      <c r="O182" s="7"/>
      <c r="P182" s="7"/>
      <c r="Q182" s="7"/>
      <c r="R182" s="7"/>
      <c r="S182" s="7"/>
      <c r="T182" s="7"/>
      <c r="U182" s="7"/>
      <c r="V182" s="7"/>
      <c r="W182" s="7"/>
      <c r="X182" s="7"/>
      <c r="Y182" s="7"/>
      <c r="Z182" s="7"/>
      <c r="AA182" s="7"/>
      <c r="AB182" s="7"/>
      <c r="AC182" s="7"/>
    </row>
    <row r="183" spans="1:29" ht="22.5" customHeight="1">
      <c r="A183" t="s">
        <v>14462</v>
      </c>
      <c r="B183" s="7" t="s">
        <v>1160</v>
      </c>
      <c r="C183" s="7" t="s">
        <v>4258</v>
      </c>
      <c r="D183" s="21" t="s">
        <v>4259</v>
      </c>
      <c r="E183" s="7" t="s">
        <v>3541</v>
      </c>
      <c r="F183" s="7" t="s">
        <v>4260</v>
      </c>
      <c r="G183" s="7"/>
      <c r="H183" s="17" t="s">
        <v>4261</v>
      </c>
      <c r="I183" s="7">
        <v>4.7</v>
      </c>
      <c r="J183" s="7">
        <v>410</v>
      </c>
      <c r="K183" s="7" t="s">
        <v>4262</v>
      </c>
      <c r="L183" s="7" t="s">
        <v>4231</v>
      </c>
      <c r="M183" s="7" t="s">
        <v>1189</v>
      </c>
      <c r="N183" s="7" t="s">
        <v>119</v>
      </c>
      <c r="O183" s="7"/>
      <c r="P183" s="7"/>
      <c r="Q183" s="7"/>
      <c r="R183" s="7"/>
      <c r="S183" s="7"/>
      <c r="T183" s="7"/>
      <c r="U183" s="7"/>
      <c r="V183" s="7"/>
      <c r="W183" s="7"/>
      <c r="X183" s="7"/>
      <c r="Y183" s="7"/>
      <c r="Z183" s="7"/>
      <c r="AA183" s="7"/>
      <c r="AB183" s="7"/>
      <c r="AC183" s="7"/>
    </row>
    <row r="184" spans="1:29" ht="22.5" customHeight="1">
      <c r="A184" t="s">
        <v>14462</v>
      </c>
      <c r="B184" s="7" t="s">
        <v>1160</v>
      </c>
      <c r="C184" s="7" t="s">
        <v>4263</v>
      </c>
      <c r="D184" s="21" t="s">
        <v>4264</v>
      </c>
      <c r="E184" s="7" t="s">
        <v>4265</v>
      </c>
      <c r="F184" s="7" t="s">
        <v>4266</v>
      </c>
      <c r="G184" s="7"/>
      <c r="H184" s="17" t="s">
        <v>4267</v>
      </c>
      <c r="I184" s="7">
        <v>4.8</v>
      </c>
      <c r="J184" s="7">
        <v>60</v>
      </c>
      <c r="K184" s="7" t="s">
        <v>4268</v>
      </c>
      <c r="L184" s="7" t="s">
        <v>4269</v>
      </c>
      <c r="M184" s="7" t="s">
        <v>4138</v>
      </c>
      <c r="N184" s="7" t="s">
        <v>119</v>
      </c>
      <c r="O184" s="7"/>
      <c r="P184" s="7"/>
      <c r="Q184" s="7"/>
      <c r="R184" s="7"/>
      <c r="S184" s="7"/>
      <c r="T184" s="7"/>
      <c r="U184" s="7"/>
      <c r="V184" s="7"/>
      <c r="W184" s="7"/>
      <c r="X184" s="7"/>
      <c r="Y184" s="7"/>
      <c r="Z184" s="7"/>
      <c r="AA184" s="7"/>
      <c r="AB184" s="7"/>
      <c r="AC184" s="7"/>
    </row>
    <row r="185" spans="1:29" ht="22.5" customHeight="1">
      <c r="A185" t="s">
        <v>14462</v>
      </c>
      <c r="B185" s="7" t="s">
        <v>4270</v>
      </c>
      <c r="C185" s="7" t="s">
        <v>4271</v>
      </c>
      <c r="D185" s="7" t="s">
        <v>4272</v>
      </c>
      <c r="E185" s="7" t="s">
        <v>4273</v>
      </c>
      <c r="F185" s="7" t="s">
        <v>4274</v>
      </c>
      <c r="G185" s="7"/>
      <c r="H185" s="17" t="s">
        <v>4275</v>
      </c>
      <c r="I185" s="7">
        <v>4.8</v>
      </c>
      <c r="J185" s="7">
        <v>158</v>
      </c>
      <c r="K185" s="7" t="s">
        <v>4276</v>
      </c>
      <c r="L185" s="7" t="s">
        <v>4277</v>
      </c>
      <c r="M185" s="7" t="s">
        <v>1300</v>
      </c>
      <c r="N185" s="7" t="s">
        <v>316</v>
      </c>
      <c r="O185" s="7"/>
      <c r="P185" s="7"/>
      <c r="Q185" s="7"/>
      <c r="R185" s="7"/>
      <c r="S185" s="7"/>
      <c r="T185" s="7"/>
      <c r="U185" s="7"/>
      <c r="V185" s="7"/>
      <c r="W185" s="7"/>
      <c r="X185" s="7"/>
      <c r="Y185" s="7"/>
      <c r="Z185" s="7"/>
      <c r="AA185" s="7"/>
      <c r="AB185" s="7"/>
      <c r="AC185" s="7"/>
    </row>
    <row r="186" spans="1:29" ht="22.5" customHeight="1">
      <c r="A186" t="s">
        <v>14462</v>
      </c>
      <c r="B186" s="7" t="s">
        <v>4270</v>
      </c>
      <c r="C186" s="7" t="s">
        <v>4278</v>
      </c>
      <c r="D186" s="7" t="s">
        <v>781</v>
      </c>
      <c r="E186" s="7" t="s">
        <v>4279</v>
      </c>
      <c r="F186" s="7" t="s">
        <v>4280</v>
      </c>
      <c r="G186" s="7"/>
      <c r="H186" s="17" t="s">
        <v>784</v>
      </c>
      <c r="I186" s="7">
        <v>3.3</v>
      </c>
      <c r="J186" s="7">
        <v>3</v>
      </c>
      <c r="K186" s="7" t="s">
        <v>4281</v>
      </c>
      <c r="L186" s="7" t="s">
        <v>4282</v>
      </c>
      <c r="M186" s="7" t="s">
        <v>765</v>
      </c>
      <c r="N186" s="7" t="s">
        <v>1300</v>
      </c>
      <c r="O186" s="7"/>
      <c r="P186" s="7"/>
      <c r="Q186" s="7"/>
      <c r="R186" s="7"/>
      <c r="S186" s="7"/>
      <c r="T186" s="7"/>
      <c r="U186" s="7"/>
      <c r="V186" s="7"/>
      <c r="W186" s="7"/>
      <c r="X186" s="7"/>
      <c r="Y186" s="7"/>
      <c r="Z186" s="7"/>
      <c r="AA186" s="7"/>
      <c r="AB186" s="7"/>
      <c r="AC186" s="7"/>
    </row>
    <row r="187" spans="1:29" ht="22.5" customHeight="1">
      <c r="A187" t="s">
        <v>14462</v>
      </c>
      <c r="B187" s="7" t="s">
        <v>4270</v>
      </c>
      <c r="C187" s="7" t="s">
        <v>4283</v>
      </c>
      <c r="D187" s="7" t="s">
        <v>4284</v>
      </c>
      <c r="E187" s="7" t="s">
        <v>4285</v>
      </c>
      <c r="F187" s="7" t="s">
        <v>4286</v>
      </c>
      <c r="G187" s="7"/>
      <c r="H187" s="17" t="s">
        <v>4287</v>
      </c>
      <c r="I187" s="7">
        <v>5</v>
      </c>
      <c r="J187" s="7">
        <v>148</v>
      </c>
      <c r="K187" s="7" t="s">
        <v>4288</v>
      </c>
      <c r="L187" s="7" t="s">
        <v>4289</v>
      </c>
      <c r="M187" s="7" t="s">
        <v>1300</v>
      </c>
      <c r="N187" s="7" t="s">
        <v>4290</v>
      </c>
      <c r="O187" s="7"/>
      <c r="P187" s="7"/>
      <c r="Q187" s="7"/>
      <c r="R187" s="7"/>
      <c r="S187" s="7"/>
      <c r="T187" s="7"/>
      <c r="U187" s="7"/>
      <c r="V187" s="7"/>
      <c r="W187" s="7"/>
      <c r="X187" s="7"/>
      <c r="Y187" s="7"/>
      <c r="Z187" s="7"/>
      <c r="AA187" s="7"/>
      <c r="AB187" s="7"/>
      <c r="AC187" s="7"/>
    </row>
    <row r="188" spans="1:29" ht="22.5" customHeight="1">
      <c r="A188" t="s">
        <v>14462</v>
      </c>
      <c r="B188" s="7" t="s">
        <v>4270</v>
      </c>
      <c r="C188" s="7" t="s">
        <v>4291</v>
      </c>
      <c r="D188" s="7" t="s">
        <v>4292</v>
      </c>
      <c r="E188" s="7" t="s">
        <v>4293</v>
      </c>
      <c r="F188" s="7" t="s">
        <v>4294</v>
      </c>
      <c r="G188" s="7"/>
      <c r="H188" s="17" t="s">
        <v>4295</v>
      </c>
      <c r="I188" s="7">
        <v>4.9000000000000004</v>
      </c>
      <c r="J188" s="7">
        <v>564</v>
      </c>
      <c r="K188" s="7" t="s">
        <v>4296</v>
      </c>
      <c r="L188" s="7" t="s">
        <v>4297</v>
      </c>
      <c r="M188" s="7" t="s">
        <v>4298</v>
      </c>
      <c r="N188" s="7" t="s">
        <v>324</v>
      </c>
      <c r="O188" s="7"/>
      <c r="P188" s="7"/>
      <c r="Q188" s="7"/>
      <c r="R188" s="7"/>
      <c r="S188" s="7"/>
      <c r="T188" s="7"/>
      <c r="U188" s="7"/>
      <c r="V188" s="7"/>
      <c r="W188" s="7"/>
      <c r="X188" s="7"/>
      <c r="Y188" s="7"/>
      <c r="Z188" s="7"/>
      <c r="AA188" s="7"/>
      <c r="AB188" s="7"/>
      <c r="AC188" s="7"/>
    </row>
    <row r="189" spans="1:29" ht="22.5" customHeight="1">
      <c r="A189" t="s">
        <v>14462</v>
      </c>
      <c r="B189" s="7" t="s">
        <v>4270</v>
      </c>
      <c r="C189" s="7" t="s">
        <v>4299</v>
      </c>
      <c r="D189" s="7" t="s">
        <v>4300</v>
      </c>
      <c r="E189" s="7" t="s">
        <v>4301</v>
      </c>
      <c r="F189" s="7" t="s">
        <v>4302</v>
      </c>
      <c r="G189" s="7"/>
      <c r="H189" s="17" t="s">
        <v>4303</v>
      </c>
      <c r="I189" s="7">
        <v>5</v>
      </c>
      <c r="J189" s="7">
        <v>54</v>
      </c>
      <c r="K189" s="7" t="s">
        <v>4304</v>
      </c>
      <c r="L189" s="7" t="s">
        <v>4305</v>
      </c>
      <c r="M189" s="7" t="s">
        <v>873</v>
      </c>
      <c r="N189" s="7" t="s">
        <v>316</v>
      </c>
      <c r="O189" s="7"/>
      <c r="P189" s="7"/>
      <c r="Q189" s="7"/>
      <c r="R189" s="7"/>
      <c r="S189" s="7"/>
      <c r="T189" s="7"/>
      <c r="U189" s="7"/>
      <c r="V189" s="7"/>
      <c r="W189" s="7"/>
      <c r="X189" s="7"/>
      <c r="Y189" s="7"/>
      <c r="Z189" s="7"/>
      <c r="AA189" s="7"/>
      <c r="AB189" s="7"/>
      <c r="AC189" s="7"/>
    </row>
    <row r="190" spans="1:29" ht="22.5" customHeight="1">
      <c r="A190" t="s">
        <v>14462</v>
      </c>
      <c r="B190" s="7" t="s">
        <v>4270</v>
      </c>
      <c r="C190" s="7" t="s">
        <v>4306</v>
      </c>
      <c r="D190" s="7" t="s">
        <v>4307</v>
      </c>
      <c r="E190" s="7" t="s">
        <v>4308</v>
      </c>
      <c r="F190" s="7" t="s">
        <v>4309</v>
      </c>
      <c r="G190" s="7"/>
      <c r="H190" s="17" t="s">
        <v>2874</v>
      </c>
      <c r="I190" s="7">
        <v>4.9000000000000004</v>
      </c>
      <c r="J190" s="7">
        <v>179</v>
      </c>
      <c r="K190" s="7" t="s">
        <v>4310</v>
      </c>
      <c r="L190" s="7" t="s">
        <v>4311</v>
      </c>
      <c r="M190" s="7" t="s">
        <v>1300</v>
      </c>
      <c r="N190" s="7" t="s">
        <v>1300</v>
      </c>
      <c r="O190" s="7"/>
      <c r="P190" s="7"/>
      <c r="Q190" s="7"/>
      <c r="R190" s="7"/>
      <c r="S190" s="7"/>
      <c r="T190" s="7"/>
      <c r="U190" s="7"/>
      <c r="V190" s="7"/>
      <c r="W190" s="7"/>
      <c r="X190" s="7"/>
      <c r="Y190" s="7"/>
      <c r="Z190" s="7"/>
      <c r="AA190" s="7"/>
      <c r="AB190" s="7"/>
      <c r="AC190" s="7"/>
    </row>
    <row r="191" spans="1:29" ht="22.5" customHeight="1">
      <c r="A191" t="s">
        <v>14462</v>
      </c>
      <c r="B191" s="7" t="s">
        <v>4270</v>
      </c>
      <c r="C191" s="7" t="s">
        <v>4312</v>
      </c>
      <c r="D191" s="7" t="s">
        <v>4313</v>
      </c>
      <c r="E191" s="7" t="s">
        <v>3380</v>
      </c>
      <c r="F191" s="7" t="s">
        <v>4314</v>
      </c>
      <c r="G191" s="7"/>
      <c r="H191" s="17" t="s">
        <v>4315</v>
      </c>
      <c r="I191" s="7">
        <v>4.9000000000000004</v>
      </c>
      <c r="J191" s="7">
        <v>270</v>
      </c>
      <c r="K191" s="7" t="s">
        <v>4316</v>
      </c>
      <c r="L191" s="7" t="s">
        <v>4317</v>
      </c>
      <c r="M191" s="7" t="s">
        <v>4318</v>
      </c>
      <c r="N191" s="7" t="s">
        <v>316</v>
      </c>
      <c r="O191" s="7"/>
      <c r="P191" s="7"/>
      <c r="Q191" s="7"/>
      <c r="R191" s="7"/>
      <c r="S191" s="7"/>
      <c r="T191" s="7"/>
      <c r="U191" s="7"/>
      <c r="V191" s="7"/>
      <c r="W191" s="7"/>
      <c r="X191" s="7"/>
      <c r="Y191" s="7"/>
      <c r="Z191" s="7"/>
      <c r="AA191" s="7"/>
      <c r="AB191" s="7"/>
      <c r="AC191" s="7"/>
    </row>
    <row r="192" spans="1:29" ht="22.5" customHeight="1">
      <c r="A192" t="s">
        <v>14462</v>
      </c>
      <c r="B192" s="7" t="s">
        <v>4270</v>
      </c>
      <c r="C192" s="7" t="s">
        <v>4319</v>
      </c>
      <c r="D192" s="7" t="s">
        <v>4320</v>
      </c>
      <c r="E192" s="7" t="s">
        <v>3476</v>
      </c>
      <c r="F192" s="7" t="s">
        <v>4321</v>
      </c>
      <c r="G192" s="7"/>
      <c r="H192" s="17" t="s">
        <v>4322</v>
      </c>
      <c r="I192" s="7">
        <v>5</v>
      </c>
      <c r="J192" s="7">
        <v>44</v>
      </c>
      <c r="K192" s="7" t="s">
        <v>4323</v>
      </c>
      <c r="L192" s="7" t="s">
        <v>4324</v>
      </c>
      <c r="M192" s="7" t="s">
        <v>1300</v>
      </c>
      <c r="N192" s="7" t="s">
        <v>316</v>
      </c>
      <c r="O192" s="7"/>
      <c r="P192" s="7"/>
      <c r="Q192" s="7"/>
      <c r="R192" s="7"/>
      <c r="S192" s="7"/>
      <c r="T192" s="7"/>
      <c r="U192" s="7"/>
      <c r="V192" s="7"/>
      <c r="W192" s="7"/>
      <c r="X192" s="7"/>
      <c r="Y192" s="7"/>
      <c r="Z192" s="7"/>
      <c r="AA192" s="7"/>
      <c r="AB192" s="7"/>
      <c r="AC192" s="7"/>
    </row>
    <row r="193" spans="1:29" ht="22.5" customHeight="1">
      <c r="A193" t="s">
        <v>14462</v>
      </c>
      <c r="B193" s="7" t="s">
        <v>4270</v>
      </c>
      <c r="C193" s="7" t="s">
        <v>4325</v>
      </c>
      <c r="D193" s="7" t="s">
        <v>4326</v>
      </c>
      <c r="E193" s="7" t="s">
        <v>4327</v>
      </c>
      <c r="F193" s="7" t="s">
        <v>4328</v>
      </c>
      <c r="G193" s="7"/>
      <c r="H193" s="17" t="s">
        <v>4329</v>
      </c>
      <c r="I193" s="7">
        <v>5</v>
      </c>
      <c r="J193" s="7">
        <v>210</v>
      </c>
      <c r="K193" s="7" t="s">
        <v>4330</v>
      </c>
      <c r="L193" s="7" t="s">
        <v>4331</v>
      </c>
      <c r="M193" s="7" t="s">
        <v>4332</v>
      </c>
      <c r="N193" s="7" t="s">
        <v>316</v>
      </c>
      <c r="O193" s="7"/>
      <c r="P193" s="7"/>
      <c r="Q193" s="7"/>
      <c r="R193" s="7"/>
      <c r="S193" s="7"/>
      <c r="T193" s="7"/>
      <c r="U193" s="7"/>
      <c r="V193" s="7"/>
      <c r="W193" s="7"/>
      <c r="X193" s="7"/>
      <c r="Y193" s="7"/>
      <c r="Z193" s="7"/>
      <c r="AA193" s="7"/>
      <c r="AB193" s="7"/>
      <c r="AC193" s="7"/>
    </row>
    <row r="194" spans="1:29" ht="22.5" customHeight="1">
      <c r="A194" t="s">
        <v>14462</v>
      </c>
      <c r="B194" s="7" t="s">
        <v>4270</v>
      </c>
      <c r="C194" s="7" t="s">
        <v>4333</v>
      </c>
      <c r="D194" s="7" t="s">
        <v>4334</v>
      </c>
      <c r="E194" s="7" t="s">
        <v>4335</v>
      </c>
      <c r="F194" s="7" t="s">
        <v>4336</v>
      </c>
      <c r="G194" s="7"/>
      <c r="H194" s="17" t="s">
        <v>4337</v>
      </c>
      <c r="I194" s="7">
        <v>5</v>
      </c>
      <c r="J194" s="7">
        <v>11</v>
      </c>
      <c r="K194" s="7" t="s">
        <v>4338</v>
      </c>
      <c r="L194" s="7" t="s">
        <v>4339</v>
      </c>
      <c r="M194" s="7" t="s">
        <v>1300</v>
      </c>
      <c r="N194" s="7" t="s">
        <v>324</v>
      </c>
      <c r="O194" s="7"/>
      <c r="P194" s="7"/>
      <c r="Q194" s="7"/>
      <c r="R194" s="7"/>
      <c r="S194" s="7"/>
      <c r="T194" s="7"/>
      <c r="U194" s="7"/>
      <c r="V194" s="7"/>
      <c r="W194" s="7"/>
      <c r="X194" s="7"/>
      <c r="Y194" s="7"/>
      <c r="Z194" s="7"/>
      <c r="AA194" s="7"/>
      <c r="AB194" s="7"/>
      <c r="AC194" s="7"/>
    </row>
    <row r="195" spans="1:29" ht="22.5" customHeight="1">
      <c r="A195" t="s">
        <v>14462</v>
      </c>
      <c r="B195" s="7" t="s">
        <v>4270</v>
      </c>
      <c r="C195" s="7" t="s">
        <v>4340</v>
      </c>
      <c r="D195" s="7" t="s">
        <v>4341</v>
      </c>
      <c r="E195" s="7" t="s">
        <v>3893</v>
      </c>
      <c r="F195" s="7" t="s">
        <v>4342</v>
      </c>
      <c r="G195" s="7"/>
      <c r="H195" s="17" t="s">
        <v>4343</v>
      </c>
      <c r="I195" s="7">
        <v>4.7</v>
      </c>
      <c r="J195" s="7">
        <v>803</v>
      </c>
      <c r="K195" s="7" t="s">
        <v>4344</v>
      </c>
      <c r="L195" s="7" t="s">
        <v>4282</v>
      </c>
      <c r="M195" s="7" t="s">
        <v>716</v>
      </c>
      <c r="N195" s="7" t="s">
        <v>316</v>
      </c>
      <c r="O195" s="7"/>
      <c r="P195" s="7"/>
      <c r="Q195" s="7"/>
      <c r="R195" s="7"/>
      <c r="S195" s="7"/>
      <c r="T195" s="7"/>
      <c r="U195" s="7"/>
      <c r="V195" s="7"/>
      <c r="W195" s="7"/>
      <c r="X195" s="7"/>
      <c r="Y195" s="7"/>
      <c r="Z195" s="7"/>
      <c r="AA195" s="7"/>
      <c r="AB195" s="7"/>
      <c r="AC195" s="7"/>
    </row>
    <row r="196" spans="1:29" ht="22.5" customHeight="1">
      <c r="A196" t="s">
        <v>14462</v>
      </c>
      <c r="B196" s="7" t="s">
        <v>4270</v>
      </c>
      <c r="C196" s="7" t="s">
        <v>4345</v>
      </c>
      <c r="D196" s="7" t="s">
        <v>4346</v>
      </c>
      <c r="E196" s="7" t="s">
        <v>4347</v>
      </c>
      <c r="F196" s="7" t="s">
        <v>4348</v>
      </c>
      <c r="G196" s="7"/>
      <c r="H196" s="17" t="s">
        <v>4349</v>
      </c>
      <c r="I196" s="7">
        <v>5</v>
      </c>
      <c r="J196" s="7">
        <v>52</v>
      </c>
      <c r="K196" s="7" t="s">
        <v>4350</v>
      </c>
      <c r="L196" s="7" t="s">
        <v>4351</v>
      </c>
      <c r="M196" s="7" t="s">
        <v>1300</v>
      </c>
      <c r="N196" s="7" t="s">
        <v>4352</v>
      </c>
      <c r="O196" s="7"/>
      <c r="P196" s="7"/>
      <c r="Q196" s="7"/>
      <c r="R196" s="7"/>
      <c r="S196" s="7"/>
      <c r="T196" s="7"/>
      <c r="U196" s="7"/>
      <c r="V196" s="7"/>
      <c r="W196" s="7"/>
      <c r="X196" s="7"/>
      <c r="Y196" s="7"/>
      <c r="Z196" s="7"/>
      <c r="AA196" s="7"/>
      <c r="AB196" s="7"/>
      <c r="AC196" s="7"/>
    </row>
    <row r="197" spans="1:29" ht="22.5" customHeight="1">
      <c r="A197" t="s">
        <v>14462</v>
      </c>
      <c r="B197" s="7" t="s">
        <v>4270</v>
      </c>
      <c r="C197" s="7" t="s">
        <v>4353</v>
      </c>
      <c r="D197" s="7" t="s">
        <v>4354</v>
      </c>
      <c r="E197" s="7" t="s">
        <v>4355</v>
      </c>
      <c r="F197" s="7" t="s">
        <v>4356</v>
      </c>
      <c r="G197" s="7"/>
      <c r="H197" s="17" t="s">
        <v>4357</v>
      </c>
      <c r="I197" s="7">
        <v>4.8</v>
      </c>
      <c r="J197" s="7">
        <v>161</v>
      </c>
      <c r="K197" s="7" t="s">
        <v>4358</v>
      </c>
      <c r="L197" s="7" t="s">
        <v>4359</v>
      </c>
      <c r="M197" s="7" t="s">
        <v>4360</v>
      </c>
      <c r="N197" s="7" t="s">
        <v>4361</v>
      </c>
      <c r="O197" s="7"/>
      <c r="P197" s="7"/>
      <c r="Q197" s="7"/>
      <c r="R197" s="7"/>
      <c r="S197" s="7"/>
      <c r="T197" s="7"/>
      <c r="U197" s="7"/>
      <c r="V197" s="7"/>
      <c r="W197" s="7"/>
      <c r="X197" s="7"/>
      <c r="Y197" s="7"/>
      <c r="Z197" s="7"/>
      <c r="AA197" s="7"/>
      <c r="AB197" s="7"/>
      <c r="AC197" s="7"/>
    </row>
    <row r="198" spans="1:29" ht="22.5" customHeight="1">
      <c r="A198" t="s">
        <v>14462</v>
      </c>
      <c r="B198" s="7" t="s">
        <v>4270</v>
      </c>
      <c r="C198" s="7" t="s">
        <v>4362</v>
      </c>
      <c r="D198" s="7" t="s">
        <v>4363</v>
      </c>
      <c r="E198" s="7" t="s">
        <v>4364</v>
      </c>
      <c r="F198" s="7" t="s">
        <v>4365</v>
      </c>
      <c r="G198" s="7"/>
      <c r="H198" s="17" t="s">
        <v>4366</v>
      </c>
      <c r="I198" s="7">
        <v>5</v>
      </c>
      <c r="J198" s="7">
        <v>2</v>
      </c>
      <c r="K198" s="7" t="s">
        <v>4367</v>
      </c>
      <c r="L198" s="7" t="s">
        <v>4368</v>
      </c>
      <c r="M198" s="7" t="s">
        <v>1300</v>
      </c>
      <c r="N198" s="7" t="s">
        <v>316</v>
      </c>
      <c r="O198" s="7"/>
      <c r="P198" s="7"/>
      <c r="Q198" s="7"/>
      <c r="R198" s="7"/>
      <c r="S198" s="7"/>
      <c r="T198" s="7"/>
      <c r="U198" s="7"/>
      <c r="V198" s="7"/>
      <c r="W198" s="7"/>
      <c r="X198" s="7"/>
      <c r="Y198" s="7"/>
      <c r="Z198" s="7"/>
      <c r="AA198" s="7"/>
      <c r="AB198" s="7"/>
      <c r="AC198" s="7"/>
    </row>
    <row r="199" spans="1:29" ht="22.5" customHeight="1">
      <c r="A199" t="s">
        <v>14462</v>
      </c>
      <c r="B199" s="7" t="s">
        <v>4270</v>
      </c>
      <c r="C199" s="7" t="s">
        <v>4369</v>
      </c>
      <c r="D199" s="7" t="s">
        <v>4370</v>
      </c>
      <c r="E199" s="7" t="s">
        <v>4371</v>
      </c>
      <c r="F199" s="7" t="s">
        <v>4372</v>
      </c>
      <c r="G199" s="7"/>
      <c r="H199" s="17" t="s">
        <v>4373</v>
      </c>
      <c r="I199" s="7">
        <v>5</v>
      </c>
      <c r="J199" s="7">
        <v>68</v>
      </c>
      <c r="K199" s="7" t="s">
        <v>4374</v>
      </c>
      <c r="L199" s="7" t="s">
        <v>4289</v>
      </c>
      <c r="M199" s="7" t="s">
        <v>1300</v>
      </c>
      <c r="N199" s="7" t="s">
        <v>4375</v>
      </c>
      <c r="O199" s="7"/>
      <c r="P199" s="7"/>
      <c r="Q199" s="7"/>
      <c r="R199" s="7"/>
      <c r="S199" s="7"/>
      <c r="T199" s="7"/>
      <c r="U199" s="7"/>
      <c r="V199" s="7"/>
      <c r="W199" s="7"/>
      <c r="X199" s="7"/>
      <c r="Y199" s="7"/>
      <c r="Z199" s="7"/>
      <c r="AA199" s="7"/>
      <c r="AB199" s="7"/>
      <c r="AC199" s="7"/>
    </row>
    <row r="200" spans="1:29" ht="22.5" customHeight="1">
      <c r="A200" t="s">
        <v>14462</v>
      </c>
      <c r="B200" s="7" t="s">
        <v>4270</v>
      </c>
      <c r="C200" s="7" t="s">
        <v>4376</v>
      </c>
      <c r="D200" s="7" t="s">
        <v>4377</v>
      </c>
      <c r="E200" s="7" t="s">
        <v>4378</v>
      </c>
      <c r="F200" s="7" t="s">
        <v>4379</v>
      </c>
      <c r="G200" s="7"/>
      <c r="H200" s="17" t="s">
        <v>4380</v>
      </c>
      <c r="I200" s="7">
        <v>5</v>
      </c>
      <c r="J200" s="7">
        <v>72</v>
      </c>
      <c r="K200" s="7" t="s">
        <v>4381</v>
      </c>
      <c r="L200" s="7" t="s">
        <v>4382</v>
      </c>
      <c r="M200" s="7" t="s">
        <v>4383</v>
      </c>
      <c r="N200" s="7" t="s">
        <v>316</v>
      </c>
      <c r="O200" s="7"/>
      <c r="P200" s="7"/>
      <c r="Q200" s="7"/>
      <c r="R200" s="7"/>
      <c r="S200" s="7"/>
      <c r="T200" s="7"/>
      <c r="U200" s="7"/>
      <c r="V200" s="7"/>
      <c r="W200" s="7"/>
      <c r="X200" s="7"/>
      <c r="Y200" s="7"/>
      <c r="Z200" s="7"/>
      <c r="AA200" s="7"/>
      <c r="AB200" s="7"/>
      <c r="AC200" s="7"/>
    </row>
    <row r="201" spans="1:29" ht="22.5" customHeight="1">
      <c r="A201" t="s">
        <v>14462</v>
      </c>
      <c r="B201" s="7" t="s">
        <v>4270</v>
      </c>
      <c r="C201" s="7" t="s">
        <v>4384</v>
      </c>
      <c r="D201" s="7" t="s">
        <v>4385</v>
      </c>
      <c r="E201" s="7" t="s">
        <v>4386</v>
      </c>
      <c r="F201" s="7" t="s">
        <v>4387</v>
      </c>
      <c r="G201" s="7"/>
      <c r="H201" s="17" t="s">
        <v>4388</v>
      </c>
      <c r="I201" s="7">
        <v>4.9000000000000004</v>
      </c>
      <c r="J201" s="7">
        <v>246</v>
      </c>
      <c r="K201" s="7" t="s">
        <v>4389</v>
      </c>
      <c r="L201" s="7" t="s">
        <v>4390</v>
      </c>
      <c r="M201" s="7" t="s">
        <v>1300</v>
      </c>
      <c r="N201" s="7" t="s">
        <v>4391</v>
      </c>
      <c r="O201" s="7"/>
      <c r="P201" s="7"/>
      <c r="Q201" s="7"/>
      <c r="R201" s="7"/>
      <c r="S201" s="7"/>
      <c r="T201" s="7"/>
      <c r="U201" s="7"/>
      <c r="V201" s="7"/>
      <c r="W201" s="7"/>
      <c r="X201" s="7"/>
      <c r="Y201" s="7"/>
      <c r="Z201" s="7"/>
      <c r="AA201" s="7"/>
      <c r="AB201" s="7"/>
      <c r="AC201" s="7"/>
    </row>
    <row r="202" spans="1:29" ht="22.5" customHeight="1">
      <c r="A202" t="s">
        <v>14462</v>
      </c>
      <c r="B202" s="7" t="s">
        <v>4270</v>
      </c>
      <c r="C202" s="7" t="s">
        <v>4392</v>
      </c>
      <c r="D202" s="7" t="s">
        <v>4393</v>
      </c>
      <c r="E202" s="7" t="s">
        <v>4394</v>
      </c>
      <c r="F202" s="7" t="s">
        <v>4395</v>
      </c>
      <c r="G202" s="7"/>
      <c r="H202" s="17" t="s">
        <v>4396</v>
      </c>
      <c r="I202" s="7">
        <v>5</v>
      </c>
      <c r="J202" s="7">
        <v>66</v>
      </c>
      <c r="K202" s="7" t="s">
        <v>4397</v>
      </c>
      <c r="L202" s="7" t="s">
        <v>4398</v>
      </c>
      <c r="M202" s="7" t="s">
        <v>4399</v>
      </c>
      <c r="N202" s="7" t="s">
        <v>888</v>
      </c>
      <c r="O202" s="7"/>
      <c r="P202" s="7"/>
      <c r="Q202" s="7"/>
      <c r="R202" s="7"/>
      <c r="S202" s="7"/>
      <c r="T202" s="7"/>
      <c r="U202" s="7"/>
      <c r="V202" s="7"/>
      <c r="W202" s="7"/>
      <c r="X202" s="7"/>
      <c r="Y202" s="7"/>
      <c r="Z202" s="7"/>
      <c r="AA202" s="7"/>
      <c r="AB202" s="7"/>
      <c r="AC202" s="7"/>
    </row>
    <row r="203" spans="1:29" ht="22.5" customHeight="1">
      <c r="A203" t="s">
        <v>14462</v>
      </c>
      <c r="B203" s="7" t="s">
        <v>4270</v>
      </c>
      <c r="C203" s="7" t="s">
        <v>4400</v>
      </c>
      <c r="D203" s="7" t="s">
        <v>4401</v>
      </c>
      <c r="E203" s="7" t="s">
        <v>4402</v>
      </c>
      <c r="F203" s="7" t="s">
        <v>4403</v>
      </c>
      <c r="G203" s="7"/>
      <c r="H203" s="17" t="s">
        <v>4404</v>
      </c>
      <c r="I203" s="7">
        <v>4.9000000000000004</v>
      </c>
      <c r="J203" s="7">
        <v>138</v>
      </c>
      <c r="K203" s="7" t="s">
        <v>4405</v>
      </c>
      <c r="L203" s="7" t="s">
        <v>4406</v>
      </c>
      <c r="M203" s="7" t="s">
        <v>1300</v>
      </c>
      <c r="N203" s="7" t="s">
        <v>316</v>
      </c>
      <c r="O203" s="7"/>
      <c r="P203" s="7"/>
      <c r="Q203" s="7"/>
      <c r="R203" s="7"/>
      <c r="S203" s="7"/>
      <c r="T203" s="7"/>
      <c r="U203" s="7"/>
      <c r="V203" s="7"/>
      <c r="W203" s="7"/>
      <c r="X203" s="7"/>
      <c r="Y203" s="7"/>
      <c r="Z203" s="7"/>
      <c r="AA203" s="7"/>
      <c r="AB203" s="7"/>
      <c r="AC203" s="7"/>
    </row>
    <row r="204" spans="1:29" ht="22.5" customHeight="1">
      <c r="A204" t="s">
        <v>14462</v>
      </c>
      <c r="B204" s="7" t="s">
        <v>4270</v>
      </c>
      <c r="C204" s="7" t="s">
        <v>4407</v>
      </c>
      <c r="D204" s="7" t="s">
        <v>4408</v>
      </c>
      <c r="E204" s="7" t="s">
        <v>4409</v>
      </c>
      <c r="F204" s="7" t="s">
        <v>4410</v>
      </c>
      <c r="G204" s="7"/>
      <c r="H204" s="17" t="s">
        <v>4411</v>
      </c>
      <c r="I204" s="7">
        <v>4.7</v>
      </c>
      <c r="J204" s="7">
        <v>39</v>
      </c>
      <c r="K204" s="7" t="s">
        <v>4412</v>
      </c>
      <c r="L204" s="7" t="s">
        <v>4413</v>
      </c>
      <c r="M204" s="7" t="s">
        <v>716</v>
      </c>
      <c r="N204" s="7" t="s">
        <v>316</v>
      </c>
      <c r="O204" s="7"/>
      <c r="P204" s="7"/>
      <c r="Q204" s="7"/>
      <c r="R204" s="7"/>
      <c r="S204" s="7"/>
      <c r="T204" s="7"/>
      <c r="U204" s="7"/>
      <c r="V204" s="7"/>
      <c r="W204" s="7"/>
      <c r="X204" s="7"/>
      <c r="Y204" s="7"/>
      <c r="Z204" s="7"/>
      <c r="AA204" s="7"/>
      <c r="AB204" s="7"/>
      <c r="AC204" s="7"/>
    </row>
    <row r="205" spans="1:29" ht="22.5" customHeight="1">
      <c r="A205" t="s">
        <v>14462</v>
      </c>
      <c r="B205" s="7" t="s">
        <v>4414</v>
      </c>
      <c r="C205" s="7" t="s">
        <v>4415</v>
      </c>
      <c r="D205" s="7" t="s">
        <v>2926</v>
      </c>
      <c r="E205" s="7" t="s">
        <v>4416</v>
      </c>
      <c r="F205" s="7" t="s">
        <v>4417</v>
      </c>
      <c r="G205" s="7"/>
      <c r="H205" s="17" t="s">
        <v>4418</v>
      </c>
      <c r="I205" s="7">
        <v>4.9000000000000004</v>
      </c>
      <c r="J205" s="9">
        <v>-1276</v>
      </c>
      <c r="K205" s="7" t="s">
        <v>4419</v>
      </c>
      <c r="L205" s="7" t="s">
        <v>1454</v>
      </c>
      <c r="M205" s="7" t="s">
        <v>1455</v>
      </c>
      <c r="N205" s="7" t="s">
        <v>316</v>
      </c>
      <c r="O205" s="7"/>
      <c r="P205" s="7"/>
      <c r="Q205" s="7"/>
      <c r="R205" s="7"/>
      <c r="S205" s="7"/>
      <c r="T205" s="7"/>
      <c r="U205" s="7"/>
      <c r="V205" s="7"/>
      <c r="W205" s="7"/>
      <c r="X205" s="7"/>
      <c r="Y205" s="7"/>
      <c r="Z205" s="7"/>
      <c r="AA205" s="7"/>
      <c r="AB205" s="7"/>
      <c r="AC205" s="7"/>
    </row>
    <row r="206" spans="1:29" ht="22.5" customHeight="1">
      <c r="A206" t="s">
        <v>14462</v>
      </c>
      <c r="B206" s="7" t="s">
        <v>4414</v>
      </c>
      <c r="C206" s="7" t="s">
        <v>4420</v>
      </c>
      <c r="D206" s="7" t="s">
        <v>4421</v>
      </c>
      <c r="E206" s="7" t="s">
        <v>4422</v>
      </c>
      <c r="F206" s="7" t="s">
        <v>4423</v>
      </c>
      <c r="G206" s="7"/>
      <c r="H206" s="17" t="s">
        <v>4424</v>
      </c>
      <c r="I206" s="7">
        <v>4.8</v>
      </c>
      <c r="J206" s="9">
        <v>-1302</v>
      </c>
      <c r="K206" s="7" t="s">
        <v>4425</v>
      </c>
      <c r="L206" s="7" t="s">
        <v>1536</v>
      </c>
      <c r="M206" s="7" t="s">
        <v>1455</v>
      </c>
      <c r="N206" s="7" t="s">
        <v>4426</v>
      </c>
      <c r="O206" s="7"/>
      <c r="P206" s="7"/>
      <c r="Q206" s="7"/>
      <c r="R206" s="7"/>
      <c r="S206" s="7"/>
      <c r="T206" s="7"/>
      <c r="U206" s="7"/>
      <c r="V206" s="7"/>
      <c r="W206" s="7"/>
      <c r="X206" s="7"/>
      <c r="Y206" s="7"/>
      <c r="Z206" s="7"/>
      <c r="AA206" s="7"/>
      <c r="AB206" s="7"/>
      <c r="AC206" s="7"/>
    </row>
    <row r="207" spans="1:29" ht="22.5" customHeight="1">
      <c r="A207" t="s">
        <v>14462</v>
      </c>
      <c r="B207" s="7" t="s">
        <v>4414</v>
      </c>
      <c r="C207" s="7" t="s">
        <v>4427</v>
      </c>
      <c r="D207" s="7" t="s">
        <v>4428</v>
      </c>
      <c r="E207" s="7" t="s">
        <v>4429</v>
      </c>
      <c r="F207" s="7" t="s">
        <v>4430</v>
      </c>
      <c r="G207" s="7"/>
      <c r="H207" s="17" t="s">
        <v>4431</v>
      </c>
      <c r="I207" s="7"/>
      <c r="J207" s="7"/>
      <c r="K207" s="7" t="s">
        <v>4432</v>
      </c>
      <c r="L207" s="7" t="s">
        <v>1555</v>
      </c>
      <c r="M207" s="7" t="s">
        <v>1455</v>
      </c>
      <c r="N207" s="7" t="s">
        <v>316</v>
      </c>
      <c r="O207" s="7"/>
      <c r="P207" s="7"/>
      <c r="Q207" s="7"/>
      <c r="R207" s="7"/>
      <c r="S207" s="7"/>
      <c r="T207" s="7"/>
      <c r="U207" s="7"/>
      <c r="V207" s="7"/>
      <c r="W207" s="7"/>
      <c r="X207" s="7"/>
      <c r="Y207" s="7"/>
      <c r="Z207" s="7"/>
      <c r="AA207" s="7"/>
      <c r="AB207" s="7"/>
      <c r="AC207" s="7"/>
    </row>
    <row r="208" spans="1:29" ht="22.5" customHeight="1">
      <c r="A208" t="s">
        <v>14462</v>
      </c>
      <c r="B208" s="7" t="s">
        <v>4414</v>
      </c>
      <c r="C208" s="7" t="s">
        <v>4433</v>
      </c>
      <c r="D208" s="7" t="s">
        <v>4434</v>
      </c>
      <c r="E208" s="7" t="s">
        <v>4435</v>
      </c>
      <c r="F208" s="7" t="s">
        <v>4436</v>
      </c>
      <c r="G208" s="7"/>
      <c r="H208" s="17" t="s">
        <v>4437</v>
      </c>
      <c r="I208" s="7">
        <v>5</v>
      </c>
      <c r="J208" s="7">
        <v>-275</v>
      </c>
      <c r="K208" s="7" t="s">
        <v>4438</v>
      </c>
      <c r="L208" s="7" t="s">
        <v>1476</v>
      </c>
      <c r="M208" s="7" t="s">
        <v>1455</v>
      </c>
      <c r="N208" s="7" t="s">
        <v>316</v>
      </c>
      <c r="O208" s="7"/>
      <c r="P208" s="7"/>
      <c r="Q208" s="7"/>
      <c r="R208" s="7"/>
      <c r="S208" s="7"/>
      <c r="T208" s="7"/>
      <c r="U208" s="7"/>
      <c r="V208" s="7"/>
      <c r="W208" s="7"/>
      <c r="X208" s="7"/>
      <c r="Y208" s="7"/>
      <c r="Z208" s="7"/>
      <c r="AA208" s="7"/>
      <c r="AB208" s="7"/>
      <c r="AC208" s="7"/>
    </row>
    <row r="209" spans="1:29" ht="22.5" customHeight="1">
      <c r="A209" t="s">
        <v>14462</v>
      </c>
      <c r="B209" s="7" t="s">
        <v>4414</v>
      </c>
      <c r="C209" s="7" t="s">
        <v>4439</v>
      </c>
      <c r="D209" s="7" t="s">
        <v>4440</v>
      </c>
      <c r="E209" s="7" t="s">
        <v>4441</v>
      </c>
      <c r="F209" s="7" t="s">
        <v>4442</v>
      </c>
      <c r="G209" s="7"/>
      <c r="H209" s="17" t="s">
        <v>4443</v>
      </c>
      <c r="I209" s="7">
        <v>4.7</v>
      </c>
      <c r="J209" s="7">
        <v>-700</v>
      </c>
      <c r="K209" s="7" t="s">
        <v>4444</v>
      </c>
      <c r="L209" s="7" t="s">
        <v>4445</v>
      </c>
      <c r="M209" s="7" t="s">
        <v>2961</v>
      </c>
      <c r="N209" s="7" t="s">
        <v>119</v>
      </c>
      <c r="O209" s="7"/>
      <c r="P209" s="7"/>
      <c r="Q209" s="7"/>
      <c r="R209" s="7"/>
      <c r="S209" s="7"/>
      <c r="T209" s="7"/>
      <c r="U209" s="7"/>
      <c r="V209" s="7"/>
      <c r="W209" s="7"/>
      <c r="X209" s="7"/>
      <c r="Y209" s="7"/>
      <c r="Z209" s="7"/>
      <c r="AA209" s="7"/>
      <c r="AB209" s="7"/>
      <c r="AC209" s="7"/>
    </row>
    <row r="210" spans="1:29" ht="22.5" customHeight="1">
      <c r="A210" t="s">
        <v>14462</v>
      </c>
      <c r="B210" s="7" t="s">
        <v>4414</v>
      </c>
      <c r="C210" s="7" t="s">
        <v>4446</v>
      </c>
      <c r="D210" s="7" t="s">
        <v>4447</v>
      </c>
      <c r="E210" s="7" t="s">
        <v>4448</v>
      </c>
      <c r="F210" s="7" t="s">
        <v>4449</v>
      </c>
      <c r="G210" s="7"/>
      <c r="H210" s="17" t="s">
        <v>4450</v>
      </c>
      <c r="I210" s="7">
        <v>4.9000000000000004</v>
      </c>
      <c r="J210" s="7">
        <v>-293</v>
      </c>
      <c r="K210" s="7" t="s">
        <v>4451</v>
      </c>
      <c r="L210" s="7" t="s">
        <v>4452</v>
      </c>
      <c r="M210" s="7" t="s">
        <v>1455</v>
      </c>
      <c r="N210" s="7" t="s">
        <v>316</v>
      </c>
      <c r="O210" s="19"/>
      <c r="P210" s="19"/>
      <c r="Q210" s="19"/>
      <c r="R210" s="19"/>
      <c r="S210" s="19"/>
      <c r="T210" s="19"/>
      <c r="U210" s="19"/>
      <c r="V210" s="19"/>
      <c r="W210" s="19"/>
      <c r="X210" s="19"/>
      <c r="Y210" s="19"/>
      <c r="Z210" s="19"/>
      <c r="AA210" s="19"/>
      <c r="AB210" s="19"/>
      <c r="AC210" s="19"/>
    </row>
    <row r="211" spans="1:29" ht="22.5" customHeight="1">
      <c r="A211" t="s">
        <v>14462</v>
      </c>
      <c r="B211" s="7" t="s">
        <v>4414</v>
      </c>
      <c r="C211" s="7" t="s">
        <v>4453</v>
      </c>
      <c r="D211" s="7" t="s">
        <v>4454</v>
      </c>
      <c r="E211" s="7" t="s">
        <v>4455</v>
      </c>
      <c r="F211" s="7" t="s">
        <v>4456</v>
      </c>
      <c r="G211" s="7"/>
      <c r="H211" s="17" t="s">
        <v>4457</v>
      </c>
      <c r="I211" s="7">
        <v>4.9000000000000004</v>
      </c>
      <c r="J211" s="9">
        <v>-1190</v>
      </c>
      <c r="K211" s="7" t="s">
        <v>4458</v>
      </c>
      <c r="L211" s="7" t="s">
        <v>1476</v>
      </c>
      <c r="M211" s="7" t="s">
        <v>1455</v>
      </c>
      <c r="N211" s="7" t="s">
        <v>316</v>
      </c>
      <c r="O211" s="19"/>
      <c r="P211" s="7"/>
      <c r="Q211" s="7"/>
      <c r="R211" s="7"/>
      <c r="S211" s="7"/>
      <c r="T211" s="7"/>
      <c r="U211" s="7"/>
      <c r="V211" s="7"/>
      <c r="W211" s="7"/>
      <c r="X211" s="7"/>
      <c r="Y211" s="7"/>
      <c r="Z211" s="7"/>
      <c r="AA211" s="7"/>
      <c r="AB211" s="7"/>
      <c r="AC211" s="7"/>
    </row>
    <row r="212" spans="1:29" ht="22.5" customHeight="1">
      <c r="A212" t="s">
        <v>14462</v>
      </c>
      <c r="B212" s="7" t="s">
        <v>4414</v>
      </c>
      <c r="C212" s="7" t="s">
        <v>4459</v>
      </c>
      <c r="D212" s="7" t="s">
        <v>4460</v>
      </c>
      <c r="E212" s="7" t="s">
        <v>4461</v>
      </c>
      <c r="F212" s="7" t="s">
        <v>4462</v>
      </c>
      <c r="G212" s="7"/>
      <c r="H212" s="17" t="s">
        <v>4463</v>
      </c>
      <c r="I212" s="7">
        <v>5</v>
      </c>
      <c r="J212" s="9">
        <v>-342</v>
      </c>
      <c r="K212" s="7" t="s">
        <v>4464</v>
      </c>
      <c r="L212" s="7" t="s">
        <v>4465</v>
      </c>
      <c r="M212" s="7" t="s">
        <v>1455</v>
      </c>
      <c r="N212" s="7" t="s">
        <v>651</v>
      </c>
      <c r="O212" s="19"/>
      <c r="P212" s="7"/>
      <c r="Q212" s="7"/>
      <c r="R212" s="7"/>
      <c r="S212" s="7"/>
      <c r="T212" s="7"/>
      <c r="U212" s="7"/>
      <c r="V212" s="7"/>
      <c r="W212" s="7"/>
      <c r="X212" s="7"/>
      <c r="Y212" s="7"/>
      <c r="Z212" s="7"/>
      <c r="AA212" s="7"/>
      <c r="AB212" s="7"/>
      <c r="AC212" s="7"/>
    </row>
    <row r="213" spans="1:29" ht="22.5" customHeight="1">
      <c r="A213" t="s">
        <v>14462</v>
      </c>
      <c r="B213" s="7" t="s">
        <v>4414</v>
      </c>
      <c r="C213" s="7" t="s">
        <v>4466</v>
      </c>
      <c r="D213" s="7" t="s">
        <v>4467</v>
      </c>
      <c r="E213" s="7" t="s">
        <v>4468</v>
      </c>
      <c r="F213" s="7" t="s">
        <v>4469</v>
      </c>
      <c r="G213" s="7"/>
      <c r="H213" s="17" t="s">
        <v>4470</v>
      </c>
      <c r="I213" s="7">
        <v>4.9000000000000004</v>
      </c>
      <c r="J213" s="7">
        <v>-825</v>
      </c>
      <c r="K213" s="7" t="s">
        <v>4471</v>
      </c>
      <c r="L213" s="7" t="s">
        <v>1476</v>
      </c>
      <c r="M213" s="7" t="s">
        <v>1455</v>
      </c>
      <c r="N213" s="7" t="s">
        <v>316</v>
      </c>
      <c r="O213" s="19"/>
      <c r="P213" s="7"/>
      <c r="Q213" s="7"/>
      <c r="R213" s="7"/>
      <c r="S213" s="7"/>
      <c r="T213" s="7"/>
      <c r="U213" s="7"/>
      <c r="V213" s="7"/>
      <c r="W213" s="7"/>
      <c r="X213" s="7"/>
      <c r="Y213" s="7"/>
      <c r="Z213" s="7"/>
      <c r="AA213" s="7"/>
      <c r="AB213" s="7"/>
      <c r="AC213" s="7"/>
    </row>
    <row r="214" spans="1:29" ht="22.5" customHeight="1">
      <c r="A214" t="s">
        <v>14462</v>
      </c>
      <c r="B214" s="7" t="s">
        <v>4414</v>
      </c>
      <c r="C214" s="7" t="s">
        <v>4472</v>
      </c>
      <c r="D214" s="7" t="s">
        <v>4473</v>
      </c>
      <c r="E214" s="7" t="s">
        <v>4474</v>
      </c>
      <c r="F214" s="7" t="s">
        <v>4475</v>
      </c>
      <c r="G214" s="7"/>
      <c r="H214" s="17" t="s">
        <v>4476</v>
      </c>
      <c r="I214" s="7">
        <v>4.7</v>
      </c>
      <c r="J214" s="7">
        <v>-573</v>
      </c>
      <c r="K214" s="7" t="s">
        <v>3113</v>
      </c>
      <c r="L214" s="7" t="s">
        <v>1496</v>
      </c>
      <c r="M214" s="7" t="s">
        <v>1455</v>
      </c>
      <c r="N214" s="7" t="s">
        <v>316</v>
      </c>
      <c r="O214" s="19"/>
      <c r="P214" s="7"/>
      <c r="Q214" s="7"/>
      <c r="R214" s="7"/>
      <c r="S214" s="7"/>
      <c r="T214" s="7"/>
      <c r="U214" s="7"/>
      <c r="V214" s="7"/>
      <c r="W214" s="7"/>
      <c r="X214" s="7"/>
      <c r="Y214" s="7"/>
      <c r="Z214" s="7"/>
      <c r="AA214" s="7"/>
      <c r="AB214" s="7"/>
      <c r="AC214" s="7"/>
    </row>
    <row r="215" spans="1:29" ht="22.5" customHeight="1">
      <c r="A215" t="s">
        <v>14462</v>
      </c>
      <c r="B215" s="7" t="s">
        <v>4414</v>
      </c>
      <c r="C215" s="7" t="s">
        <v>4477</v>
      </c>
      <c r="D215" s="7" t="s">
        <v>4478</v>
      </c>
      <c r="E215" s="7" t="s">
        <v>4479</v>
      </c>
      <c r="F215" s="7" t="s">
        <v>4480</v>
      </c>
      <c r="G215" s="7"/>
      <c r="H215" s="17" t="s">
        <v>4481</v>
      </c>
      <c r="I215" s="7">
        <v>5</v>
      </c>
      <c r="J215" s="7">
        <v>-471</v>
      </c>
      <c r="K215" s="7" t="s">
        <v>4482</v>
      </c>
      <c r="L215" s="7" t="s">
        <v>1476</v>
      </c>
      <c r="M215" s="7" t="s">
        <v>1455</v>
      </c>
      <c r="N215" s="7" t="s">
        <v>316</v>
      </c>
      <c r="O215" s="19"/>
      <c r="P215" s="7"/>
      <c r="Q215" s="7"/>
      <c r="R215" s="7"/>
      <c r="S215" s="7"/>
      <c r="T215" s="7"/>
      <c r="U215" s="7"/>
      <c r="V215" s="7"/>
      <c r="W215" s="7"/>
      <c r="X215" s="7"/>
      <c r="Y215" s="7"/>
      <c r="Z215" s="7"/>
      <c r="AA215" s="7"/>
      <c r="AB215" s="7"/>
      <c r="AC215" s="7"/>
    </row>
    <row r="216" spans="1:29" ht="22.5" customHeight="1">
      <c r="A216" t="s">
        <v>14462</v>
      </c>
      <c r="B216" s="7" t="s">
        <v>4414</v>
      </c>
      <c r="C216" s="7" t="s">
        <v>4483</v>
      </c>
      <c r="D216" s="7" t="s">
        <v>4484</v>
      </c>
      <c r="E216" s="7" t="s">
        <v>4485</v>
      </c>
      <c r="F216" s="7" t="s">
        <v>4486</v>
      </c>
      <c r="G216" s="7"/>
      <c r="H216" s="17" t="s">
        <v>4487</v>
      </c>
      <c r="I216" s="7">
        <v>5</v>
      </c>
      <c r="J216" s="7">
        <v>-274</v>
      </c>
      <c r="K216" s="7" t="s">
        <v>4488</v>
      </c>
      <c r="L216" s="7" t="s">
        <v>1496</v>
      </c>
      <c r="M216" s="7" t="s">
        <v>1455</v>
      </c>
      <c r="N216" s="7" t="s">
        <v>316</v>
      </c>
      <c r="O216" s="19"/>
      <c r="P216" s="7"/>
      <c r="Q216" s="7"/>
      <c r="R216" s="7"/>
      <c r="S216" s="7"/>
      <c r="T216" s="7"/>
      <c r="U216" s="7"/>
      <c r="V216" s="7"/>
      <c r="W216" s="7"/>
      <c r="X216" s="7"/>
      <c r="Y216" s="7"/>
      <c r="Z216" s="7"/>
      <c r="AA216" s="7"/>
      <c r="AB216" s="7"/>
      <c r="AC216" s="7"/>
    </row>
    <row r="217" spans="1:29" ht="22.5" customHeight="1">
      <c r="A217" t="s">
        <v>14462</v>
      </c>
      <c r="B217" s="7" t="s">
        <v>4414</v>
      </c>
      <c r="C217" s="7" t="s">
        <v>4489</v>
      </c>
      <c r="D217" s="7" t="s">
        <v>4490</v>
      </c>
      <c r="E217" s="7" t="s">
        <v>4491</v>
      </c>
      <c r="F217" s="7" t="s">
        <v>4492</v>
      </c>
      <c r="G217" s="7"/>
      <c r="H217" s="17" t="s">
        <v>4493</v>
      </c>
      <c r="I217" s="7">
        <v>4.8</v>
      </c>
      <c r="J217" s="9">
        <v>-309</v>
      </c>
      <c r="K217" s="7" t="s">
        <v>4494</v>
      </c>
      <c r="L217" s="7" t="s">
        <v>4495</v>
      </c>
      <c r="M217" s="7" t="s">
        <v>1455</v>
      </c>
      <c r="N217" s="7" t="s">
        <v>888</v>
      </c>
      <c r="O217" s="19"/>
      <c r="P217" s="7"/>
      <c r="Q217" s="7"/>
      <c r="R217" s="7"/>
      <c r="S217" s="7"/>
      <c r="T217" s="7"/>
      <c r="U217" s="7"/>
      <c r="V217" s="7"/>
      <c r="W217" s="7"/>
      <c r="X217" s="7"/>
      <c r="Y217" s="7"/>
      <c r="Z217" s="7"/>
      <c r="AA217" s="7"/>
      <c r="AB217" s="7"/>
      <c r="AC217" s="7"/>
    </row>
    <row r="218" spans="1:29" ht="22.5" customHeight="1">
      <c r="A218" t="s">
        <v>14462</v>
      </c>
      <c r="B218" s="7" t="s">
        <v>4414</v>
      </c>
      <c r="C218" s="7" t="s">
        <v>4496</v>
      </c>
      <c r="D218" s="7" t="s">
        <v>4497</v>
      </c>
      <c r="E218" s="7" t="s">
        <v>4498</v>
      </c>
      <c r="F218" s="7" t="s">
        <v>4499</v>
      </c>
      <c r="G218" s="7"/>
      <c r="H218" s="17" t="s">
        <v>4500</v>
      </c>
      <c r="I218" s="7">
        <v>4.8</v>
      </c>
      <c r="J218" s="9">
        <v>-2049</v>
      </c>
      <c r="K218" s="7" t="s">
        <v>4501</v>
      </c>
      <c r="L218" s="7" t="s">
        <v>4502</v>
      </c>
      <c r="M218" s="7" t="s">
        <v>2961</v>
      </c>
      <c r="N218" s="7" t="s">
        <v>316</v>
      </c>
      <c r="O218" s="19"/>
      <c r="P218" s="7"/>
      <c r="Q218" s="7"/>
      <c r="R218" s="7"/>
      <c r="S218" s="7"/>
      <c r="T218" s="7"/>
      <c r="U218" s="7"/>
      <c r="V218" s="7"/>
      <c r="W218" s="7"/>
      <c r="X218" s="7"/>
      <c r="Y218" s="7"/>
      <c r="Z218" s="7"/>
      <c r="AA218" s="7"/>
      <c r="AB218" s="7"/>
      <c r="AC218" s="7"/>
    </row>
    <row r="219" spans="1:29" ht="22.5" customHeight="1">
      <c r="A219" t="s">
        <v>14462</v>
      </c>
      <c r="B219" s="7" t="s">
        <v>4414</v>
      </c>
      <c r="C219" s="7" t="s">
        <v>4503</v>
      </c>
      <c r="D219" s="7" t="s">
        <v>4504</v>
      </c>
      <c r="E219" s="7" t="s">
        <v>4505</v>
      </c>
      <c r="F219" s="7" t="s">
        <v>4506</v>
      </c>
      <c r="G219" s="7"/>
      <c r="H219" s="17" t="s">
        <v>4507</v>
      </c>
      <c r="I219" s="7">
        <v>4.8</v>
      </c>
      <c r="J219" s="7">
        <v>-301</v>
      </c>
      <c r="K219" s="7" t="s">
        <v>4508</v>
      </c>
      <c r="L219" s="7" t="s">
        <v>4509</v>
      </c>
      <c r="M219" s="7" t="s">
        <v>1455</v>
      </c>
      <c r="N219" s="7" t="s">
        <v>316</v>
      </c>
      <c r="O219" s="19"/>
      <c r="P219" s="7"/>
      <c r="Q219" s="7"/>
      <c r="R219" s="7"/>
      <c r="S219" s="7"/>
      <c r="T219" s="7"/>
      <c r="U219" s="7"/>
      <c r="V219" s="7"/>
      <c r="W219" s="7"/>
      <c r="X219" s="7"/>
      <c r="Y219" s="7"/>
      <c r="Z219" s="7"/>
      <c r="AA219" s="7"/>
      <c r="AB219" s="7"/>
      <c r="AC219" s="7"/>
    </row>
    <row r="220" spans="1:29" ht="22.5" customHeight="1">
      <c r="A220" t="s">
        <v>14462</v>
      </c>
      <c r="B220" s="7" t="s">
        <v>4414</v>
      </c>
      <c r="C220" s="7" t="s">
        <v>4510</v>
      </c>
      <c r="D220" s="7" t="s">
        <v>4511</v>
      </c>
      <c r="E220" s="7" t="s">
        <v>4512</v>
      </c>
      <c r="F220" s="7" t="s">
        <v>4513</v>
      </c>
      <c r="G220" s="7"/>
      <c r="H220" s="17" t="s">
        <v>4514</v>
      </c>
      <c r="I220" s="7">
        <v>5</v>
      </c>
      <c r="J220" s="7">
        <v>-706</v>
      </c>
      <c r="K220" s="7" t="s">
        <v>4515</v>
      </c>
      <c r="L220" s="7" t="s">
        <v>4516</v>
      </c>
      <c r="M220" s="7" t="s">
        <v>1455</v>
      </c>
      <c r="N220" s="7" t="s">
        <v>316</v>
      </c>
      <c r="O220" s="19"/>
      <c r="P220" s="7"/>
      <c r="Q220" s="7"/>
      <c r="R220" s="7"/>
      <c r="S220" s="7"/>
      <c r="T220" s="7"/>
      <c r="U220" s="7"/>
      <c r="V220" s="7"/>
      <c r="W220" s="7"/>
      <c r="X220" s="7"/>
      <c r="Y220" s="7"/>
      <c r="Z220" s="7"/>
      <c r="AA220" s="7"/>
      <c r="AB220" s="7"/>
      <c r="AC220" s="7"/>
    </row>
    <row r="221" spans="1:29" ht="22.5" customHeight="1">
      <c r="A221" t="s">
        <v>14462</v>
      </c>
      <c r="B221" s="7" t="s">
        <v>4414</v>
      </c>
      <c r="C221" s="7" t="s">
        <v>4517</v>
      </c>
      <c r="D221" s="7" t="s">
        <v>4518</v>
      </c>
      <c r="E221" s="7" t="s">
        <v>4519</v>
      </c>
      <c r="F221" s="7" t="s">
        <v>4520</v>
      </c>
      <c r="G221" s="7"/>
      <c r="H221" s="17" t="s">
        <v>4521</v>
      </c>
      <c r="I221" s="7">
        <v>4.9000000000000004</v>
      </c>
      <c r="J221" s="7">
        <v>-99</v>
      </c>
      <c r="K221" s="7" t="s">
        <v>4522</v>
      </c>
      <c r="L221" s="7" t="s">
        <v>1496</v>
      </c>
      <c r="M221" s="7" t="s">
        <v>1455</v>
      </c>
      <c r="N221" s="7" t="s">
        <v>316</v>
      </c>
      <c r="O221" s="19"/>
      <c r="P221" s="7"/>
      <c r="Q221" s="7"/>
      <c r="R221" s="7"/>
      <c r="S221" s="7"/>
      <c r="T221" s="7"/>
      <c r="U221" s="7"/>
      <c r="V221" s="7"/>
      <c r="W221" s="7"/>
      <c r="X221" s="7"/>
      <c r="Y221" s="7"/>
      <c r="Z221" s="7"/>
      <c r="AA221" s="7"/>
      <c r="AB221" s="7"/>
      <c r="AC221" s="7"/>
    </row>
    <row r="222" spans="1:29" ht="22.5" customHeight="1">
      <c r="A222" t="s">
        <v>14462</v>
      </c>
      <c r="B222" s="7" t="s">
        <v>4414</v>
      </c>
      <c r="C222" s="7" t="s">
        <v>4523</v>
      </c>
      <c r="D222" s="7" t="s">
        <v>4524</v>
      </c>
      <c r="E222" s="7" t="s">
        <v>4525</v>
      </c>
      <c r="F222" s="7" t="s">
        <v>4526</v>
      </c>
      <c r="G222" s="7"/>
      <c r="H222" s="17" t="s">
        <v>4527</v>
      </c>
      <c r="I222" s="7">
        <v>4.9000000000000004</v>
      </c>
      <c r="J222" s="7">
        <v>-266</v>
      </c>
      <c r="K222" s="7" t="s">
        <v>4528</v>
      </c>
      <c r="L222" s="7" t="s">
        <v>1476</v>
      </c>
      <c r="M222" s="7" t="s">
        <v>1455</v>
      </c>
      <c r="N222" s="7" t="s">
        <v>316</v>
      </c>
      <c r="O222" s="19"/>
      <c r="P222" s="7"/>
      <c r="Q222" s="7"/>
      <c r="R222" s="7"/>
      <c r="S222" s="7"/>
      <c r="T222" s="7"/>
      <c r="U222" s="7"/>
      <c r="V222" s="7"/>
      <c r="W222" s="7"/>
      <c r="X222" s="7"/>
      <c r="Y222" s="7"/>
      <c r="Z222" s="7"/>
      <c r="AA222" s="7"/>
      <c r="AB222" s="7"/>
      <c r="AC222" s="7"/>
    </row>
    <row r="223" spans="1:29" ht="22.5" customHeight="1">
      <c r="A223" t="s">
        <v>14462</v>
      </c>
      <c r="B223" s="7" t="s">
        <v>4414</v>
      </c>
      <c r="C223" s="7" t="s">
        <v>4529</v>
      </c>
      <c r="D223" s="7" t="s">
        <v>4530</v>
      </c>
      <c r="E223" s="7" t="s">
        <v>4531</v>
      </c>
      <c r="F223" s="7" t="s">
        <v>4532</v>
      </c>
      <c r="G223" s="7"/>
      <c r="H223" s="17" t="s">
        <v>4533</v>
      </c>
      <c r="I223" s="7">
        <v>5</v>
      </c>
      <c r="J223" s="7">
        <v>-393</v>
      </c>
      <c r="K223" s="7" t="s">
        <v>4534</v>
      </c>
      <c r="L223" s="7" t="s">
        <v>1462</v>
      </c>
      <c r="M223" s="7" t="s">
        <v>1455</v>
      </c>
      <c r="N223" s="7" t="s">
        <v>4426</v>
      </c>
      <c r="O223" s="19"/>
      <c r="P223" s="7"/>
      <c r="Q223" s="7"/>
      <c r="R223" s="7"/>
      <c r="S223" s="7"/>
      <c r="T223" s="7"/>
      <c r="U223" s="7"/>
      <c r="V223" s="7"/>
      <c r="W223" s="7"/>
      <c r="X223" s="7"/>
      <c r="Y223" s="7"/>
      <c r="Z223" s="7"/>
      <c r="AA223" s="7"/>
      <c r="AB223" s="7"/>
      <c r="AC223" s="7"/>
    </row>
    <row r="224" spans="1:29" ht="22.5" customHeight="1">
      <c r="A224" t="s">
        <v>14462</v>
      </c>
      <c r="B224" s="7" t="s">
        <v>4414</v>
      </c>
      <c r="C224" s="7" t="s">
        <v>4535</v>
      </c>
      <c r="D224" s="7" t="s">
        <v>4536</v>
      </c>
      <c r="E224" s="7" t="s">
        <v>4537</v>
      </c>
      <c r="F224" s="7" t="s">
        <v>4538</v>
      </c>
      <c r="G224" s="7"/>
      <c r="H224" s="17" t="s">
        <v>4539</v>
      </c>
      <c r="I224" s="7">
        <v>5</v>
      </c>
      <c r="J224" s="9">
        <v>-293</v>
      </c>
      <c r="K224" s="7" t="s">
        <v>1521</v>
      </c>
      <c r="L224" s="7" t="s">
        <v>1496</v>
      </c>
      <c r="M224" s="7" t="s">
        <v>1455</v>
      </c>
      <c r="N224" s="7" t="s">
        <v>316</v>
      </c>
      <c r="O224" s="19"/>
      <c r="P224" s="7"/>
      <c r="Q224" s="7"/>
      <c r="R224" s="7"/>
      <c r="S224" s="7"/>
      <c r="T224" s="7"/>
      <c r="U224" s="7"/>
      <c r="V224" s="7"/>
      <c r="W224" s="7"/>
      <c r="X224" s="7"/>
      <c r="Y224" s="7"/>
      <c r="Z224" s="7"/>
      <c r="AA224" s="7"/>
      <c r="AB224" s="7"/>
      <c r="AC224" s="7"/>
    </row>
    <row r="225" spans="1:29" ht="22.5" customHeight="1">
      <c r="A225" t="s">
        <v>14462</v>
      </c>
      <c r="B225" s="7" t="s">
        <v>4414</v>
      </c>
      <c r="C225" s="7" t="s">
        <v>4540</v>
      </c>
      <c r="D225" s="7" t="s">
        <v>4541</v>
      </c>
      <c r="E225" s="7" t="s">
        <v>4542</v>
      </c>
      <c r="F225" s="7" t="s">
        <v>4543</v>
      </c>
      <c r="G225" s="7"/>
      <c r="H225" s="17" t="s">
        <v>4544</v>
      </c>
      <c r="I225" s="7">
        <v>4.9000000000000004</v>
      </c>
      <c r="J225" s="7">
        <v>-187</v>
      </c>
      <c r="K225" s="7" t="s">
        <v>4545</v>
      </c>
      <c r="L225" s="7" t="s">
        <v>1476</v>
      </c>
      <c r="M225" s="7" t="s">
        <v>1455</v>
      </c>
      <c r="N225" s="7" t="s">
        <v>316</v>
      </c>
      <c r="O225" s="19"/>
      <c r="P225" s="7"/>
      <c r="Q225" s="7"/>
      <c r="R225" s="7"/>
      <c r="S225" s="7"/>
      <c r="T225" s="7"/>
      <c r="U225" s="7"/>
      <c r="V225" s="7"/>
      <c r="W225" s="7"/>
      <c r="X225" s="7"/>
      <c r="Y225" s="7"/>
      <c r="Z225" s="7"/>
      <c r="AA225" s="7"/>
      <c r="AB225" s="7"/>
      <c r="AC225" s="7"/>
    </row>
    <row r="226" spans="1:29" ht="22.5" customHeight="1">
      <c r="A226" t="s">
        <v>14462</v>
      </c>
      <c r="B226" s="7" t="s">
        <v>4414</v>
      </c>
      <c r="C226" s="7" t="s">
        <v>4546</v>
      </c>
      <c r="D226" s="7" t="s">
        <v>4547</v>
      </c>
      <c r="E226" s="7" t="s">
        <v>4548</v>
      </c>
      <c r="F226" s="7" t="s">
        <v>4549</v>
      </c>
      <c r="G226" s="7"/>
      <c r="H226" s="17" t="s">
        <v>4550</v>
      </c>
      <c r="I226" s="7">
        <v>4.7</v>
      </c>
      <c r="J226" s="7">
        <v>-136</v>
      </c>
      <c r="K226" s="7" t="s">
        <v>4551</v>
      </c>
      <c r="L226" s="7" t="s">
        <v>1522</v>
      </c>
      <c r="M226" s="7" t="s">
        <v>1455</v>
      </c>
      <c r="N226" s="7" t="s">
        <v>316</v>
      </c>
      <c r="O226" s="19"/>
      <c r="P226" s="7"/>
      <c r="Q226" s="7"/>
      <c r="R226" s="7"/>
      <c r="S226" s="7"/>
      <c r="T226" s="7"/>
      <c r="U226" s="7"/>
      <c r="V226" s="7"/>
      <c r="W226" s="7"/>
      <c r="X226" s="7"/>
      <c r="Y226" s="7"/>
      <c r="Z226" s="7"/>
      <c r="AA226" s="7"/>
      <c r="AB226" s="7"/>
      <c r="AC226" s="7"/>
    </row>
    <row r="227" spans="1:29" ht="22.5" customHeight="1">
      <c r="A227" t="s">
        <v>14462</v>
      </c>
      <c r="B227" s="7" t="s">
        <v>4414</v>
      </c>
      <c r="C227" s="7" t="s">
        <v>4552</v>
      </c>
      <c r="D227" s="7" t="s">
        <v>4553</v>
      </c>
      <c r="E227" s="7" t="s">
        <v>4554</v>
      </c>
      <c r="F227" s="7" t="s">
        <v>4555</v>
      </c>
      <c r="G227" s="7"/>
      <c r="H227" s="17" t="s">
        <v>4556</v>
      </c>
      <c r="I227" s="7">
        <v>4.5999999999999996</v>
      </c>
      <c r="J227" s="7">
        <v>-515</v>
      </c>
      <c r="K227" s="7" t="s">
        <v>4557</v>
      </c>
      <c r="L227" s="7" t="s">
        <v>1476</v>
      </c>
      <c r="M227" s="7" t="s">
        <v>1455</v>
      </c>
      <c r="N227" s="7" t="s">
        <v>4426</v>
      </c>
      <c r="O227" s="19"/>
      <c r="P227" s="7"/>
      <c r="Q227" s="7"/>
      <c r="R227" s="7"/>
      <c r="S227" s="7"/>
      <c r="T227" s="7"/>
      <c r="U227" s="7"/>
      <c r="V227" s="7"/>
      <c r="W227" s="7"/>
      <c r="X227" s="7"/>
      <c r="Y227" s="7"/>
      <c r="Z227" s="7"/>
      <c r="AA227" s="7"/>
      <c r="AB227" s="7"/>
      <c r="AC227" s="7"/>
    </row>
    <row r="228" spans="1:29" ht="22.5" customHeight="1">
      <c r="A228" t="s">
        <v>14462</v>
      </c>
      <c r="B228" s="7" t="s">
        <v>4414</v>
      </c>
      <c r="C228" s="7" t="s">
        <v>4558</v>
      </c>
      <c r="D228" s="7" t="s">
        <v>4559</v>
      </c>
      <c r="E228" s="7" t="s">
        <v>4560</v>
      </c>
      <c r="F228" s="7" t="s">
        <v>4561</v>
      </c>
      <c r="G228" s="7"/>
      <c r="H228" s="17" t="s">
        <v>4562</v>
      </c>
      <c r="I228" s="7">
        <v>4.8</v>
      </c>
      <c r="J228" s="7">
        <v>-455</v>
      </c>
      <c r="K228" s="7" t="s">
        <v>4563</v>
      </c>
      <c r="L228" s="7" t="s">
        <v>1496</v>
      </c>
      <c r="M228" s="7" t="s">
        <v>1455</v>
      </c>
      <c r="N228" s="7" t="s">
        <v>316</v>
      </c>
      <c r="O228" s="19"/>
      <c r="P228" s="7"/>
      <c r="Q228" s="7"/>
      <c r="R228" s="7"/>
      <c r="S228" s="7"/>
      <c r="T228" s="7"/>
      <c r="U228" s="7"/>
      <c r="V228" s="7"/>
      <c r="W228" s="7"/>
      <c r="X228" s="7"/>
      <c r="Y228" s="7"/>
      <c r="Z228" s="7"/>
      <c r="AA228" s="7"/>
      <c r="AB228" s="7"/>
      <c r="AC228" s="7"/>
    </row>
    <row r="229" spans="1:29" ht="12.75">
      <c r="B229" s="7"/>
      <c r="C229" s="7"/>
      <c r="D229" s="7"/>
      <c r="E229" s="7"/>
      <c r="F229" s="7"/>
      <c r="G229" s="7"/>
      <c r="H229" s="7"/>
      <c r="I229" s="7"/>
      <c r="J229" s="7"/>
      <c r="K229" s="7"/>
      <c r="L229" s="7"/>
      <c r="M229" s="7"/>
      <c r="N229" s="7"/>
      <c r="O229" s="19"/>
      <c r="P229" s="7"/>
      <c r="Q229" s="7"/>
      <c r="R229" s="7"/>
      <c r="S229" s="7"/>
      <c r="T229" s="7"/>
      <c r="U229" s="7"/>
      <c r="V229" s="7"/>
      <c r="W229" s="7"/>
      <c r="X229" s="7"/>
      <c r="Y229" s="7"/>
      <c r="Z229" s="7"/>
      <c r="AA229" s="7"/>
      <c r="AB229" s="7"/>
      <c r="AC229" s="7"/>
    </row>
    <row r="230" spans="1:29" ht="12.75">
      <c r="B230" s="7"/>
      <c r="C230" s="7"/>
      <c r="D230" s="7"/>
      <c r="E230" s="7"/>
      <c r="F230" s="7"/>
      <c r="G230" s="7"/>
      <c r="H230" s="7"/>
      <c r="I230" s="7"/>
      <c r="J230" s="7"/>
      <c r="K230" s="7"/>
      <c r="L230" s="7"/>
      <c r="M230" s="7"/>
      <c r="N230" s="7"/>
      <c r="O230" s="19"/>
      <c r="P230" s="7"/>
      <c r="Q230" s="7"/>
      <c r="R230" s="7"/>
      <c r="S230" s="7"/>
      <c r="T230" s="7"/>
      <c r="U230" s="7"/>
      <c r="V230" s="7"/>
      <c r="W230" s="7"/>
      <c r="X230" s="7"/>
      <c r="Y230" s="7"/>
      <c r="Z230" s="7"/>
      <c r="AA230" s="7"/>
      <c r="AB230" s="7"/>
      <c r="AC230" s="7"/>
    </row>
    <row r="231" spans="1:29" ht="12.75">
      <c r="B231" s="7"/>
      <c r="C231" s="7"/>
      <c r="D231" s="7"/>
      <c r="E231" s="7"/>
      <c r="F231" s="7"/>
      <c r="G231" s="7"/>
      <c r="H231" s="7"/>
      <c r="I231" s="7"/>
      <c r="J231" s="7"/>
      <c r="K231" s="7"/>
      <c r="L231" s="7"/>
      <c r="M231" s="7"/>
      <c r="N231" s="7"/>
      <c r="O231" s="19"/>
      <c r="P231" s="7"/>
      <c r="Q231" s="7"/>
      <c r="R231" s="7"/>
      <c r="S231" s="7"/>
      <c r="T231" s="7"/>
      <c r="U231" s="7"/>
      <c r="V231" s="7"/>
      <c r="W231" s="7"/>
      <c r="X231" s="7"/>
      <c r="Y231" s="7"/>
      <c r="Z231" s="7"/>
      <c r="AA231" s="7"/>
      <c r="AB231" s="7"/>
      <c r="AC231" s="7"/>
    </row>
    <row r="232" spans="1:29" ht="12.75">
      <c r="B232" s="7"/>
      <c r="C232" s="7"/>
      <c r="D232" s="7"/>
      <c r="E232" s="7"/>
      <c r="F232" s="7"/>
      <c r="G232" s="7"/>
      <c r="H232" s="7"/>
      <c r="I232" s="7"/>
      <c r="J232" s="7"/>
      <c r="K232" s="7"/>
      <c r="L232" s="7"/>
      <c r="M232" s="7"/>
      <c r="N232" s="7"/>
      <c r="O232" s="19"/>
      <c r="P232" s="7"/>
      <c r="Q232" s="7"/>
      <c r="R232" s="7"/>
      <c r="S232" s="7"/>
      <c r="T232" s="7"/>
      <c r="U232" s="7"/>
      <c r="V232" s="7"/>
      <c r="W232" s="7"/>
      <c r="X232" s="7"/>
      <c r="Y232" s="7"/>
      <c r="Z232" s="7"/>
      <c r="AA232" s="7"/>
      <c r="AB232" s="7"/>
      <c r="AC232" s="7"/>
    </row>
    <row r="233" spans="1:29" ht="12.75">
      <c r="B233" s="7"/>
      <c r="C233" s="7"/>
      <c r="D233" s="7"/>
      <c r="E233" s="7"/>
      <c r="F233" s="7"/>
      <c r="G233" s="7"/>
      <c r="H233" s="7"/>
      <c r="I233" s="7"/>
      <c r="J233" s="7"/>
      <c r="K233" s="7"/>
      <c r="L233" s="7"/>
      <c r="M233" s="7"/>
      <c r="N233" s="7"/>
      <c r="O233" s="19"/>
      <c r="P233" s="7"/>
      <c r="Q233" s="7"/>
      <c r="R233" s="7"/>
      <c r="S233" s="7"/>
      <c r="T233" s="7"/>
      <c r="U233" s="7"/>
      <c r="V233" s="7"/>
      <c r="W233" s="7"/>
      <c r="X233" s="7"/>
      <c r="Y233" s="7"/>
      <c r="Z233" s="7"/>
      <c r="AA233" s="7"/>
      <c r="AB233" s="7"/>
      <c r="AC233" s="7"/>
    </row>
    <row r="234" spans="1:29" ht="12.75">
      <c r="B234" s="7"/>
      <c r="C234" s="7"/>
      <c r="D234" s="7"/>
      <c r="E234" s="7"/>
      <c r="F234" s="7"/>
      <c r="G234" s="7"/>
      <c r="H234" s="7"/>
      <c r="I234" s="7"/>
      <c r="J234" s="7"/>
      <c r="K234" s="7"/>
      <c r="L234" s="7"/>
      <c r="M234" s="7"/>
      <c r="N234" s="7"/>
      <c r="O234" s="19"/>
      <c r="P234" s="7"/>
      <c r="Q234" s="7"/>
      <c r="R234" s="7"/>
      <c r="S234" s="7"/>
      <c r="T234" s="7"/>
      <c r="U234" s="7"/>
      <c r="V234" s="7"/>
      <c r="W234" s="7"/>
      <c r="X234" s="7"/>
      <c r="Y234" s="7"/>
      <c r="Z234" s="7"/>
      <c r="AA234" s="7"/>
      <c r="AB234" s="7"/>
      <c r="AC234" s="7"/>
    </row>
    <row r="235" spans="1:29" ht="12.75">
      <c r="B235" s="7"/>
      <c r="C235" s="7"/>
      <c r="D235" s="7"/>
      <c r="E235" s="7"/>
      <c r="F235" s="7"/>
      <c r="G235" s="7"/>
      <c r="H235" s="7"/>
      <c r="I235" s="7"/>
      <c r="J235" s="9"/>
      <c r="K235" s="7"/>
      <c r="L235" s="7"/>
      <c r="M235" s="7"/>
      <c r="N235" s="7"/>
      <c r="O235" s="19"/>
      <c r="P235" s="7"/>
      <c r="Q235" s="7"/>
      <c r="R235" s="7"/>
      <c r="S235" s="7"/>
      <c r="T235" s="7"/>
      <c r="U235" s="7"/>
      <c r="V235" s="7"/>
      <c r="W235" s="7"/>
      <c r="X235" s="7"/>
      <c r="Y235" s="7"/>
      <c r="Z235" s="7"/>
      <c r="AA235" s="7"/>
      <c r="AB235" s="7"/>
      <c r="AC235" s="7"/>
    </row>
    <row r="236" spans="1:29" ht="12.75">
      <c r="B236" s="7"/>
      <c r="C236" s="7"/>
      <c r="D236" s="7"/>
      <c r="E236" s="7"/>
      <c r="F236" s="7"/>
      <c r="G236" s="7"/>
      <c r="H236" s="7"/>
      <c r="I236" s="7"/>
      <c r="J236" s="7"/>
      <c r="K236" s="7"/>
      <c r="L236" s="7"/>
      <c r="M236" s="7"/>
      <c r="N236" s="7"/>
      <c r="O236" s="19"/>
      <c r="P236" s="7"/>
      <c r="Q236" s="7"/>
      <c r="R236" s="7"/>
      <c r="S236" s="7"/>
      <c r="T236" s="7"/>
      <c r="U236" s="7"/>
      <c r="V236" s="7"/>
      <c r="W236" s="7"/>
      <c r="X236" s="7"/>
      <c r="Y236" s="7"/>
      <c r="Z236" s="7"/>
      <c r="AA236" s="7"/>
      <c r="AB236" s="7"/>
      <c r="AC236" s="7"/>
    </row>
    <row r="237" spans="1:29" ht="12.75">
      <c r="B237" s="7"/>
      <c r="C237" s="7"/>
      <c r="D237" s="7"/>
      <c r="E237" s="7"/>
      <c r="F237" s="7"/>
      <c r="G237" s="7"/>
      <c r="H237" s="7"/>
      <c r="I237" s="7"/>
      <c r="J237" s="9"/>
      <c r="K237" s="7"/>
      <c r="L237" s="7"/>
      <c r="M237" s="7"/>
      <c r="N237" s="7"/>
      <c r="O237" s="19"/>
      <c r="P237" s="7"/>
      <c r="Q237" s="7"/>
      <c r="R237" s="7"/>
      <c r="S237" s="7"/>
      <c r="T237" s="7"/>
      <c r="U237" s="7"/>
      <c r="V237" s="7"/>
      <c r="W237" s="7"/>
      <c r="X237" s="7"/>
      <c r="Y237" s="7"/>
      <c r="Z237" s="7"/>
      <c r="AA237" s="7"/>
      <c r="AB237" s="7"/>
      <c r="AC237" s="7"/>
    </row>
    <row r="238" spans="1:29" ht="12.75">
      <c r="B238" s="7"/>
      <c r="C238" s="7"/>
      <c r="D238" s="7"/>
      <c r="E238" s="7"/>
      <c r="F238" s="7"/>
      <c r="G238" s="7"/>
      <c r="H238" s="7"/>
      <c r="I238" s="7"/>
      <c r="J238" s="7"/>
      <c r="K238" s="7"/>
      <c r="L238" s="7"/>
      <c r="M238" s="7"/>
      <c r="N238" s="7"/>
      <c r="O238" s="19"/>
      <c r="P238" s="7"/>
      <c r="Q238" s="7"/>
      <c r="R238" s="7"/>
      <c r="S238" s="7"/>
      <c r="T238" s="7"/>
      <c r="U238" s="7"/>
      <c r="V238" s="7"/>
      <c r="W238" s="7"/>
      <c r="X238" s="7"/>
      <c r="Y238" s="7"/>
      <c r="Z238" s="7"/>
      <c r="AA238" s="7"/>
      <c r="AB238" s="7"/>
      <c r="AC238" s="7"/>
    </row>
    <row r="239" spans="1:29" ht="12.75">
      <c r="B239" s="7"/>
      <c r="C239" s="7"/>
      <c r="D239" s="7"/>
      <c r="E239" s="7"/>
      <c r="F239" s="7"/>
      <c r="G239" s="7"/>
      <c r="H239" s="7"/>
      <c r="I239" s="7"/>
      <c r="J239" s="7"/>
      <c r="K239" s="7"/>
      <c r="L239" s="7"/>
      <c r="M239" s="7"/>
      <c r="N239" s="7"/>
      <c r="O239" s="19"/>
      <c r="P239" s="7"/>
      <c r="Q239" s="7"/>
      <c r="R239" s="7"/>
      <c r="S239" s="7"/>
      <c r="T239" s="7"/>
      <c r="U239" s="7"/>
      <c r="V239" s="7"/>
      <c r="W239" s="7"/>
      <c r="X239" s="7"/>
      <c r="Y239" s="7"/>
      <c r="Z239" s="7"/>
      <c r="AA239" s="7"/>
      <c r="AB239" s="7"/>
      <c r="AC239" s="7"/>
    </row>
    <row r="240" spans="1:29" ht="12.75">
      <c r="B240" s="7"/>
      <c r="C240" s="7"/>
      <c r="D240" s="7"/>
      <c r="E240" s="7"/>
      <c r="F240" s="7"/>
      <c r="G240" s="7"/>
      <c r="H240" s="7"/>
      <c r="I240" s="7"/>
      <c r="J240" s="9"/>
      <c r="K240" s="7"/>
      <c r="L240" s="7"/>
      <c r="M240" s="7"/>
      <c r="N240" s="7"/>
      <c r="O240" s="19"/>
      <c r="P240" s="7"/>
      <c r="Q240" s="7"/>
      <c r="R240" s="7"/>
      <c r="S240" s="7"/>
      <c r="T240" s="7"/>
      <c r="U240" s="7"/>
      <c r="V240" s="7"/>
      <c r="W240" s="7"/>
      <c r="X240" s="7"/>
      <c r="Y240" s="7"/>
      <c r="Z240" s="7"/>
      <c r="AA240" s="7"/>
      <c r="AB240" s="7"/>
      <c r="AC240" s="7"/>
    </row>
    <row r="241" spans="2:29" ht="12.75">
      <c r="B241" s="7"/>
      <c r="C241" s="7"/>
      <c r="D241" s="7"/>
      <c r="E241" s="7"/>
      <c r="F241" s="7"/>
      <c r="G241" s="7"/>
      <c r="H241" s="7"/>
      <c r="I241" s="7"/>
      <c r="J241" s="7"/>
      <c r="K241" s="7"/>
      <c r="L241" s="7"/>
      <c r="M241" s="7"/>
      <c r="N241" s="7"/>
      <c r="O241" s="19"/>
      <c r="P241" s="7"/>
      <c r="Q241" s="7"/>
      <c r="R241" s="7"/>
      <c r="S241" s="7"/>
      <c r="T241" s="7"/>
      <c r="U241" s="7"/>
      <c r="V241" s="7"/>
      <c r="W241" s="7"/>
      <c r="X241" s="7"/>
      <c r="Y241" s="7"/>
      <c r="Z241" s="7"/>
      <c r="AA241" s="7"/>
      <c r="AB241" s="7"/>
      <c r="AC241" s="7"/>
    </row>
    <row r="242" spans="2:29" ht="12.75">
      <c r="B242" s="7"/>
      <c r="C242" s="7"/>
      <c r="D242" s="7"/>
      <c r="E242" s="7"/>
      <c r="F242" s="7"/>
      <c r="G242" s="7"/>
      <c r="H242" s="7"/>
      <c r="I242" s="7"/>
      <c r="J242" s="9"/>
      <c r="K242" s="7"/>
      <c r="L242" s="7"/>
      <c r="M242" s="7"/>
      <c r="N242" s="7"/>
      <c r="O242" s="19"/>
      <c r="P242" s="7"/>
      <c r="Q242" s="7"/>
      <c r="R242" s="7"/>
      <c r="S242" s="7"/>
      <c r="T242" s="7"/>
      <c r="U242" s="7"/>
      <c r="V242" s="7"/>
      <c r="W242" s="7"/>
      <c r="X242" s="7"/>
      <c r="Y242" s="7"/>
      <c r="Z242" s="7"/>
      <c r="AA242" s="7"/>
      <c r="AB242" s="7"/>
      <c r="AC242" s="7"/>
    </row>
    <row r="243" spans="2:29" ht="12.75">
      <c r="B243" s="7"/>
      <c r="C243" s="7"/>
      <c r="D243" s="7"/>
      <c r="E243" s="7"/>
      <c r="F243" s="7"/>
      <c r="G243" s="7"/>
      <c r="H243" s="7"/>
      <c r="I243" s="7"/>
      <c r="J243" s="7"/>
      <c r="K243" s="7"/>
      <c r="L243" s="7"/>
      <c r="M243" s="7"/>
      <c r="N243" s="7"/>
      <c r="O243" s="19"/>
      <c r="P243" s="7"/>
      <c r="Q243" s="7"/>
      <c r="R243" s="7"/>
      <c r="S243" s="7"/>
      <c r="T243" s="7"/>
      <c r="U243" s="7"/>
      <c r="V243" s="7"/>
      <c r="W243" s="7"/>
      <c r="X243" s="7"/>
      <c r="Y243" s="7"/>
      <c r="Z243" s="7"/>
      <c r="AA243" s="7"/>
      <c r="AB243" s="7"/>
      <c r="AC243" s="7"/>
    </row>
    <row r="244" spans="2:29" ht="12.75">
      <c r="B244" s="7"/>
      <c r="C244" s="7"/>
      <c r="D244" s="7"/>
      <c r="E244" s="7"/>
      <c r="F244" s="7"/>
      <c r="G244" s="7"/>
      <c r="H244" s="7"/>
      <c r="I244" s="7"/>
      <c r="J244" s="7"/>
      <c r="K244" s="7"/>
      <c r="L244" s="7"/>
      <c r="M244" s="7"/>
      <c r="N244" s="7"/>
      <c r="O244" s="19"/>
      <c r="P244" s="7"/>
      <c r="Q244" s="7"/>
      <c r="R244" s="7"/>
      <c r="S244" s="7"/>
      <c r="T244" s="7"/>
      <c r="U244" s="7"/>
      <c r="V244" s="7"/>
      <c r="W244" s="7"/>
      <c r="X244" s="7"/>
      <c r="Y244" s="7"/>
      <c r="Z244" s="7"/>
      <c r="AA244" s="7"/>
      <c r="AB244" s="7"/>
      <c r="AC244" s="7"/>
    </row>
    <row r="245" spans="2:29" ht="12.75">
      <c r="B245" s="7"/>
      <c r="C245" s="7"/>
      <c r="D245" s="7"/>
      <c r="E245" s="7"/>
      <c r="F245" s="19"/>
      <c r="G245" s="7"/>
      <c r="H245" s="7"/>
      <c r="I245" s="7"/>
      <c r="J245" s="7"/>
      <c r="K245" s="7"/>
      <c r="L245" s="7"/>
      <c r="M245" s="7"/>
      <c r="N245" s="7"/>
      <c r="O245" s="19"/>
      <c r="P245" s="7"/>
      <c r="Q245" s="7"/>
      <c r="R245" s="7"/>
      <c r="S245" s="7"/>
      <c r="T245" s="7"/>
      <c r="U245" s="7"/>
      <c r="V245" s="7"/>
      <c r="W245" s="7"/>
      <c r="X245" s="7"/>
      <c r="Y245" s="7"/>
      <c r="Z245" s="7"/>
      <c r="AA245" s="7"/>
      <c r="AB245" s="7"/>
      <c r="AC245" s="7"/>
    </row>
    <row r="246" spans="2:29" ht="12.75">
      <c r="B246" s="7"/>
      <c r="C246" s="7"/>
      <c r="D246" s="7"/>
      <c r="E246" s="7"/>
      <c r="F246" s="7"/>
      <c r="G246" s="7"/>
      <c r="H246" s="7"/>
      <c r="I246" s="7"/>
      <c r="J246" s="7"/>
      <c r="K246" s="7"/>
      <c r="L246" s="7"/>
      <c r="M246" s="19"/>
      <c r="N246" s="7"/>
      <c r="O246" s="19"/>
      <c r="P246" s="19"/>
      <c r="Q246" s="19"/>
      <c r="R246" s="19"/>
      <c r="S246" s="19"/>
      <c r="T246" s="19"/>
      <c r="U246" s="19"/>
      <c r="V246" s="19"/>
      <c r="W246" s="19"/>
      <c r="X246" s="19"/>
      <c r="Y246" s="19"/>
      <c r="Z246" s="19"/>
      <c r="AA246" s="19"/>
      <c r="AB246" s="19"/>
      <c r="AC246" s="19"/>
    </row>
    <row r="247" spans="2:29" ht="12.75">
      <c r="B247" s="7"/>
      <c r="C247" s="7"/>
      <c r="D247" s="7"/>
      <c r="E247" s="7"/>
      <c r="F247" s="7"/>
      <c r="G247" s="7"/>
      <c r="H247" s="7"/>
      <c r="I247" s="7"/>
      <c r="J247" s="7"/>
      <c r="K247" s="7"/>
      <c r="L247" s="7"/>
      <c r="M247" s="19"/>
      <c r="N247" s="7"/>
      <c r="O247" s="19"/>
      <c r="P247" s="19"/>
      <c r="Q247" s="19"/>
      <c r="R247" s="19"/>
      <c r="S247" s="19"/>
      <c r="T247" s="19"/>
      <c r="U247" s="19"/>
      <c r="V247" s="19"/>
      <c r="W247" s="19"/>
      <c r="X247" s="19"/>
      <c r="Y247" s="19"/>
      <c r="Z247" s="19"/>
      <c r="AA247" s="19"/>
      <c r="AB247" s="19"/>
      <c r="AC247" s="19"/>
    </row>
    <row r="248" spans="2:29" ht="12.75">
      <c r="B248" s="7"/>
      <c r="C248" s="7"/>
      <c r="D248" s="7"/>
      <c r="E248" s="7"/>
      <c r="F248" s="7"/>
      <c r="G248" s="7"/>
      <c r="H248" s="7"/>
      <c r="I248" s="7"/>
      <c r="J248" s="7"/>
      <c r="K248" s="7"/>
      <c r="L248" s="7"/>
      <c r="M248" s="19"/>
      <c r="N248" s="7"/>
      <c r="O248" s="19"/>
      <c r="P248" s="19"/>
      <c r="Q248" s="19"/>
      <c r="R248" s="19"/>
      <c r="S248" s="19"/>
      <c r="T248" s="19"/>
      <c r="U248" s="19"/>
      <c r="V248" s="19"/>
      <c r="W248" s="19"/>
      <c r="X248" s="19"/>
      <c r="Y248" s="19"/>
      <c r="Z248" s="19"/>
      <c r="AA248" s="19"/>
      <c r="AB248" s="19"/>
      <c r="AC248" s="19"/>
    </row>
    <row r="249" spans="2:29" ht="12.75">
      <c r="B249" s="7"/>
      <c r="C249" s="7"/>
      <c r="D249" s="7"/>
      <c r="E249" s="7"/>
      <c r="F249" s="7"/>
      <c r="G249" s="7"/>
      <c r="H249" s="7"/>
      <c r="I249" s="7"/>
      <c r="J249" s="7"/>
      <c r="K249" s="7"/>
      <c r="L249" s="7"/>
      <c r="M249" s="19"/>
      <c r="N249" s="7"/>
      <c r="O249" s="19"/>
      <c r="P249" s="19"/>
      <c r="Q249" s="19"/>
      <c r="R249" s="19"/>
      <c r="S249" s="19"/>
      <c r="T249" s="19"/>
      <c r="U249" s="19"/>
      <c r="V249" s="19"/>
      <c r="W249" s="19"/>
      <c r="X249" s="19"/>
      <c r="Y249" s="19"/>
      <c r="Z249" s="19"/>
      <c r="AA249" s="19"/>
      <c r="AB249" s="19"/>
      <c r="AC249" s="19"/>
    </row>
    <row r="250" spans="2:29" ht="12.75">
      <c r="B250" s="7"/>
      <c r="C250" s="7"/>
      <c r="D250" s="7"/>
      <c r="E250" s="7"/>
      <c r="F250" s="7"/>
      <c r="G250" s="7"/>
      <c r="H250" s="7"/>
      <c r="I250" s="7"/>
      <c r="J250" s="7"/>
      <c r="K250" s="7"/>
      <c r="L250" s="7"/>
      <c r="M250" s="19"/>
      <c r="N250" s="7"/>
      <c r="O250" s="19"/>
      <c r="P250" s="19"/>
      <c r="Q250" s="19"/>
      <c r="R250" s="19"/>
      <c r="S250" s="19"/>
      <c r="T250" s="19"/>
      <c r="U250" s="19"/>
      <c r="V250" s="19"/>
      <c r="W250" s="19"/>
      <c r="X250" s="19"/>
      <c r="Y250" s="19"/>
      <c r="Z250" s="19"/>
      <c r="AA250" s="19"/>
      <c r="AB250" s="19"/>
      <c r="AC250" s="19"/>
    </row>
    <row r="251" spans="2:29" ht="12.75">
      <c r="B251" s="7"/>
      <c r="C251" s="7"/>
      <c r="D251" s="7"/>
      <c r="E251" s="7"/>
      <c r="F251" s="7"/>
      <c r="G251" s="7"/>
      <c r="H251" s="7"/>
      <c r="I251" s="7"/>
      <c r="J251" s="7"/>
      <c r="K251" s="7"/>
      <c r="L251" s="7"/>
      <c r="M251" s="19"/>
      <c r="N251" s="7"/>
      <c r="O251" s="19"/>
      <c r="P251" s="19"/>
      <c r="Q251" s="19"/>
      <c r="R251" s="19"/>
      <c r="S251" s="19"/>
      <c r="T251" s="19"/>
      <c r="U251" s="19"/>
      <c r="V251" s="19"/>
      <c r="W251" s="19"/>
      <c r="X251" s="19"/>
      <c r="Y251" s="19"/>
      <c r="Z251" s="19"/>
      <c r="AA251" s="19"/>
      <c r="AB251" s="19"/>
      <c r="AC251" s="19"/>
    </row>
    <row r="252" spans="2:29" ht="12.75">
      <c r="B252" s="7"/>
      <c r="C252" s="7"/>
      <c r="D252" s="7"/>
      <c r="E252" s="7"/>
      <c r="F252" s="7"/>
      <c r="G252" s="7"/>
      <c r="H252" s="7"/>
      <c r="I252" s="7"/>
      <c r="J252" s="7"/>
      <c r="K252" s="7"/>
      <c r="L252" s="7"/>
      <c r="M252" s="19"/>
      <c r="N252" s="7"/>
      <c r="O252" s="19"/>
      <c r="P252" s="19"/>
      <c r="Q252" s="19"/>
      <c r="R252" s="19"/>
      <c r="S252" s="19"/>
      <c r="T252" s="19"/>
      <c r="U252" s="19"/>
      <c r="V252" s="19"/>
      <c r="W252" s="19"/>
      <c r="X252" s="19"/>
      <c r="Y252" s="19"/>
      <c r="Z252" s="19"/>
      <c r="AA252" s="19"/>
      <c r="AB252" s="19"/>
      <c r="AC252" s="19"/>
    </row>
    <row r="253" spans="2:29" ht="12.75">
      <c r="B253" s="7"/>
      <c r="C253" s="7"/>
      <c r="D253" s="7"/>
      <c r="E253" s="7"/>
      <c r="F253" s="7"/>
      <c r="G253" s="7"/>
      <c r="H253" s="7"/>
      <c r="I253" s="7"/>
      <c r="J253" s="7"/>
      <c r="K253" s="7"/>
      <c r="L253" s="7"/>
      <c r="M253" s="19"/>
      <c r="N253" s="7"/>
      <c r="O253" s="19"/>
      <c r="P253" s="19"/>
      <c r="Q253" s="19"/>
      <c r="R253" s="19"/>
      <c r="S253" s="19"/>
      <c r="T253" s="19"/>
      <c r="U253" s="19"/>
      <c r="V253" s="19"/>
      <c r="W253" s="19"/>
      <c r="X253" s="19"/>
      <c r="Y253" s="19"/>
      <c r="Z253" s="19"/>
      <c r="AA253" s="19"/>
      <c r="AB253" s="19"/>
      <c r="AC253" s="19"/>
    </row>
    <row r="254" spans="2:29" ht="12.75">
      <c r="B254" s="7"/>
      <c r="C254" s="7"/>
      <c r="D254" s="7"/>
      <c r="E254" s="7"/>
      <c r="F254" s="7"/>
      <c r="G254" s="7"/>
      <c r="H254" s="7"/>
      <c r="I254" s="7"/>
      <c r="J254" s="7"/>
      <c r="K254" s="7"/>
      <c r="L254" s="7"/>
      <c r="M254" s="19"/>
      <c r="N254" s="7"/>
      <c r="O254" s="19"/>
      <c r="P254" s="19"/>
      <c r="Q254" s="19"/>
      <c r="R254" s="19"/>
      <c r="S254" s="19"/>
      <c r="T254" s="19"/>
      <c r="U254" s="19"/>
      <c r="V254" s="19"/>
      <c r="W254" s="19"/>
      <c r="X254" s="19"/>
      <c r="Y254" s="19"/>
      <c r="Z254" s="19"/>
      <c r="AA254" s="19"/>
      <c r="AB254" s="19"/>
      <c r="AC254" s="19"/>
    </row>
    <row r="255" spans="2:29" ht="12.75">
      <c r="B255" s="7"/>
      <c r="C255" s="7"/>
      <c r="D255" s="7"/>
      <c r="E255" s="7"/>
      <c r="F255" s="7"/>
      <c r="G255" s="7"/>
      <c r="H255" s="7"/>
      <c r="I255" s="7"/>
      <c r="J255" s="7"/>
      <c r="K255" s="7"/>
      <c r="L255" s="7"/>
      <c r="M255" s="19"/>
      <c r="N255" s="7"/>
      <c r="O255" s="19"/>
      <c r="P255" s="19"/>
      <c r="Q255" s="19"/>
      <c r="R255" s="19"/>
      <c r="S255" s="19"/>
      <c r="T255" s="19"/>
      <c r="U255" s="19"/>
      <c r="V255" s="19"/>
      <c r="W255" s="19"/>
      <c r="X255" s="19"/>
      <c r="Y255" s="19"/>
      <c r="Z255" s="19"/>
      <c r="AA255" s="19"/>
      <c r="AB255" s="19"/>
      <c r="AC255" s="19"/>
    </row>
    <row r="256" spans="2:29" ht="12.75">
      <c r="B256" s="7"/>
      <c r="C256" s="7"/>
      <c r="D256" s="7"/>
      <c r="E256" s="7"/>
      <c r="F256" s="7"/>
      <c r="G256" s="7"/>
      <c r="H256" s="7"/>
      <c r="I256" s="7"/>
      <c r="J256" s="7"/>
      <c r="K256" s="7"/>
      <c r="L256" s="7"/>
      <c r="M256" s="19"/>
      <c r="N256" s="7"/>
      <c r="O256" s="19"/>
      <c r="P256" s="19"/>
      <c r="Q256" s="19"/>
      <c r="R256" s="19"/>
      <c r="S256" s="19"/>
      <c r="T256" s="19"/>
      <c r="U256" s="19"/>
      <c r="V256" s="19"/>
      <c r="W256" s="19"/>
      <c r="X256" s="19"/>
      <c r="Y256" s="19"/>
      <c r="Z256" s="19"/>
      <c r="AA256" s="19"/>
      <c r="AB256" s="19"/>
      <c r="AC256" s="19"/>
    </row>
    <row r="257" spans="2:29" ht="12.75">
      <c r="B257" s="7"/>
      <c r="C257" s="7"/>
      <c r="D257" s="7"/>
      <c r="E257" s="7"/>
      <c r="F257" s="7"/>
      <c r="G257" s="7"/>
      <c r="H257" s="7"/>
      <c r="I257" s="7"/>
      <c r="J257" s="7"/>
      <c r="K257" s="7"/>
      <c r="L257" s="7"/>
      <c r="M257" s="19"/>
      <c r="N257" s="7"/>
      <c r="O257" s="19"/>
      <c r="P257" s="19"/>
      <c r="Q257" s="19"/>
      <c r="R257" s="19"/>
      <c r="S257" s="19"/>
      <c r="T257" s="19"/>
      <c r="U257" s="19"/>
      <c r="V257" s="19"/>
      <c r="W257" s="19"/>
      <c r="X257" s="19"/>
      <c r="Y257" s="19"/>
      <c r="Z257" s="19"/>
      <c r="AA257" s="19"/>
      <c r="AB257" s="19"/>
      <c r="AC257" s="19"/>
    </row>
    <row r="258" spans="2:29" ht="12.75">
      <c r="B258" s="7"/>
      <c r="C258" s="7"/>
      <c r="D258" s="7"/>
      <c r="E258" s="7"/>
      <c r="F258" s="7"/>
      <c r="G258" s="7"/>
      <c r="H258" s="7"/>
      <c r="I258" s="7"/>
      <c r="J258" s="7"/>
      <c r="K258" s="7"/>
      <c r="L258" s="7"/>
      <c r="M258" s="19"/>
      <c r="N258" s="7"/>
      <c r="O258" s="19"/>
      <c r="P258" s="19"/>
      <c r="Q258" s="19"/>
      <c r="R258" s="19"/>
      <c r="S258" s="19"/>
      <c r="T258" s="19"/>
      <c r="U258" s="19"/>
      <c r="V258" s="19"/>
      <c r="W258" s="19"/>
      <c r="X258" s="19"/>
      <c r="Y258" s="19"/>
      <c r="Z258" s="19"/>
      <c r="AA258" s="19"/>
      <c r="AB258" s="19"/>
      <c r="AC258" s="19"/>
    </row>
    <row r="259" spans="2:29" ht="12.75">
      <c r="B259" s="7"/>
      <c r="C259" s="7"/>
      <c r="D259" s="7"/>
      <c r="E259" s="7"/>
      <c r="F259" s="7"/>
      <c r="G259" s="7"/>
      <c r="H259" s="7"/>
      <c r="I259" s="7"/>
      <c r="J259" s="7"/>
      <c r="K259" s="7"/>
      <c r="L259" s="7"/>
      <c r="M259" s="19"/>
      <c r="N259" s="7"/>
      <c r="O259" s="19"/>
      <c r="P259" s="19"/>
      <c r="Q259" s="19"/>
      <c r="R259" s="19"/>
      <c r="S259" s="19"/>
      <c r="T259" s="19"/>
      <c r="U259" s="19"/>
      <c r="V259" s="19"/>
      <c r="W259" s="19"/>
      <c r="X259" s="19"/>
      <c r="Y259" s="19"/>
      <c r="Z259" s="19"/>
      <c r="AA259" s="19"/>
      <c r="AB259" s="19"/>
      <c r="AC259" s="19"/>
    </row>
    <row r="260" spans="2:29" ht="12.75">
      <c r="B260" s="7"/>
      <c r="C260" s="7"/>
      <c r="D260" s="7"/>
      <c r="E260" s="7"/>
      <c r="F260" s="7"/>
      <c r="G260" s="7"/>
      <c r="H260" s="7"/>
      <c r="I260" s="7"/>
      <c r="J260" s="7"/>
      <c r="K260" s="7"/>
      <c r="L260" s="7"/>
      <c r="M260" s="19"/>
      <c r="N260" s="7"/>
      <c r="O260" s="19"/>
      <c r="P260" s="19"/>
      <c r="Q260" s="19"/>
      <c r="R260" s="19"/>
      <c r="S260" s="19"/>
      <c r="T260" s="19"/>
      <c r="U260" s="19"/>
      <c r="V260" s="19"/>
      <c r="W260" s="19"/>
      <c r="X260" s="19"/>
      <c r="Y260" s="19"/>
      <c r="Z260" s="19"/>
      <c r="AA260" s="19"/>
      <c r="AB260" s="19"/>
      <c r="AC260" s="19"/>
    </row>
    <row r="261" spans="2:29" ht="12.75">
      <c r="B261" s="7"/>
      <c r="C261" s="7"/>
      <c r="D261" s="7"/>
      <c r="E261" s="7"/>
      <c r="F261" s="7"/>
      <c r="G261" s="7"/>
      <c r="H261" s="7"/>
      <c r="I261" s="7"/>
      <c r="J261" s="7"/>
      <c r="K261" s="7"/>
      <c r="L261" s="7"/>
      <c r="M261" s="19"/>
      <c r="N261" s="7"/>
      <c r="O261" s="19"/>
      <c r="P261" s="19"/>
      <c r="Q261" s="19"/>
      <c r="R261" s="19"/>
      <c r="S261" s="19"/>
      <c r="T261" s="19"/>
      <c r="U261" s="19"/>
      <c r="V261" s="19"/>
      <c r="W261" s="19"/>
      <c r="X261" s="19"/>
      <c r="Y261" s="19"/>
      <c r="Z261" s="19"/>
      <c r="AA261" s="19"/>
      <c r="AB261" s="19"/>
      <c r="AC261" s="19"/>
    </row>
    <row r="262" spans="2:29" ht="12.75">
      <c r="B262" s="7"/>
      <c r="C262" s="7"/>
      <c r="D262" s="7"/>
      <c r="E262" s="7"/>
      <c r="F262" s="7"/>
      <c r="G262" s="7"/>
      <c r="H262" s="7"/>
      <c r="I262" s="7"/>
      <c r="J262" s="7"/>
      <c r="K262" s="7"/>
      <c r="L262" s="7"/>
      <c r="M262" s="19"/>
      <c r="N262" s="7"/>
      <c r="O262" s="19"/>
      <c r="P262" s="19"/>
      <c r="Q262" s="19"/>
      <c r="R262" s="19"/>
      <c r="S262" s="19"/>
      <c r="T262" s="19"/>
      <c r="U262" s="19"/>
      <c r="V262" s="19"/>
      <c r="W262" s="19"/>
      <c r="X262" s="19"/>
      <c r="Y262" s="19"/>
      <c r="Z262" s="19"/>
      <c r="AA262" s="19"/>
      <c r="AB262" s="19"/>
      <c r="AC262" s="19"/>
    </row>
    <row r="263" spans="2:29" ht="12.75">
      <c r="B263" s="7"/>
      <c r="C263" s="7"/>
      <c r="D263" s="7"/>
      <c r="E263" s="7"/>
      <c r="F263" s="7"/>
      <c r="G263" s="7"/>
      <c r="H263" s="7"/>
      <c r="I263" s="7"/>
      <c r="J263" s="7"/>
      <c r="K263" s="7"/>
      <c r="L263" s="7"/>
      <c r="M263" s="19"/>
      <c r="N263" s="7"/>
      <c r="O263" s="19"/>
      <c r="P263" s="19"/>
      <c r="Q263" s="19"/>
      <c r="R263" s="19"/>
      <c r="S263" s="19"/>
      <c r="T263" s="19"/>
      <c r="U263" s="19"/>
      <c r="V263" s="19"/>
      <c r="W263" s="19"/>
      <c r="X263" s="19"/>
      <c r="Y263" s="19"/>
      <c r="Z263" s="19"/>
      <c r="AA263" s="19"/>
      <c r="AB263" s="19"/>
      <c r="AC263" s="19"/>
    </row>
    <row r="264" spans="2:29" ht="12.75">
      <c r="B264" s="7"/>
      <c r="C264" s="7"/>
      <c r="D264" s="7"/>
      <c r="E264" s="7"/>
      <c r="F264" s="7"/>
      <c r="G264" s="7"/>
      <c r="H264" s="7"/>
      <c r="I264" s="7"/>
      <c r="J264" s="7"/>
      <c r="K264" s="7"/>
      <c r="L264" s="7"/>
      <c r="M264" s="19"/>
      <c r="N264" s="7"/>
      <c r="O264" s="19"/>
      <c r="P264" s="19"/>
      <c r="Q264" s="19"/>
      <c r="R264" s="19"/>
      <c r="S264" s="19"/>
      <c r="T264" s="19"/>
      <c r="U264" s="19"/>
      <c r="V264" s="19"/>
      <c r="W264" s="19"/>
      <c r="X264" s="19"/>
      <c r="Y264" s="19"/>
      <c r="Z264" s="19"/>
      <c r="AA264" s="19"/>
      <c r="AB264" s="19"/>
      <c r="AC264" s="19"/>
    </row>
    <row r="265" spans="2:29" ht="12.75">
      <c r="B265" s="7"/>
      <c r="C265" s="7"/>
      <c r="D265" s="7"/>
      <c r="E265" s="7"/>
      <c r="F265" s="7"/>
      <c r="G265" s="7"/>
      <c r="H265" s="7"/>
      <c r="I265" s="7"/>
      <c r="J265" s="7"/>
      <c r="K265" s="7"/>
      <c r="L265" s="7"/>
      <c r="M265" s="19"/>
      <c r="N265" s="7"/>
      <c r="O265" s="19"/>
      <c r="P265" s="19"/>
      <c r="Q265" s="19"/>
      <c r="R265" s="19"/>
      <c r="S265" s="19"/>
      <c r="T265" s="19"/>
      <c r="U265" s="19"/>
      <c r="V265" s="19"/>
      <c r="W265" s="19"/>
      <c r="X265" s="19"/>
      <c r="Y265" s="19"/>
      <c r="Z265" s="19"/>
      <c r="AA265" s="19"/>
      <c r="AB265" s="19"/>
      <c r="AC265" s="19"/>
    </row>
    <row r="266" spans="2:29" ht="12.75">
      <c r="B266" s="7"/>
      <c r="C266" s="7"/>
      <c r="D266" s="7"/>
      <c r="E266" s="7"/>
      <c r="F266" s="7"/>
      <c r="G266" s="7"/>
      <c r="H266" s="7"/>
      <c r="I266" s="7"/>
      <c r="J266" s="7"/>
      <c r="K266" s="7"/>
      <c r="L266" s="7"/>
      <c r="M266" s="19"/>
      <c r="N266" s="7"/>
      <c r="O266" s="19"/>
      <c r="P266" s="19"/>
      <c r="Q266" s="19"/>
      <c r="R266" s="19"/>
      <c r="S266" s="19"/>
      <c r="T266" s="19"/>
      <c r="U266" s="19"/>
      <c r="V266" s="19"/>
      <c r="W266" s="19"/>
      <c r="X266" s="19"/>
      <c r="Y266" s="19"/>
      <c r="Z266" s="19"/>
      <c r="AA266" s="19"/>
      <c r="AB266" s="19"/>
      <c r="AC266" s="19"/>
    </row>
    <row r="267" spans="2:29" ht="12.75">
      <c r="B267" s="7"/>
      <c r="C267" s="7"/>
      <c r="D267" s="7"/>
      <c r="E267" s="7"/>
      <c r="F267" s="7"/>
      <c r="G267" s="7"/>
      <c r="H267" s="7"/>
      <c r="I267" s="7"/>
      <c r="J267" s="7"/>
      <c r="K267" s="7"/>
      <c r="L267" s="7"/>
      <c r="M267" s="19"/>
      <c r="N267" s="7"/>
      <c r="O267" s="19"/>
      <c r="P267" s="19"/>
      <c r="Q267" s="19"/>
      <c r="R267" s="19"/>
      <c r="S267" s="19"/>
      <c r="T267" s="19"/>
      <c r="U267" s="19"/>
      <c r="V267" s="19"/>
      <c r="W267" s="19"/>
      <c r="X267" s="19"/>
      <c r="Y267" s="19"/>
      <c r="Z267" s="19"/>
      <c r="AA267" s="19"/>
      <c r="AB267" s="19"/>
      <c r="AC267" s="19"/>
    </row>
    <row r="268" spans="2:29" ht="12.75">
      <c r="B268" s="7"/>
      <c r="C268" s="7"/>
      <c r="D268" s="7"/>
      <c r="E268" s="7"/>
      <c r="F268" s="7"/>
      <c r="G268" s="7"/>
      <c r="H268" s="7"/>
      <c r="I268" s="7"/>
      <c r="J268" s="7"/>
      <c r="K268" s="7"/>
      <c r="L268" s="7"/>
      <c r="M268" s="19"/>
      <c r="N268" s="7"/>
      <c r="O268" s="19"/>
      <c r="P268" s="19"/>
      <c r="Q268" s="19"/>
      <c r="R268" s="19"/>
      <c r="S268" s="19"/>
      <c r="T268" s="19"/>
      <c r="U268" s="19"/>
      <c r="V268" s="19"/>
      <c r="W268" s="19"/>
      <c r="X268" s="19"/>
      <c r="Y268" s="19"/>
      <c r="Z268" s="19"/>
      <c r="AA268" s="19"/>
      <c r="AB268" s="19"/>
      <c r="AC268" s="19"/>
    </row>
    <row r="269" spans="2:29" ht="12.75">
      <c r="B269" s="7"/>
      <c r="C269" s="7"/>
      <c r="D269" s="7"/>
      <c r="E269" s="7"/>
      <c r="F269" s="7"/>
      <c r="G269" s="7"/>
      <c r="H269" s="7"/>
      <c r="I269" s="7"/>
      <c r="J269" s="7"/>
      <c r="K269" s="7"/>
      <c r="L269" s="7"/>
      <c r="M269" s="19"/>
      <c r="N269" s="7"/>
      <c r="O269" s="19"/>
      <c r="P269" s="19"/>
      <c r="Q269" s="19"/>
      <c r="R269" s="19"/>
      <c r="S269" s="19"/>
      <c r="T269" s="19"/>
      <c r="U269" s="19"/>
      <c r="V269" s="19"/>
      <c r="W269" s="19"/>
      <c r="X269" s="19"/>
      <c r="Y269" s="19"/>
      <c r="Z269" s="19"/>
      <c r="AA269" s="19"/>
      <c r="AB269" s="19"/>
      <c r="AC269" s="19"/>
    </row>
    <row r="270" spans="2:29" ht="12.75">
      <c r="B270" s="7"/>
      <c r="C270" s="7"/>
      <c r="D270" s="7"/>
      <c r="E270" s="7"/>
      <c r="F270" s="7"/>
      <c r="G270" s="7"/>
      <c r="H270" s="7"/>
      <c r="I270" s="7"/>
      <c r="J270" s="7"/>
      <c r="K270" s="7"/>
      <c r="L270" s="7"/>
      <c r="M270" s="19"/>
      <c r="N270" s="7"/>
      <c r="O270" s="19"/>
      <c r="P270" s="19"/>
      <c r="Q270" s="19"/>
      <c r="R270" s="19"/>
      <c r="S270" s="19"/>
      <c r="T270" s="19"/>
      <c r="U270" s="19"/>
      <c r="V270" s="19"/>
      <c r="W270" s="19"/>
      <c r="X270" s="19"/>
      <c r="Y270" s="19"/>
      <c r="Z270" s="19"/>
      <c r="AA270" s="19"/>
      <c r="AB270" s="19"/>
      <c r="AC270" s="19"/>
    </row>
    <row r="271" spans="2:29" ht="12.75">
      <c r="B271" s="7"/>
      <c r="C271" s="7"/>
      <c r="D271" s="7"/>
      <c r="E271" s="7"/>
      <c r="F271" s="7"/>
      <c r="G271" s="7"/>
      <c r="H271" s="7"/>
      <c r="I271" s="7"/>
      <c r="J271" s="7"/>
      <c r="K271" s="7"/>
      <c r="L271" s="7"/>
      <c r="M271" s="19"/>
      <c r="N271" s="7"/>
      <c r="O271" s="19"/>
      <c r="P271" s="19"/>
      <c r="Q271" s="19"/>
      <c r="R271" s="19"/>
      <c r="S271" s="19"/>
      <c r="T271" s="19"/>
      <c r="U271" s="19"/>
      <c r="V271" s="19"/>
      <c r="W271" s="19"/>
      <c r="X271" s="19"/>
      <c r="Y271" s="19"/>
      <c r="Z271" s="19"/>
      <c r="AA271" s="19"/>
      <c r="AB271" s="19"/>
      <c r="AC271" s="19"/>
    </row>
    <row r="272" spans="2:29" ht="12.75">
      <c r="B272" s="7"/>
      <c r="C272" s="7"/>
      <c r="D272" s="7"/>
      <c r="E272" s="7"/>
      <c r="F272" s="7"/>
      <c r="G272" s="7"/>
      <c r="H272" s="7"/>
      <c r="I272" s="7"/>
      <c r="J272" s="7"/>
      <c r="K272" s="7"/>
      <c r="L272" s="7"/>
      <c r="M272" s="19"/>
      <c r="N272" s="7"/>
      <c r="O272" s="19"/>
      <c r="P272" s="19"/>
      <c r="Q272" s="19"/>
      <c r="R272" s="19"/>
      <c r="S272" s="19"/>
      <c r="T272" s="19"/>
      <c r="U272" s="19"/>
      <c r="V272" s="19"/>
      <c r="W272" s="19"/>
      <c r="X272" s="19"/>
      <c r="Y272" s="19"/>
      <c r="Z272" s="19"/>
      <c r="AA272" s="19"/>
      <c r="AB272" s="19"/>
      <c r="AC272" s="19"/>
    </row>
    <row r="273" spans="2:29" ht="12.75">
      <c r="B273" s="7"/>
      <c r="C273" s="7"/>
      <c r="D273" s="7"/>
      <c r="E273" s="7"/>
      <c r="F273" s="7"/>
      <c r="G273" s="7"/>
      <c r="H273" s="7"/>
      <c r="I273" s="7"/>
      <c r="J273" s="7"/>
      <c r="K273" s="7"/>
      <c r="L273" s="7"/>
      <c r="M273" s="19"/>
      <c r="N273" s="7"/>
      <c r="O273" s="19"/>
      <c r="P273" s="19"/>
      <c r="Q273" s="19"/>
      <c r="R273" s="19"/>
      <c r="S273" s="19"/>
      <c r="T273" s="19"/>
      <c r="U273" s="19"/>
      <c r="V273" s="19"/>
      <c r="W273" s="19"/>
      <c r="X273" s="19"/>
      <c r="Y273" s="19"/>
      <c r="Z273" s="19"/>
      <c r="AA273" s="19"/>
      <c r="AB273" s="19"/>
      <c r="AC273" s="19"/>
    </row>
    <row r="274" spans="2:29" ht="12.75">
      <c r="B274" s="7"/>
      <c r="C274" s="7"/>
      <c r="D274" s="7"/>
      <c r="E274" s="7"/>
      <c r="F274" s="7"/>
      <c r="G274" s="7"/>
      <c r="H274" s="7"/>
      <c r="I274" s="7"/>
      <c r="J274" s="7"/>
      <c r="K274" s="7"/>
      <c r="L274" s="7"/>
      <c r="M274" s="19"/>
      <c r="N274" s="7"/>
      <c r="O274" s="19"/>
      <c r="P274" s="19"/>
      <c r="Q274" s="19"/>
      <c r="R274" s="19"/>
      <c r="S274" s="19"/>
      <c r="T274" s="19"/>
      <c r="U274" s="19"/>
      <c r="V274" s="19"/>
      <c r="W274" s="19"/>
      <c r="X274" s="19"/>
      <c r="Y274" s="19"/>
      <c r="Z274" s="19"/>
      <c r="AA274" s="19"/>
      <c r="AB274" s="19"/>
      <c r="AC274" s="19"/>
    </row>
    <row r="275" spans="2:29" ht="12.75">
      <c r="B275" s="7"/>
      <c r="C275" s="7"/>
      <c r="D275" s="7"/>
      <c r="E275" s="7"/>
      <c r="F275" s="7"/>
      <c r="G275" s="7"/>
      <c r="H275" s="7"/>
      <c r="I275" s="7"/>
      <c r="J275" s="7"/>
      <c r="K275" s="7"/>
      <c r="L275" s="7"/>
      <c r="M275" s="19"/>
      <c r="N275" s="7"/>
      <c r="O275" s="19"/>
      <c r="P275" s="19"/>
      <c r="Q275" s="19"/>
      <c r="R275" s="19"/>
      <c r="S275" s="19"/>
      <c r="T275" s="19"/>
      <c r="U275" s="19"/>
      <c r="V275" s="19"/>
      <c r="W275" s="19"/>
      <c r="X275" s="19"/>
      <c r="Y275" s="19"/>
      <c r="Z275" s="19"/>
      <c r="AA275" s="19"/>
      <c r="AB275" s="19"/>
      <c r="AC275" s="19"/>
    </row>
    <row r="276" spans="2:29" ht="12.75">
      <c r="B276" s="7"/>
      <c r="C276" s="7"/>
      <c r="D276" s="7"/>
      <c r="E276" s="7"/>
      <c r="F276" s="7"/>
      <c r="G276" s="7"/>
      <c r="H276" s="7"/>
      <c r="I276" s="7"/>
      <c r="J276" s="7"/>
      <c r="K276" s="7"/>
      <c r="L276" s="7"/>
      <c r="M276" s="19"/>
      <c r="N276" s="7"/>
      <c r="O276" s="19"/>
      <c r="P276" s="19"/>
      <c r="Q276" s="19"/>
      <c r="R276" s="19"/>
      <c r="S276" s="19"/>
      <c r="T276" s="19"/>
      <c r="U276" s="19"/>
      <c r="V276" s="19"/>
      <c r="W276" s="19"/>
      <c r="X276" s="19"/>
      <c r="Y276" s="19"/>
      <c r="Z276" s="19"/>
      <c r="AA276" s="19"/>
      <c r="AB276" s="19"/>
      <c r="AC276" s="19"/>
    </row>
    <row r="277" spans="2:29" ht="12.75">
      <c r="B277" s="7"/>
      <c r="C277" s="7"/>
      <c r="D277" s="7"/>
      <c r="E277" s="7"/>
      <c r="F277" s="7"/>
      <c r="G277" s="7"/>
      <c r="H277" s="7"/>
      <c r="I277" s="7"/>
      <c r="J277" s="7"/>
      <c r="K277" s="7"/>
      <c r="L277" s="7"/>
      <c r="M277" s="19"/>
      <c r="N277" s="7"/>
      <c r="O277" s="19"/>
      <c r="P277" s="19"/>
      <c r="Q277" s="19"/>
      <c r="R277" s="19"/>
      <c r="S277" s="19"/>
      <c r="T277" s="19"/>
      <c r="U277" s="19"/>
      <c r="V277" s="19"/>
      <c r="W277" s="19"/>
      <c r="X277" s="19"/>
      <c r="Y277" s="19"/>
      <c r="Z277" s="19"/>
      <c r="AA277" s="19"/>
      <c r="AB277" s="19"/>
      <c r="AC277" s="19"/>
    </row>
    <row r="278" spans="2:29" ht="12.75">
      <c r="B278" s="7"/>
      <c r="C278" s="7"/>
      <c r="D278" s="7"/>
      <c r="E278" s="7"/>
      <c r="F278" s="7"/>
      <c r="G278" s="7"/>
      <c r="H278" s="7"/>
      <c r="I278" s="7"/>
      <c r="J278" s="7"/>
      <c r="K278" s="7"/>
      <c r="L278" s="7"/>
      <c r="M278" s="19"/>
      <c r="N278" s="7"/>
      <c r="O278" s="19"/>
      <c r="P278" s="19"/>
      <c r="Q278" s="19"/>
      <c r="R278" s="19"/>
      <c r="S278" s="19"/>
      <c r="T278" s="19"/>
      <c r="U278" s="19"/>
      <c r="V278" s="19"/>
      <c r="W278" s="19"/>
      <c r="X278" s="19"/>
      <c r="Y278" s="19"/>
      <c r="Z278" s="19"/>
      <c r="AA278" s="19"/>
      <c r="AB278" s="19"/>
      <c r="AC278" s="19"/>
    </row>
    <row r="279" spans="2:29" ht="12.75">
      <c r="B279" s="7"/>
      <c r="C279" s="7"/>
      <c r="D279" s="7"/>
      <c r="E279" s="7"/>
      <c r="F279" s="7"/>
      <c r="G279" s="7"/>
      <c r="H279" s="7"/>
      <c r="I279" s="7"/>
      <c r="J279" s="7"/>
      <c r="K279" s="7"/>
      <c r="L279" s="7"/>
      <c r="M279" s="19"/>
      <c r="N279" s="7"/>
      <c r="O279" s="19"/>
      <c r="P279" s="19"/>
      <c r="Q279" s="19"/>
      <c r="R279" s="19"/>
      <c r="S279" s="19"/>
      <c r="T279" s="19"/>
      <c r="U279" s="19"/>
      <c r="V279" s="19"/>
      <c r="W279" s="19"/>
      <c r="X279" s="19"/>
      <c r="Y279" s="19"/>
      <c r="Z279" s="19"/>
      <c r="AA279" s="19"/>
      <c r="AB279" s="19"/>
      <c r="AC279" s="19"/>
    </row>
    <row r="280" spans="2:29" ht="12.75">
      <c r="B280" s="7"/>
      <c r="C280" s="7"/>
      <c r="D280" s="7"/>
      <c r="E280" s="7"/>
      <c r="F280" s="7"/>
      <c r="G280" s="7"/>
      <c r="H280" s="7"/>
      <c r="I280" s="7"/>
      <c r="J280" s="7"/>
      <c r="K280" s="7"/>
      <c r="L280" s="7"/>
      <c r="M280" s="19"/>
      <c r="N280" s="7"/>
      <c r="O280" s="19"/>
      <c r="P280" s="19"/>
      <c r="Q280" s="19"/>
      <c r="R280" s="19"/>
      <c r="S280" s="19"/>
      <c r="T280" s="19"/>
      <c r="U280" s="19"/>
      <c r="V280" s="19"/>
      <c r="W280" s="19"/>
      <c r="X280" s="19"/>
      <c r="Y280" s="19"/>
      <c r="Z280" s="19"/>
      <c r="AA280" s="19"/>
      <c r="AB280" s="19"/>
      <c r="AC280" s="19"/>
    </row>
    <row r="281" spans="2:29" ht="12.75">
      <c r="B281" s="7"/>
      <c r="C281" s="7"/>
      <c r="D281" s="7"/>
      <c r="E281" s="7"/>
      <c r="F281" s="7"/>
      <c r="G281" s="7"/>
      <c r="H281" s="7"/>
      <c r="I281" s="7"/>
      <c r="J281" s="7"/>
      <c r="K281" s="7"/>
      <c r="L281" s="7"/>
      <c r="M281" s="19"/>
      <c r="N281" s="7"/>
      <c r="O281" s="19"/>
      <c r="P281" s="19"/>
      <c r="Q281" s="19"/>
      <c r="R281" s="19"/>
      <c r="S281" s="19"/>
      <c r="T281" s="19"/>
      <c r="U281" s="19"/>
      <c r="V281" s="19"/>
      <c r="W281" s="19"/>
      <c r="X281" s="19"/>
      <c r="Y281" s="19"/>
      <c r="Z281" s="19"/>
      <c r="AA281" s="19"/>
      <c r="AB281" s="19"/>
      <c r="AC281" s="19"/>
    </row>
    <row r="282" spans="2:29" ht="12.75">
      <c r="B282" s="7"/>
      <c r="C282" s="7"/>
      <c r="D282" s="7"/>
      <c r="E282" s="7"/>
      <c r="F282" s="7"/>
      <c r="G282" s="7"/>
      <c r="H282" s="7"/>
      <c r="I282" s="7"/>
      <c r="J282" s="7"/>
      <c r="K282" s="7"/>
      <c r="L282" s="7"/>
      <c r="M282" s="19"/>
      <c r="N282" s="7"/>
      <c r="O282" s="19"/>
      <c r="P282" s="19"/>
      <c r="Q282" s="19"/>
      <c r="R282" s="19"/>
      <c r="S282" s="19"/>
      <c r="T282" s="19"/>
      <c r="U282" s="19"/>
      <c r="V282" s="19"/>
      <c r="W282" s="19"/>
      <c r="X282" s="19"/>
      <c r="Y282" s="19"/>
      <c r="Z282" s="19"/>
      <c r="AA282" s="19"/>
      <c r="AB282" s="19"/>
      <c r="AC282" s="19"/>
    </row>
    <row r="283" spans="2:29" ht="12.75">
      <c r="B283" s="7"/>
      <c r="C283" s="7"/>
      <c r="D283" s="7"/>
      <c r="E283" s="7"/>
      <c r="F283" s="7"/>
      <c r="G283" s="7"/>
      <c r="H283" s="7"/>
      <c r="I283" s="7"/>
      <c r="J283" s="7"/>
      <c r="K283" s="7"/>
      <c r="L283" s="7"/>
      <c r="M283" s="19"/>
      <c r="N283" s="7"/>
      <c r="O283" s="19"/>
      <c r="P283" s="19"/>
      <c r="Q283" s="19"/>
      <c r="R283" s="19"/>
      <c r="S283" s="19"/>
      <c r="T283" s="19"/>
      <c r="U283" s="19"/>
      <c r="V283" s="19"/>
      <c r="W283" s="19"/>
      <c r="X283" s="19"/>
      <c r="Y283" s="19"/>
      <c r="Z283" s="19"/>
      <c r="AA283" s="19"/>
      <c r="AB283" s="19"/>
      <c r="AC283" s="19"/>
    </row>
    <row r="284" spans="2:29" ht="12.75">
      <c r="B284" s="7"/>
      <c r="C284" s="7"/>
      <c r="D284" s="7"/>
      <c r="E284" s="7"/>
      <c r="F284" s="7"/>
      <c r="G284" s="7"/>
      <c r="H284" s="7"/>
      <c r="I284" s="7"/>
      <c r="J284" s="7"/>
      <c r="K284" s="7"/>
      <c r="L284" s="7"/>
      <c r="M284" s="19"/>
      <c r="N284" s="7"/>
      <c r="O284" s="19"/>
      <c r="P284" s="19"/>
      <c r="Q284" s="19"/>
      <c r="R284" s="19"/>
      <c r="S284" s="19"/>
      <c r="T284" s="19"/>
      <c r="U284" s="19"/>
      <c r="V284" s="19"/>
      <c r="W284" s="19"/>
      <c r="X284" s="19"/>
      <c r="Y284" s="19"/>
      <c r="Z284" s="19"/>
      <c r="AA284" s="19"/>
      <c r="AB284" s="19"/>
      <c r="AC284" s="19"/>
    </row>
    <row r="285" spans="2:29" ht="12.75">
      <c r="B285" s="7"/>
      <c r="C285" s="7"/>
      <c r="D285" s="7"/>
      <c r="E285" s="7"/>
      <c r="F285" s="7"/>
      <c r="G285" s="7"/>
      <c r="H285" s="7"/>
      <c r="I285" s="7"/>
      <c r="J285" s="7"/>
      <c r="K285" s="7"/>
      <c r="L285" s="7"/>
      <c r="M285" s="19"/>
      <c r="N285" s="7"/>
      <c r="O285" s="19"/>
      <c r="P285" s="19"/>
      <c r="Q285" s="19"/>
      <c r="R285" s="19"/>
      <c r="S285" s="19"/>
      <c r="T285" s="19"/>
      <c r="U285" s="19"/>
      <c r="V285" s="19"/>
      <c r="W285" s="19"/>
      <c r="X285" s="19"/>
      <c r="Y285" s="19"/>
      <c r="Z285" s="19"/>
      <c r="AA285" s="19"/>
      <c r="AB285" s="19"/>
      <c r="AC285" s="19"/>
    </row>
    <row r="286" spans="2:29" ht="12.75">
      <c r="B286" s="7"/>
      <c r="C286" s="7"/>
      <c r="D286" s="7"/>
      <c r="E286" s="7"/>
      <c r="F286" s="7"/>
      <c r="G286" s="7"/>
      <c r="H286" s="7"/>
      <c r="I286" s="7"/>
      <c r="J286" s="7"/>
      <c r="K286" s="7"/>
      <c r="L286" s="7"/>
      <c r="M286" s="19"/>
      <c r="N286" s="7"/>
      <c r="O286" s="19"/>
      <c r="P286" s="19"/>
      <c r="Q286" s="19"/>
      <c r="R286" s="19"/>
      <c r="S286" s="19"/>
      <c r="T286" s="19"/>
      <c r="U286" s="19"/>
      <c r="V286" s="19"/>
      <c r="W286" s="19"/>
      <c r="X286" s="19"/>
      <c r="Y286" s="19"/>
      <c r="Z286" s="19"/>
      <c r="AA286" s="19"/>
      <c r="AB286" s="19"/>
      <c r="AC286" s="19"/>
    </row>
    <row r="287" spans="2:29" ht="12.75">
      <c r="B287" s="7"/>
      <c r="C287" s="7"/>
      <c r="D287" s="7"/>
      <c r="E287" s="7"/>
      <c r="F287" s="7"/>
      <c r="G287" s="7"/>
      <c r="H287" s="7"/>
      <c r="I287" s="7"/>
      <c r="J287" s="7"/>
      <c r="K287" s="7"/>
      <c r="L287" s="7"/>
      <c r="M287" s="19"/>
      <c r="N287" s="7"/>
      <c r="O287" s="19"/>
      <c r="P287" s="19"/>
      <c r="Q287" s="19"/>
      <c r="R287" s="19"/>
      <c r="S287" s="19"/>
      <c r="T287" s="19"/>
      <c r="U287" s="19"/>
      <c r="V287" s="19"/>
      <c r="W287" s="19"/>
      <c r="X287" s="19"/>
      <c r="Y287" s="19"/>
      <c r="Z287" s="19"/>
      <c r="AA287" s="19"/>
      <c r="AB287" s="19"/>
      <c r="AC287" s="19"/>
    </row>
    <row r="288" spans="2:29" ht="12.75">
      <c r="B288" s="7"/>
      <c r="C288" s="7"/>
      <c r="D288" s="7"/>
      <c r="E288" s="7"/>
      <c r="F288" s="7"/>
      <c r="G288" s="7"/>
      <c r="H288" s="7"/>
      <c r="I288" s="7"/>
      <c r="J288" s="7"/>
      <c r="K288" s="7"/>
      <c r="L288" s="7"/>
      <c r="M288" s="19"/>
      <c r="N288" s="7"/>
      <c r="O288" s="19"/>
      <c r="P288" s="19"/>
      <c r="Q288" s="19"/>
      <c r="R288" s="19"/>
      <c r="S288" s="19"/>
      <c r="T288" s="19"/>
      <c r="U288" s="19"/>
      <c r="V288" s="19"/>
      <c r="W288" s="19"/>
      <c r="X288" s="19"/>
      <c r="Y288" s="19"/>
      <c r="Z288" s="19"/>
      <c r="AA288" s="19"/>
      <c r="AB288" s="19"/>
      <c r="AC288" s="19"/>
    </row>
    <row r="289" spans="2:29" ht="12.75">
      <c r="B289" s="7"/>
      <c r="C289" s="7"/>
      <c r="D289" s="7"/>
      <c r="E289" s="7"/>
      <c r="F289" s="7"/>
      <c r="G289" s="7"/>
      <c r="H289" s="7"/>
      <c r="I289" s="7"/>
      <c r="J289" s="7"/>
      <c r="K289" s="7"/>
      <c r="L289" s="7"/>
      <c r="M289" s="19"/>
      <c r="N289" s="7"/>
      <c r="O289" s="19"/>
      <c r="P289" s="19"/>
      <c r="Q289" s="19"/>
      <c r="R289" s="19"/>
      <c r="S289" s="19"/>
      <c r="T289" s="19"/>
      <c r="U289" s="19"/>
      <c r="V289" s="19"/>
      <c r="W289" s="19"/>
      <c r="X289" s="19"/>
      <c r="Y289" s="19"/>
      <c r="Z289" s="19"/>
      <c r="AA289" s="19"/>
      <c r="AB289" s="19"/>
      <c r="AC289" s="19"/>
    </row>
    <row r="290" spans="2:29" ht="12.75">
      <c r="B290" s="7"/>
      <c r="C290" s="7"/>
      <c r="D290" s="7"/>
      <c r="E290" s="7"/>
      <c r="F290" s="7"/>
      <c r="G290" s="7"/>
      <c r="H290" s="7"/>
      <c r="I290" s="7"/>
      <c r="J290" s="7"/>
      <c r="K290" s="7"/>
      <c r="L290" s="7"/>
      <c r="M290" s="19"/>
      <c r="N290" s="7"/>
      <c r="O290" s="19"/>
      <c r="P290" s="19"/>
      <c r="Q290" s="19"/>
      <c r="R290" s="19"/>
      <c r="S290" s="19"/>
      <c r="T290" s="19"/>
      <c r="U290" s="19"/>
      <c r="V290" s="19"/>
      <c r="W290" s="19"/>
      <c r="X290" s="19"/>
      <c r="Y290" s="19"/>
      <c r="Z290" s="19"/>
      <c r="AA290" s="19"/>
      <c r="AB290" s="19"/>
      <c r="AC290" s="19"/>
    </row>
    <row r="291" spans="2:29" ht="12.75">
      <c r="B291" s="7"/>
      <c r="C291" s="7"/>
      <c r="D291" s="7"/>
      <c r="E291" s="7"/>
      <c r="F291" s="7"/>
      <c r="G291" s="7"/>
      <c r="H291" s="7"/>
      <c r="I291" s="7"/>
      <c r="J291" s="7"/>
      <c r="K291" s="7"/>
      <c r="L291" s="7"/>
      <c r="M291" s="19"/>
      <c r="N291" s="7"/>
      <c r="O291" s="19"/>
      <c r="P291" s="19"/>
      <c r="Q291" s="19"/>
      <c r="R291" s="19"/>
      <c r="S291" s="19"/>
      <c r="T291" s="19"/>
      <c r="U291" s="19"/>
      <c r="V291" s="19"/>
      <c r="W291" s="19"/>
      <c r="X291" s="19"/>
      <c r="Y291" s="19"/>
      <c r="Z291" s="19"/>
      <c r="AA291" s="19"/>
      <c r="AB291" s="19"/>
      <c r="AC291" s="19"/>
    </row>
    <row r="292" spans="2:29" ht="12.75">
      <c r="B292" s="7"/>
      <c r="C292" s="7"/>
      <c r="D292" s="7"/>
      <c r="E292" s="7"/>
      <c r="F292" s="7"/>
      <c r="G292" s="7"/>
      <c r="H292" s="7"/>
      <c r="I292" s="7"/>
      <c r="J292" s="7"/>
      <c r="K292" s="7"/>
      <c r="L292" s="7"/>
      <c r="M292" s="19"/>
      <c r="N292" s="7"/>
      <c r="O292" s="19"/>
      <c r="P292" s="19"/>
      <c r="Q292" s="19"/>
      <c r="R292" s="19"/>
      <c r="S292" s="19"/>
      <c r="T292" s="19"/>
      <c r="U292" s="19"/>
      <c r="V292" s="19"/>
      <c r="W292" s="19"/>
      <c r="X292" s="19"/>
      <c r="Y292" s="19"/>
      <c r="Z292" s="19"/>
      <c r="AA292" s="19"/>
      <c r="AB292" s="19"/>
      <c r="AC292" s="19"/>
    </row>
    <row r="293" spans="2:29" ht="12.75">
      <c r="B293" s="7"/>
      <c r="C293" s="7"/>
      <c r="D293" s="7"/>
      <c r="E293" s="7"/>
      <c r="F293" s="7"/>
      <c r="G293" s="7"/>
      <c r="H293" s="7"/>
      <c r="I293" s="7"/>
      <c r="J293" s="7"/>
      <c r="K293" s="7"/>
      <c r="L293" s="7"/>
      <c r="M293" s="19"/>
      <c r="N293" s="7"/>
      <c r="O293" s="19"/>
      <c r="P293" s="19"/>
      <c r="Q293" s="19"/>
      <c r="R293" s="19"/>
      <c r="S293" s="19"/>
      <c r="T293" s="19"/>
      <c r="U293" s="19"/>
      <c r="V293" s="19"/>
      <c r="W293" s="19"/>
      <c r="X293" s="19"/>
      <c r="Y293" s="19"/>
      <c r="Z293" s="19"/>
      <c r="AA293" s="19"/>
      <c r="AB293" s="19"/>
      <c r="AC293" s="19"/>
    </row>
    <row r="294" spans="2:29" ht="12.75">
      <c r="B294" s="7"/>
      <c r="C294" s="7"/>
      <c r="D294" s="7"/>
      <c r="E294" s="7"/>
      <c r="F294" s="7"/>
      <c r="G294" s="7"/>
      <c r="H294" s="7"/>
      <c r="I294" s="7"/>
      <c r="J294" s="7"/>
      <c r="K294" s="7"/>
      <c r="L294" s="7"/>
      <c r="M294" s="19"/>
      <c r="N294" s="7"/>
      <c r="O294" s="19"/>
      <c r="P294" s="19"/>
      <c r="Q294" s="19"/>
      <c r="R294" s="19"/>
      <c r="S294" s="19"/>
      <c r="T294" s="19"/>
      <c r="U294" s="19"/>
      <c r="V294" s="19"/>
      <c r="W294" s="19"/>
      <c r="X294" s="19"/>
      <c r="Y294" s="19"/>
      <c r="Z294" s="19"/>
      <c r="AA294" s="19"/>
      <c r="AB294" s="19"/>
      <c r="AC294" s="19"/>
    </row>
    <row r="295" spans="2:29" ht="12.75">
      <c r="B295" s="7"/>
      <c r="C295" s="7"/>
      <c r="D295" s="7"/>
      <c r="E295" s="7"/>
      <c r="F295" s="7"/>
      <c r="G295" s="7"/>
      <c r="H295" s="7"/>
      <c r="I295" s="7"/>
      <c r="J295" s="7"/>
      <c r="K295" s="7"/>
      <c r="L295" s="7"/>
      <c r="M295" s="19"/>
      <c r="N295" s="7"/>
      <c r="O295" s="19"/>
      <c r="P295" s="19"/>
      <c r="Q295" s="19"/>
      <c r="R295" s="19"/>
      <c r="S295" s="19"/>
      <c r="T295" s="19"/>
      <c r="U295" s="19"/>
      <c r="V295" s="19"/>
      <c r="W295" s="19"/>
      <c r="X295" s="19"/>
      <c r="Y295" s="19"/>
      <c r="Z295" s="19"/>
      <c r="AA295" s="19"/>
      <c r="AB295" s="19"/>
      <c r="AC295" s="19"/>
    </row>
    <row r="296" spans="2:29" ht="12.75">
      <c r="B296" s="7"/>
      <c r="C296" s="7"/>
      <c r="D296" s="7"/>
      <c r="E296" s="7"/>
      <c r="F296" s="7"/>
      <c r="G296" s="7"/>
      <c r="H296" s="7"/>
      <c r="I296" s="7"/>
      <c r="J296" s="7"/>
      <c r="K296" s="7"/>
      <c r="L296" s="7"/>
      <c r="M296" s="19"/>
      <c r="N296" s="7"/>
      <c r="O296" s="19"/>
      <c r="P296" s="19"/>
      <c r="Q296" s="19"/>
      <c r="R296" s="19"/>
      <c r="S296" s="19"/>
      <c r="T296" s="19"/>
      <c r="U296" s="19"/>
      <c r="V296" s="19"/>
      <c r="W296" s="19"/>
      <c r="X296" s="19"/>
      <c r="Y296" s="19"/>
      <c r="Z296" s="19"/>
      <c r="AA296" s="19"/>
      <c r="AB296" s="19"/>
      <c r="AC296" s="19"/>
    </row>
    <row r="297" spans="2:29" ht="12.75">
      <c r="B297" s="7"/>
      <c r="C297" s="7"/>
      <c r="D297" s="7"/>
      <c r="E297" s="7"/>
      <c r="F297" s="7"/>
      <c r="G297" s="7"/>
      <c r="H297" s="7"/>
      <c r="I297" s="7"/>
      <c r="J297" s="7"/>
      <c r="K297" s="7"/>
      <c r="L297" s="7"/>
      <c r="M297" s="19"/>
      <c r="N297" s="7"/>
      <c r="O297" s="19"/>
      <c r="P297" s="19"/>
      <c r="Q297" s="19"/>
      <c r="R297" s="19"/>
      <c r="S297" s="19"/>
      <c r="T297" s="19"/>
      <c r="U297" s="19"/>
      <c r="V297" s="19"/>
      <c r="W297" s="19"/>
      <c r="X297" s="19"/>
      <c r="Y297" s="19"/>
      <c r="Z297" s="19"/>
      <c r="AA297" s="19"/>
      <c r="AB297" s="19"/>
      <c r="AC297" s="19"/>
    </row>
    <row r="298" spans="2:29" ht="12.75">
      <c r="B298" s="7"/>
      <c r="C298" s="7"/>
      <c r="D298" s="7"/>
      <c r="E298" s="7"/>
      <c r="F298" s="7"/>
      <c r="G298" s="7"/>
      <c r="H298" s="7"/>
      <c r="I298" s="7"/>
      <c r="J298" s="7"/>
      <c r="K298" s="7"/>
      <c r="L298" s="7"/>
      <c r="M298" s="19"/>
      <c r="N298" s="7"/>
      <c r="O298" s="19"/>
      <c r="P298" s="19"/>
      <c r="Q298" s="19"/>
      <c r="R298" s="19"/>
      <c r="S298" s="19"/>
      <c r="T298" s="19"/>
      <c r="U298" s="19"/>
      <c r="V298" s="19"/>
      <c r="W298" s="19"/>
      <c r="X298" s="19"/>
      <c r="Y298" s="19"/>
      <c r="Z298" s="19"/>
      <c r="AA298" s="19"/>
      <c r="AB298" s="19"/>
      <c r="AC298" s="19"/>
    </row>
    <row r="299" spans="2:29" ht="12.75">
      <c r="B299" s="7"/>
      <c r="C299" s="7"/>
      <c r="D299" s="7"/>
      <c r="E299" s="7"/>
      <c r="F299" s="7"/>
      <c r="G299" s="7"/>
      <c r="H299" s="7"/>
      <c r="I299" s="7"/>
      <c r="J299" s="7"/>
      <c r="K299" s="7"/>
      <c r="L299" s="7"/>
      <c r="M299" s="19"/>
      <c r="N299" s="7"/>
      <c r="O299" s="19"/>
      <c r="P299" s="19"/>
      <c r="Q299" s="19"/>
      <c r="R299" s="19"/>
      <c r="S299" s="19"/>
      <c r="T299" s="19"/>
      <c r="U299" s="19"/>
      <c r="V299" s="19"/>
      <c r="W299" s="19"/>
      <c r="X299" s="19"/>
      <c r="Y299" s="19"/>
      <c r="Z299" s="19"/>
      <c r="AA299" s="19"/>
      <c r="AB299" s="19"/>
      <c r="AC299" s="19"/>
    </row>
    <row r="300" spans="2:29" ht="12.75">
      <c r="B300" s="7"/>
      <c r="C300" s="7"/>
      <c r="D300" s="7"/>
      <c r="E300" s="7"/>
      <c r="F300" s="7"/>
      <c r="G300" s="7"/>
      <c r="H300" s="7"/>
      <c r="I300" s="7"/>
      <c r="J300" s="7"/>
      <c r="K300" s="7"/>
      <c r="L300" s="7"/>
      <c r="M300" s="19"/>
      <c r="N300" s="7"/>
      <c r="O300" s="19"/>
      <c r="P300" s="19"/>
      <c r="Q300" s="19"/>
      <c r="R300" s="19"/>
      <c r="S300" s="19"/>
      <c r="T300" s="19"/>
      <c r="U300" s="19"/>
      <c r="V300" s="19"/>
      <c r="W300" s="19"/>
      <c r="X300" s="19"/>
      <c r="Y300" s="19"/>
      <c r="Z300" s="19"/>
      <c r="AA300" s="19"/>
      <c r="AB300" s="19"/>
      <c r="AC300" s="19"/>
    </row>
    <row r="301" spans="2:29" ht="12.75">
      <c r="B301" s="7"/>
      <c r="C301" s="7"/>
      <c r="D301" s="7"/>
      <c r="E301" s="7"/>
      <c r="F301" s="7"/>
      <c r="G301" s="7"/>
      <c r="H301" s="7"/>
      <c r="I301" s="7"/>
      <c r="J301" s="7"/>
      <c r="K301" s="7"/>
      <c r="L301" s="7"/>
      <c r="M301" s="19"/>
      <c r="N301" s="7"/>
      <c r="O301" s="19"/>
      <c r="P301" s="19"/>
      <c r="Q301" s="19"/>
      <c r="R301" s="19"/>
      <c r="S301" s="19"/>
      <c r="T301" s="19"/>
      <c r="U301" s="19"/>
      <c r="V301" s="19"/>
      <c r="W301" s="19"/>
      <c r="X301" s="19"/>
      <c r="Y301" s="19"/>
      <c r="Z301" s="19"/>
      <c r="AA301" s="19"/>
      <c r="AB301" s="19"/>
      <c r="AC301" s="19"/>
    </row>
    <row r="302" spans="2:29" ht="12.75">
      <c r="B302" s="7"/>
      <c r="C302" s="7"/>
      <c r="D302" s="7"/>
      <c r="E302" s="7"/>
      <c r="F302" s="7"/>
      <c r="G302" s="7"/>
      <c r="H302" s="7"/>
      <c r="I302" s="7"/>
      <c r="J302" s="7"/>
      <c r="K302" s="7"/>
      <c r="L302" s="7"/>
      <c r="M302" s="19"/>
      <c r="N302" s="7"/>
      <c r="O302" s="19"/>
      <c r="P302" s="19"/>
      <c r="Q302" s="19"/>
      <c r="R302" s="19"/>
      <c r="S302" s="19"/>
      <c r="T302" s="19"/>
      <c r="U302" s="19"/>
      <c r="V302" s="19"/>
      <c r="W302" s="19"/>
      <c r="X302" s="19"/>
      <c r="Y302" s="19"/>
      <c r="Z302" s="19"/>
      <c r="AA302" s="19"/>
      <c r="AB302" s="19"/>
      <c r="AC302" s="19"/>
    </row>
    <row r="303" spans="2:29" ht="12.75">
      <c r="B303" s="7"/>
      <c r="C303" s="7"/>
      <c r="D303" s="7"/>
      <c r="E303" s="7"/>
      <c r="F303" s="7"/>
      <c r="G303" s="7"/>
      <c r="H303" s="7"/>
      <c r="I303" s="7"/>
      <c r="J303" s="7"/>
      <c r="K303" s="7"/>
      <c r="L303" s="7"/>
      <c r="M303" s="19"/>
      <c r="N303" s="7"/>
      <c r="O303" s="19"/>
      <c r="P303" s="19"/>
      <c r="Q303" s="19"/>
      <c r="R303" s="19"/>
      <c r="S303" s="19"/>
      <c r="T303" s="19"/>
      <c r="U303" s="19"/>
      <c r="V303" s="19"/>
      <c r="W303" s="19"/>
      <c r="X303" s="19"/>
      <c r="Y303" s="19"/>
      <c r="Z303" s="19"/>
      <c r="AA303" s="19"/>
      <c r="AB303" s="19"/>
      <c r="AC303" s="19"/>
    </row>
    <row r="304" spans="2:29" ht="12.75">
      <c r="B304" s="7"/>
      <c r="C304" s="7"/>
      <c r="D304" s="7"/>
      <c r="E304" s="7"/>
      <c r="F304" s="7"/>
      <c r="G304" s="7"/>
      <c r="H304" s="7"/>
      <c r="I304" s="7"/>
      <c r="J304" s="7"/>
      <c r="K304" s="7"/>
      <c r="L304" s="7"/>
      <c r="M304" s="19"/>
      <c r="N304" s="7"/>
      <c r="O304" s="19"/>
      <c r="P304" s="19"/>
      <c r="Q304" s="19"/>
      <c r="R304" s="19"/>
      <c r="S304" s="19"/>
      <c r="T304" s="19"/>
      <c r="U304" s="19"/>
      <c r="V304" s="19"/>
      <c r="W304" s="19"/>
      <c r="X304" s="19"/>
      <c r="Y304" s="19"/>
      <c r="Z304" s="19"/>
      <c r="AA304" s="19"/>
      <c r="AB304" s="19"/>
      <c r="AC304" s="19"/>
    </row>
    <row r="305" spans="2:29" ht="12.75">
      <c r="B305" s="7"/>
      <c r="C305" s="7"/>
      <c r="D305" s="7"/>
      <c r="E305" s="7"/>
      <c r="F305" s="7"/>
      <c r="G305" s="7"/>
      <c r="H305" s="7"/>
      <c r="I305" s="7"/>
      <c r="J305" s="7"/>
      <c r="K305" s="7"/>
      <c r="L305" s="7"/>
      <c r="M305" s="19"/>
      <c r="N305" s="7"/>
      <c r="O305" s="19"/>
      <c r="P305" s="19"/>
      <c r="Q305" s="19"/>
      <c r="R305" s="19"/>
      <c r="S305" s="19"/>
      <c r="T305" s="19"/>
      <c r="U305" s="19"/>
      <c r="V305" s="19"/>
      <c r="W305" s="19"/>
      <c r="X305" s="19"/>
      <c r="Y305" s="19"/>
      <c r="Z305" s="19"/>
      <c r="AA305" s="19"/>
      <c r="AB305" s="19"/>
      <c r="AC305" s="19"/>
    </row>
    <row r="306" spans="2:29" ht="12.75">
      <c r="B306" s="7"/>
      <c r="C306" s="7"/>
      <c r="D306" s="7"/>
      <c r="E306" s="7"/>
      <c r="F306" s="7"/>
      <c r="G306" s="7"/>
      <c r="H306" s="7"/>
      <c r="I306" s="7"/>
      <c r="J306" s="7"/>
      <c r="K306" s="7"/>
      <c r="L306" s="7"/>
      <c r="M306" s="19"/>
      <c r="N306" s="7"/>
      <c r="O306" s="19"/>
      <c r="P306" s="19"/>
      <c r="Q306" s="19"/>
      <c r="R306" s="19"/>
      <c r="S306" s="19"/>
      <c r="T306" s="19"/>
      <c r="U306" s="19"/>
      <c r="V306" s="19"/>
      <c r="W306" s="19"/>
      <c r="X306" s="19"/>
      <c r="Y306" s="19"/>
      <c r="Z306" s="19"/>
      <c r="AA306" s="19"/>
      <c r="AB306" s="19"/>
      <c r="AC306" s="19"/>
    </row>
    <row r="307" spans="2:29" ht="12.75">
      <c r="B307" s="7"/>
      <c r="C307" s="7"/>
      <c r="D307" s="7"/>
      <c r="E307" s="7"/>
      <c r="F307" s="7"/>
      <c r="G307" s="7"/>
      <c r="H307" s="7"/>
      <c r="I307" s="7"/>
      <c r="J307" s="7"/>
      <c r="K307" s="7"/>
      <c r="L307" s="7"/>
      <c r="M307" s="19"/>
      <c r="N307" s="7"/>
      <c r="O307" s="19"/>
      <c r="P307" s="19"/>
      <c r="Q307" s="19"/>
      <c r="R307" s="19"/>
      <c r="S307" s="19"/>
      <c r="T307" s="19"/>
      <c r="U307" s="19"/>
      <c r="V307" s="19"/>
      <c r="W307" s="19"/>
      <c r="X307" s="19"/>
      <c r="Y307" s="19"/>
      <c r="Z307" s="19"/>
      <c r="AA307" s="19"/>
      <c r="AB307" s="19"/>
      <c r="AC307" s="19"/>
    </row>
    <row r="308" spans="2:29" ht="12.75">
      <c r="B308" s="7"/>
      <c r="C308" s="7"/>
      <c r="D308" s="7"/>
      <c r="E308" s="7"/>
      <c r="F308" s="7"/>
      <c r="G308" s="7"/>
      <c r="H308" s="7"/>
      <c r="I308" s="7"/>
      <c r="J308" s="7"/>
      <c r="K308" s="7"/>
      <c r="L308" s="7"/>
      <c r="M308" s="19"/>
      <c r="N308" s="7"/>
      <c r="O308" s="19"/>
      <c r="P308" s="19"/>
      <c r="Q308" s="19"/>
      <c r="R308" s="19"/>
      <c r="S308" s="19"/>
      <c r="T308" s="19"/>
      <c r="U308" s="19"/>
      <c r="V308" s="19"/>
      <c r="W308" s="19"/>
      <c r="X308" s="19"/>
      <c r="Y308" s="19"/>
      <c r="Z308" s="19"/>
      <c r="AA308" s="19"/>
      <c r="AB308" s="19"/>
      <c r="AC308" s="19"/>
    </row>
    <row r="309" spans="2:29" ht="12.75">
      <c r="B309" s="7"/>
      <c r="C309" s="7"/>
      <c r="D309" s="7"/>
      <c r="E309" s="7"/>
      <c r="F309" s="7"/>
      <c r="G309" s="7"/>
      <c r="H309" s="7"/>
      <c r="I309" s="7"/>
      <c r="J309" s="7"/>
      <c r="K309" s="7"/>
      <c r="L309" s="7"/>
      <c r="M309" s="19"/>
      <c r="N309" s="7"/>
      <c r="O309" s="19"/>
      <c r="P309" s="19"/>
      <c r="Q309" s="19"/>
      <c r="R309" s="19"/>
      <c r="S309" s="19"/>
      <c r="T309" s="19"/>
      <c r="U309" s="19"/>
      <c r="V309" s="19"/>
      <c r="W309" s="19"/>
      <c r="X309" s="19"/>
      <c r="Y309" s="19"/>
      <c r="Z309" s="19"/>
      <c r="AA309" s="19"/>
      <c r="AB309" s="19"/>
      <c r="AC309" s="19"/>
    </row>
    <row r="310" spans="2:29" ht="12.75">
      <c r="B310" s="7"/>
      <c r="C310" s="7"/>
      <c r="D310" s="7"/>
      <c r="E310" s="7"/>
      <c r="F310" s="7"/>
      <c r="G310" s="7"/>
      <c r="H310" s="7"/>
      <c r="I310" s="7"/>
      <c r="J310" s="7"/>
      <c r="K310" s="7"/>
      <c r="L310" s="7"/>
      <c r="M310" s="19"/>
      <c r="N310" s="7"/>
      <c r="O310" s="19"/>
      <c r="P310" s="19"/>
      <c r="Q310" s="19"/>
      <c r="R310" s="19"/>
      <c r="S310" s="19"/>
      <c r="T310" s="19"/>
      <c r="U310" s="19"/>
      <c r="V310" s="19"/>
      <c r="W310" s="19"/>
      <c r="X310" s="19"/>
      <c r="Y310" s="19"/>
      <c r="Z310" s="19"/>
      <c r="AA310" s="19"/>
      <c r="AB310" s="19"/>
      <c r="AC310" s="19"/>
    </row>
    <row r="311" spans="2:29" ht="12.75">
      <c r="B311" s="7"/>
      <c r="C311" s="7"/>
      <c r="D311" s="7"/>
      <c r="E311" s="7"/>
      <c r="F311" s="7"/>
      <c r="G311" s="7"/>
      <c r="H311" s="7"/>
      <c r="I311" s="7"/>
      <c r="J311" s="7"/>
      <c r="K311" s="7"/>
      <c r="L311" s="7"/>
      <c r="M311" s="19"/>
      <c r="N311" s="7"/>
      <c r="O311" s="19"/>
      <c r="P311" s="19"/>
      <c r="Q311" s="19"/>
      <c r="R311" s="19"/>
      <c r="S311" s="19"/>
      <c r="T311" s="19"/>
      <c r="U311" s="19"/>
      <c r="V311" s="19"/>
      <c r="W311" s="19"/>
      <c r="X311" s="19"/>
      <c r="Y311" s="19"/>
      <c r="Z311" s="19"/>
      <c r="AA311" s="19"/>
      <c r="AB311" s="19"/>
      <c r="AC311" s="19"/>
    </row>
    <row r="312" spans="2:29" ht="12.75">
      <c r="B312" s="7"/>
      <c r="C312" s="7"/>
      <c r="D312" s="7"/>
      <c r="E312" s="7"/>
      <c r="F312" s="7"/>
      <c r="G312" s="7"/>
      <c r="H312" s="7"/>
      <c r="I312" s="7"/>
      <c r="J312" s="7"/>
      <c r="K312" s="7"/>
      <c r="L312" s="7"/>
      <c r="M312" s="19"/>
      <c r="N312" s="7"/>
      <c r="O312" s="19"/>
      <c r="P312" s="19"/>
      <c r="Q312" s="19"/>
      <c r="R312" s="19"/>
      <c r="S312" s="19"/>
      <c r="T312" s="19"/>
      <c r="U312" s="19"/>
      <c r="V312" s="19"/>
      <c r="W312" s="19"/>
      <c r="X312" s="19"/>
      <c r="Y312" s="19"/>
      <c r="Z312" s="19"/>
      <c r="AA312" s="19"/>
      <c r="AB312" s="19"/>
      <c r="AC312" s="19"/>
    </row>
    <row r="313" spans="2:29" ht="12.75">
      <c r="B313" s="7"/>
      <c r="C313" s="7"/>
      <c r="D313" s="7"/>
      <c r="E313" s="7"/>
      <c r="F313" s="7"/>
      <c r="G313" s="7"/>
      <c r="H313" s="7"/>
      <c r="I313" s="7"/>
      <c r="J313" s="7"/>
      <c r="K313" s="7"/>
      <c r="L313" s="7"/>
      <c r="M313" s="19"/>
      <c r="N313" s="7"/>
      <c r="O313" s="19"/>
      <c r="P313" s="19"/>
      <c r="Q313" s="19"/>
      <c r="R313" s="19"/>
      <c r="S313" s="19"/>
      <c r="T313" s="19"/>
      <c r="U313" s="19"/>
      <c r="V313" s="19"/>
      <c r="W313" s="19"/>
      <c r="X313" s="19"/>
      <c r="Y313" s="19"/>
      <c r="Z313" s="19"/>
      <c r="AA313" s="19"/>
      <c r="AB313" s="19"/>
      <c r="AC313" s="19"/>
    </row>
    <row r="314" spans="2:29" ht="12.75">
      <c r="B314" s="7"/>
      <c r="C314" s="7"/>
      <c r="D314" s="7"/>
      <c r="E314" s="7"/>
      <c r="F314" s="7"/>
      <c r="G314" s="7"/>
      <c r="H314" s="7"/>
      <c r="I314" s="7"/>
      <c r="J314" s="7"/>
      <c r="K314" s="7"/>
      <c r="L314" s="7"/>
      <c r="M314" s="19"/>
      <c r="N314" s="7"/>
      <c r="O314" s="19"/>
      <c r="P314" s="19"/>
      <c r="Q314" s="19"/>
      <c r="R314" s="19"/>
      <c r="S314" s="19"/>
      <c r="T314" s="19"/>
      <c r="U314" s="19"/>
      <c r="V314" s="19"/>
      <c r="W314" s="19"/>
      <c r="X314" s="19"/>
      <c r="Y314" s="19"/>
      <c r="Z314" s="19"/>
      <c r="AA314" s="19"/>
      <c r="AB314" s="19"/>
      <c r="AC314" s="19"/>
    </row>
    <row r="315" spans="2:29" ht="12.75">
      <c r="B315" s="7"/>
      <c r="C315" s="7"/>
      <c r="D315" s="7"/>
      <c r="E315" s="7"/>
      <c r="F315" s="7"/>
      <c r="G315" s="7"/>
      <c r="H315" s="7"/>
      <c r="I315" s="7"/>
      <c r="J315" s="7"/>
      <c r="K315" s="7"/>
      <c r="L315" s="7"/>
      <c r="M315" s="19"/>
      <c r="N315" s="7"/>
      <c r="O315" s="19"/>
      <c r="P315" s="19"/>
      <c r="Q315" s="19"/>
      <c r="R315" s="19"/>
      <c r="S315" s="19"/>
      <c r="T315" s="19"/>
      <c r="U315" s="19"/>
      <c r="V315" s="19"/>
      <c r="W315" s="19"/>
      <c r="X315" s="19"/>
      <c r="Y315" s="19"/>
      <c r="Z315" s="19"/>
      <c r="AA315" s="19"/>
      <c r="AB315" s="19"/>
      <c r="AC315" s="19"/>
    </row>
    <row r="316" spans="2:29" ht="12.75">
      <c r="B316" s="7"/>
      <c r="C316" s="7"/>
      <c r="D316" s="7"/>
      <c r="E316" s="7"/>
      <c r="F316" s="7"/>
      <c r="G316" s="7"/>
      <c r="H316" s="7"/>
      <c r="I316" s="7"/>
      <c r="J316" s="7"/>
      <c r="K316" s="7"/>
      <c r="L316" s="7"/>
      <c r="M316" s="19"/>
      <c r="N316" s="7"/>
      <c r="O316" s="19"/>
      <c r="P316" s="19"/>
      <c r="Q316" s="19"/>
      <c r="R316" s="19"/>
      <c r="S316" s="19"/>
      <c r="T316" s="19"/>
      <c r="U316" s="19"/>
      <c r="V316" s="19"/>
      <c r="W316" s="19"/>
      <c r="X316" s="19"/>
      <c r="Y316" s="19"/>
      <c r="Z316" s="19"/>
      <c r="AA316" s="19"/>
      <c r="AB316" s="19"/>
      <c r="AC316" s="19"/>
    </row>
    <row r="317" spans="2:29" ht="12.75">
      <c r="B317" s="7"/>
      <c r="C317" s="7"/>
      <c r="D317" s="7"/>
      <c r="E317" s="7"/>
      <c r="F317" s="7"/>
      <c r="G317" s="7"/>
      <c r="H317" s="7"/>
      <c r="I317" s="7"/>
      <c r="J317" s="7"/>
      <c r="K317" s="7"/>
      <c r="L317" s="7"/>
      <c r="M317" s="19"/>
      <c r="N317" s="7"/>
      <c r="O317" s="19"/>
      <c r="P317" s="19"/>
      <c r="Q317" s="19"/>
      <c r="R317" s="19"/>
      <c r="S317" s="19"/>
      <c r="T317" s="19"/>
      <c r="U317" s="19"/>
      <c r="V317" s="19"/>
      <c r="W317" s="19"/>
      <c r="X317" s="19"/>
      <c r="Y317" s="19"/>
      <c r="Z317" s="19"/>
      <c r="AA317" s="19"/>
      <c r="AB317" s="19"/>
      <c r="AC317" s="19"/>
    </row>
    <row r="318" spans="2:29" ht="12.75">
      <c r="B318" s="7"/>
      <c r="C318" s="7"/>
      <c r="D318" s="7"/>
      <c r="E318" s="7"/>
      <c r="F318" s="7"/>
      <c r="G318" s="7"/>
      <c r="H318" s="7"/>
      <c r="I318" s="7"/>
      <c r="J318" s="7"/>
      <c r="K318" s="7"/>
      <c r="L318" s="7"/>
      <c r="M318" s="19"/>
      <c r="N318" s="7"/>
      <c r="O318" s="19"/>
      <c r="P318" s="19"/>
      <c r="Q318" s="19"/>
      <c r="R318" s="19"/>
      <c r="S318" s="19"/>
      <c r="T318" s="19"/>
      <c r="U318" s="19"/>
      <c r="V318" s="19"/>
      <c r="W318" s="19"/>
      <c r="X318" s="19"/>
      <c r="Y318" s="19"/>
      <c r="Z318" s="19"/>
      <c r="AA318" s="19"/>
      <c r="AB318" s="19"/>
      <c r="AC318" s="19"/>
    </row>
    <row r="319" spans="2:29" ht="12.75">
      <c r="B319" s="7"/>
      <c r="C319" s="7"/>
      <c r="D319" s="7"/>
      <c r="E319" s="7"/>
      <c r="F319" s="7"/>
      <c r="G319" s="7"/>
      <c r="H319" s="7"/>
      <c r="I319" s="7"/>
      <c r="J319" s="7"/>
      <c r="K319" s="7"/>
      <c r="L319" s="7"/>
      <c r="M319" s="19"/>
      <c r="N319" s="7"/>
      <c r="O319" s="19"/>
      <c r="P319" s="19"/>
      <c r="Q319" s="19"/>
      <c r="R319" s="19"/>
      <c r="S319" s="19"/>
      <c r="T319" s="19"/>
      <c r="U319" s="19"/>
      <c r="V319" s="19"/>
      <c r="W319" s="19"/>
      <c r="X319" s="19"/>
      <c r="Y319" s="19"/>
      <c r="Z319" s="19"/>
      <c r="AA319" s="19"/>
      <c r="AB319" s="19"/>
      <c r="AC319" s="19"/>
    </row>
    <row r="320" spans="2:29" ht="12.75">
      <c r="B320" s="7"/>
      <c r="C320" s="7"/>
      <c r="D320" s="7"/>
      <c r="E320" s="7"/>
      <c r="F320" s="7"/>
      <c r="G320" s="7"/>
      <c r="H320" s="7"/>
      <c r="I320" s="7"/>
      <c r="J320" s="7"/>
      <c r="K320" s="7"/>
      <c r="L320" s="7"/>
      <c r="M320" s="19"/>
      <c r="N320" s="7"/>
      <c r="O320" s="19"/>
      <c r="P320" s="19"/>
      <c r="Q320" s="19"/>
      <c r="R320" s="19"/>
      <c r="S320" s="19"/>
      <c r="T320" s="19"/>
      <c r="U320" s="19"/>
      <c r="V320" s="19"/>
      <c r="W320" s="19"/>
      <c r="X320" s="19"/>
      <c r="Y320" s="19"/>
      <c r="Z320" s="19"/>
      <c r="AA320" s="19"/>
      <c r="AB320" s="19"/>
      <c r="AC320" s="19"/>
    </row>
    <row r="321" spans="2:29" ht="12.75">
      <c r="B321" s="7"/>
      <c r="C321" s="7"/>
      <c r="D321" s="7"/>
      <c r="E321" s="7"/>
      <c r="F321" s="7"/>
      <c r="G321" s="7"/>
      <c r="H321" s="7"/>
      <c r="I321" s="7"/>
      <c r="J321" s="7"/>
      <c r="K321" s="7"/>
      <c r="L321" s="7"/>
      <c r="M321" s="19"/>
      <c r="N321" s="7"/>
      <c r="O321" s="19"/>
      <c r="P321" s="19"/>
      <c r="Q321" s="19"/>
      <c r="R321" s="19"/>
      <c r="S321" s="19"/>
      <c r="T321" s="19"/>
      <c r="U321" s="19"/>
      <c r="V321" s="19"/>
      <c r="W321" s="19"/>
      <c r="X321" s="19"/>
      <c r="Y321" s="19"/>
      <c r="Z321" s="19"/>
      <c r="AA321" s="19"/>
      <c r="AB321" s="19"/>
      <c r="AC321" s="19"/>
    </row>
    <row r="322" spans="2:29" ht="12.75">
      <c r="B322" s="7"/>
      <c r="C322" s="7"/>
      <c r="D322" s="7"/>
      <c r="E322" s="7"/>
      <c r="F322" s="7"/>
      <c r="G322" s="7"/>
      <c r="H322" s="7"/>
      <c r="I322" s="7"/>
      <c r="J322" s="7"/>
      <c r="K322" s="7"/>
      <c r="L322" s="7"/>
      <c r="M322" s="19"/>
      <c r="N322" s="7"/>
      <c r="O322" s="19"/>
      <c r="P322" s="19"/>
      <c r="Q322" s="19"/>
      <c r="R322" s="19"/>
      <c r="S322" s="19"/>
      <c r="T322" s="19"/>
      <c r="U322" s="19"/>
      <c r="V322" s="19"/>
      <c r="W322" s="19"/>
      <c r="X322" s="19"/>
      <c r="Y322" s="19"/>
      <c r="Z322" s="19"/>
      <c r="AA322" s="19"/>
      <c r="AB322" s="19"/>
      <c r="AC322" s="19"/>
    </row>
    <row r="323" spans="2:29" ht="12.75">
      <c r="B323" s="7"/>
      <c r="C323" s="7"/>
      <c r="D323" s="7"/>
      <c r="E323" s="7"/>
      <c r="F323" s="7"/>
      <c r="G323" s="7"/>
      <c r="H323" s="7"/>
      <c r="I323" s="7"/>
      <c r="J323" s="7"/>
      <c r="K323" s="7"/>
      <c r="L323" s="7"/>
      <c r="M323" s="19"/>
      <c r="N323" s="7"/>
      <c r="O323" s="19"/>
      <c r="P323" s="19"/>
      <c r="Q323" s="19"/>
      <c r="R323" s="19"/>
      <c r="S323" s="19"/>
      <c r="T323" s="19"/>
      <c r="U323" s="19"/>
      <c r="V323" s="19"/>
      <c r="W323" s="19"/>
      <c r="X323" s="19"/>
      <c r="Y323" s="19"/>
      <c r="Z323" s="19"/>
      <c r="AA323" s="19"/>
      <c r="AB323" s="19"/>
      <c r="AC323" s="19"/>
    </row>
    <row r="324" spans="2:29" ht="12.75">
      <c r="B324" s="7"/>
      <c r="C324" s="7"/>
      <c r="D324" s="7"/>
      <c r="E324" s="7"/>
      <c r="F324" s="7"/>
      <c r="G324" s="7"/>
      <c r="H324" s="7"/>
      <c r="I324" s="7"/>
      <c r="J324" s="7"/>
      <c r="K324" s="7"/>
      <c r="L324" s="7"/>
      <c r="M324" s="19"/>
      <c r="N324" s="7"/>
      <c r="O324" s="19"/>
      <c r="P324" s="19"/>
      <c r="Q324" s="19"/>
      <c r="R324" s="19"/>
      <c r="S324" s="19"/>
      <c r="T324" s="19"/>
      <c r="U324" s="19"/>
      <c r="V324" s="19"/>
      <c r="W324" s="19"/>
      <c r="X324" s="19"/>
      <c r="Y324" s="19"/>
      <c r="Z324" s="19"/>
      <c r="AA324" s="19"/>
      <c r="AB324" s="19"/>
      <c r="AC324" s="19"/>
    </row>
    <row r="325" spans="2:29" ht="12.75">
      <c r="B325" s="7"/>
      <c r="C325" s="7"/>
      <c r="D325" s="7"/>
      <c r="E325" s="7"/>
      <c r="F325" s="7"/>
      <c r="G325" s="7"/>
      <c r="H325" s="7"/>
      <c r="I325" s="7"/>
      <c r="J325" s="7"/>
      <c r="K325" s="7"/>
      <c r="L325" s="7"/>
      <c r="M325" s="19"/>
      <c r="N325" s="7"/>
      <c r="O325" s="19"/>
      <c r="P325" s="19"/>
      <c r="Q325" s="19"/>
      <c r="R325" s="19"/>
      <c r="S325" s="19"/>
      <c r="T325" s="19"/>
      <c r="U325" s="19"/>
      <c r="V325" s="19"/>
      <c r="W325" s="19"/>
      <c r="X325" s="19"/>
      <c r="Y325" s="19"/>
      <c r="Z325" s="19"/>
      <c r="AA325" s="19"/>
      <c r="AB325" s="19"/>
      <c r="AC325" s="19"/>
    </row>
    <row r="326" spans="2:29" ht="12.75">
      <c r="B326" s="7"/>
      <c r="C326" s="7"/>
      <c r="D326" s="7"/>
      <c r="E326" s="7"/>
      <c r="F326" s="7"/>
      <c r="G326" s="7"/>
      <c r="H326" s="7"/>
      <c r="I326" s="7"/>
      <c r="J326" s="7"/>
      <c r="K326" s="7"/>
      <c r="L326" s="7"/>
      <c r="M326" s="19"/>
      <c r="N326" s="7"/>
      <c r="O326" s="19"/>
      <c r="P326" s="19"/>
      <c r="Q326" s="19"/>
      <c r="R326" s="19"/>
      <c r="S326" s="19"/>
      <c r="T326" s="19"/>
      <c r="U326" s="19"/>
      <c r="V326" s="19"/>
      <c r="W326" s="19"/>
      <c r="X326" s="19"/>
      <c r="Y326" s="19"/>
      <c r="Z326" s="19"/>
      <c r="AA326" s="19"/>
      <c r="AB326" s="19"/>
      <c r="AC326" s="19"/>
    </row>
    <row r="327" spans="2:29" ht="12.75">
      <c r="B327" s="7"/>
      <c r="C327" s="7"/>
      <c r="D327" s="7"/>
      <c r="E327" s="7"/>
      <c r="F327" s="7"/>
      <c r="G327" s="7"/>
      <c r="H327" s="7"/>
      <c r="I327" s="7"/>
      <c r="J327" s="7"/>
      <c r="K327" s="7"/>
      <c r="L327" s="7"/>
      <c r="M327" s="19"/>
      <c r="N327" s="7"/>
      <c r="O327" s="19"/>
      <c r="P327" s="19"/>
      <c r="Q327" s="19"/>
      <c r="R327" s="19"/>
      <c r="S327" s="19"/>
      <c r="T327" s="19"/>
      <c r="U327" s="19"/>
      <c r="V327" s="19"/>
      <c r="W327" s="19"/>
      <c r="X327" s="19"/>
      <c r="Y327" s="19"/>
      <c r="Z327" s="19"/>
      <c r="AA327" s="19"/>
      <c r="AB327" s="19"/>
      <c r="AC327" s="19"/>
    </row>
    <row r="328" spans="2:29" ht="12.75">
      <c r="B328" s="7"/>
      <c r="C328" s="7"/>
      <c r="D328" s="7"/>
      <c r="E328" s="7"/>
      <c r="F328" s="7"/>
      <c r="G328" s="7"/>
      <c r="H328" s="7"/>
      <c r="I328" s="7"/>
      <c r="J328" s="7"/>
      <c r="K328" s="7"/>
      <c r="L328" s="7"/>
      <c r="M328" s="19"/>
      <c r="N328" s="7"/>
      <c r="O328" s="19"/>
      <c r="P328" s="19"/>
      <c r="Q328" s="19"/>
      <c r="R328" s="19"/>
      <c r="S328" s="19"/>
      <c r="T328" s="19"/>
      <c r="U328" s="19"/>
      <c r="V328" s="19"/>
      <c r="W328" s="19"/>
      <c r="X328" s="19"/>
      <c r="Y328" s="19"/>
      <c r="Z328" s="19"/>
      <c r="AA328" s="19"/>
      <c r="AB328" s="19"/>
      <c r="AC328" s="19"/>
    </row>
    <row r="329" spans="2:29" ht="12.75">
      <c r="B329" s="7"/>
      <c r="C329" s="7"/>
      <c r="D329" s="7"/>
      <c r="E329" s="7"/>
      <c r="F329" s="7"/>
      <c r="G329" s="7"/>
      <c r="H329" s="7"/>
      <c r="I329" s="7"/>
      <c r="J329" s="7"/>
      <c r="K329" s="7"/>
      <c r="L329" s="7"/>
      <c r="M329" s="19"/>
      <c r="N329" s="7"/>
      <c r="O329" s="19"/>
      <c r="P329" s="19"/>
      <c r="Q329" s="19"/>
      <c r="R329" s="19"/>
      <c r="S329" s="19"/>
      <c r="T329" s="19"/>
      <c r="U329" s="19"/>
      <c r="V329" s="19"/>
      <c r="W329" s="19"/>
      <c r="X329" s="19"/>
      <c r="Y329" s="19"/>
      <c r="Z329" s="19"/>
      <c r="AA329" s="19"/>
      <c r="AB329" s="19"/>
      <c r="AC329" s="19"/>
    </row>
    <row r="330" spans="2:29" ht="12.75">
      <c r="B330" s="7"/>
      <c r="C330" s="7"/>
      <c r="D330" s="7"/>
      <c r="E330" s="7"/>
      <c r="F330" s="7"/>
      <c r="G330" s="7"/>
      <c r="H330" s="7"/>
      <c r="I330" s="7"/>
      <c r="J330" s="7"/>
      <c r="K330" s="7"/>
      <c r="L330" s="7"/>
      <c r="M330" s="19"/>
      <c r="N330" s="7"/>
      <c r="O330" s="19"/>
      <c r="P330" s="19"/>
      <c r="Q330" s="19"/>
      <c r="R330" s="19"/>
      <c r="S330" s="19"/>
      <c r="T330" s="19"/>
      <c r="U330" s="19"/>
      <c r="V330" s="19"/>
      <c r="W330" s="19"/>
      <c r="X330" s="19"/>
      <c r="Y330" s="19"/>
      <c r="Z330" s="19"/>
      <c r="AA330" s="19"/>
      <c r="AB330" s="19"/>
      <c r="AC330" s="19"/>
    </row>
    <row r="331" spans="2:29" ht="12.75">
      <c r="B331" s="7"/>
      <c r="C331" s="7"/>
      <c r="D331" s="7"/>
      <c r="E331" s="7"/>
      <c r="F331" s="7"/>
      <c r="G331" s="7"/>
      <c r="H331" s="7"/>
      <c r="I331" s="7"/>
      <c r="J331" s="7"/>
      <c r="K331" s="7"/>
      <c r="L331" s="7"/>
      <c r="M331" s="19"/>
      <c r="N331" s="7"/>
      <c r="O331" s="19"/>
      <c r="P331" s="19"/>
      <c r="Q331" s="19"/>
      <c r="R331" s="19"/>
      <c r="S331" s="19"/>
      <c r="T331" s="19"/>
      <c r="U331" s="19"/>
      <c r="V331" s="19"/>
      <c r="W331" s="19"/>
      <c r="X331" s="19"/>
      <c r="Y331" s="19"/>
      <c r="Z331" s="19"/>
      <c r="AA331" s="19"/>
      <c r="AB331" s="19"/>
      <c r="AC331" s="19"/>
    </row>
    <row r="332" spans="2:29" ht="12.75">
      <c r="B332" s="7"/>
      <c r="C332" s="7"/>
      <c r="D332" s="7"/>
      <c r="E332" s="7"/>
      <c r="F332" s="7"/>
      <c r="G332" s="7"/>
      <c r="H332" s="7"/>
      <c r="I332" s="7"/>
      <c r="J332" s="7"/>
      <c r="K332" s="7"/>
      <c r="L332" s="7"/>
      <c r="M332" s="19"/>
      <c r="N332" s="7"/>
      <c r="O332" s="19"/>
      <c r="P332" s="19"/>
      <c r="Q332" s="19"/>
      <c r="R332" s="19"/>
      <c r="S332" s="19"/>
      <c r="T332" s="19"/>
      <c r="U332" s="19"/>
      <c r="V332" s="19"/>
      <c r="W332" s="19"/>
      <c r="X332" s="19"/>
      <c r="Y332" s="19"/>
      <c r="Z332" s="19"/>
      <c r="AA332" s="19"/>
      <c r="AB332" s="19"/>
      <c r="AC332" s="19"/>
    </row>
    <row r="333" spans="2:29" ht="12.75">
      <c r="B333" s="7"/>
      <c r="C333" s="7"/>
      <c r="D333" s="7"/>
      <c r="E333" s="7"/>
      <c r="F333" s="7"/>
      <c r="G333" s="7"/>
      <c r="H333" s="7"/>
      <c r="I333" s="7"/>
      <c r="J333" s="7"/>
      <c r="K333" s="7"/>
      <c r="L333" s="7"/>
      <c r="M333" s="19"/>
      <c r="N333" s="7"/>
      <c r="O333" s="19"/>
      <c r="P333" s="19"/>
      <c r="Q333" s="19"/>
      <c r="R333" s="19"/>
      <c r="S333" s="19"/>
      <c r="T333" s="19"/>
      <c r="U333" s="19"/>
      <c r="V333" s="19"/>
      <c r="W333" s="19"/>
      <c r="X333" s="19"/>
      <c r="Y333" s="19"/>
      <c r="Z333" s="19"/>
      <c r="AA333" s="19"/>
      <c r="AB333" s="19"/>
      <c r="AC333" s="19"/>
    </row>
    <row r="334" spans="2:29" ht="12.75">
      <c r="B334" s="7"/>
      <c r="C334" s="7"/>
      <c r="D334" s="7"/>
      <c r="E334" s="7"/>
      <c r="F334" s="7"/>
      <c r="G334" s="7"/>
      <c r="H334" s="7"/>
      <c r="I334" s="7"/>
      <c r="J334" s="7"/>
      <c r="K334" s="7"/>
      <c r="L334" s="7"/>
      <c r="M334" s="19"/>
      <c r="N334" s="7"/>
      <c r="O334" s="19"/>
      <c r="P334" s="19"/>
      <c r="Q334" s="19"/>
      <c r="R334" s="19"/>
      <c r="S334" s="19"/>
      <c r="T334" s="19"/>
      <c r="U334" s="19"/>
      <c r="V334" s="19"/>
      <c r="W334" s="19"/>
      <c r="X334" s="19"/>
      <c r="Y334" s="19"/>
      <c r="Z334" s="19"/>
      <c r="AA334" s="19"/>
      <c r="AB334" s="19"/>
      <c r="AC334" s="19"/>
    </row>
    <row r="335" spans="2:29" ht="12.75">
      <c r="B335" s="7"/>
      <c r="C335" s="7"/>
      <c r="D335" s="7"/>
      <c r="E335" s="7"/>
      <c r="F335" s="7"/>
      <c r="G335" s="7"/>
      <c r="H335" s="7"/>
      <c r="I335" s="7"/>
      <c r="J335" s="7"/>
      <c r="K335" s="7"/>
      <c r="L335" s="7"/>
      <c r="M335" s="19"/>
      <c r="N335" s="7"/>
      <c r="O335" s="19"/>
      <c r="P335" s="19"/>
      <c r="Q335" s="19"/>
      <c r="R335" s="19"/>
      <c r="S335" s="19"/>
      <c r="T335" s="19"/>
      <c r="U335" s="19"/>
      <c r="V335" s="19"/>
      <c r="W335" s="19"/>
      <c r="X335" s="19"/>
      <c r="Y335" s="19"/>
      <c r="Z335" s="19"/>
      <c r="AA335" s="19"/>
      <c r="AB335" s="19"/>
      <c r="AC335" s="19"/>
    </row>
    <row r="336" spans="2:29" ht="12.75">
      <c r="B336" s="7"/>
      <c r="C336" s="7"/>
      <c r="D336" s="7"/>
      <c r="E336" s="7"/>
      <c r="F336" s="7"/>
      <c r="G336" s="7"/>
      <c r="H336" s="7"/>
      <c r="I336" s="7"/>
      <c r="J336" s="7"/>
      <c r="K336" s="7"/>
      <c r="L336" s="7"/>
      <c r="M336" s="19"/>
      <c r="N336" s="7"/>
      <c r="O336" s="19"/>
      <c r="P336" s="19"/>
      <c r="Q336" s="19"/>
      <c r="R336" s="19"/>
      <c r="S336" s="19"/>
      <c r="T336" s="19"/>
      <c r="U336" s="19"/>
      <c r="V336" s="19"/>
      <c r="W336" s="19"/>
      <c r="X336" s="19"/>
      <c r="Y336" s="19"/>
      <c r="Z336" s="19"/>
      <c r="AA336" s="19"/>
      <c r="AB336" s="19"/>
      <c r="AC336" s="19"/>
    </row>
    <row r="337" spans="2:29" ht="12.75">
      <c r="B337" s="7"/>
      <c r="C337" s="7"/>
      <c r="D337" s="7"/>
      <c r="E337" s="7"/>
      <c r="F337" s="7"/>
      <c r="G337" s="7"/>
      <c r="H337" s="7"/>
      <c r="I337" s="7"/>
      <c r="J337" s="7"/>
      <c r="K337" s="7"/>
      <c r="L337" s="7"/>
      <c r="M337" s="19"/>
      <c r="N337" s="7"/>
      <c r="O337" s="19"/>
      <c r="P337" s="19"/>
      <c r="Q337" s="19"/>
      <c r="R337" s="19"/>
      <c r="S337" s="19"/>
      <c r="T337" s="19"/>
      <c r="U337" s="19"/>
      <c r="V337" s="19"/>
      <c r="W337" s="19"/>
      <c r="X337" s="19"/>
      <c r="Y337" s="19"/>
      <c r="Z337" s="19"/>
      <c r="AA337" s="19"/>
      <c r="AB337" s="19"/>
      <c r="AC337" s="19"/>
    </row>
    <row r="338" spans="2:29" ht="12.75">
      <c r="B338" s="7"/>
      <c r="C338" s="7"/>
      <c r="D338" s="7"/>
      <c r="E338" s="7"/>
      <c r="F338" s="7"/>
      <c r="G338" s="7"/>
      <c r="H338" s="7"/>
      <c r="I338" s="7"/>
      <c r="J338" s="7"/>
      <c r="K338" s="7"/>
      <c r="L338" s="7"/>
      <c r="M338" s="19"/>
      <c r="N338" s="7"/>
      <c r="O338" s="19"/>
      <c r="P338" s="19"/>
      <c r="Q338" s="19"/>
      <c r="R338" s="19"/>
      <c r="S338" s="19"/>
      <c r="T338" s="19"/>
      <c r="U338" s="19"/>
      <c r="V338" s="19"/>
      <c r="W338" s="19"/>
      <c r="X338" s="19"/>
      <c r="Y338" s="19"/>
      <c r="Z338" s="19"/>
      <c r="AA338" s="19"/>
      <c r="AB338" s="19"/>
      <c r="AC338" s="19"/>
    </row>
    <row r="339" spans="2:29" ht="12.75">
      <c r="B339" s="7"/>
      <c r="C339" s="7"/>
      <c r="D339" s="7"/>
      <c r="E339" s="7"/>
      <c r="F339" s="7"/>
      <c r="G339" s="7"/>
      <c r="H339" s="7"/>
      <c r="I339" s="7"/>
      <c r="J339" s="7"/>
      <c r="K339" s="7"/>
      <c r="L339" s="7"/>
      <c r="M339" s="19"/>
      <c r="N339" s="7"/>
      <c r="O339" s="19"/>
      <c r="P339" s="19"/>
      <c r="Q339" s="19"/>
      <c r="R339" s="19"/>
      <c r="S339" s="19"/>
      <c r="T339" s="19"/>
      <c r="U339" s="19"/>
      <c r="V339" s="19"/>
      <c r="W339" s="19"/>
      <c r="X339" s="19"/>
      <c r="Y339" s="19"/>
      <c r="Z339" s="19"/>
      <c r="AA339" s="19"/>
      <c r="AB339" s="19"/>
      <c r="AC339" s="19"/>
    </row>
    <row r="340" spans="2:29" ht="12.75">
      <c r="B340" s="7"/>
      <c r="C340" s="7"/>
      <c r="D340" s="7"/>
      <c r="E340" s="7"/>
      <c r="F340" s="7"/>
      <c r="G340" s="7"/>
      <c r="H340" s="7"/>
      <c r="I340" s="7"/>
      <c r="J340" s="7"/>
      <c r="K340" s="7"/>
      <c r="L340" s="7"/>
      <c r="M340" s="19"/>
      <c r="N340" s="7"/>
      <c r="O340" s="19"/>
      <c r="P340" s="19"/>
      <c r="Q340" s="19"/>
      <c r="R340" s="19"/>
      <c r="S340" s="19"/>
      <c r="T340" s="19"/>
      <c r="U340" s="19"/>
      <c r="V340" s="19"/>
      <c r="W340" s="19"/>
      <c r="X340" s="19"/>
      <c r="Y340" s="19"/>
      <c r="Z340" s="19"/>
      <c r="AA340" s="19"/>
      <c r="AB340" s="19"/>
      <c r="AC340" s="19"/>
    </row>
    <row r="341" spans="2:29" ht="12.75">
      <c r="B341" s="7"/>
      <c r="C341" s="7"/>
      <c r="D341" s="7"/>
      <c r="E341" s="7"/>
      <c r="F341" s="7"/>
      <c r="G341" s="7"/>
      <c r="H341" s="7"/>
      <c r="I341" s="7"/>
      <c r="J341" s="7"/>
      <c r="K341" s="7"/>
      <c r="L341" s="7"/>
      <c r="M341" s="19"/>
      <c r="N341" s="7"/>
      <c r="O341" s="19"/>
      <c r="P341" s="19"/>
      <c r="Q341" s="19"/>
      <c r="R341" s="19"/>
      <c r="S341" s="19"/>
      <c r="T341" s="19"/>
      <c r="U341" s="19"/>
      <c r="V341" s="19"/>
      <c r="W341" s="19"/>
      <c r="X341" s="19"/>
      <c r="Y341" s="19"/>
      <c r="Z341" s="19"/>
      <c r="AA341" s="19"/>
      <c r="AB341" s="19"/>
      <c r="AC341" s="19"/>
    </row>
    <row r="342" spans="2:29" ht="12.75">
      <c r="B342" s="7"/>
      <c r="C342" s="7"/>
      <c r="D342" s="7"/>
      <c r="E342" s="7"/>
      <c r="F342" s="7"/>
      <c r="G342" s="7"/>
      <c r="H342" s="7"/>
      <c r="I342" s="7"/>
      <c r="J342" s="7"/>
      <c r="K342" s="7"/>
      <c r="L342" s="7"/>
      <c r="M342" s="19"/>
      <c r="N342" s="7"/>
      <c r="O342" s="19"/>
      <c r="P342" s="19"/>
      <c r="Q342" s="19"/>
      <c r="R342" s="19"/>
      <c r="S342" s="19"/>
      <c r="T342" s="19"/>
      <c r="U342" s="19"/>
      <c r="V342" s="19"/>
      <c r="W342" s="19"/>
      <c r="X342" s="19"/>
      <c r="Y342" s="19"/>
      <c r="Z342" s="19"/>
      <c r="AA342" s="19"/>
      <c r="AB342" s="19"/>
      <c r="AC342" s="19"/>
    </row>
    <row r="343" spans="2:29" ht="12.75">
      <c r="B343" s="7"/>
      <c r="C343" s="7"/>
      <c r="D343" s="7"/>
      <c r="E343" s="7"/>
      <c r="F343" s="7"/>
      <c r="G343" s="7"/>
      <c r="H343" s="7"/>
      <c r="I343" s="7"/>
      <c r="J343" s="7"/>
      <c r="K343" s="7"/>
      <c r="L343" s="7"/>
      <c r="M343" s="19"/>
      <c r="N343" s="7"/>
      <c r="O343" s="19"/>
      <c r="P343" s="19"/>
      <c r="Q343" s="19"/>
      <c r="R343" s="19"/>
      <c r="S343" s="19"/>
      <c r="T343" s="19"/>
      <c r="U343" s="19"/>
      <c r="V343" s="19"/>
      <c r="W343" s="19"/>
      <c r="X343" s="19"/>
      <c r="Y343" s="19"/>
      <c r="Z343" s="19"/>
      <c r="AA343" s="19"/>
      <c r="AB343" s="19"/>
      <c r="AC343" s="19"/>
    </row>
    <row r="344" spans="2:29" ht="12.75">
      <c r="B344" s="7"/>
      <c r="C344" s="7"/>
      <c r="D344" s="7"/>
      <c r="E344" s="7"/>
      <c r="F344" s="7"/>
      <c r="G344" s="7"/>
      <c r="H344" s="7"/>
      <c r="I344" s="7"/>
      <c r="J344" s="7"/>
      <c r="K344" s="7"/>
      <c r="L344" s="7"/>
      <c r="M344" s="19"/>
      <c r="N344" s="7"/>
      <c r="O344" s="19"/>
      <c r="P344" s="19"/>
      <c r="Q344" s="19"/>
      <c r="R344" s="19"/>
      <c r="S344" s="19"/>
      <c r="T344" s="19"/>
      <c r="U344" s="19"/>
      <c r="V344" s="19"/>
      <c r="W344" s="19"/>
      <c r="X344" s="19"/>
      <c r="Y344" s="19"/>
      <c r="Z344" s="19"/>
      <c r="AA344" s="19"/>
      <c r="AB344" s="19"/>
      <c r="AC344" s="19"/>
    </row>
    <row r="345" spans="2:29" ht="12.75">
      <c r="B345" s="7"/>
      <c r="C345" s="7"/>
      <c r="D345" s="7"/>
      <c r="E345" s="7"/>
      <c r="F345" s="7"/>
      <c r="G345" s="7"/>
      <c r="H345" s="7"/>
      <c r="I345" s="7"/>
      <c r="J345" s="7"/>
      <c r="K345" s="7"/>
      <c r="L345" s="7"/>
      <c r="M345" s="19"/>
      <c r="N345" s="7"/>
      <c r="O345" s="19"/>
      <c r="P345" s="19"/>
      <c r="Q345" s="19"/>
      <c r="R345" s="19"/>
      <c r="S345" s="19"/>
      <c r="T345" s="19"/>
      <c r="U345" s="19"/>
      <c r="V345" s="19"/>
      <c r="W345" s="19"/>
      <c r="X345" s="19"/>
      <c r="Y345" s="19"/>
      <c r="Z345" s="19"/>
      <c r="AA345" s="19"/>
      <c r="AB345" s="19"/>
      <c r="AC345" s="19"/>
    </row>
    <row r="346" spans="2:29" ht="12.75">
      <c r="B346" s="7"/>
      <c r="C346" s="7"/>
      <c r="D346" s="7"/>
      <c r="E346" s="7"/>
      <c r="F346" s="7"/>
      <c r="G346" s="7"/>
      <c r="H346" s="7"/>
      <c r="I346" s="7"/>
      <c r="J346" s="7"/>
      <c r="K346" s="7"/>
      <c r="L346" s="7"/>
      <c r="M346" s="19"/>
      <c r="N346" s="7"/>
      <c r="O346" s="19"/>
      <c r="P346" s="19"/>
      <c r="Q346" s="19"/>
      <c r="R346" s="19"/>
      <c r="S346" s="19"/>
      <c r="T346" s="19"/>
      <c r="U346" s="19"/>
      <c r="V346" s="19"/>
      <c r="W346" s="19"/>
      <c r="X346" s="19"/>
      <c r="Y346" s="19"/>
      <c r="Z346" s="19"/>
      <c r="AA346" s="19"/>
      <c r="AB346" s="19"/>
      <c r="AC346" s="19"/>
    </row>
    <row r="347" spans="2:29" ht="12.75">
      <c r="B347" s="7"/>
      <c r="C347" s="7"/>
      <c r="D347" s="7"/>
      <c r="E347" s="7"/>
      <c r="F347" s="7"/>
      <c r="G347" s="7"/>
      <c r="H347" s="7"/>
      <c r="I347" s="7"/>
      <c r="J347" s="7"/>
      <c r="K347" s="7"/>
      <c r="L347" s="7"/>
      <c r="M347" s="19"/>
      <c r="N347" s="7"/>
      <c r="O347" s="19"/>
      <c r="P347" s="19"/>
      <c r="Q347" s="19"/>
      <c r="R347" s="19"/>
      <c r="S347" s="19"/>
      <c r="T347" s="19"/>
      <c r="U347" s="19"/>
      <c r="V347" s="19"/>
      <c r="W347" s="19"/>
      <c r="X347" s="19"/>
      <c r="Y347" s="19"/>
      <c r="Z347" s="19"/>
      <c r="AA347" s="19"/>
      <c r="AB347" s="19"/>
      <c r="AC347" s="19"/>
    </row>
    <row r="348" spans="2:29" ht="12.75">
      <c r="B348" s="7"/>
      <c r="C348" s="7"/>
      <c r="D348" s="7"/>
      <c r="E348" s="7"/>
      <c r="F348" s="7"/>
      <c r="G348" s="7"/>
      <c r="H348" s="7"/>
      <c r="I348" s="7"/>
      <c r="J348" s="7"/>
      <c r="K348" s="7"/>
      <c r="L348" s="7"/>
      <c r="M348" s="19"/>
      <c r="N348" s="7"/>
      <c r="O348" s="19"/>
      <c r="P348" s="19"/>
      <c r="Q348" s="19"/>
      <c r="R348" s="19"/>
      <c r="S348" s="19"/>
      <c r="T348" s="19"/>
      <c r="U348" s="19"/>
      <c r="V348" s="19"/>
      <c r="W348" s="19"/>
      <c r="X348" s="19"/>
      <c r="Y348" s="19"/>
      <c r="Z348" s="19"/>
      <c r="AA348" s="19"/>
      <c r="AB348" s="19"/>
      <c r="AC348" s="19"/>
    </row>
    <row r="349" spans="2:29" ht="12.75">
      <c r="B349" s="7"/>
      <c r="C349" s="7"/>
      <c r="D349" s="7"/>
      <c r="E349" s="7"/>
      <c r="F349" s="7"/>
      <c r="G349" s="7"/>
      <c r="H349" s="7"/>
      <c r="I349" s="7"/>
      <c r="J349" s="7"/>
      <c r="K349" s="7"/>
      <c r="L349" s="7"/>
      <c r="M349" s="19"/>
      <c r="N349" s="7"/>
      <c r="O349" s="19"/>
      <c r="P349" s="19"/>
      <c r="Q349" s="19"/>
      <c r="R349" s="19"/>
      <c r="S349" s="19"/>
      <c r="T349" s="19"/>
      <c r="U349" s="19"/>
      <c r="V349" s="19"/>
      <c r="W349" s="19"/>
      <c r="X349" s="19"/>
      <c r="Y349" s="19"/>
      <c r="Z349" s="19"/>
      <c r="AA349" s="19"/>
      <c r="AB349" s="19"/>
      <c r="AC349" s="19"/>
    </row>
    <row r="350" spans="2:29" ht="12.75">
      <c r="B350" s="7"/>
      <c r="C350" s="7"/>
      <c r="D350" s="7"/>
      <c r="E350" s="7"/>
      <c r="F350" s="7"/>
      <c r="G350" s="7"/>
      <c r="H350" s="7"/>
      <c r="I350" s="7"/>
      <c r="J350" s="7"/>
      <c r="K350" s="7"/>
      <c r="L350" s="7"/>
      <c r="M350" s="19"/>
      <c r="N350" s="7"/>
      <c r="O350" s="19"/>
      <c r="P350" s="19"/>
      <c r="Q350" s="19"/>
      <c r="R350" s="19"/>
      <c r="S350" s="19"/>
      <c r="T350" s="19"/>
      <c r="U350" s="19"/>
      <c r="V350" s="19"/>
      <c r="W350" s="19"/>
      <c r="X350" s="19"/>
      <c r="Y350" s="19"/>
      <c r="Z350" s="19"/>
      <c r="AA350" s="19"/>
      <c r="AB350" s="19"/>
      <c r="AC350" s="19"/>
    </row>
    <row r="351" spans="2:29" ht="12.75">
      <c r="B351" s="7"/>
      <c r="C351" s="7"/>
      <c r="D351" s="7"/>
      <c r="E351" s="7"/>
      <c r="F351" s="7"/>
      <c r="G351" s="7"/>
      <c r="H351" s="7"/>
      <c r="I351" s="7"/>
      <c r="J351" s="7"/>
      <c r="K351" s="7"/>
      <c r="L351" s="7"/>
      <c r="M351" s="19"/>
      <c r="N351" s="7"/>
      <c r="O351" s="19"/>
      <c r="P351" s="19"/>
      <c r="Q351" s="19"/>
      <c r="R351" s="19"/>
      <c r="S351" s="19"/>
      <c r="T351" s="19"/>
      <c r="U351" s="19"/>
      <c r="V351" s="19"/>
      <c r="W351" s="19"/>
      <c r="X351" s="19"/>
      <c r="Y351" s="19"/>
      <c r="Z351" s="19"/>
      <c r="AA351" s="19"/>
      <c r="AB351" s="19"/>
      <c r="AC351" s="19"/>
    </row>
    <row r="352" spans="2:29" ht="12.75">
      <c r="B352" s="7"/>
      <c r="C352" s="7"/>
      <c r="D352" s="7"/>
      <c r="E352" s="7"/>
      <c r="F352" s="7"/>
      <c r="G352" s="7"/>
      <c r="H352" s="7"/>
      <c r="I352" s="7"/>
      <c r="J352" s="7"/>
      <c r="K352" s="7"/>
      <c r="L352" s="7"/>
      <c r="M352" s="19"/>
      <c r="N352" s="7"/>
      <c r="O352" s="19"/>
      <c r="P352" s="19"/>
      <c r="Q352" s="19"/>
      <c r="R352" s="19"/>
      <c r="S352" s="19"/>
      <c r="T352" s="19"/>
      <c r="U352" s="19"/>
      <c r="V352" s="19"/>
      <c r="W352" s="19"/>
      <c r="X352" s="19"/>
      <c r="Y352" s="19"/>
      <c r="Z352" s="19"/>
      <c r="AA352" s="19"/>
      <c r="AB352" s="19"/>
      <c r="AC352" s="19"/>
    </row>
    <row r="353" spans="2:29" ht="12.75">
      <c r="B353" s="7"/>
      <c r="C353" s="7"/>
      <c r="D353" s="7"/>
      <c r="E353" s="7"/>
      <c r="F353" s="7"/>
      <c r="G353" s="7"/>
      <c r="H353" s="7"/>
      <c r="I353" s="7"/>
      <c r="J353" s="7"/>
      <c r="K353" s="7"/>
      <c r="L353" s="7"/>
      <c r="M353" s="19"/>
      <c r="N353" s="7"/>
      <c r="O353" s="19"/>
      <c r="P353" s="19"/>
      <c r="Q353" s="19"/>
      <c r="R353" s="19"/>
      <c r="S353" s="19"/>
      <c r="T353" s="19"/>
      <c r="U353" s="19"/>
      <c r="V353" s="19"/>
      <c r="W353" s="19"/>
      <c r="X353" s="19"/>
      <c r="Y353" s="19"/>
      <c r="Z353" s="19"/>
      <c r="AA353" s="19"/>
      <c r="AB353" s="19"/>
      <c r="AC353" s="19"/>
    </row>
    <row r="354" spans="2:29" ht="12.75">
      <c r="B354" s="7"/>
      <c r="C354" s="7"/>
      <c r="D354" s="7"/>
      <c r="E354" s="7"/>
      <c r="F354" s="7"/>
      <c r="G354" s="7"/>
      <c r="H354" s="7"/>
      <c r="I354" s="7"/>
      <c r="J354" s="7"/>
      <c r="K354" s="7"/>
      <c r="L354" s="7"/>
      <c r="M354" s="19"/>
      <c r="N354" s="7"/>
      <c r="O354" s="19"/>
      <c r="P354" s="19"/>
      <c r="Q354" s="19"/>
      <c r="R354" s="19"/>
      <c r="S354" s="19"/>
      <c r="T354" s="19"/>
      <c r="U354" s="19"/>
      <c r="V354" s="19"/>
      <c r="W354" s="19"/>
      <c r="X354" s="19"/>
      <c r="Y354" s="19"/>
      <c r="Z354" s="19"/>
      <c r="AA354" s="19"/>
      <c r="AB354" s="19"/>
      <c r="AC354" s="19"/>
    </row>
    <row r="355" spans="2:29" ht="12.75">
      <c r="B355" s="7"/>
      <c r="C355" s="7"/>
      <c r="D355" s="7"/>
      <c r="E355" s="7"/>
      <c r="F355" s="7"/>
      <c r="G355" s="7"/>
      <c r="H355" s="7"/>
      <c r="I355" s="7"/>
      <c r="J355" s="7"/>
      <c r="K355" s="7"/>
      <c r="L355" s="7"/>
      <c r="M355" s="19"/>
      <c r="N355" s="7"/>
      <c r="O355" s="19"/>
      <c r="P355" s="19"/>
      <c r="Q355" s="19"/>
      <c r="R355" s="19"/>
      <c r="S355" s="19"/>
      <c r="T355" s="19"/>
      <c r="U355" s="19"/>
      <c r="V355" s="19"/>
      <c r="W355" s="19"/>
      <c r="X355" s="19"/>
      <c r="Y355" s="19"/>
      <c r="Z355" s="19"/>
      <c r="AA355" s="19"/>
      <c r="AB355" s="19"/>
      <c r="AC355" s="19"/>
    </row>
    <row r="356" spans="2:29" ht="12.75">
      <c r="B356" s="7"/>
      <c r="C356" s="7"/>
      <c r="D356" s="7"/>
      <c r="E356" s="7"/>
      <c r="F356" s="7"/>
      <c r="G356" s="7"/>
      <c r="H356" s="7"/>
      <c r="I356" s="7"/>
      <c r="J356" s="7"/>
      <c r="K356" s="7"/>
      <c r="L356" s="7"/>
      <c r="M356" s="19"/>
      <c r="N356" s="7"/>
      <c r="O356" s="19"/>
      <c r="P356" s="19"/>
      <c r="Q356" s="19"/>
      <c r="R356" s="19"/>
      <c r="S356" s="19"/>
      <c r="T356" s="19"/>
      <c r="U356" s="19"/>
      <c r="V356" s="19"/>
      <c r="W356" s="19"/>
      <c r="X356" s="19"/>
      <c r="Y356" s="19"/>
      <c r="Z356" s="19"/>
      <c r="AA356" s="19"/>
      <c r="AB356" s="19"/>
      <c r="AC356" s="19"/>
    </row>
    <row r="357" spans="2:29" ht="12.75">
      <c r="B357" s="7"/>
      <c r="C357" s="7"/>
      <c r="D357" s="7"/>
      <c r="E357" s="7"/>
      <c r="F357" s="7"/>
      <c r="G357" s="7"/>
      <c r="H357" s="7"/>
      <c r="I357" s="7"/>
      <c r="J357" s="7"/>
      <c r="K357" s="7"/>
      <c r="L357" s="7"/>
      <c r="M357" s="19"/>
      <c r="N357" s="7"/>
      <c r="O357" s="19"/>
      <c r="P357" s="19"/>
      <c r="Q357" s="19"/>
      <c r="R357" s="19"/>
      <c r="S357" s="19"/>
      <c r="T357" s="19"/>
      <c r="U357" s="19"/>
      <c r="V357" s="19"/>
      <c r="W357" s="19"/>
      <c r="X357" s="19"/>
      <c r="Y357" s="19"/>
      <c r="Z357" s="19"/>
      <c r="AA357" s="19"/>
      <c r="AB357" s="19"/>
      <c r="AC357" s="19"/>
    </row>
    <row r="358" spans="2:29" ht="12.75">
      <c r="B358" s="7"/>
      <c r="C358" s="7"/>
      <c r="D358" s="7"/>
      <c r="E358" s="7"/>
      <c r="F358" s="7"/>
      <c r="G358" s="7"/>
      <c r="H358" s="7"/>
      <c r="I358" s="7"/>
      <c r="J358" s="7"/>
      <c r="K358" s="7"/>
      <c r="L358" s="7"/>
      <c r="M358" s="19"/>
      <c r="N358" s="7"/>
      <c r="O358" s="19"/>
      <c r="P358" s="19"/>
      <c r="Q358" s="19"/>
      <c r="R358" s="19"/>
      <c r="S358" s="19"/>
      <c r="T358" s="19"/>
      <c r="U358" s="19"/>
      <c r="V358" s="19"/>
      <c r="W358" s="19"/>
      <c r="X358" s="19"/>
      <c r="Y358" s="19"/>
      <c r="Z358" s="19"/>
      <c r="AA358" s="19"/>
      <c r="AB358" s="19"/>
      <c r="AC358" s="19"/>
    </row>
    <row r="359" spans="2:29" ht="12.75">
      <c r="B359" s="7"/>
      <c r="C359" s="7"/>
      <c r="D359" s="7"/>
      <c r="E359" s="7"/>
      <c r="F359" s="7"/>
      <c r="G359" s="7"/>
      <c r="H359" s="7"/>
      <c r="I359" s="7"/>
      <c r="J359" s="7"/>
      <c r="K359" s="7"/>
      <c r="L359" s="7"/>
      <c r="M359" s="19"/>
      <c r="N359" s="7"/>
      <c r="O359" s="19"/>
      <c r="P359" s="19"/>
      <c r="Q359" s="19"/>
      <c r="R359" s="19"/>
      <c r="S359" s="19"/>
      <c r="T359" s="19"/>
      <c r="U359" s="19"/>
      <c r="V359" s="19"/>
      <c r="W359" s="19"/>
      <c r="X359" s="19"/>
      <c r="Y359" s="19"/>
      <c r="Z359" s="19"/>
      <c r="AA359" s="19"/>
      <c r="AB359" s="19"/>
      <c r="AC359" s="19"/>
    </row>
    <row r="360" spans="2:29" ht="12.75">
      <c r="B360" s="7"/>
      <c r="C360" s="7"/>
      <c r="D360" s="7"/>
      <c r="E360" s="7"/>
      <c r="F360" s="7"/>
      <c r="G360" s="7"/>
      <c r="H360" s="7"/>
      <c r="I360" s="7"/>
      <c r="J360" s="7"/>
      <c r="K360" s="7"/>
      <c r="L360" s="7"/>
      <c r="M360" s="19"/>
      <c r="N360" s="7"/>
      <c r="O360" s="19"/>
      <c r="P360" s="19"/>
      <c r="Q360" s="19"/>
      <c r="R360" s="19"/>
      <c r="S360" s="19"/>
      <c r="T360" s="19"/>
      <c r="U360" s="19"/>
      <c r="V360" s="19"/>
      <c r="W360" s="19"/>
      <c r="X360" s="19"/>
      <c r="Y360" s="19"/>
      <c r="Z360" s="19"/>
      <c r="AA360" s="19"/>
      <c r="AB360" s="19"/>
      <c r="AC360" s="19"/>
    </row>
    <row r="361" spans="2:29" ht="12.75">
      <c r="B361" s="7"/>
      <c r="C361" s="7"/>
      <c r="D361" s="7"/>
      <c r="E361" s="7"/>
      <c r="F361" s="7"/>
      <c r="G361" s="7"/>
      <c r="H361" s="7"/>
      <c r="I361" s="7"/>
      <c r="J361" s="7"/>
      <c r="K361" s="7"/>
      <c r="L361" s="7"/>
      <c r="M361" s="19"/>
      <c r="N361" s="7"/>
      <c r="O361" s="19"/>
      <c r="P361" s="19"/>
      <c r="Q361" s="19"/>
      <c r="R361" s="19"/>
      <c r="S361" s="19"/>
      <c r="T361" s="19"/>
      <c r="U361" s="19"/>
      <c r="V361" s="19"/>
      <c r="W361" s="19"/>
      <c r="X361" s="19"/>
      <c r="Y361" s="19"/>
      <c r="Z361" s="19"/>
      <c r="AA361" s="19"/>
      <c r="AB361" s="19"/>
      <c r="AC361" s="19"/>
    </row>
    <row r="362" spans="2:29" ht="12.75">
      <c r="B362" s="7"/>
      <c r="C362" s="7"/>
      <c r="D362" s="7"/>
      <c r="E362" s="7"/>
      <c r="F362" s="7"/>
      <c r="G362" s="7"/>
      <c r="H362" s="7"/>
      <c r="I362" s="7"/>
      <c r="J362" s="7"/>
      <c r="K362" s="7"/>
      <c r="L362" s="7"/>
      <c r="M362" s="19"/>
      <c r="N362" s="7"/>
      <c r="O362" s="19"/>
      <c r="P362" s="19"/>
      <c r="Q362" s="19"/>
      <c r="R362" s="19"/>
      <c r="S362" s="19"/>
      <c r="T362" s="19"/>
      <c r="U362" s="19"/>
      <c r="V362" s="19"/>
      <c r="W362" s="19"/>
      <c r="X362" s="19"/>
      <c r="Y362" s="19"/>
      <c r="Z362" s="19"/>
      <c r="AA362" s="19"/>
      <c r="AB362" s="19"/>
      <c r="AC362" s="19"/>
    </row>
    <row r="363" spans="2:29" ht="12.75">
      <c r="B363" s="7"/>
      <c r="C363" s="7"/>
      <c r="D363" s="7"/>
      <c r="E363" s="7"/>
      <c r="F363" s="7"/>
      <c r="G363" s="7"/>
      <c r="H363" s="7"/>
      <c r="I363" s="7"/>
      <c r="J363" s="7"/>
      <c r="K363" s="7"/>
      <c r="L363" s="7"/>
      <c r="M363" s="19"/>
      <c r="N363" s="7"/>
      <c r="O363" s="19"/>
      <c r="P363" s="19"/>
      <c r="Q363" s="19"/>
      <c r="R363" s="19"/>
      <c r="S363" s="19"/>
      <c r="T363" s="19"/>
      <c r="U363" s="19"/>
      <c r="V363" s="19"/>
      <c r="W363" s="19"/>
      <c r="X363" s="19"/>
      <c r="Y363" s="19"/>
      <c r="Z363" s="19"/>
      <c r="AA363" s="19"/>
      <c r="AB363" s="19"/>
      <c r="AC363" s="19"/>
    </row>
    <row r="364" spans="2:29" ht="12.75">
      <c r="B364" s="7"/>
      <c r="C364" s="7"/>
      <c r="D364" s="7"/>
      <c r="E364" s="7"/>
      <c r="F364" s="7"/>
      <c r="G364" s="7"/>
      <c r="H364" s="7"/>
      <c r="I364" s="7"/>
      <c r="J364" s="7"/>
      <c r="K364" s="7"/>
      <c r="L364" s="7"/>
      <c r="M364" s="19"/>
      <c r="N364" s="7"/>
      <c r="O364" s="19"/>
      <c r="P364" s="19"/>
      <c r="Q364" s="19"/>
      <c r="R364" s="19"/>
      <c r="S364" s="19"/>
      <c r="T364" s="19"/>
      <c r="U364" s="19"/>
      <c r="V364" s="19"/>
      <c r="W364" s="19"/>
      <c r="X364" s="19"/>
      <c r="Y364" s="19"/>
      <c r="Z364" s="19"/>
      <c r="AA364" s="19"/>
      <c r="AB364" s="19"/>
      <c r="AC364" s="19"/>
    </row>
    <row r="365" spans="2:29" ht="12.75">
      <c r="B365" s="7"/>
      <c r="C365" s="7"/>
      <c r="D365" s="7"/>
      <c r="E365" s="7"/>
      <c r="F365" s="7"/>
      <c r="G365" s="7"/>
      <c r="H365" s="7"/>
      <c r="I365" s="7"/>
      <c r="J365" s="7"/>
      <c r="K365" s="7"/>
      <c r="L365" s="7"/>
      <c r="M365" s="19"/>
      <c r="N365" s="7"/>
      <c r="O365" s="19"/>
      <c r="P365" s="19"/>
      <c r="Q365" s="19"/>
      <c r="R365" s="19"/>
      <c r="S365" s="19"/>
      <c r="T365" s="19"/>
      <c r="U365" s="19"/>
      <c r="V365" s="19"/>
      <c r="W365" s="19"/>
      <c r="X365" s="19"/>
      <c r="Y365" s="19"/>
      <c r="Z365" s="19"/>
      <c r="AA365" s="19"/>
      <c r="AB365" s="19"/>
      <c r="AC365" s="19"/>
    </row>
    <row r="366" spans="2:29" ht="12.75">
      <c r="B366" s="7"/>
      <c r="C366" s="7"/>
      <c r="D366" s="7"/>
      <c r="E366" s="7"/>
      <c r="F366" s="7"/>
      <c r="G366" s="7"/>
      <c r="H366" s="7"/>
      <c r="I366" s="7"/>
      <c r="J366" s="7"/>
      <c r="K366" s="7"/>
      <c r="L366" s="7"/>
      <c r="M366" s="19"/>
      <c r="N366" s="7"/>
      <c r="O366" s="19"/>
      <c r="P366" s="19"/>
      <c r="Q366" s="19"/>
      <c r="R366" s="19"/>
      <c r="S366" s="19"/>
      <c r="T366" s="19"/>
      <c r="U366" s="19"/>
      <c r="V366" s="19"/>
      <c r="W366" s="19"/>
      <c r="X366" s="19"/>
      <c r="Y366" s="19"/>
      <c r="Z366" s="19"/>
      <c r="AA366" s="19"/>
      <c r="AB366" s="19"/>
      <c r="AC366" s="19"/>
    </row>
    <row r="367" spans="2:29" ht="12.75">
      <c r="B367" s="7"/>
      <c r="C367" s="7"/>
      <c r="D367" s="7"/>
      <c r="E367" s="7"/>
      <c r="F367" s="7"/>
      <c r="G367" s="7"/>
      <c r="H367" s="7"/>
      <c r="I367" s="7"/>
      <c r="J367" s="7"/>
      <c r="K367" s="7"/>
      <c r="L367" s="7"/>
      <c r="M367" s="19"/>
      <c r="N367" s="7"/>
      <c r="O367" s="19"/>
      <c r="P367" s="19"/>
      <c r="Q367" s="19"/>
      <c r="R367" s="19"/>
      <c r="S367" s="19"/>
      <c r="T367" s="19"/>
      <c r="U367" s="19"/>
      <c r="V367" s="19"/>
      <c r="W367" s="19"/>
      <c r="X367" s="19"/>
      <c r="Y367" s="19"/>
      <c r="Z367" s="19"/>
      <c r="AA367" s="19"/>
      <c r="AB367" s="19"/>
      <c r="AC367" s="19"/>
    </row>
    <row r="368" spans="2:29" ht="12.75">
      <c r="B368" s="7"/>
      <c r="C368" s="7"/>
      <c r="D368" s="7"/>
      <c r="E368" s="7"/>
      <c r="F368" s="7"/>
      <c r="G368" s="7"/>
      <c r="H368" s="7"/>
      <c r="I368" s="7"/>
      <c r="J368" s="7"/>
      <c r="K368" s="7"/>
      <c r="L368" s="7"/>
      <c r="M368" s="19"/>
      <c r="N368" s="7"/>
      <c r="O368" s="19"/>
      <c r="P368" s="19"/>
      <c r="Q368" s="19"/>
      <c r="R368" s="19"/>
      <c r="S368" s="19"/>
      <c r="T368" s="19"/>
      <c r="U368" s="19"/>
      <c r="V368" s="19"/>
      <c r="W368" s="19"/>
      <c r="X368" s="19"/>
      <c r="Y368" s="19"/>
      <c r="Z368" s="19"/>
      <c r="AA368" s="19"/>
      <c r="AB368" s="19"/>
      <c r="AC368" s="19"/>
    </row>
    <row r="369" spans="2:29" ht="12.75">
      <c r="B369" s="7"/>
      <c r="C369" s="7"/>
      <c r="D369" s="7"/>
      <c r="E369" s="7"/>
      <c r="F369" s="7"/>
      <c r="G369" s="7"/>
      <c r="H369" s="7"/>
      <c r="I369" s="7"/>
      <c r="J369" s="7"/>
      <c r="K369" s="7"/>
      <c r="L369" s="7"/>
      <c r="M369" s="19"/>
      <c r="N369" s="7"/>
      <c r="O369" s="19"/>
      <c r="P369" s="19"/>
      <c r="Q369" s="19"/>
      <c r="R369" s="19"/>
      <c r="S369" s="19"/>
      <c r="T369" s="19"/>
      <c r="U369" s="19"/>
      <c r="V369" s="19"/>
      <c r="W369" s="19"/>
      <c r="X369" s="19"/>
      <c r="Y369" s="19"/>
      <c r="Z369" s="19"/>
      <c r="AA369" s="19"/>
      <c r="AB369" s="19"/>
      <c r="AC369" s="19"/>
    </row>
    <row r="370" spans="2:29" ht="12.75">
      <c r="B370" s="7"/>
      <c r="C370" s="7"/>
      <c r="D370" s="7"/>
      <c r="E370" s="7"/>
      <c r="F370" s="7"/>
      <c r="G370" s="7"/>
      <c r="H370" s="7"/>
      <c r="I370" s="7"/>
      <c r="J370" s="7"/>
      <c r="K370" s="7"/>
      <c r="L370" s="7"/>
      <c r="M370" s="19"/>
      <c r="N370" s="7"/>
      <c r="O370" s="19"/>
      <c r="P370" s="19"/>
      <c r="Q370" s="19"/>
      <c r="R370" s="19"/>
      <c r="S370" s="19"/>
      <c r="T370" s="19"/>
      <c r="U370" s="19"/>
      <c r="V370" s="19"/>
      <c r="W370" s="19"/>
      <c r="X370" s="19"/>
      <c r="Y370" s="19"/>
      <c r="Z370" s="19"/>
      <c r="AA370" s="19"/>
      <c r="AB370" s="19"/>
      <c r="AC370" s="19"/>
    </row>
    <row r="371" spans="2:29" ht="12.75">
      <c r="B371" s="7"/>
      <c r="C371" s="7"/>
      <c r="D371" s="7"/>
      <c r="E371" s="7"/>
      <c r="F371" s="7"/>
      <c r="G371" s="7"/>
      <c r="H371" s="7"/>
      <c r="I371" s="7"/>
      <c r="J371" s="7"/>
      <c r="K371" s="7"/>
      <c r="L371" s="7"/>
      <c r="M371" s="19"/>
      <c r="N371" s="7"/>
      <c r="O371" s="19"/>
      <c r="P371" s="19"/>
      <c r="Q371" s="19"/>
      <c r="R371" s="19"/>
      <c r="S371" s="19"/>
      <c r="T371" s="19"/>
      <c r="U371" s="19"/>
      <c r="V371" s="19"/>
      <c r="W371" s="19"/>
      <c r="X371" s="19"/>
      <c r="Y371" s="19"/>
      <c r="Z371" s="19"/>
      <c r="AA371" s="19"/>
      <c r="AB371" s="19"/>
      <c r="AC371" s="19"/>
    </row>
    <row r="372" spans="2:29" ht="12.75">
      <c r="B372" s="7"/>
      <c r="C372" s="7"/>
      <c r="D372" s="7"/>
      <c r="E372" s="7"/>
      <c r="F372" s="7"/>
      <c r="G372" s="7"/>
      <c r="H372" s="7"/>
      <c r="I372" s="7"/>
      <c r="J372" s="7"/>
      <c r="K372" s="7"/>
      <c r="L372" s="7"/>
      <c r="M372" s="19"/>
      <c r="N372" s="7"/>
      <c r="O372" s="19"/>
      <c r="P372" s="19"/>
      <c r="Q372" s="19"/>
      <c r="R372" s="19"/>
      <c r="S372" s="19"/>
      <c r="T372" s="19"/>
      <c r="U372" s="19"/>
      <c r="V372" s="19"/>
      <c r="W372" s="19"/>
      <c r="X372" s="19"/>
      <c r="Y372" s="19"/>
      <c r="Z372" s="19"/>
      <c r="AA372" s="19"/>
      <c r="AB372" s="19"/>
      <c r="AC372" s="19"/>
    </row>
    <row r="373" spans="2:29" ht="12.75">
      <c r="B373" s="7"/>
      <c r="C373" s="7"/>
      <c r="D373" s="7"/>
      <c r="E373" s="7"/>
      <c r="F373" s="7"/>
      <c r="G373" s="7"/>
      <c r="H373" s="7"/>
      <c r="I373" s="7"/>
      <c r="J373" s="7"/>
      <c r="K373" s="7"/>
      <c r="L373" s="7"/>
      <c r="M373" s="19"/>
      <c r="N373" s="7"/>
      <c r="O373" s="19"/>
      <c r="P373" s="19"/>
      <c r="Q373" s="19"/>
      <c r="R373" s="19"/>
      <c r="S373" s="19"/>
      <c r="T373" s="19"/>
      <c r="U373" s="19"/>
      <c r="V373" s="19"/>
      <c r="W373" s="19"/>
      <c r="X373" s="19"/>
      <c r="Y373" s="19"/>
      <c r="Z373" s="19"/>
      <c r="AA373" s="19"/>
      <c r="AB373" s="19"/>
      <c r="AC373" s="19"/>
    </row>
    <row r="374" spans="2:29" ht="12.75">
      <c r="B374" s="7"/>
      <c r="C374" s="7"/>
      <c r="D374" s="7"/>
      <c r="E374" s="7"/>
      <c r="F374" s="7"/>
      <c r="G374" s="7"/>
      <c r="H374" s="7"/>
      <c r="I374" s="7"/>
      <c r="J374" s="7"/>
      <c r="K374" s="7"/>
      <c r="L374" s="7"/>
      <c r="M374" s="19"/>
      <c r="N374" s="7"/>
      <c r="O374" s="19"/>
      <c r="P374" s="19"/>
      <c r="Q374" s="19"/>
      <c r="R374" s="19"/>
      <c r="S374" s="19"/>
      <c r="T374" s="19"/>
      <c r="U374" s="19"/>
      <c r="V374" s="19"/>
      <c r="W374" s="19"/>
      <c r="X374" s="19"/>
      <c r="Y374" s="19"/>
      <c r="Z374" s="19"/>
      <c r="AA374" s="19"/>
      <c r="AB374" s="19"/>
      <c r="AC374" s="19"/>
    </row>
    <row r="375" spans="2:29" ht="12.75">
      <c r="B375" s="7"/>
      <c r="C375" s="7"/>
      <c r="D375" s="7"/>
      <c r="E375" s="7"/>
      <c r="F375" s="7"/>
      <c r="G375" s="7"/>
      <c r="H375" s="7"/>
      <c r="I375" s="7"/>
      <c r="J375" s="7"/>
      <c r="K375" s="7"/>
      <c r="L375" s="7"/>
      <c r="M375" s="19"/>
      <c r="N375" s="7"/>
      <c r="O375" s="19"/>
      <c r="P375" s="19"/>
      <c r="Q375" s="19"/>
      <c r="R375" s="19"/>
      <c r="S375" s="19"/>
      <c r="T375" s="19"/>
      <c r="U375" s="19"/>
      <c r="V375" s="19"/>
      <c r="W375" s="19"/>
      <c r="X375" s="19"/>
      <c r="Y375" s="19"/>
      <c r="Z375" s="19"/>
      <c r="AA375" s="19"/>
      <c r="AB375" s="19"/>
      <c r="AC375" s="19"/>
    </row>
    <row r="376" spans="2:29" ht="12.75">
      <c r="B376" s="7"/>
      <c r="C376" s="7"/>
      <c r="D376" s="7"/>
      <c r="E376" s="7"/>
      <c r="F376" s="7"/>
      <c r="G376" s="7"/>
      <c r="H376" s="7"/>
      <c r="I376" s="7"/>
      <c r="J376" s="7"/>
      <c r="K376" s="7"/>
      <c r="L376" s="7"/>
      <c r="M376" s="19"/>
      <c r="N376" s="7"/>
      <c r="O376" s="19"/>
      <c r="P376" s="19"/>
      <c r="Q376" s="19"/>
      <c r="R376" s="19"/>
      <c r="S376" s="19"/>
      <c r="T376" s="19"/>
      <c r="U376" s="19"/>
      <c r="V376" s="19"/>
      <c r="W376" s="19"/>
      <c r="X376" s="19"/>
      <c r="Y376" s="19"/>
      <c r="Z376" s="19"/>
      <c r="AA376" s="19"/>
      <c r="AB376" s="19"/>
      <c r="AC376" s="19"/>
    </row>
    <row r="377" spans="2:29" ht="12.75">
      <c r="B377" s="7"/>
      <c r="C377" s="7"/>
      <c r="D377" s="7"/>
      <c r="E377" s="7"/>
      <c r="F377" s="7"/>
      <c r="G377" s="7"/>
      <c r="H377" s="7"/>
      <c r="I377" s="7"/>
      <c r="J377" s="7"/>
      <c r="K377" s="7"/>
      <c r="L377" s="7"/>
      <c r="M377" s="19"/>
      <c r="N377" s="7"/>
      <c r="O377" s="19"/>
      <c r="P377" s="19"/>
      <c r="Q377" s="19"/>
      <c r="R377" s="19"/>
      <c r="S377" s="19"/>
      <c r="T377" s="19"/>
      <c r="U377" s="19"/>
      <c r="V377" s="19"/>
      <c r="W377" s="19"/>
      <c r="X377" s="19"/>
      <c r="Y377" s="19"/>
      <c r="Z377" s="19"/>
      <c r="AA377" s="19"/>
      <c r="AB377" s="19"/>
      <c r="AC377" s="19"/>
    </row>
    <row r="378" spans="2:29" ht="12.75">
      <c r="B378" s="7"/>
      <c r="C378" s="7"/>
      <c r="D378" s="7"/>
      <c r="E378" s="7"/>
      <c r="F378" s="7"/>
      <c r="G378" s="7"/>
      <c r="H378" s="7"/>
      <c r="I378" s="7"/>
      <c r="J378" s="7"/>
      <c r="K378" s="7"/>
      <c r="L378" s="7"/>
      <c r="M378" s="19"/>
      <c r="N378" s="7"/>
      <c r="O378" s="19"/>
      <c r="P378" s="19"/>
      <c r="Q378" s="19"/>
      <c r="R378" s="19"/>
      <c r="S378" s="19"/>
      <c r="T378" s="19"/>
      <c r="U378" s="19"/>
      <c r="V378" s="19"/>
      <c r="W378" s="19"/>
      <c r="X378" s="19"/>
      <c r="Y378" s="19"/>
      <c r="Z378" s="19"/>
      <c r="AA378" s="19"/>
      <c r="AB378" s="19"/>
      <c r="AC378" s="19"/>
    </row>
    <row r="379" spans="2:29" ht="12.75">
      <c r="B379" s="7"/>
      <c r="C379" s="7"/>
      <c r="D379" s="7"/>
      <c r="E379" s="7"/>
      <c r="F379" s="7"/>
      <c r="G379" s="7"/>
      <c r="H379" s="7"/>
      <c r="I379" s="7"/>
      <c r="J379" s="7"/>
      <c r="K379" s="7"/>
      <c r="L379" s="7"/>
      <c r="M379" s="19"/>
      <c r="N379" s="7"/>
      <c r="O379" s="19"/>
      <c r="P379" s="19"/>
      <c r="Q379" s="19"/>
      <c r="R379" s="19"/>
      <c r="S379" s="19"/>
      <c r="T379" s="19"/>
      <c r="U379" s="19"/>
      <c r="V379" s="19"/>
      <c r="W379" s="19"/>
      <c r="X379" s="19"/>
      <c r="Y379" s="19"/>
      <c r="Z379" s="19"/>
      <c r="AA379" s="19"/>
      <c r="AB379" s="19"/>
      <c r="AC379" s="19"/>
    </row>
    <row r="380" spans="2:29" ht="12.75">
      <c r="B380" s="7"/>
      <c r="C380" s="7"/>
      <c r="D380" s="7"/>
      <c r="E380" s="7"/>
      <c r="F380" s="7"/>
      <c r="G380" s="7"/>
      <c r="H380" s="7"/>
      <c r="I380" s="7"/>
      <c r="J380" s="7"/>
      <c r="K380" s="7"/>
      <c r="L380" s="7"/>
      <c r="M380" s="19"/>
      <c r="N380" s="7"/>
      <c r="O380" s="19"/>
      <c r="P380" s="19"/>
      <c r="Q380" s="19"/>
      <c r="R380" s="19"/>
      <c r="S380" s="19"/>
      <c r="T380" s="19"/>
      <c r="U380" s="19"/>
      <c r="V380" s="19"/>
      <c r="W380" s="19"/>
      <c r="X380" s="19"/>
      <c r="Y380" s="19"/>
      <c r="Z380" s="19"/>
      <c r="AA380" s="19"/>
      <c r="AB380" s="19"/>
      <c r="AC380" s="19"/>
    </row>
    <row r="381" spans="2:29" ht="12.75">
      <c r="B381" s="7"/>
      <c r="C381" s="7"/>
      <c r="D381" s="7"/>
      <c r="E381" s="7"/>
      <c r="F381" s="7"/>
      <c r="G381" s="7"/>
      <c r="H381" s="7"/>
      <c r="I381" s="7"/>
      <c r="J381" s="7"/>
      <c r="K381" s="7"/>
      <c r="L381" s="7"/>
      <c r="M381" s="19"/>
      <c r="N381" s="7"/>
      <c r="O381" s="19"/>
      <c r="P381" s="19"/>
      <c r="Q381" s="19"/>
      <c r="R381" s="19"/>
      <c r="S381" s="19"/>
      <c r="T381" s="19"/>
      <c r="U381" s="19"/>
      <c r="V381" s="19"/>
      <c r="W381" s="19"/>
      <c r="X381" s="19"/>
      <c r="Y381" s="19"/>
      <c r="Z381" s="19"/>
      <c r="AA381" s="19"/>
      <c r="AB381" s="19"/>
      <c r="AC381" s="19"/>
    </row>
    <row r="382" spans="2:29" ht="12.75">
      <c r="B382" s="7"/>
      <c r="C382" s="7"/>
      <c r="D382" s="7"/>
      <c r="E382" s="7"/>
      <c r="F382" s="7"/>
      <c r="G382" s="7"/>
      <c r="H382" s="7"/>
      <c r="I382" s="7"/>
      <c r="J382" s="7"/>
      <c r="K382" s="7"/>
      <c r="L382" s="7"/>
      <c r="M382" s="19"/>
      <c r="N382" s="7"/>
      <c r="O382" s="19"/>
      <c r="P382" s="19"/>
      <c r="Q382" s="19"/>
      <c r="R382" s="19"/>
      <c r="S382" s="19"/>
      <c r="T382" s="19"/>
      <c r="U382" s="19"/>
      <c r="V382" s="19"/>
      <c r="W382" s="19"/>
      <c r="X382" s="19"/>
      <c r="Y382" s="19"/>
      <c r="Z382" s="19"/>
      <c r="AA382" s="19"/>
      <c r="AB382" s="19"/>
      <c r="AC382" s="19"/>
    </row>
    <row r="383" spans="2:29" ht="12.75">
      <c r="B383" s="7"/>
      <c r="C383" s="7"/>
      <c r="D383" s="7"/>
      <c r="E383" s="7"/>
      <c r="F383" s="7"/>
      <c r="G383" s="7"/>
      <c r="H383" s="7"/>
      <c r="I383" s="7"/>
      <c r="J383" s="7"/>
      <c r="K383" s="7"/>
      <c r="L383" s="7"/>
      <c r="M383" s="19"/>
      <c r="N383" s="7"/>
      <c r="O383" s="19"/>
      <c r="P383" s="19"/>
      <c r="Q383" s="19"/>
      <c r="R383" s="19"/>
      <c r="S383" s="19"/>
      <c r="T383" s="19"/>
      <c r="U383" s="19"/>
      <c r="V383" s="19"/>
      <c r="W383" s="19"/>
      <c r="X383" s="19"/>
      <c r="Y383" s="19"/>
      <c r="Z383" s="19"/>
      <c r="AA383" s="19"/>
      <c r="AB383" s="19"/>
      <c r="AC383" s="19"/>
    </row>
    <row r="384" spans="2:29" ht="12.75">
      <c r="B384" s="7"/>
      <c r="C384" s="7"/>
      <c r="D384" s="7"/>
      <c r="E384" s="7"/>
      <c r="F384" s="7"/>
      <c r="G384" s="7"/>
      <c r="H384" s="7"/>
      <c r="I384" s="7"/>
      <c r="J384" s="7"/>
      <c r="K384" s="7"/>
      <c r="L384" s="7"/>
      <c r="M384" s="19"/>
      <c r="N384" s="7"/>
      <c r="O384" s="19"/>
      <c r="P384" s="19"/>
      <c r="Q384" s="19"/>
      <c r="R384" s="19"/>
      <c r="S384" s="19"/>
      <c r="T384" s="19"/>
      <c r="U384" s="19"/>
      <c r="V384" s="19"/>
      <c r="W384" s="19"/>
      <c r="X384" s="19"/>
      <c r="Y384" s="19"/>
      <c r="Z384" s="19"/>
      <c r="AA384" s="19"/>
      <c r="AB384" s="19"/>
      <c r="AC384" s="19"/>
    </row>
    <row r="385" spans="2:29" ht="12.75">
      <c r="B385" s="7"/>
      <c r="C385" s="7"/>
      <c r="D385" s="7"/>
      <c r="E385" s="7"/>
      <c r="F385" s="7"/>
      <c r="G385" s="7"/>
      <c r="H385" s="7"/>
      <c r="I385" s="7"/>
      <c r="J385" s="7"/>
      <c r="K385" s="7"/>
      <c r="L385" s="7"/>
      <c r="M385" s="19"/>
      <c r="N385" s="7"/>
      <c r="O385" s="19"/>
      <c r="P385" s="19"/>
      <c r="Q385" s="19"/>
      <c r="R385" s="19"/>
      <c r="S385" s="19"/>
      <c r="T385" s="19"/>
      <c r="U385" s="19"/>
      <c r="V385" s="19"/>
      <c r="W385" s="19"/>
      <c r="X385" s="19"/>
      <c r="Y385" s="19"/>
      <c r="Z385" s="19"/>
      <c r="AA385" s="19"/>
      <c r="AB385" s="19"/>
      <c r="AC385" s="19"/>
    </row>
    <row r="386" spans="2:29" ht="12.75">
      <c r="B386" s="7"/>
      <c r="C386" s="7"/>
      <c r="D386" s="7"/>
      <c r="E386" s="7"/>
      <c r="F386" s="7"/>
      <c r="G386" s="7"/>
      <c r="H386" s="7"/>
      <c r="I386" s="7"/>
      <c r="J386" s="7"/>
      <c r="K386" s="7"/>
      <c r="L386" s="7"/>
      <c r="M386" s="19"/>
      <c r="N386" s="7"/>
      <c r="O386" s="19"/>
      <c r="P386" s="19"/>
      <c r="Q386" s="19"/>
      <c r="R386" s="19"/>
      <c r="S386" s="19"/>
      <c r="T386" s="19"/>
      <c r="U386" s="19"/>
      <c r="V386" s="19"/>
      <c r="W386" s="19"/>
      <c r="X386" s="19"/>
      <c r="Y386" s="19"/>
      <c r="Z386" s="19"/>
      <c r="AA386" s="19"/>
      <c r="AB386" s="19"/>
      <c r="AC386" s="19"/>
    </row>
    <row r="387" spans="2:29" ht="12.75">
      <c r="B387" s="7"/>
      <c r="C387" s="7"/>
      <c r="D387" s="7"/>
      <c r="E387" s="7"/>
      <c r="F387" s="7"/>
      <c r="G387" s="7"/>
      <c r="H387" s="7"/>
      <c r="I387" s="7"/>
      <c r="J387" s="7"/>
      <c r="K387" s="7"/>
      <c r="L387" s="7"/>
      <c r="M387" s="19"/>
      <c r="N387" s="7"/>
      <c r="O387" s="19"/>
      <c r="P387" s="19"/>
      <c r="Q387" s="19"/>
      <c r="R387" s="19"/>
      <c r="S387" s="19"/>
      <c r="T387" s="19"/>
      <c r="U387" s="19"/>
      <c r="V387" s="19"/>
      <c r="W387" s="19"/>
      <c r="X387" s="19"/>
      <c r="Y387" s="19"/>
      <c r="Z387" s="19"/>
      <c r="AA387" s="19"/>
      <c r="AB387" s="19"/>
      <c r="AC387" s="19"/>
    </row>
    <row r="388" spans="2:29" ht="12.75">
      <c r="B388" s="7"/>
      <c r="C388" s="7"/>
      <c r="D388" s="7"/>
      <c r="E388" s="7"/>
      <c r="F388" s="7"/>
      <c r="G388" s="7"/>
      <c r="H388" s="7"/>
      <c r="I388" s="7"/>
      <c r="J388" s="7"/>
      <c r="K388" s="7"/>
      <c r="L388" s="7"/>
      <c r="M388" s="19"/>
      <c r="N388" s="7"/>
      <c r="O388" s="19"/>
      <c r="P388" s="19"/>
      <c r="Q388" s="19"/>
      <c r="R388" s="19"/>
      <c r="S388" s="19"/>
      <c r="T388" s="19"/>
      <c r="U388" s="19"/>
      <c r="V388" s="19"/>
      <c r="W388" s="19"/>
      <c r="X388" s="19"/>
      <c r="Y388" s="19"/>
      <c r="Z388" s="19"/>
      <c r="AA388" s="19"/>
      <c r="AB388" s="19"/>
      <c r="AC388" s="19"/>
    </row>
    <row r="389" spans="2:29" ht="12.75">
      <c r="B389" s="7"/>
      <c r="C389" s="7"/>
      <c r="D389" s="7"/>
      <c r="E389" s="7"/>
      <c r="F389" s="7"/>
      <c r="G389" s="7"/>
      <c r="H389" s="7"/>
      <c r="I389" s="7"/>
      <c r="J389" s="7"/>
      <c r="K389" s="7"/>
      <c r="L389" s="7"/>
      <c r="M389" s="19"/>
      <c r="N389" s="7"/>
      <c r="O389" s="19"/>
      <c r="P389" s="19"/>
      <c r="Q389" s="19"/>
      <c r="R389" s="19"/>
      <c r="S389" s="19"/>
      <c r="T389" s="19"/>
      <c r="U389" s="19"/>
      <c r="V389" s="19"/>
      <c r="W389" s="19"/>
      <c r="X389" s="19"/>
      <c r="Y389" s="19"/>
      <c r="Z389" s="19"/>
      <c r="AA389" s="19"/>
      <c r="AB389" s="19"/>
      <c r="AC389" s="19"/>
    </row>
    <row r="390" spans="2:29" ht="12.75">
      <c r="B390" s="7"/>
      <c r="C390" s="7"/>
      <c r="D390" s="7"/>
      <c r="E390" s="7"/>
      <c r="F390" s="7"/>
      <c r="G390" s="7"/>
      <c r="H390" s="7"/>
      <c r="I390" s="7"/>
      <c r="J390" s="7"/>
      <c r="K390" s="7"/>
      <c r="L390" s="7"/>
      <c r="M390" s="19"/>
      <c r="N390" s="7"/>
      <c r="O390" s="19"/>
      <c r="P390" s="19"/>
      <c r="Q390" s="19"/>
      <c r="R390" s="19"/>
      <c r="S390" s="19"/>
      <c r="T390" s="19"/>
      <c r="U390" s="19"/>
      <c r="V390" s="19"/>
      <c r="W390" s="19"/>
      <c r="X390" s="19"/>
      <c r="Y390" s="19"/>
      <c r="Z390" s="19"/>
      <c r="AA390" s="19"/>
      <c r="AB390" s="19"/>
      <c r="AC390" s="19"/>
    </row>
    <row r="391" spans="2:29" ht="12.75">
      <c r="B391" s="7"/>
      <c r="C391" s="7"/>
      <c r="D391" s="7"/>
      <c r="E391" s="7"/>
      <c r="F391" s="7"/>
      <c r="G391" s="7"/>
      <c r="H391" s="7"/>
      <c r="I391" s="7"/>
      <c r="J391" s="7"/>
      <c r="K391" s="7"/>
      <c r="L391" s="7"/>
      <c r="M391" s="19"/>
      <c r="N391" s="7"/>
      <c r="O391" s="19"/>
      <c r="P391" s="19"/>
      <c r="Q391" s="19"/>
      <c r="R391" s="19"/>
      <c r="S391" s="19"/>
      <c r="T391" s="19"/>
      <c r="U391" s="19"/>
      <c r="V391" s="19"/>
      <c r="W391" s="19"/>
      <c r="X391" s="19"/>
      <c r="Y391" s="19"/>
      <c r="Z391" s="19"/>
      <c r="AA391" s="19"/>
      <c r="AB391" s="19"/>
      <c r="AC391" s="19"/>
    </row>
    <row r="392" spans="2:29" ht="12.75">
      <c r="B392" s="7"/>
      <c r="C392" s="7"/>
      <c r="D392" s="7"/>
      <c r="E392" s="7"/>
      <c r="F392" s="7"/>
      <c r="G392" s="7"/>
      <c r="H392" s="7"/>
      <c r="I392" s="7"/>
      <c r="J392" s="7"/>
      <c r="K392" s="7"/>
      <c r="L392" s="7"/>
      <c r="M392" s="19"/>
      <c r="N392" s="7"/>
      <c r="O392" s="19"/>
      <c r="P392" s="19"/>
      <c r="Q392" s="19"/>
      <c r="R392" s="19"/>
      <c r="S392" s="19"/>
      <c r="T392" s="19"/>
      <c r="U392" s="19"/>
      <c r="V392" s="19"/>
      <c r="W392" s="19"/>
      <c r="X392" s="19"/>
      <c r="Y392" s="19"/>
      <c r="Z392" s="19"/>
      <c r="AA392" s="19"/>
      <c r="AB392" s="19"/>
      <c r="AC392" s="19"/>
    </row>
    <row r="393" spans="2:29" ht="12.75">
      <c r="B393" s="7"/>
      <c r="C393" s="7"/>
      <c r="D393" s="7"/>
      <c r="E393" s="7"/>
      <c r="F393" s="7"/>
      <c r="G393" s="7"/>
      <c r="H393" s="7"/>
      <c r="I393" s="7"/>
      <c r="J393" s="7"/>
      <c r="K393" s="7"/>
      <c r="L393" s="7"/>
      <c r="M393" s="19"/>
      <c r="N393" s="7"/>
      <c r="O393" s="19"/>
      <c r="P393" s="19"/>
      <c r="Q393" s="19"/>
      <c r="R393" s="19"/>
      <c r="S393" s="19"/>
      <c r="T393" s="19"/>
      <c r="U393" s="19"/>
      <c r="V393" s="19"/>
      <c r="W393" s="19"/>
      <c r="X393" s="19"/>
      <c r="Y393" s="19"/>
      <c r="Z393" s="19"/>
      <c r="AA393" s="19"/>
      <c r="AB393" s="19"/>
      <c r="AC393" s="19"/>
    </row>
    <row r="394" spans="2:29" ht="12.75">
      <c r="B394" s="7"/>
      <c r="C394" s="7"/>
      <c r="D394" s="7"/>
      <c r="E394" s="7"/>
      <c r="F394" s="7"/>
      <c r="G394" s="7"/>
      <c r="H394" s="7"/>
      <c r="I394" s="7"/>
      <c r="J394" s="7"/>
      <c r="K394" s="7"/>
      <c r="L394" s="7"/>
      <c r="M394" s="19"/>
      <c r="N394" s="7"/>
      <c r="O394" s="19"/>
      <c r="P394" s="19"/>
      <c r="Q394" s="19"/>
      <c r="R394" s="19"/>
      <c r="S394" s="19"/>
      <c r="T394" s="19"/>
      <c r="U394" s="19"/>
      <c r="V394" s="19"/>
      <c r="W394" s="19"/>
      <c r="X394" s="19"/>
      <c r="Y394" s="19"/>
      <c r="Z394" s="19"/>
      <c r="AA394" s="19"/>
      <c r="AB394" s="19"/>
      <c r="AC394" s="19"/>
    </row>
    <row r="395" spans="2:29" ht="12.75">
      <c r="B395" s="7"/>
      <c r="C395" s="7"/>
      <c r="D395" s="7"/>
      <c r="E395" s="7"/>
      <c r="F395" s="7"/>
      <c r="G395" s="7"/>
      <c r="H395" s="7"/>
      <c r="I395" s="7"/>
      <c r="J395" s="7"/>
      <c r="K395" s="7"/>
      <c r="L395" s="7"/>
      <c r="M395" s="19"/>
      <c r="N395" s="7"/>
      <c r="O395" s="19"/>
      <c r="P395" s="19"/>
      <c r="Q395" s="19"/>
      <c r="R395" s="19"/>
      <c r="S395" s="19"/>
      <c r="T395" s="19"/>
      <c r="U395" s="19"/>
      <c r="V395" s="19"/>
      <c r="W395" s="19"/>
      <c r="X395" s="19"/>
      <c r="Y395" s="19"/>
      <c r="Z395" s="19"/>
      <c r="AA395" s="19"/>
      <c r="AB395" s="19"/>
      <c r="AC395" s="19"/>
    </row>
    <row r="396" spans="2:29" ht="12.75">
      <c r="B396" s="7"/>
      <c r="C396" s="7"/>
      <c r="D396" s="7"/>
      <c r="E396" s="7"/>
      <c r="F396" s="7"/>
      <c r="G396" s="7"/>
      <c r="H396" s="7"/>
      <c r="I396" s="7"/>
      <c r="J396" s="7"/>
      <c r="K396" s="7"/>
      <c r="L396" s="7"/>
      <c r="M396" s="19"/>
      <c r="N396" s="7"/>
      <c r="O396" s="19"/>
      <c r="P396" s="19"/>
      <c r="Q396" s="19"/>
      <c r="R396" s="19"/>
      <c r="S396" s="19"/>
      <c r="T396" s="19"/>
      <c r="U396" s="19"/>
      <c r="V396" s="19"/>
      <c r="W396" s="19"/>
      <c r="X396" s="19"/>
      <c r="Y396" s="19"/>
      <c r="Z396" s="19"/>
      <c r="AA396" s="19"/>
      <c r="AB396" s="19"/>
      <c r="AC396" s="19"/>
    </row>
    <row r="397" spans="2:29" ht="12.75">
      <c r="B397" s="7"/>
      <c r="C397" s="7"/>
      <c r="D397" s="7"/>
      <c r="E397" s="7"/>
      <c r="F397" s="7"/>
      <c r="G397" s="7"/>
      <c r="H397" s="7"/>
      <c r="I397" s="7"/>
      <c r="J397" s="7"/>
      <c r="K397" s="7"/>
      <c r="L397" s="7"/>
      <c r="M397" s="19"/>
      <c r="N397" s="7"/>
      <c r="O397" s="19"/>
      <c r="P397" s="19"/>
      <c r="Q397" s="19"/>
      <c r="R397" s="19"/>
      <c r="S397" s="19"/>
      <c r="T397" s="19"/>
      <c r="U397" s="19"/>
      <c r="V397" s="19"/>
      <c r="W397" s="19"/>
      <c r="X397" s="19"/>
      <c r="Y397" s="19"/>
      <c r="Z397" s="19"/>
      <c r="AA397" s="19"/>
      <c r="AB397" s="19"/>
      <c r="AC397" s="19"/>
    </row>
    <row r="398" spans="2:29" ht="12.75">
      <c r="B398" s="7"/>
      <c r="C398" s="7"/>
      <c r="D398" s="7"/>
      <c r="E398" s="7"/>
      <c r="F398" s="7"/>
      <c r="G398" s="7"/>
      <c r="H398" s="7"/>
      <c r="I398" s="7"/>
      <c r="J398" s="7"/>
      <c r="K398" s="7"/>
      <c r="L398" s="7"/>
      <c r="M398" s="19"/>
      <c r="N398" s="7"/>
      <c r="O398" s="19"/>
      <c r="P398" s="19"/>
      <c r="Q398" s="19"/>
      <c r="R398" s="19"/>
      <c r="S398" s="19"/>
      <c r="T398" s="19"/>
      <c r="U398" s="19"/>
      <c r="V398" s="19"/>
      <c r="W398" s="19"/>
      <c r="X398" s="19"/>
      <c r="Y398" s="19"/>
      <c r="Z398" s="19"/>
      <c r="AA398" s="19"/>
      <c r="AB398" s="19"/>
      <c r="AC398" s="19"/>
    </row>
    <row r="399" spans="2:29" ht="12.75">
      <c r="B399" s="7"/>
      <c r="C399" s="7"/>
      <c r="D399" s="7"/>
      <c r="E399" s="7"/>
      <c r="F399" s="7"/>
      <c r="G399" s="7"/>
      <c r="H399" s="7"/>
      <c r="I399" s="7"/>
      <c r="J399" s="7"/>
      <c r="K399" s="7"/>
      <c r="L399" s="7"/>
      <c r="M399" s="19"/>
      <c r="N399" s="7"/>
      <c r="O399" s="19"/>
      <c r="P399" s="19"/>
      <c r="Q399" s="19"/>
      <c r="R399" s="19"/>
      <c r="S399" s="19"/>
      <c r="T399" s="19"/>
      <c r="U399" s="19"/>
      <c r="V399" s="19"/>
      <c r="W399" s="19"/>
      <c r="X399" s="19"/>
      <c r="Y399" s="19"/>
      <c r="Z399" s="19"/>
      <c r="AA399" s="19"/>
      <c r="AB399" s="19"/>
      <c r="AC399" s="19"/>
    </row>
    <row r="400" spans="2:29" ht="12.75">
      <c r="B400" s="7"/>
      <c r="C400" s="7"/>
      <c r="D400" s="7"/>
      <c r="E400" s="7"/>
      <c r="F400" s="7"/>
      <c r="G400" s="7"/>
      <c r="H400" s="7"/>
      <c r="I400" s="7"/>
      <c r="J400" s="7"/>
      <c r="K400" s="7"/>
      <c r="L400" s="7"/>
      <c r="M400" s="19"/>
      <c r="N400" s="7"/>
      <c r="O400" s="19"/>
      <c r="P400" s="19"/>
      <c r="Q400" s="19"/>
      <c r="R400" s="19"/>
      <c r="S400" s="19"/>
      <c r="T400" s="19"/>
      <c r="U400" s="19"/>
      <c r="V400" s="19"/>
      <c r="W400" s="19"/>
      <c r="X400" s="19"/>
      <c r="Y400" s="19"/>
      <c r="Z400" s="19"/>
      <c r="AA400" s="19"/>
      <c r="AB400" s="19"/>
      <c r="AC400" s="19"/>
    </row>
    <row r="401" spans="2:29" ht="12.75">
      <c r="B401" s="7"/>
      <c r="C401" s="7"/>
      <c r="D401" s="7"/>
      <c r="E401" s="7"/>
      <c r="F401" s="7"/>
      <c r="G401" s="7"/>
      <c r="H401" s="7"/>
      <c r="I401" s="7"/>
      <c r="J401" s="7"/>
      <c r="K401" s="7"/>
      <c r="L401" s="7"/>
      <c r="M401" s="19"/>
      <c r="N401" s="7"/>
      <c r="O401" s="19"/>
      <c r="P401" s="19"/>
      <c r="Q401" s="19"/>
      <c r="R401" s="19"/>
      <c r="S401" s="19"/>
      <c r="T401" s="19"/>
      <c r="U401" s="19"/>
      <c r="V401" s="19"/>
      <c r="W401" s="19"/>
      <c r="X401" s="19"/>
      <c r="Y401" s="19"/>
      <c r="Z401" s="19"/>
      <c r="AA401" s="19"/>
      <c r="AB401" s="19"/>
      <c r="AC401" s="19"/>
    </row>
    <row r="402" spans="2:29" ht="12.75">
      <c r="B402" s="7"/>
      <c r="C402" s="7"/>
      <c r="D402" s="7"/>
      <c r="E402" s="7"/>
      <c r="F402" s="7"/>
      <c r="G402" s="7"/>
      <c r="H402" s="7"/>
      <c r="I402" s="7"/>
      <c r="J402" s="7"/>
      <c r="K402" s="7"/>
      <c r="L402" s="7"/>
      <c r="M402" s="19"/>
      <c r="N402" s="7"/>
      <c r="O402" s="19"/>
      <c r="P402" s="19"/>
      <c r="Q402" s="19"/>
      <c r="R402" s="19"/>
      <c r="S402" s="19"/>
      <c r="T402" s="19"/>
      <c r="U402" s="19"/>
      <c r="V402" s="19"/>
      <c r="W402" s="19"/>
      <c r="X402" s="19"/>
      <c r="Y402" s="19"/>
      <c r="Z402" s="19"/>
      <c r="AA402" s="19"/>
      <c r="AB402" s="19"/>
      <c r="AC402" s="19"/>
    </row>
    <row r="403" spans="2:29" ht="12.75">
      <c r="B403" s="7"/>
      <c r="C403" s="7"/>
      <c r="D403" s="7"/>
      <c r="E403" s="7"/>
      <c r="F403" s="7"/>
      <c r="G403" s="7"/>
      <c r="H403" s="7"/>
      <c r="I403" s="7"/>
      <c r="J403" s="7"/>
      <c r="K403" s="7"/>
      <c r="L403" s="7"/>
      <c r="M403" s="19"/>
      <c r="N403" s="7"/>
      <c r="O403" s="19"/>
      <c r="P403" s="19"/>
      <c r="Q403" s="19"/>
      <c r="R403" s="19"/>
      <c r="S403" s="19"/>
      <c r="T403" s="19"/>
      <c r="U403" s="19"/>
      <c r="V403" s="19"/>
      <c r="W403" s="19"/>
      <c r="X403" s="19"/>
      <c r="Y403" s="19"/>
      <c r="Z403" s="19"/>
      <c r="AA403" s="19"/>
      <c r="AB403" s="19"/>
      <c r="AC403" s="19"/>
    </row>
    <row r="404" spans="2:29" ht="12.75">
      <c r="B404" s="7"/>
      <c r="C404" s="7"/>
      <c r="D404" s="7"/>
      <c r="E404" s="7"/>
      <c r="F404" s="7"/>
      <c r="G404" s="7"/>
      <c r="H404" s="7"/>
      <c r="I404" s="7"/>
      <c r="J404" s="7"/>
      <c r="K404" s="7"/>
      <c r="L404" s="7"/>
      <c r="M404" s="19"/>
      <c r="N404" s="7"/>
      <c r="O404" s="19"/>
      <c r="P404" s="19"/>
      <c r="Q404" s="19"/>
      <c r="R404" s="19"/>
      <c r="S404" s="19"/>
      <c r="T404" s="19"/>
      <c r="U404" s="19"/>
      <c r="V404" s="19"/>
      <c r="W404" s="19"/>
      <c r="X404" s="19"/>
      <c r="Y404" s="19"/>
      <c r="Z404" s="19"/>
      <c r="AA404" s="19"/>
      <c r="AB404" s="19"/>
      <c r="AC404" s="19"/>
    </row>
    <row r="405" spans="2:29" ht="12.75">
      <c r="B405" s="7"/>
      <c r="C405" s="7"/>
      <c r="D405" s="7"/>
      <c r="E405" s="7"/>
      <c r="F405" s="7"/>
      <c r="G405" s="7"/>
      <c r="H405" s="7"/>
      <c r="I405" s="7"/>
      <c r="J405" s="7"/>
      <c r="K405" s="7"/>
      <c r="L405" s="7"/>
      <c r="M405" s="19"/>
      <c r="N405" s="7"/>
      <c r="O405" s="19"/>
      <c r="P405" s="19"/>
      <c r="Q405" s="19"/>
      <c r="R405" s="19"/>
      <c r="S405" s="19"/>
      <c r="T405" s="19"/>
      <c r="U405" s="19"/>
      <c r="V405" s="19"/>
      <c r="W405" s="19"/>
      <c r="X405" s="19"/>
      <c r="Y405" s="19"/>
      <c r="Z405" s="19"/>
      <c r="AA405" s="19"/>
      <c r="AB405" s="19"/>
      <c r="AC405" s="19"/>
    </row>
    <row r="406" spans="2:29" ht="12.75">
      <c r="B406" s="7"/>
      <c r="C406" s="7"/>
      <c r="D406" s="7"/>
      <c r="E406" s="7"/>
      <c r="F406" s="7"/>
      <c r="G406" s="7"/>
      <c r="H406" s="7"/>
      <c r="I406" s="7"/>
      <c r="J406" s="7"/>
      <c r="K406" s="7"/>
      <c r="L406" s="7"/>
      <c r="M406" s="19"/>
      <c r="N406" s="7"/>
      <c r="O406" s="19"/>
      <c r="P406" s="19"/>
      <c r="Q406" s="19"/>
      <c r="R406" s="19"/>
      <c r="S406" s="19"/>
      <c r="T406" s="19"/>
      <c r="U406" s="19"/>
      <c r="V406" s="19"/>
      <c r="W406" s="19"/>
      <c r="X406" s="19"/>
      <c r="Y406" s="19"/>
      <c r="Z406" s="19"/>
      <c r="AA406" s="19"/>
      <c r="AB406" s="19"/>
      <c r="AC406" s="19"/>
    </row>
    <row r="407" spans="2:29" ht="12.75">
      <c r="B407" s="7"/>
      <c r="C407" s="7"/>
      <c r="D407" s="7"/>
      <c r="E407" s="7"/>
      <c r="F407" s="7"/>
      <c r="G407" s="7"/>
      <c r="H407" s="7"/>
      <c r="I407" s="7"/>
      <c r="J407" s="7"/>
      <c r="K407" s="7"/>
      <c r="L407" s="7"/>
      <c r="M407" s="19"/>
      <c r="N407" s="7"/>
      <c r="O407" s="19"/>
      <c r="P407" s="19"/>
      <c r="Q407" s="19"/>
      <c r="R407" s="19"/>
      <c r="S407" s="19"/>
      <c r="T407" s="19"/>
      <c r="U407" s="19"/>
      <c r="V407" s="19"/>
      <c r="W407" s="19"/>
      <c r="X407" s="19"/>
      <c r="Y407" s="19"/>
      <c r="Z407" s="19"/>
      <c r="AA407" s="19"/>
      <c r="AB407" s="19"/>
      <c r="AC407" s="19"/>
    </row>
    <row r="408" spans="2:29" ht="12.75">
      <c r="B408" s="7"/>
      <c r="C408" s="7"/>
      <c r="D408" s="7"/>
      <c r="E408" s="7"/>
      <c r="F408" s="7"/>
      <c r="G408" s="7"/>
      <c r="H408" s="7"/>
      <c r="I408" s="7"/>
      <c r="J408" s="7"/>
      <c r="K408" s="7"/>
      <c r="L408" s="7"/>
      <c r="M408" s="19"/>
      <c r="N408" s="7"/>
      <c r="O408" s="19"/>
      <c r="P408" s="19"/>
      <c r="Q408" s="19"/>
      <c r="R408" s="19"/>
      <c r="S408" s="19"/>
      <c r="T408" s="19"/>
      <c r="U408" s="19"/>
      <c r="V408" s="19"/>
      <c r="W408" s="19"/>
      <c r="X408" s="19"/>
      <c r="Y408" s="19"/>
      <c r="Z408" s="19"/>
      <c r="AA408" s="19"/>
      <c r="AB408" s="19"/>
      <c r="AC408" s="19"/>
    </row>
    <row r="409" spans="2:29" ht="12.75">
      <c r="B409" s="7"/>
      <c r="C409" s="7"/>
      <c r="D409" s="7"/>
      <c r="E409" s="7"/>
      <c r="F409" s="7"/>
      <c r="G409" s="7"/>
      <c r="H409" s="7"/>
      <c r="I409" s="7"/>
      <c r="J409" s="7"/>
      <c r="K409" s="7"/>
      <c r="L409" s="7"/>
      <c r="M409" s="19"/>
      <c r="N409" s="7"/>
      <c r="O409" s="19"/>
      <c r="P409" s="19"/>
      <c r="Q409" s="19"/>
      <c r="R409" s="19"/>
      <c r="S409" s="19"/>
      <c r="T409" s="19"/>
      <c r="U409" s="19"/>
      <c r="V409" s="19"/>
      <c r="W409" s="19"/>
      <c r="X409" s="19"/>
      <c r="Y409" s="19"/>
      <c r="Z409" s="19"/>
      <c r="AA409" s="19"/>
      <c r="AB409" s="19"/>
      <c r="AC409" s="19"/>
    </row>
    <row r="410" spans="2:29" ht="12.75">
      <c r="B410" s="7"/>
      <c r="C410" s="7"/>
      <c r="D410" s="7"/>
      <c r="E410" s="7"/>
      <c r="F410" s="7"/>
      <c r="G410" s="7"/>
      <c r="H410" s="7"/>
      <c r="I410" s="7"/>
      <c r="J410" s="7"/>
      <c r="K410" s="7"/>
      <c r="L410" s="7"/>
      <c r="M410" s="19"/>
      <c r="N410" s="7"/>
      <c r="O410" s="19"/>
      <c r="P410" s="19"/>
      <c r="Q410" s="19"/>
      <c r="R410" s="19"/>
      <c r="S410" s="19"/>
      <c r="T410" s="19"/>
      <c r="U410" s="19"/>
      <c r="V410" s="19"/>
      <c r="W410" s="19"/>
      <c r="X410" s="19"/>
      <c r="Y410" s="19"/>
      <c r="Z410" s="19"/>
      <c r="AA410" s="19"/>
      <c r="AB410" s="19"/>
      <c r="AC410" s="19"/>
    </row>
    <row r="411" spans="2:29" ht="12.75">
      <c r="B411" s="7"/>
      <c r="C411" s="7"/>
      <c r="D411" s="7"/>
      <c r="E411" s="7"/>
      <c r="F411" s="7"/>
      <c r="G411" s="7"/>
      <c r="H411" s="7"/>
      <c r="I411" s="7"/>
      <c r="J411" s="7"/>
      <c r="K411" s="7"/>
      <c r="L411" s="7"/>
      <c r="M411" s="19"/>
      <c r="N411" s="7"/>
      <c r="O411" s="19"/>
      <c r="P411" s="19"/>
      <c r="Q411" s="19"/>
      <c r="R411" s="19"/>
      <c r="S411" s="19"/>
      <c r="T411" s="19"/>
      <c r="U411" s="19"/>
      <c r="V411" s="19"/>
      <c r="W411" s="19"/>
      <c r="X411" s="19"/>
      <c r="Y411" s="19"/>
      <c r="Z411" s="19"/>
      <c r="AA411" s="19"/>
      <c r="AB411" s="19"/>
      <c r="AC411" s="19"/>
    </row>
    <row r="412" spans="2:29" ht="12.75">
      <c r="B412" s="7"/>
      <c r="C412" s="7"/>
      <c r="D412" s="7"/>
      <c r="E412" s="7"/>
      <c r="F412" s="7"/>
      <c r="G412" s="7"/>
      <c r="H412" s="7"/>
      <c r="I412" s="7"/>
      <c r="J412" s="7"/>
      <c r="K412" s="7"/>
      <c r="L412" s="7"/>
      <c r="M412" s="19"/>
      <c r="N412" s="7"/>
      <c r="O412" s="19"/>
      <c r="P412" s="19"/>
      <c r="Q412" s="19"/>
      <c r="R412" s="19"/>
      <c r="S412" s="19"/>
      <c r="T412" s="19"/>
      <c r="U412" s="19"/>
      <c r="V412" s="19"/>
      <c r="W412" s="19"/>
      <c r="X412" s="19"/>
      <c r="Y412" s="19"/>
      <c r="Z412" s="19"/>
      <c r="AA412" s="19"/>
      <c r="AB412" s="19"/>
      <c r="AC412" s="19"/>
    </row>
    <row r="413" spans="2:29" ht="12.75">
      <c r="B413" s="7"/>
      <c r="C413" s="7"/>
      <c r="D413" s="7"/>
      <c r="E413" s="7"/>
      <c r="F413" s="7"/>
      <c r="G413" s="7"/>
      <c r="H413" s="7"/>
      <c r="I413" s="7"/>
      <c r="J413" s="7"/>
      <c r="K413" s="7"/>
      <c r="L413" s="7"/>
      <c r="M413" s="19"/>
      <c r="N413" s="7"/>
      <c r="O413" s="19"/>
      <c r="P413" s="19"/>
      <c r="Q413" s="19"/>
      <c r="R413" s="19"/>
      <c r="S413" s="19"/>
      <c r="T413" s="19"/>
      <c r="U413" s="19"/>
      <c r="V413" s="19"/>
      <c r="W413" s="19"/>
      <c r="X413" s="19"/>
      <c r="Y413" s="19"/>
      <c r="Z413" s="19"/>
      <c r="AA413" s="19"/>
      <c r="AB413" s="19"/>
      <c r="AC413" s="19"/>
    </row>
    <row r="414" spans="2:29" ht="12.75">
      <c r="B414" s="7"/>
      <c r="C414" s="7"/>
      <c r="D414" s="7"/>
      <c r="E414" s="7"/>
      <c r="F414" s="7"/>
      <c r="G414" s="7"/>
      <c r="H414" s="7"/>
      <c r="I414" s="7"/>
      <c r="J414" s="7"/>
      <c r="K414" s="7"/>
      <c r="L414" s="7"/>
      <c r="M414" s="19"/>
      <c r="N414" s="7"/>
      <c r="O414" s="19"/>
      <c r="P414" s="19"/>
      <c r="Q414" s="19"/>
      <c r="R414" s="19"/>
      <c r="S414" s="19"/>
      <c r="T414" s="19"/>
      <c r="U414" s="19"/>
      <c r="V414" s="19"/>
      <c r="W414" s="19"/>
      <c r="X414" s="19"/>
      <c r="Y414" s="19"/>
      <c r="Z414" s="19"/>
      <c r="AA414" s="19"/>
      <c r="AB414" s="19"/>
      <c r="AC414" s="19"/>
    </row>
    <row r="415" spans="2:29" ht="12.75">
      <c r="B415" s="7"/>
      <c r="C415" s="7"/>
      <c r="D415" s="7"/>
      <c r="E415" s="7"/>
      <c r="F415" s="7"/>
      <c r="G415" s="7"/>
      <c r="H415" s="7"/>
      <c r="I415" s="7"/>
      <c r="J415" s="7"/>
      <c r="K415" s="7"/>
      <c r="L415" s="7"/>
      <c r="M415" s="19"/>
      <c r="N415" s="7"/>
      <c r="O415" s="19"/>
      <c r="P415" s="19"/>
      <c r="Q415" s="19"/>
      <c r="R415" s="19"/>
      <c r="S415" s="19"/>
      <c r="T415" s="19"/>
      <c r="U415" s="19"/>
      <c r="V415" s="19"/>
      <c r="W415" s="19"/>
      <c r="X415" s="19"/>
      <c r="Y415" s="19"/>
      <c r="Z415" s="19"/>
      <c r="AA415" s="19"/>
      <c r="AB415" s="19"/>
      <c r="AC415" s="19"/>
    </row>
    <row r="416" spans="2:29" ht="12.75">
      <c r="B416" s="7"/>
      <c r="C416" s="7"/>
      <c r="D416" s="7"/>
      <c r="E416" s="7"/>
      <c r="F416" s="7"/>
      <c r="G416" s="7"/>
      <c r="H416" s="7"/>
      <c r="I416" s="7"/>
      <c r="J416" s="7"/>
      <c r="K416" s="7"/>
      <c r="L416" s="7"/>
      <c r="M416" s="19"/>
      <c r="N416" s="7"/>
      <c r="O416" s="19"/>
      <c r="P416" s="19"/>
      <c r="Q416" s="19"/>
      <c r="R416" s="19"/>
      <c r="S416" s="19"/>
      <c r="T416" s="19"/>
      <c r="U416" s="19"/>
      <c r="V416" s="19"/>
      <c r="W416" s="19"/>
      <c r="X416" s="19"/>
      <c r="Y416" s="19"/>
      <c r="Z416" s="19"/>
      <c r="AA416" s="19"/>
      <c r="AB416" s="19"/>
      <c r="AC416" s="19"/>
    </row>
    <row r="417" spans="2:29" ht="12.75">
      <c r="B417" s="7"/>
      <c r="C417" s="7"/>
      <c r="D417" s="7"/>
      <c r="E417" s="7"/>
      <c r="F417" s="7"/>
      <c r="G417" s="7"/>
      <c r="H417" s="7"/>
      <c r="I417" s="7"/>
      <c r="J417" s="7"/>
      <c r="K417" s="7"/>
      <c r="L417" s="7"/>
      <c r="M417" s="19"/>
      <c r="N417" s="7"/>
      <c r="O417" s="19"/>
      <c r="P417" s="19"/>
      <c r="Q417" s="19"/>
      <c r="R417" s="19"/>
      <c r="S417" s="19"/>
      <c r="T417" s="19"/>
      <c r="U417" s="19"/>
      <c r="V417" s="19"/>
      <c r="W417" s="19"/>
      <c r="X417" s="19"/>
      <c r="Y417" s="19"/>
      <c r="Z417" s="19"/>
      <c r="AA417" s="19"/>
      <c r="AB417" s="19"/>
      <c r="AC417" s="19"/>
    </row>
    <row r="418" spans="2:29" ht="12.75">
      <c r="B418" s="7"/>
      <c r="C418" s="7"/>
      <c r="D418" s="7"/>
      <c r="E418" s="7"/>
      <c r="F418" s="7"/>
      <c r="G418" s="7"/>
      <c r="H418" s="7"/>
      <c r="I418" s="7"/>
      <c r="J418" s="7"/>
      <c r="K418" s="7"/>
      <c r="L418" s="7"/>
      <c r="M418" s="19"/>
      <c r="N418" s="7"/>
      <c r="O418" s="19"/>
      <c r="P418" s="19"/>
      <c r="Q418" s="19"/>
      <c r="R418" s="19"/>
      <c r="S418" s="19"/>
      <c r="T418" s="19"/>
      <c r="U418" s="19"/>
      <c r="V418" s="19"/>
      <c r="W418" s="19"/>
      <c r="X418" s="19"/>
      <c r="Y418" s="19"/>
      <c r="Z418" s="19"/>
      <c r="AA418" s="19"/>
      <c r="AB418" s="19"/>
      <c r="AC418" s="19"/>
    </row>
    <row r="419" spans="2:29" ht="12.75">
      <c r="B419" s="7"/>
      <c r="C419" s="7"/>
      <c r="D419" s="7"/>
      <c r="E419" s="7"/>
      <c r="F419" s="7"/>
      <c r="G419" s="7"/>
      <c r="H419" s="7"/>
      <c r="I419" s="7"/>
      <c r="J419" s="7"/>
      <c r="K419" s="7"/>
      <c r="L419" s="7"/>
      <c r="M419" s="19"/>
      <c r="N419" s="7"/>
      <c r="O419" s="19"/>
      <c r="P419" s="19"/>
      <c r="Q419" s="19"/>
      <c r="R419" s="19"/>
      <c r="S419" s="19"/>
      <c r="T419" s="19"/>
      <c r="U419" s="19"/>
      <c r="V419" s="19"/>
      <c r="W419" s="19"/>
      <c r="X419" s="19"/>
      <c r="Y419" s="19"/>
      <c r="Z419" s="19"/>
      <c r="AA419" s="19"/>
      <c r="AB419" s="19"/>
      <c r="AC419" s="19"/>
    </row>
    <row r="420" spans="2:29" ht="12.75">
      <c r="B420" s="7"/>
      <c r="C420" s="7"/>
      <c r="D420" s="7"/>
      <c r="E420" s="7"/>
      <c r="F420" s="7"/>
      <c r="G420" s="7"/>
      <c r="H420" s="7"/>
      <c r="I420" s="7"/>
      <c r="J420" s="7"/>
      <c r="K420" s="7"/>
      <c r="L420" s="7"/>
      <c r="M420" s="19"/>
      <c r="N420" s="7"/>
      <c r="O420" s="19"/>
      <c r="P420" s="19"/>
      <c r="Q420" s="19"/>
      <c r="R420" s="19"/>
      <c r="S420" s="19"/>
      <c r="T420" s="19"/>
      <c r="U420" s="19"/>
      <c r="V420" s="19"/>
      <c r="W420" s="19"/>
      <c r="X420" s="19"/>
      <c r="Y420" s="19"/>
      <c r="Z420" s="19"/>
      <c r="AA420" s="19"/>
      <c r="AB420" s="19"/>
      <c r="AC420" s="19"/>
    </row>
    <row r="421" spans="2:29" ht="12.75">
      <c r="B421" s="7"/>
      <c r="C421" s="7"/>
      <c r="D421" s="7"/>
      <c r="E421" s="7"/>
      <c r="F421" s="7"/>
      <c r="G421" s="7"/>
      <c r="H421" s="7"/>
      <c r="I421" s="7"/>
      <c r="J421" s="7"/>
      <c r="K421" s="7"/>
      <c r="L421" s="7"/>
      <c r="M421" s="19"/>
      <c r="N421" s="7"/>
      <c r="O421" s="19"/>
      <c r="P421" s="19"/>
      <c r="Q421" s="19"/>
      <c r="R421" s="19"/>
      <c r="S421" s="19"/>
      <c r="T421" s="19"/>
      <c r="U421" s="19"/>
      <c r="V421" s="19"/>
      <c r="W421" s="19"/>
      <c r="X421" s="19"/>
      <c r="Y421" s="19"/>
      <c r="Z421" s="19"/>
      <c r="AA421" s="19"/>
      <c r="AB421" s="19"/>
      <c r="AC421" s="19"/>
    </row>
    <row r="422" spans="2:29" ht="12.75">
      <c r="B422" s="7"/>
      <c r="C422" s="7"/>
      <c r="D422" s="7"/>
      <c r="E422" s="7"/>
      <c r="F422" s="7"/>
      <c r="G422" s="7"/>
      <c r="H422" s="7"/>
      <c r="I422" s="7"/>
      <c r="J422" s="7"/>
      <c r="K422" s="7"/>
      <c r="L422" s="7"/>
      <c r="M422" s="19"/>
      <c r="N422" s="7"/>
      <c r="O422" s="19"/>
      <c r="P422" s="19"/>
      <c r="Q422" s="19"/>
      <c r="R422" s="19"/>
      <c r="S422" s="19"/>
      <c r="T422" s="19"/>
      <c r="U422" s="19"/>
      <c r="V422" s="19"/>
      <c r="W422" s="19"/>
      <c r="X422" s="19"/>
      <c r="Y422" s="19"/>
      <c r="Z422" s="19"/>
      <c r="AA422" s="19"/>
      <c r="AB422" s="19"/>
      <c r="AC422" s="19"/>
    </row>
    <row r="423" spans="2:29" ht="12.75">
      <c r="B423" s="7"/>
      <c r="C423" s="7"/>
      <c r="D423" s="7"/>
      <c r="E423" s="7"/>
      <c r="F423" s="7"/>
      <c r="G423" s="7"/>
      <c r="H423" s="7"/>
      <c r="I423" s="7"/>
      <c r="J423" s="7"/>
      <c r="K423" s="7"/>
      <c r="L423" s="7"/>
      <c r="M423" s="19"/>
      <c r="N423" s="7"/>
      <c r="O423" s="19"/>
      <c r="P423" s="19"/>
      <c r="Q423" s="19"/>
      <c r="R423" s="19"/>
      <c r="S423" s="19"/>
      <c r="T423" s="19"/>
      <c r="U423" s="19"/>
      <c r="V423" s="19"/>
      <c r="W423" s="19"/>
      <c r="X423" s="19"/>
      <c r="Y423" s="19"/>
      <c r="Z423" s="19"/>
      <c r="AA423" s="19"/>
      <c r="AB423" s="19"/>
      <c r="AC423" s="19"/>
    </row>
    <row r="424" spans="2:29" ht="12.75">
      <c r="B424" s="7"/>
      <c r="C424" s="7"/>
      <c r="D424" s="7"/>
      <c r="E424" s="7"/>
      <c r="F424" s="7"/>
      <c r="G424" s="7"/>
      <c r="H424" s="7"/>
      <c r="I424" s="7"/>
      <c r="J424" s="7"/>
      <c r="K424" s="7"/>
      <c r="L424" s="7"/>
      <c r="M424" s="19"/>
      <c r="N424" s="7"/>
      <c r="O424" s="19"/>
      <c r="P424" s="19"/>
      <c r="Q424" s="19"/>
      <c r="R424" s="19"/>
      <c r="S424" s="19"/>
      <c r="T424" s="19"/>
      <c r="U424" s="19"/>
      <c r="V424" s="19"/>
      <c r="W424" s="19"/>
      <c r="X424" s="19"/>
      <c r="Y424" s="19"/>
      <c r="Z424" s="19"/>
      <c r="AA424" s="19"/>
      <c r="AB424" s="19"/>
      <c r="AC424" s="19"/>
    </row>
    <row r="425" spans="2:29" ht="12.75">
      <c r="B425" s="7"/>
      <c r="C425" s="7"/>
      <c r="D425" s="7"/>
      <c r="E425" s="7"/>
      <c r="F425" s="7"/>
      <c r="G425" s="7"/>
      <c r="H425" s="7"/>
      <c r="I425" s="7"/>
      <c r="J425" s="7"/>
      <c r="K425" s="7"/>
      <c r="L425" s="7"/>
      <c r="M425" s="19"/>
      <c r="N425" s="7"/>
      <c r="O425" s="19"/>
      <c r="P425" s="19"/>
      <c r="Q425" s="19"/>
      <c r="R425" s="19"/>
      <c r="S425" s="19"/>
      <c r="T425" s="19"/>
      <c r="U425" s="19"/>
      <c r="V425" s="19"/>
      <c r="W425" s="19"/>
      <c r="X425" s="19"/>
      <c r="Y425" s="19"/>
      <c r="Z425" s="19"/>
      <c r="AA425" s="19"/>
      <c r="AB425" s="19"/>
      <c r="AC425" s="19"/>
    </row>
    <row r="426" spans="2:29" ht="12.75">
      <c r="B426" s="7"/>
      <c r="C426" s="7"/>
      <c r="D426" s="7"/>
      <c r="E426" s="7"/>
      <c r="F426" s="7"/>
      <c r="G426" s="7"/>
      <c r="H426" s="7"/>
      <c r="I426" s="7"/>
      <c r="J426" s="7"/>
      <c r="K426" s="7"/>
      <c r="L426" s="7"/>
      <c r="M426" s="19"/>
      <c r="N426" s="7"/>
      <c r="O426" s="19"/>
      <c r="P426" s="19"/>
      <c r="Q426" s="19"/>
      <c r="R426" s="19"/>
      <c r="S426" s="19"/>
      <c r="T426" s="19"/>
      <c r="U426" s="19"/>
      <c r="V426" s="19"/>
      <c r="W426" s="19"/>
      <c r="X426" s="19"/>
      <c r="Y426" s="19"/>
      <c r="Z426" s="19"/>
      <c r="AA426" s="19"/>
      <c r="AB426" s="19"/>
      <c r="AC426" s="19"/>
    </row>
    <row r="427" spans="2:29" ht="12.75">
      <c r="B427" s="7"/>
      <c r="C427" s="7"/>
      <c r="D427" s="7"/>
      <c r="E427" s="7"/>
      <c r="F427" s="7"/>
      <c r="G427" s="7"/>
      <c r="H427" s="7"/>
      <c r="I427" s="7"/>
      <c r="J427" s="7"/>
      <c r="K427" s="7"/>
      <c r="L427" s="7"/>
      <c r="M427" s="19"/>
      <c r="N427" s="7"/>
      <c r="O427" s="19"/>
      <c r="P427" s="19"/>
      <c r="Q427" s="19"/>
      <c r="R427" s="19"/>
      <c r="S427" s="19"/>
      <c r="T427" s="19"/>
      <c r="U427" s="19"/>
      <c r="V427" s="19"/>
      <c r="W427" s="19"/>
      <c r="X427" s="19"/>
      <c r="Y427" s="19"/>
      <c r="Z427" s="19"/>
      <c r="AA427" s="19"/>
      <c r="AB427" s="19"/>
      <c r="AC427" s="19"/>
    </row>
    <row r="428" spans="2:29" ht="12.75">
      <c r="B428" s="7"/>
      <c r="C428" s="7"/>
      <c r="D428" s="7"/>
      <c r="E428" s="7"/>
      <c r="F428" s="7"/>
      <c r="G428" s="7"/>
      <c r="H428" s="7"/>
      <c r="I428" s="7"/>
      <c r="J428" s="7"/>
      <c r="K428" s="7"/>
      <c r="L428" s="7"/>
      <c r="M428" s="19"/>
      <c r="N428" s="7"/>
      <c r="O428" s="19"/>
      <c r="P428" s="19"/>
      <c r="Q428" s="19"/>
      <c r="R428" s="19"/>
      <c r="S428" s="19"/>
      <c r="T428" s="19"/>
      <c r="U428" s="19"/>
      <c r="V428" s="19"/>
      <c r="W428" s="19"/>
      <c r="X428" s="19"/>
      <c r="Y428" s="19"/>
      <c r="Z428" s="19"/>
      <c r="AA428" s="19"/>
      <c r="AB428" s="19"/>
      <c r="AC428" s="19"/>
    </row>
    <row r="429" spans="2:29" ht="12.75">
      <c r="B429" s="7"/>
      <c r="C429" s="7"/>
      <c r="D429" s="7"/>
      <c r="E429" s="7"/>
      <c r="F429" s="7"/>
      <c r="G429" s="7"/>
      <c r="H429" s="7"/>
      <c r="I429" s="7"/>
      <c r="J429" s="7"/>
      <c r="K429" s="7"/>
      <c r="L429" s="7"/>
      <c r="M429" s="19"/>
      <c r="N429" s="7"/>
      <c r="O429" s="19"/>
      <c r="P429" s="19"/>
      <c r="Q429" s="19"/>
      <c r="R429" s="19"/>
      <c r="S429" s="19"/>
      <c r="T429" s="19"/>
      <c r="U429" s="19"/>
      <c r="V429" s="19"/>
      <c r="W429" s="19"/>
      <c r="X429" s="19"/>
      <c r="Y429" s="19"/>
      <c r="Z429" s="19"/>
      <c r="AA429" s="19"/>
      <c r="AB429" s="19"/>
      <c r="AC429" s="19"/>
    </row>
    <row r="430" spans="2:29" ht="12.75">
      <c r="B430" s="7"/>
      <c r="C430" s="7"/>
      <c r="D430" s="7"/>
      <c r="E430" s="7"/>
      <c r="F430" s="7"/>
      <c r="G430" s="7"/>
      <c r="H430" s="7"/>
      <c r="I430" s="7"/>
      <c r="J430" s="7"/>
      <c r="K430" s="7"/>
      <c r="L430" s="7"/>
      <c r="M430" s="19"/>
      <c r="N430" s="7"/>
      <c r="O430" s="19"/>
      <c r="P430" s="19"/>
      <c r="Q430" s="19"/>
      <c r="R430" s="19"/>
      <c r="S430" s="19"/>
      <c r="T430" s="19"/>
      <c r="U430" s="19"/>
      <c r="V430" s="19"/>
      <c r="W430" s="19"/>
      <c r="X430" s="19"/>
      <c r="Y430" s="19"/>
      <c r="Z430" s="19"/>
      <c r="AA430" s="19"/>
      <c r="AB430" s="19"/>
      <c r="AC430" s="19"/>
    </row>
    <row r="431" spans="2:29" ht="12.75">
      <c r="B431" s="7"/>
      <c r="C431" s="7"/>
      <c r="D431" s="7"/>
      <c r="E431" s="7"/>
      <c r="F431" s="7"/>
      <c r="G431" s="7"/>
      <c r="H431" s="7"/>
      <c r="I431" s="7"/>
      <c r="J431" s="7"/>
      <c r="K431" s="7"/>
      <c r="L431" s="7"/>
      <c r="M431" s="19"/>
      <c r="N431" s="7"/>
      <c r="O431" s="19"/>
      <c r="P431" s="19"/>
      <c r="Q431" s="19"/>
      <c r="R431" s="19"/>
      <c r="S431" s="19"/>
      <c r="T431" s="19"/>
      <c r="U431" s="19"/>
      <c r="V431" s="19"/>
      <c r="W431" s="19"/>
      <c r="X431" s="19"/>
      <c r="Y431" s="19"/>
      <c r="Z431" s="19"/>
      <c r="AA431" s="19"/>
      <c r="AB431" s="19"/>
      <c r="AC431" s="19"/>
    </row>
    <row r="432" spans="2:29" ht="12.75">
      <c r="B432" s="7"/>
      <c r="C432" s="7"/>
      <c r="D432" s="7"/>
      <c r="E432" s="7"/>
      <c r="F432" s="7"/>
      <c r="G432" s="7"/>
      <c r="H432" s="7"/>
      <c r="I432" s="7"/>
      <c r="J432" s="7"/>
      <c r="K432" s="7"/>
      <c r="L432" s="7"/>
      <c r="M432" s="19"/>
      <c r="N432" s="7"/>
      <c r="O432" s="19"/>
      <c r="P432" s="19"/>
      <c r="Q432" s="19"/>
      <c r="R432" s="19"/>
      <c r="S432" s="19"/>
      <c r="T432" s="19"/>
      <c r="U432" s="19"/>
      <c r="V432" s="19"/>
      <c r="W432" s="19"/>
      <c r="X432" s="19"/>
      <c r="Y432" s="19"/>
      <c r="Z432" s="19"/>
      <c r="AA432" s="19"/>
      <c r="AB432" s="19"/>
      <c r="AC432" s="19"/>
    </row>
    <row r="433" spans="2:29" ht="12.75">
      <c r="B433" s="7"/>
      <c r="C433" s="7"/>
      <c r="D433" s="7"/>
      <c r="E433" s="7"/>
      <c r="F433" s="7"/>
      <c r="G433" s="7"/>
      <c r="H433" s="7"/>
      <c r="I433" s="7"/>
      <c r="J433" s="7"/>
      <c r="K433" s="7"/>
      <c r="L433" s="7"/>
      <c r="M433" s="19"/>
      <c r="N433" s="7"/>
      <c r="O433" s="19"/>
      <c r="P433" s="19"/>
      <c r="Q433" s="19"/>
      <c r="R433" s="19"/>
      <c r="S433" s="19"/>
      <c r="T433" s="19"/>
      <c r="U433" s="19"/>
      <c r="V433" s="19"/>
      <c r="W433" s="19"/>
      <c r="X433" s="19"/>
      <c r="Y433" s="19"/>
      <c r="Z433" s="19"/>
      <c r="AA433" s="19"/>
      <c r="AB433" s="19"/>
      <c r="AC433" s="19"/>
    </row>
    <row r="434" spans="2:29" ht="12.75">
      <c r="B434" s="7"/>
      <c r="C434" s="7"/>
      <c r="D434" s="7"/>
      <c r="E434" s="7"/>
      <c r="F434" s="7"/>
      <c r="G434" s="7"/>
      <c r="H434" s="7"/>
      <c r="I434" s="7"/>
      <c r="J434" s="7"/>
      <c r="K434" s="7"/>
      <c r="L434" s="7"/>
      <c r="M434" s="19"/>
      <c r="N434" s="7"/>
      <c r="O434" s="19"/>
      <c r="P434" s="19"/>
      <c r="Q434" s="19"/>
      <c r="R434" s="19"/>
      <c r="S434" s="19"/>
      <c r="T434" s="19"/>
      <c r="U434" s="19"/>
      <c r="V434" s="19"/>
      <c r="W434" s="19"/>
      <c r="X434" s="19"/>
      <c r="Y434" s="19"/>
      <c r="Z434" s="19"/>
      <c r="AA434" s="19"/>
      <c r="AB434" s="19"/>
      <c r="AC434" s="19"/>
    </row>
    <row r="435" spans="2:29" ht="12.75">
      <c r="B435" s="7"/>
      <c r="C435" s="7"/>
      <c r="D435" s="7"/>
      <c r="E435" s="7"/>
      <c r="F435" s="7"/>
      <c r="G435" s="7"/>
      <c r="H435" s="7"/>
      <c r="I435" s="7"/>
      <c r="J435" s="7"/>
      <c r="K435" s="7"/>
      <c r="L435" s="7"/>
      <c r="M435" s="19"/>
      <c r="N435" s="7"/>
      <c r="O435" s="19"/>
      <c r="P435" s="19"/>
      <c r="Q435" s="19"/>
      <c r="R435" s="19"/>
      <c r="S435" s="19"/>
      <c r="T435" s="19"/>
      <c r="U435" s="19"/>
      <c r="V435" s="19"/>
      <c r="W435" s="19"/>
      <c r="X435" s="19"/>
      <c r="Y435" s="19"/>
      <c r="Z435" s="19"/>
      <c r="AA435" s="19"/>
      <c r="AB435" s="19"/>
      <c r="AC435" s="19"/>
    </row>
    <row r="436" spans="2:29" ht="12.75">
      <c r="B436" s="7"/>
      <c r="C436" s="7"/>
      <c r="D436" s="7"/>
      <c r="E436" s="7"/>
      <c r="F436" s="7"/>
      <c r="G436" s="7"/>
      <c r="H436" s="7"/>
      <c r="I436" s="7"/>
      <c r="J436" s="7"/>
      <c r="K436" s="7"/>
      <c r="L436" s="7"/>
      <c r="M436" s="19"/>
      <c r="N436" s="7"/>
      <c r="O436" s="19"/>
      <c r="P436" s="19"/>
      <c r="Q436" s="19"/>
      <c r="R436" s="19"/>
      <c r="S436" s="19"/>
      <c r="T436" s="19"/>
      <c r="U436" s="19"/>
      <c r="V436" s="19"/>
      <c r="W436" s="19"/>
      <c r="X436" s="19"/>
      <c r="Y436" s="19"/>
      <c r="Z436" s="19"/>
      <c r="AA436" s="19"/>
      <c r="AB436" s="19"/>
      <c r="AC436" s="19"/>
    </row>
    <row r="437" spans="2:29" ht="12.75">
      <c r="B437" s="7"/>
      <c r="C437" s="7"/>
      <c r="D437" s="7"/>
      <c r="E437" s="7"/>
      <c r="F437" s="7"/>
      <c r="G437" s="7"/>
      <c r="H437" s="7"/>
      <c r="I437" s="7"/>
      <c r="J437" s="7"/>
      <c r="K437" s="7"/>
      <c r="L437" s="7"/>
      <c r="M437" s="19"/>
      <c r="N437" s="7"/>
      <c r="O437" s="19"/>
      <c r="P437" s="19"/>
      <c r="Q437" s="19"/>
      <c r="R437" s="19"/>
      <c r="S437" s="19"/>
      <c r="T437" s="19"/>
      <c r="U437" s="19"/>
      <c r="V437" s="19"/>
      <c r="W437" s="19"/>
      <c r="X437" s="19"/>
      <c r="Y437" s="19"/>
      <c r="Z437" s="19"/>
      <c r="AA437" s="19"/>
      <c r="AB437" s="19"/>
      <c r="AC437" s="19"/>
    </row>
    <row r="438" spans="2:29" ht="12.75">
      <c r="B438" s="7"/>
      <c r="C438" s="7"/>
      <c r="D438" s="7"/>
      <c r="E438" s="7"/>
      <c r="F438" s="7"/>
      <c r="G438" s="7"/>
      <c r="H438" s="7"/>
      <c r="I438" s="7"/>
      <c r="J438" s="7"/>
      <c r="K438" s="7"/>
      <c r="L438" s="7"/>
      <c r="M438" s="19"/>
      <c r="N438" s="7"/>
      <c r="O438" s="19"/>
      <c r="P438" s="19"/>
      <c r="Q438" s="19"/>
      <c r="R438" s="19"/>
      <c r="S438" s="19"/>
      <c r="T438" s="19"/>
      <c r="U438" s="19"/>
      <c r="V438" s="19"/>
      <c r="W438" s="19"/>
      <c r="X438" s="19"/>
      <c r="Y438" s="19"/>
      <c r="Z438" s="19"/>
      <c r="AA438" s="19"/>
      <c r="AB438" s="19"/>
      <c r="AC438" s="19"/>
    </row>
    <row r="439" spans="2:29" ht="12.75">
      <c r="B439" s="7"/>
      <c r="C439" s="7"/>
      <c r="D439" s="7"/>
      <c r="E439" s="7"/>
      <c r="F439" s="7"/>
      <c r="G439" s="7"/>
      <c r="H439" s="7"/>
      <c r="I439" s="7"/>
      <c r="J439" s="7"/>
      <c r="K439" s="7"/>
      <c r="L439" s="7"/>
      <c r="M439" s="19"/>
      <c r="N439" s="7"/>
      <c r="O439" s="19"/>
      <c r="P439" s="19"/>
      <c r="Q439" s="19"/>
      <c r="R439" s="19"/>
      <c r="S439" s="19"/>
      <c r="T439" s="19"/>
      <c r="U439" s="19"/>
      <c r="V439" s="19"/>
      <c r="W439" s="19"/>
      <c r="X439" s="19"/>
      <c r="Y439" s="19"/>
      <c r="Z439" s="19"/>
      <c r="AA439" s="19"/>
      <c r="AB439" s="19"/>
      <c r="AC439" s="19"/>
    </row>
    <row r="440" spans="2:29" ht="12.75">
      <c r="B440" s="7"/>
      <c r="C440" s="7"/>
      <c r="D440" s="7"/>
      <c r="E440" s="7"/>
      <c r="F440" s="7"/>
      <c r="G440" s="7"/>
      <c r="H440" s="7"/>
      <c r="I440" s="7"/>
      <c r="J440" s="7"/>
      <c r="K440" s="7"/>
      <c r="L440" s="7"/>
      <c r="M440" s="19"/>
      <c r="N440" s="7"/>
      <c r="O440" s="19"/>
      <c r="P440" s="19"/>
      <c r="Q440" s="19"/>
      <c r="R440" s="19"/>
      <c r="S440" s="19"/>
      <c r="T440" s="19"/>
      <c r="U440" s="19"/>
      <c r="V440" s="19"/>
      <c r="W440" s="19"/>
      <c r="X440" s="19"/>
      <c r="Y440" s="19"/>
      <c r="Z440" s="19"/>
      <c r="AA440" s="19"/>
      <c r="AB440" s="19"/>
      <c r="AC440" s="19"/>
    </row>
    <row r="441" spans="2:29" ht="12.75">
      <c r="B441" s="7"/>
      <c r="C441" s="7"/>
      <c r="D441" s="7"/>
      <c r="E441" s="7"/>
      <c r="F441" s="7"/>
      <c r="G441" s="7"/>
      <c r="H441" s="7"/>
      <c r="I441" s="7"/>
      <c r="J441" s="7"/>
      <c r="K441" s="7"/>
      <c r="L441" s="7"/>
      <c r="M441" s="19"/>
      <c r="N441" s="7"/>
      <c r="O441" s="19"/>
      <c r="P441" s="19"/>
      <c r="Q441" s="19"/>
      <c r="R441" s="19"/>
      <c r="S441" s="19"/>
      <c r="T441" s="19"/>
      <c r="U441" s="19"/>
      <c r="V441" s="19"/>
      <c r="W441" s="19"/>
      <c r="X441" s="19"/>
      <c r="Y441" s="19"/>
      <c r="Z441" s="19"/>
      <c r="AA441" s="19"/>
      <c r="AB441" s="19"/>
      <c r="AC441" s="19"/>
    </row>
    <row r="442" spans="2:29" ht="12.75">
      <c r="B442" s="7"/>
      <c r="C442" s="7"/>
      <c r="D442" s="7"/>
      <c r="E442" s="7"/>
      <c r="F442" s="7"/>
      <c r="G442" s="7"/>
      <c r="H442" s="7"/>
      <c r="I442" s="7"/>
      <c r="J442" s="7"/>
      <c r="K442" s="7"/>
      <c r="L442" s="7"/>
      <c r="M442" s="19"/>
      <c r="N442" s="7"/>
      <c r="O442" s="19"/>
      <c r="P442" s="19"/>
      <c r="Q442" s="19"/>
      <c r="R442" s="19"/>
      <c r="S442" s="19"/>
      <c r="T442" s="19"/>
      <c r="U442" s="19"/>
      <c r="V442" s="19"/>
      <c r="W442" s="19"/>
      <c r="X442" s="19"/>
      <c r="Y442" s="19"/>
      <c r="Z442" s="19"/>
      <c r="AA442" s="19"/>
      <c r="AB442" s="19"/>
      <c r="AC442" s="19"/>
    </row>
    <row r="443" spans="2:29" ht="12.75">
      <c r="B443" s="7"/>
      <c r="C443" s="7"/>
      <c r="D443" s="7"/>
      <c r="E443" s="7"/>
      <c r="F443" s="7"/>
      <c r="G443" s="7"/>
      <c r="H443" s="7"/>
      <c r="I443" s="7"/>
      <c r="J443" s="7"/>
      <c r="K443" s="7"/>
      <c r="L443" s="7"/>
      <c r="M443" s="19"/>
      <c r="N443" s="7"/>
      <c r="O443" s="19"/>
      <c r="P443" s="19"/>
      <c r="Q443" s="19"/>
      <c r="R443" s="19"/>
      <c r="S443" s="19"/>
      <c r="T443" s="19"/>
      <c r="U443" s="19"/>
      <c r="V443" s="19"/>
      <c r="W443" s="19"/>
      <c r="X443" s="19"/>
      <c r="Y443" s="19"/>
      <c r="Z443" s="19"/>
      <c r="AA443" s="19"/>
      <c r="AB443" s="19"/>
      <c r="AC443" s="19"/>
    </row>
    <row r="444" spans="2:29" ht="12.75">
      <c r="B444" s="7"/>
      <c r="C444" s="7"/>
      <c r="D444" s="7"/>
      <c r="E444" s="7"/>
      <c r="F444" s="7"/>
      <c r="G444" s="7"/>
      <c r="H444" s="7"/>
      <c r="I444" s="7"/>
      <c r="J444" s="7"/>
      <c r="K444" s="7"/>
      <c r="L444" s="7"/>
      <c r="M444" s="19"/>
      <c r="N444" s="7"/>
      <c r="O444" s="19"/>
      <c r="P444" s="19"/>
      <c r="Q444" s="19"/>
      <c r="R444" s="19"/>
      <c r="S444" s="19"/>
      <c r="T444" s="19"/>
      <c r="U444" s="19"/>
      <c r="V444" s="19"/>
      <c r="W444" s="19"/>
      <c r="X444" s="19"/>
      <c r="Y444" s="19"/>
      <c r="Z444" s="19"/>
      <c r="AA444" s="19"/>
      <c r="AB444" s="19"/>
      <c r="AC444" s="19"/>
    </row>
    <row r="445" spans="2:29" ht="12.75">
      <c r="B445" s="7"/>
      <c r="C445" s="7"/>
      <c r="D445" s="7"/>
      <c r="E445" s="7"/>
      <c r="F445" s="7"/>
      <c r="G445" s="7"/>
      <c r="H445" s="7"/>
      <c r="I445" s="7"/>
      <c r="J445" s="7"/>
      <c r="K445" s="7"/>
      <c r="L445" s="7"/>
      <c r="M445" s="19"/>
      <c r="N445" s="7"/>
      <c r="O445" s="19"/>
      <c r="P445" s="19"/>
      <c r="Q445" s="19"/>
      <c r="R445" s="19"/>
      <c r="S445" s="19"/>
      <c r="T445" s="19"/>
      <c r="U445" s="19"/>
      <c r="V445" s="19"/>
      <c r="W445" s="19"/>
      <c r="X445" s="19"/>
      <c r="Y445" s="19"/>
      <c r="Z445" s="19"/>
      <c r="AA445" s="19"/>
      <c r="AB445" s="19"/>
      <c r="AC445" s="19"/>
    </row>
    <row r="446" spans="2:29" ht="12.75">
      <c r="B446" s="7"/>
      <c r="C446" s="7"/>
      <c r="D446" s="7"/>
      <c r="E446" s="7"/>
      <c r="F446" s="7"/>
      <c r="G446" s="7"/>
      <c r="H446" s="7"/>
      <c r="I446" s="7"/>
      <c r="J446" s="7"/>
      <c r="K446" s="7"/>
      <c r="L446" s="7"/>
      <c r="M446" s="19"/>
      <c r="N446" s="7"/>
      <c r="O446" s="19"/>
      <c r="P446" s="19"/>
      <c r="Q446" s="19"/>
      <c r="R446" s="19"/>
      <c r="S446" s="19"/>
      <c r="T446" s="19"/>
      <c r="U446" s="19"/>
      <c r="V446" s="19"/>
      <c r="W446" s="19"/>
      <c r="X446" s="19"/>
      <c r="Y446" s="19"/>
      <c r="Z446" s="19"/>
      <c r="AA446" s="19"/>
      <c r="AB446" s="19"/>
      <c r="AC446" s="19"/>
    </row>
    <row r="447" spans="2:29" ht="12.75">
      <c r="B447" s="7"/>
      <c r="C447" s="7"/>
      <c r="D447" s="7"/>
      <c r="E447" s="7"/>
      <c r="F447" s="7"/>
      <c r="G447" s="7"/>
      <c r="H447" s="7"/>
      <c r="I447" s="7"/>
      <c r="J447" s="7"/>
      <c r="K447" s="7"/>
      <c r="L447" s="7"/>
      <c r="M447" s="19"/>
      <c r="N447" s="7"/>
      <c r="O447" s="19"/>
      <c r="P447" s="19"/>
      <c r="Q447" s="19"/>
      <c r="R447" s="19"/>
      <c r="S447" s="19"/>
      <c r="T447" s="19"/>
      <c r="U447" s="19"/>
      <c r="V447" s="19"/>
      <c r="W447" s="19"/>
      <c r="X447" s="19"/>
      <c r="Y447" s="19"/>
      <c r="Z447" s="19"/>
      <c r="AA447" s="19"/>
      <c r="AB447" s="19"/>
      <c r="AC447" s="19"/>
    </row>
    <row r="448" spans="2:29" ht="12.75">
      <c r="B448" s="7"/>
      <c r="C448" s="7"/>
      <c r="D448" s="7"/>
      <c r="E448" s="7"/>
      <c r="F448" s="7"/>
      <c r="G448" s="7"/>
      <c r="H448" s="7"/>
      <c r="I448" s="7"/>
      <c r="J448" s="7"/>
      <c r="K448" s="7"/>
      <c r="L448" s="7"/>
      <c r="M448" s="19"/>
      <c r="N448" s="7"/>
      <c r="O448" s="19"/>
      <c r="P448" s="19"/>
      <c r="Q448" s="19"/>
      <c r="R448" s="19"/>
      <c r="S448" s="19"/>
      <c r="T448" s="19"/>
      <c r="U448" s="19"/>
      <c r="V448" s="19"/>
      <c r="W448" s="19"/>
      <c r="X448" s="19"/>
      <c r="Y448" s="19"/>
      <c r="Z448" s="19"/>
      <c r="AA448" s="19"/>
      <c r="AB448" s="19"/>
      <c r="AC448" s="19"/>
    </row>
    <row r="449" spans="2:29" ht="12.75">
      <c r="B449" s="7"/>
      <c r="C449" s="7"/>
      <c r="D449" s="7"/>
      <c r="E449" s="7"/>
      <c r="F449" s="7"/>
      <c r="G449" s="7"/>
      <c r="H449" s="7"/>
      <c r="I449" s="7"/>
      <c r="J449" s="7"/>
      <c r="K449" s="7"/>
      <c r="L449" s="7"/>
      <c r="M449" s="19"/>
      <c r="N449" s="7"/>
      <c r="O449" s="19"/>
      <c r="P449" s="19"/>
      <c r="Q449" s="19"/>
      <c r="R449" s="19"/>
      <c r="S449" s="19"/>
      <c r="T449" s="19"/>
      <c r="U449" s="19"/>
      <c r="V449" s="19"/>
      <c r="W449" s="19"/>
      <c r="X449" s="19"/>
      <c r="Y449" s="19"/>
      <c r="Z449" s="19"/>
      <c r="AA449" s="19"/>
      <c r="AB449" s="19"/>
      <c r="AC449" s="19"/>
    </row>
    <row r="450" spans="2:29" ht="12.75">
      <c r="B450" s="7"/>
      <c r="C450" s="7"/>
      <c r="D450" s="7"/>
      <c r="E450" s="7"/>
      <c r="F450" s="7"/>
      <c r="G450" s="7"/>
      <c r="H450" s="7"/>
      <c r="I450" s="7"/>
      <c r="J450" s="7"/>
      <c r="K450" s="7"/>
      <c r="L450" s="7"/>
      <c r="M450" s="19"/>
      <c r="N450" s="7"/>
      <c r="O450" s="19"/>
      <c r="P450" s="19"/>
      <c r="Q450" s="19"/>
      <c r="R450" s="19"/>
      <c r="S450" s="19"/>
      <c r="T450" s="19"/>
      <c r="U450" s="19"/>
      <c r="V450" s="19"/>
      <c r="W450" s="19"/>
      <c r="X450" s="19"/>
      <c r="Y450" s="19"/>
      <c r="Z450" s="19"/>
      <c r="AA450" s="19"/>
      <c r="AB450" s="19"/>
      <c r="AC450" s="19"/>
    </row>
    <row r="451" spans="2:29" ht="12.75">
      <c r="B451" s="7"/>
      <c r="C451" s="7"/>
      <c r="D451" s="7"/>
      <c r="E451" s="7"/>
      <c r="F451" s="7"/>
      <c r="G451" s="7"/>
      <c r="H451" s="7"/>
      <c r="I451" s="7"/>
      <c r="J451" s="7"/>
      <c r="K451" s="7"/>
      <c r="L451" s="7"/>
      <c r="M451" s="19"/>
      <c r="N451" s="7"/>
      <c r="O451" s="19"/>
      <c r="P451" s="19"/>
      <c r="Q451" s="19"/>
      <c r="R451" s="19"/>
      <c r="S451" s="19"/>
      <c r="T451" s="19"/>
      <c r="U451" s="19"/>
      <c r="V451" s="19"/>
      <c r="W451" s="19"/>
      <c r="X451" s="19"/>
      <c r="Y451" s="19"/>
      <c r="Z451" s="19"/>
      <c r="AA451" s="19"/>
      <c r="AB451" s="19"/>
      <c r="AC451" s="19"/>
    </row>
    <row r="452" spans="2:29" ht="12.75">
      <c r="B452" s="7"/>
      <c r="C452" s="7"/>
      <c r="D452" s="7"/>
      <c r="E452" s="7"/>
      <c r="F452" s="7"/>
      <c r="G452" s="7"/>
      <c r="H452" s="7"/>
      <c r="I452" s="7"/>
      <c r="J452" s="7"/>
      <c r="K452" s="7"/>
      <c r="L452" s="7"/>
      <c r="M452" s="19"/>
      <c r="N452" s="7"/>
      <c r="O452" s="19"/>
      <c r="P452" s="19"/>
      <c r="Q452" s="19"/>
      <c r="R452" s="19"/>
      <c r="S452" s="19"/>
      <c r="T452" s="19"/>
      <c r="U452" s="19"/>
      <c r="V452" s="19"/>
      <c r="W452" s="19"/>
      <c r="X452" s="19"/>
      <c r="Y452" s="19"/>
      <c r="Z452" s="19"/>
      <c r="AA452" s="19"/>
      <c r="AB452" s="19"/>
      <c r="AC452" s="19"/>
    </row>
    <row r="453" spans="2:29" ht="12.75">
      <c r="B453" s="7"/>
      <c r="C453" s="7"/>
      <c r="D453" s="7"/>
      <c r="E453" s="7"/>
      <c r="F453" s="7"/>
      <c r="G453" s="7"/>
      <c r="H453" s="7"/>
      <c r="I453" s="7"/>
      <c r="J453" s="7"/>
      <c r="K453" s="7"/>
      <c r="L453" s="7"/>
      <c r="M453" s="19"/>
      <c r="N453" s="7"/>
      <c r="O453" s="19"/>
      <c r="P453" s="19"/>
      <c r="Q453" s="19"/>
      <c r="R453" s="19"/>
      <c r="S453" s="19"/>
      <c r="T453" s="19"/>
      <c r="U453" s="19"/>
      <c r="V453" s="19"/>
      <c r="W453" s="19"/>
      <c r="X453" s="19"/>
      <c r="Y453" s="19"/>
      <c r="Z453" s="19"/>
      <c r="AA453" s="19"/>
      <c r="AB453" s="19"/>
      <c r="AC453" s="19"/>
    </row>
    <row r="454" spans="2:29" ht="12.75">
      <c r="B454" s="7"/>
      <c r="C454" s="7"/>
      <c r="D454" s="7"/>
      <c r="E454" s="7"/>
      <c r="F454" s="7"/>
      <c r="G454" s="7"/>
      <c r="H454" s="7"/>
      <c r="I454" s="7"/>
      <c r="J454" s="7"/>
      <c r="K454" s="7"/>
      <c r="L454" s="7"/>
      <c r="M454" s="19"/>
      <c r="N454" s="7"/>
      <c r="O454" s="19"/>
      <c r="P454" s="19"/>
      <c r="Q454" s="19"/>
      <c r="R454" s="19"/>
      <c r="S454" s="19"/>
      <c r="T454" s="19"/>
      <c r="U454" s="19"/>
      <c r="V454" s="19"/>
      <c r="W454" s="19"/>
      <c r="X454" s="19"/>
      <c r="Y454" s="19"/>
      <c r="Z454" s="19"/>
      <c r="AA454" s="19"/>
      <c r="AB454" s="19"/>
      <c r="AC454" s="19"/>
    </row>
    <row r="455" spans="2:29" ht="12.75">
      <c r="B455" s="7"/>
      <c r="C455" s="7"/>
      <c r="D455" s="7"/>
      <c r="E455" s="7"/>
      <c r="F455" s="7"/>
      <c r="G455" s="7"/>
      <c r="H455" s="7"/>
      <c r="I455" s="7"/>
      <c r="J455" s="7"/>
      <c r="K455" s="7"/>
      <c r="L455" s="7"/>
      <c r="M455" s="19"/>
      <c r="N455" s="7"/>
      <c r="O455" s="19"/>
      <c r="P455" s="19"/>
      <c r="Q455" s="19"/>
      <c r="R455" s="19"/>
      <c r="S455" s="19"/>
      <c r="T455" s="19"/>
      <c r="U455" s="19"/>
      <c r="V455" s="19"/>
      <c r="W455" s="19"/>
      <c r="X455" s="19"/>
      <c r="Y455" s="19"/>
      <c r="Z455" s="19"/>
      <c r="AA455" s="19"/>
      <c r="AB455" s="19"/>
      <c r="AC455" s="19"/>
    </row>
    <row r="456" spans="2:29" ht="12.75">
      <c r="B456" s="7"/>
      <c r="C456" s="7"/>
      <c r="D456" s="7"/>
      <c r="E456" s="7"/>
      <c r="F456" s="7"/>
      <c r="G456" s="7"/>
      <c r="H456" s="7"/>
      <c r="I456" s="7"/>
      <c r="J456" s="7"/>
      <c r="K456" s="7"/>
      <c r="L456" s="7"/>
      <c r="M456" s="19"/>
      <c r="N456" s="7"/>
      <c r="O456" s="19"/>
      <c r="P456" s="19"/>
      <c r="Q456" s="19"/>
      <c r="R456" s="19"/>
      <c r="S456" s="19"/>
      <c r="T456" s="19"/>
      <c r="U456" s="19"/>
      <c r="V456" s="19"/>
      <c r="W456" s="19"/>
      <c r="X456" s="19"/>
      <c r="Y456" s="19"/>
      <c r="Z456" s="19"/>
      <c r="AA456" s="19"/>
      <c r="AB456" s="19"/>
      <c r="AC456" s="19"/>
    </row>
    <row r="457" spans="2:29" ht="12.75">
      <c r="B457" s="7"/>
      <c r="C457" s="7"/>
      <c r="D457" s="7"/>
      <c r="E457" s="7"/>
      <c r="F457" s="7"/>
      <c r="G457" s="7"/>
      <c r="H457" s="7"/>
      <c r="I457" s="7"/>
      <c r="J457" s="7"/>
      <c r="K457" s="7"/>
      <c r="L457" s="7"/>
      <c r="M457" s="19"/>
      <c r="N457" s="7"/>
      <c r="O457" s="19"/>
      <c r="P457" s="19"/>
      <c r="Q457" s="19"/>
      <c r="R457" s="19"/>
      <c r="S457" s="19"/>
      <c r="T457" s="19"/>
      <c r="U457" s="19"/>
      <c r="V457" s="19"/>
      <c r="W457" s="19"/>
      <c r="X457" s="19"/>
      <c r="Y457" s="19"/>
      <c r="Z457" s="19"/>
      <c r="AA457" s="19"/>
      <c r="AB457" s="19"/>
      <c r="AC457" s="19"/>
    </row>
    <row r="458" spans="2:29" ht="12.75">
      <c r="B458" s="7"/>
      <c r="C458" s="7"/>
      <c r="D458" s="7"/>
      <c r="E458" s="7"/>
      <c r="F458" s="7"/>
      <c r="G458" s="7"/>
      <c r="H458" s="7"/>
      <c r="I458" s="7"/>
      <c r="J458" s="7"/>
      <c r="K458" s="7"/>
      <c r="L458" s="7"/>
      <c r="M458" s="19"/>
      <c r="N458" s="7"/>
      <c r="O458" s="19"/>
      <c r="P458" s="19"/>
      <c r="Q458" s="19"/>
      <c r="R458" s="19"/>
      <c r="S458" s="19"/>
      <c r="T458" s="19"/>
      <c r="U458" s="19"/>
      <c r="V458" s="19"/>
      <c r="W458" s="19"/>
      <c r="X458" s="19"/>
      <c r="Y458" s="19"/>
      <c r="Z458" s="19"/>
      <c r="AA458" s="19"/>
      <c r="AB458" s="19"/>
      <c r="AC458" s="19"/>
    </row>
    <row r="459" spans="2:29" ht="12.75">
      <c r="B459" s="7"/>
      <c r="C459" s="7"/>
      <c r="D459" s="7"/>
      <c r="E459" s="7"/>
      <c r="F459" s="7"/>
      <c r="G459" s="7"/>
      <c r="H459" s="7"/>
      <c r="I459" s="7"/>
      <c r="J459" s="7"/>
      <c r="K459" s="7"/>
      <c r="L459" s="7"/>
      <c r="M459" s="19"/>
      <c r="N459" s="7"/>
      <c r="O459" s="19"/>
      <c r="P459" s="19"/>
      <c r="Q459" s="19"/>
      <c r="R459" s="19"/>
      <c r="S459" s="19"/>
      <c r="T459" s="19"/>
      <c r="U459" s="19"/>
      <c r="V459" s="19"/>
      <c r="W459" s="19"/>
      <c r="X459" s="19"/>
      <c r="Y459" s="19"/>
      <c r="Z459" s="19"/>
      <c r="AA459" s="19"/>
      <c r="AB459" s="19"/>
      <c r="AC459" s="19"/>
    </row>
    <row r="460" spans="2:29" ht="12.75">
      <c r="B460" s="7"/>
      <c r="C460" s="7"/>
      <c r="D460" s="7"/>
      <c r="E460" s="7"/>
      <c r="F460" s="7"/>
      <c r="G460" s="7"/>
      <c r="H460" s="7"/>
      <c r="I460" s="7"/>
      <c r="J460" s="7"/>
      <c r="K460" s="7"/>
      <c r="L460" s="7"/>
      <c r="M460" s="19"/>
      <c r="N460" s="7"/>
      <c r="O460" s="19"/>
      <c r="P460" s="19"/>
      <c r="Q460" s="19"/>
      <c r="R460" s="19"/>
      <c r="S460" s="19"/>
      <c r="T460" s="19"/>
      <c r="U460" s="19"/>
      <c r="V460" s="19"/>
      <c r="W460" s="19"/>
      <c r="X460" s="19"/>
      <c r="Y460" s="19"/>
      <c r="Z460" s="19"/>
      <c r="AA460" s="19"/>
      <c r="AB460" s="19"/>
      <c r="AC460" s="19"/>
    </row>
    <row r="461" spans="2:29" ht="12.75">
      <c r="B461" s="7"/>
      <c r="C461" s="7"/>
      <c r="D461" s="7"/>
      <c r="E461" s="7"/>
      <c r="F461" s="7"/>
      <c r="G461" s="7"/>
      <c r="H461" s="7"/>
      <c r="I461" s="7"/>
      <c r="J461" s="7"/>
      <c r="K461" s="7"/>
      <c r="L461" s="7"/>
      <c r="M461" s="19"/>
      <c r="N461" s="7"/>
      <c r="O461" s="19"/>
      <c r="P461" s="19"/>
      <c r="Q461" s="19"/>
      <c r="R461" s="19"/>
      <c r="S461" s="19"/>
      <c r="T461" s="19"/>
      <c r="U461" s="19"/>
      <c r="V461" s="19"/>
      <c r="W461" s="19"/>
      <c r="X461" s="19"/>
      <c r="Y461" s="19"/>
      <c r="Z461" s="19"/>
      <c r="AA461" s="19"/>
      <c r="AB461" s="19"/>
      <c r="AC461" s="19"/>
    </row>
    <row r="462" spans="2:29" ht="12.75">
      <c r="B462" s="7"/>
      <c r="C462" s="7"/>
      <c r="D462" s="7"/>
      <c r="E462" s="7"/>
      <c r="F462" s="7"/>
      <c r="G462" s="7"/>
      <c r="H462" s="7"/>
      <c r="I462" s="7"/>
      <c r="J462" s="7"/>
      <c r="K462" s="7"/>
      <c r="L462" s="7"/>
      <c r="M462" s="19"/>
      <c r="N462" s="7"/>
      <c r="O462" s="19"/>
      <c r="P462" s="19"/>
      <c r="Q462" s="19"/>
      <c r="R462" s="19"/>
      <c r="S462" s="19"/>
      <c r="T462" s="19"/>
      <c r="U462" s="19"/>
      <c r="V462" s="19"/>
      <c r="W462" s="19"/>
      <c r="X462" s="19"/>
      <c r="Y462" s="19"/>
      <c r="Z462" s="19"/>
      <c r="AA462" s="19"/>
      <c r="AB462" s="19"/>
      <c r="AC462" s="19"/>
    </row>
    <row r="463" spans="2:29" ht="12.75">
      <c r="B463" s="7"/>
      <c r="C463" s="7"/>
      <c r="D463" s="7"/>
      <c r="E463" s="7"/>
      <c r="F463" s="7"/>
      <c r="G463" s="7"/>
      <c r="H463" s="7"/>
      <c r="I463" s="7"/>
      <c r="J463" s="7"/>
      <c r="K463" s="7"/>
      <c r="L463" s="7"/>
      <c r="M463" s="19"/>
      <c r="N463" s="7"/>
      <c r="O463" s="19"/>
      <c r="P463" s="19"/>
      <c r="Q463" s="19"/>
      <c r="R463" s="19"/>
      <c r="S463" s="19"/>
      <c r="T463" s="19"/>
      <c r="U463" s="19"/>
      <c r="V463" s="19"/>
      <c r="W463" s="19"/>
      <c r="X463" s="19"/>
      <c r="Y463" s="19"/>
      <c r="Z463" s="19"/>
      <c r="AA463" s="19"/>
      <c r="AB463" s="19"/>
      <c r="AC463" s="19"/>
    </row>
    <row r="464" spans="2:29" ht="12.75">
      <c r="B464" s="7"/>
      <c r="C464" s="7"/>
      <c r="D464" s="7"/>
      <c r="E464" s="7"/>
      <c r="F464" s="7"/>
      <c r="G464" s="7"/>
      <c r="H464" s="7"/>
      <c r="I464" s="7"/>
      <c r="J464" s="7"/>
      <c r="K464" s="7"/>
      <c r="L464" s="7"/>
      <c r="M464" s="19"/>
      <c r="N464" s="7"/>
      <c r="O464" s="19"/>
      <c r="P464" s="19"/>
      <c r="Q464" s="19"/>
      <c r="R464" s="19"/>
      <c r="S464" s="19"/>
      <c r="T464" s="19"/>
      <c r="U464" s="19"/>
      <c r="V464" s="19"/>
      <c r="W464" s="19"/>
      <c r="X464" s="19"/>
      <c r="Y464" s="19"/>
      <c r="Z464" s="19"/>
      <c r="AA464" s="19"/>
      <c r="AB464" s="19"/>
      <c r="AC464" s="19"/>
    </row>
    <row r="465" spans="2:29" ht="12.75">
      <c r="B465" s="7"/>
      <c r="C465" s="7"/>
      <c r="D465" s="7"/>
      <c r="E465" s="7"/>
      <c r="F465" s="7"/>
      <c r="G465" s="7"/>
      <c r="H465" s="7"/>
      <c r="I465" s="7"/>
      <c r="J465" s="7"/>
      <c r="K465" s="7"/>
      <c r="L465" s="7"/>
      <c r="M465" s="19"/>
      <c r="N465" s="7"/>
      <c r="O465" s="19"/>
      <c r="P465" s="19"/>
      <c r="Q465" s="19"/>
      <c r="R465" s="19"/>
      <c r="S465" s="19"/>
      <c r="T465" s="19"/>
      <c r="U465" s="19"/>
      <c r="V465" s="19"/>
      <c r="W465" s="19"/>
      <c r="X465" s="19"/>
      <c r="Y465" s="19"/>
      <c r="Z465" s="19"/>
      <c r="AA465" s="19"/>
      <c r="AB465" s="19"/>
      <c r="AC465" s="19"/>
    </row>
    <row r="466" spans="2:29" ht="12.75">
      <c r="B466" s="7"/>
      <c r="C466" s="7"/>
      <c r="D466" s="7"/>
      <c r="E466" s="7"/>
      <c r="F466" s="7"/>
      <c r="G466" s="7"/>
      <c r="H466" s="7"/>
      <c r="I466" s="7"/>
      <c r="J466" s="7"/>
      <c r="K466" s="7"/>
      <c r="L466" s="7"/>
      <c r="M466" s="19"/>
      <c r="N466" s="7"/>
      <c r="O466" s="19"/>
      <c r="P466" s="19"/>
      <c r="Q466" s="19"/>
      <c r="R466" s="19"/>
      <c r="S466" s="19"/>
      <c r="T466" s="19"/>
      <c r="U466" s="19"/>
      <c r="V466" s="19"/>
      <c r="W466" s="19"/>
      <c r="X466" s="19"/>
      <c r="Y466" s="19"/>
      <c r="Z466" s="19"/>
      <c r="AA466" s="19"/>
      <c r="AB466" s="19"/>
      <c r="AC466" s="19"/>
    </row>
    <row r="467" spans="2:29" ht="12.75">
      <c r="B467" s="7"/>
      <c r="C467" s="7"/>
      <c r="D467" s="7"/>
      <c r="E467" s="7"/>
      <c r="F467" s="7"/>
      <c r="G467" s="7"/>
      <c r="H467" s="7"/>
      <c r="I467" s="7"/>
      <c r="J467" s="7"/>
      <c r="K467" s="7"/>
      <c r="L467" s="7"/>
      <c r="M467" s="19"/>
      <c r="N467" s="7"/>
      <c r="O467" s="19"/>
      <c r="P467" s="19"/>
      <c r="Q467" s="19"/>
      <c r="R467" s="19"/>
      <c r="S467" s="19"/>
      <c r="T467" s="19"/>
      <c r="U467" s="19"/>
      <c r="V467" s="19"/>
      <c r="W467" s="19"/>
      <c r="X467" s="19"/>
      <c r="Y467" s="19"/>
      <c r="Z467" s="19"/>
      <c r="AA467" s="19"/>
      <c r="AB467" s="19"/>
      <c r="AC467" s="19"/>
    </row>
    <row r="468" spans="2:29" ht="12.75">
      <c r="B468" s="7"/>
      <c r="C468" s="7"/>
      <c r="D468" s="7"/>
      <c r="E468" s="7"/>
      <c r="F468" s="7"/>
      <c r="G468" s="7"/>
      <c r="H468" s="7"/>
      <c r="I468" s="7"/>
      <c r="J468" s="7"/>
      <c r="K468" s="7"/>
      <c r="L468" s="7"/>
      <c r="M468" s="19"/>
      <c r="N468" s="7"/>
      <c r="O468" s="19"/>
      <c r="P468" s="19"/>
      <c r="Q468" s="19"/>
      <c r="R468" s="19"/>
      <c r="S468" s="19"/>
      <c r="T468" s="19"/>
      <c r="U468" s="19"/>
      <c r="V468" s="19"/>
      <c r="W468" s="19"/>
      <c r="X468" s="19"/>
      <c r="Y468" s="19"/>
      <c r="Z468" s="19"/>
      <c r="AA468" s="19"/>
      <c r="AB468" s="19"/>
      <c r="AC468" s="19"/>
    </row>
    <row r="469" spans="2:29" ht="12.75">
      <c r="B469" s="7"/>
      <c r="C469" s="7"/>
      <c r="D469" s="7"/>
      <c r="E469" s="7"/>
      <c r="F469" s="7"/>
      <c r="G469" s="7"/>
      <c r="H469" s="7"/>
      <c r="I469" s="7"/>
      <c r="J469" s="7"/>
      <c r="K469" s="7"/>
      <c r="L469" s="7"/>
      <c r="M469" s="19"/>
      <c r="N469" s="7"/>
      <c r="O469" s="19"/>
      <c r="P469" s="19"/>
      <c r="Q469" s="19"/>
      <c r="R469" s="19"/>
      <c r="S469" s="19"/>
      <c r="T469" s="19"/>
      <c r="U469" s="19"/>
      <c r="V469" s="19"/>
      <c r="W469" s="19"/>
      <c r="X469" s="19"/>
      <c r="Y469" s="19"/>
      <c r="Z469" s="19"/>
      <c r="AA469" s="19"/>
      <c r="AB469" s="19"/>
      <c r="AC469" s="19"/>
    </row>
    <row r="470" spans="2:29" ht="12.75">
      <c r="B470" s="7"/>
      <c r="C470" s="7"/>
      <c r="D470" s="7"/>
      <c r="E470" s="7"/>
      <c r="F470" s="7"/>
      <c r="G470" s="7"/>
      <c r="H470" s="7"/>
      <c r="I470" s="7"/>
      <c r="J470" s="7"/>
      <c r="K470" s="7"/>
      <c r="L470" s="7"/>
      <c r="M470" s="19"/>
      <c r="N470" s="7"/>
      <c r="O470" s="19"/>
      <c r="P470" s="19"/>
      <c r="Q470" s="19"/>
      <c r="R470" s="19"/>
      <c r="S470" s="19"/>
      <c r="T470" s="19"/>
      <c r="U470" s="19"/>
      <c r="V470" s="19"/>
      <c r="W470" s="19"/>
      <c r="X470" s="19"/>
      <c r="Y470" s="19"/>
      <c r="Z470" s="19"/>
      <c r="AA470" s="19"/>
      <c r="AB470" s="19"/>
      <c r="AC470" s="19"/>
    </row>
    <row r="471" spans="2:29" ht="12.75">
      <c r="B471" s="7"/>
      <c r="C471" s="7"/>
      <c r="D471" s="7"/>
      <c r="E471" s="7"/>
      <c r="F471" s="7"/>
      <c r="G471" s="7"/>
      <c r="H471" s="7"/>
      <c r="I471" s="7"/>
      <c r="J471" s="7"/>
      <c r="K471" s="7"/>
      <c r="L471" s="7"/>
      <c r="M471" s="19"/>
      <c r="N471" s="7"/>
      <c r="O471" s="19"/>
      <c r="P471" s="19"/>
      <c r="Q471" s="19"/>
      <c r="R471" s="19"/>
      <c r="S471" s="19"/>
      <c r="T471" s="19"/>
      <c r="U471" s="19"/>
      <c r="V471" s="19"/>
      <c r="W471" s="19"/>
      <c r="X471" s="19"/>
      <c r="Y471" s="19"/>
      <c r="Z471" s="19"/>
      <c r="AA471" s="19"/>
      <c r="AB471" s="19"/>
      <c r="AC471" s="19"/>
    </row>
    <row r="472" spans="2:29" ht="12.75">
      <c r="B472" s="7"/>
      <c r="C472" s="7"/>
      <c r="D472" s="7"/>
      <c r="E472" s="7"/>
      <c r="F472" s="7"/>
      <c r="G472" s="7"/>
      <c r="H472" s="7"/>
      <c r="I472" s="7"/>
      <c r="J472" s="7"/>
      <c r="K472" s="7"/>
      <c r="L472" s="7"/>
      <c r="M472" s="19"/>
      <c r="N472" s="7"/>
      <c r="O472" s="19"/>
      <c r="P472" s="19"/>
      <c r="Q472" s="19"/>
      <c r="R472" s="19"/>
      <c r="S472" s="19"/>
      <c r="T472" s="19"/>
      <c r="U472" s="19"/>
      <c r="V472" s="19"/>
      <c r="W472" s="19"/>
      <c r="X472" s="19"/>
      <c r="Y472" s="19"/>
      <c r="Z472" s="19"/>
      <c r="AA472" s="19"/>
      <c r="AB472" s="19"/>
      <c r="AC472" s="19"/>
    </row>
    <row r="473" spans="2:29" ht="12.75">
      <c r="B473" s="7"/>
      <c r="C473" s="7"/>
      <c r="D473" s="7"/>
      <c r="E473" s="7"/>
      <c r="F473" s="7"/>
      <c r="G473" s="7"/>
      <c r="H473" s="7"/>
      <c r="I473" s="7"/>
      <c r="J473" s="7"/>
      <c r="K473" s="7"/>
      <c r="L473" s="7"/>
      <c r="M473" s="19"/>
      <c r="N473" s="7"/>
      <c r="O473" s="19"/>
      <c r="P473" s="19"/>
      <c r="Q473" s="19"/>
      <c r="R473" s="19"/>
      <c r="S473" s="19"/>
      <c r="T473" s="19"/>
      <c r="U473" s="19"/>
      <c r="V473" s="19"/>
      <c r="W473" s="19"/>
      <c r="X473" s="19"/>
      <c r="Y473" s="19"/>
      <c r="Z473" s="19"/>
      <c r="AA473" s="19"/>
      <c r="AB473" s="19"/>
      <c r="AC473" s="19"/>
    </row>
    <row r="474" spans="2:29" ht="12.75">
      <c r="B474" s="7"/>
      <c r="C474" s="7"/>
      <c r="D474" s="7"/>
      <c r="E474" s="7"/>
      <c r="F474" s="7"/>
      <c r="G474" s="7"/>
      <c r="H474" s="7"/>
      <c r="I474" s="7"/>
      <c r="J474" s="7"/>
      <c r="K474" s="7"/>
      <c r="L474" s="7"/>
      <c r="M474" s="19"/>
      <c r="N474" s="7"/>
      <c r="O474" s="19"/>
      <c r="P474" s="19"/>
      <c r="Q474" s="19"/>
      <c r="R474" s="19"/>
      <c r="S474" s="19"/>
      <c r="T474" s="19"/>
      <c r="U474" s="19"/>
      <c r="V474" s="19"/>
      <c r="W474" s="19"/>
      <c r="X474" s="19"/>
      <c r="Y474" s="19"/>
      <c r="Z474" s="19"/>
      <c r="AA474" s="19"/>
      <c r="AB474" s="19"/>
      <c r="AC474" s="19"/>
    </row>
    <row r="475" spans="2:29" ht="12.75">
      <c r="B475" s="7"/>
      <c r="C475" s="7"/>
      <c r="D475" s="7"/>
      <c r="E475" s="7"/>
      <c r="F475" s="7"/>
      <c r="G475" s="7"/>
      <c r="H475" s="7"/>
      <c r="I475" s="7"/>
      <c r="J475" s="7"/>
      <c r="K475" s="7"/>
      <c r="L475" s="7"/>
      <c r="M475" s="19"/>
      <c r="N475" s="7"/>
      <c r="O475" s="19"/>
      <c r="P475" s="19"/>
      <c r="Q475" s="19"/>
      <c r="R475" s="19"/>
      <c r="S475" s="19"/>
      <c r="T475" s="19"/>
      <c r="U475" s="19"/>
      <c r="V475" s="19"/>
      <c r="W475" s="19"/>
      <c r="X475" s="19"/>
      <c r="Y475" s="19"/>
      <c r="Z475" s="19"/>
      <c r="AA475" s="19"/>
      <c r="AB475" s="19"/>
      <c r="AC475" s="19"/>
    </row>
    <row r="476" spans="2:29" ht="12.75">
      <c r="B476" s="7"/>
      <c r="C476" s="7"/>
      <c r="D476" s="7"/>
      <c r="E476" s="7"/>
      <c r="F476" s="7"/>
      <c r="G476" s="7"/>
      <c r="H476" s="7"/>
      <c r="I476" s="7"/>
      <c r="J476" s="7"/>
      <c r="K476" s="7"/>
      <c r="L476" s="7"/>
      <c r="M476" s="19"/>
      <c r="N476" s="7"/>
      <c r="O476" s="19"/>
      <c r="P476" s="19"/>
      <c r="Q476" s="19"/>
      <c r="R476" s="19"/>
      <c r="S476" s="19"/>
      <c r="T476" s="19"/>
      <c r="U476" s="19"/>
      <c r="V476" s="19"/>
      <c r="W476" s="19"/>
      <c r="X476" s="19"/>
      <c r="Y476" s="19"/>
      <c r="Z476" s="19"/>
      <c r="AA476" s="19"/>
      <c r="AB476" s="19"/>
      <c r="AC476" s="19"/>
    </row>
    <row r="477" spans="2:29" ht="12.75">
      <c r="B477" s="7"/>
      <c r="C477" s="7"/>
      <c r="D477" s="7"/>
      <c r="E477" s="7"/>
      <c r="F477" s="7"/>
      <c r="G477" s="7"/>
      <c r="H477" s="7"/>
      <c r="I477" s="7"/>
      <c r="J477" s="7"/>
      <c r="K477" s="7"/>
      <c r="L477" s="7"/>
      <c r="M477" s="19"/>
      <c r="N477" s="7"/>
      <c r="O477" s="19"/>
      <c r="P477" s="19"/>
      <c r="Q477" s="19"/>
      <c r="R477" s="19"/>
      <c r="S477" s="19"/>
      <c r="T477" s="19"/>
      <c r="U477" s="19"/>
      <c r="V477" s="19"/>
      <c r="W477" s="19"/>
      <c r="X477" s="19"/>
      <c r="Y477" s="19"/>
      <c r="Z477" s="19"/>
      <c r="AA477" s="19"/>
      <c r="AB477" s="19"/>
      <c r="AC477" s="19"/>
    </row>
    <row r="478" spans="2:29" ht="12.75">
      <c r="B478" s="7"/>
      <c r="C478" s="7"/>
      <c r="D478" s="7"/>
      <c r="E478" s="7"/>
      <c r="F478" s="7"/>
      <c r="G478" s="7"/>
      <c r="H478" s="7"/>
      <c r="I478" s="7"/>
      <c r="J478" s="7"/>
      <c r="K478" s="7"/>
      <c r="L478" s="7"/>
      <c r="M478" s="19"/>
      <c r="N478" s="7"/>
      <c r="O478" s="19"/>
      <c r="P478" s="19"/>
      <c r="Q478" s="19"/>
      <c r="R478" s="19"/>
      <c r="S478" s="19"/>
      <c r="T478" s="19"/>
      <c r="U478" s="19"/>
      <c r="V478" s="19"/>
      <c r="W478" s="19"/>
      <c r="X478" s="19"/>
      <c r="Y478" s="19"/>
      <c r="Z478" s="19"/>
      <c r="AA478" s="19"/>
      <c r="AB478" s="19"/>
      <c r="AC478" s="19"/>
    </row>
    <row r="479" spans="2:29" ht="12.75">
      <c r="B479" s="7"/>
      <c r="C479" s="7"/>
      <c r="D479" s="7"/>
      <c r="E479" s="7"/>
      <c r="F479" s="7"/>
      <c r="G479" s="7"/>
      <c r="H479" s="7"/>
      <c r="I479" s="7"/>
      <c r="J479" s="7"/>
      <c r="K479" s="7"/>
      <c r="L479" s="7"/>
      <c r="M479" s="19"/>
      <c r="N479" s="7"/>
      <c r="O479" s="19"/>
      <c r="P479" s="19"/>
      <c r="Q479" s="19"/>
      <c r="R479" s="19"/>
      <c r="S479" s="19"/>
      <c r="T479" s="19"/>
      <c r="U479" s="19"/>
      <c r="V479" s="19"/>
      <c r="W479" s="19"/>
      <c r="X479" s="19"/>
      <c r="Y479" s="19"/>
      <c r="Z479" s="19"/>
      <c r="AA479" s="19"/>
      <c r="AB479" s="19"/>
      <c r="AC479" s="19"/>
    </row>
    <row r="480" spans="2:29" ht="12.75">
      <c r="B480" s="7"/>
      <c r="C480" s="7"/>
      <c r="D480" s="7"/>
      <c r="E480" s="7"/>
      <c r="F480" s="7"/>
      <c r="G480" s="7"/>
      <c r="H480" s="7"/>
      <c r="I480" s="7"/>
      <c r="J480" s="7"/>
      <c r="K480" s="7"/>
      <c r="L480" s="7"/>
      <c r="M480" s="19"/>
      <c r="N480" s="7"/>
      <c r="O480" s="19"/>
      <c r="P480" s="19"/>
      <c r="Q480" s="19"/>
      <c r="R480" s="19"/>
      <c r="S480" s="19"/>
      <c r="T480" s="19"/>
      <c r="U480" s="19"/>
      <c r="V480" s="19"/>
      <c r="W480" s="19"/>
      <c r="X480" s="19"/>
      <c r="Y480" s="19"/>
      <c r="Z480" s="19"/>
      <c r="AA480" s="19"/>
      <c r="AB480" s="19"/>
      <c r="AC480" s="19"/>
    </row>
    <row r="481" spans="2:29" ht="12.75">
      <c r="B481" s="7"/>
      <c r="C481" s="7"/>
      <c r="D481" s="7"/>
      <c r="E481" s="7"/>
      <c r="F481" s="7"/>
      <c r="G481" s="7"/>
      <c r="H481" s="7"/>
      <c r="I481" s="7"/>
      <c r="J481" s="7"/>
      <c r="K481" s="7"/>
      <c r="L481" s="7"/>
      <c r="M481" s="19"/>
      <c r="N481" s="7"/>
      <c r="O481" s="19"/>
      <c r="P481" s="19"/>
      <c r="Q481" s="19"/>
      <c r="R481" s="19"/>
      <c r="S481" s="19"/>
      <c r="T481" s="19"/>
      <c r="U481" s="19"/>
      <c r="V481" s="19"/>
      <c r="W481" s="19"/>
      <c r="X481" s="19"/>
      <c r="Y481" s="19"/>
      <c r="Z481" s="19"/>
      <c r="AA481" s="19"/>
      <c r="AB481" s="19"/>
      <c r="AC481" s="19"/>
    </row>
    <row r="482" spans="2:29" ht="12.75">
      <c r="B482" s="7"/>
      <c r="C482" s="7"/>
      <c r="D482" s="7"/>
      <c r="E482" s="7"/>
      <c r="F482" s="7"/>
      <c r="G482" s="7"/>
      <c r="H482" s="7"/>
      <c r="I482" s="7"/>
      <c r="J482" s="7"/>
      <c r="K482" s="7"/>
      <c r="L482" s="7"/>
      <c r="M482" s="19"/>
      <c r="N482" s="7"/>
      <c r="O482" s="19"/>
      <c r="P482" s="19"/>
      <c r="Q482" s="19"/>
      <c r="R482" s="19"/>
      <c r="S482" s="19"/>
      <c r="T482" s="19"/>
      <c r="U482" s="19"/>
      <c r="V482" s="19"/>
      <c r="W482" s="19"/>
      <c r="X482" s="19"/>
      <c r="Y482" s="19"/>
      <c r="Z482" s="19"/>
      <c r="AA482" s="19"/>
      <c r="AB482" s="19"/>
      <c r="AC482" s="19"/>
    </row>
    <row r="483" spans="2:29" ht="12.75">
      <c r="B483" s="7"/>
      <c r="C483" s="7"/>
      <c r="D483" s="7"/>
      <c r="E483" s="7"/>
      <c r="F483" s="7"/>
      <c r="G483" s="7"/>
      <c r="H483" s="7"/>
      <c r="I483" s="7"/>
      <c r="J483" s="7"/>
      <c r="K483" s="7"/>
      <c r="L483" s="7"/>
      <c r="M483" s="19"/>
      <c r="N483" s="7"/>
      <c r="O483" s="19"/>
      <c r="P483" s="19"/>
      <c r="Q483" s="19"/>
      <c r="R483" s="19"/>
      <c r="S483" s="19"/>
      <c r="T483" s="19"/>
      <c r="U483" s="19"/>
      <c r="V483" s="19"/>
      <c r="W483" s="19"/>
      <c r="X483" s="19"/>
      <c r="Y483" s="19"/>
      <c r="Z483" s="19"/>
      <c r="AA483" s="19"/>
      <c r="AB483" s="19"/>
      <c r="AC483" s="19"/>
    </row>
    <row r="484" spans="2:29" ht="12.75">
      <c r="B484" s="7"/>
      <c r="C484" s="7"/>
      <c r="D484" s="7"/>
      <c r="E484" s="7"/>
      <c r="F484" s="7"/>
      <c r="G484" s="7"/>
      <c r="H484" s="7"/>
      <c r="I484" s="7"/>
      <c r="J484" s="7"/>
      <c r="K484" s="7"/>
      <c r="L484" s="7"/>
      <c r="M484" s="19"/>
      <c r="N484" s="7"/>
      <c r="O484" s="19"/>
      <c r="P484" s="19"/>
      <c r="Q484" s="19"/>
      <c r="R484" s="19"/>
      <c r="S484" s="19"/>
      <c r="T484" s="19"/>
      <c r="U484" s="19"/>
      <c r="V484" s="19"/>
      <c r="W484" s="19"/>
      <c r="X484" s="19"/>
      <c r="Y484" s="19"/>
      <c r="Z484" s="19"/>
      <c r="AA484" s="19"/>
      <c r="AB484" s="19"/>
      <c r="AC484" s="19"/>
    </row>
    <row r="485" spans="2:29" ht="12.75">
      <c r="B485" s="7"/>
      <c r="C485" s="7"/>
      <c r="D485" s="7"/>
      <c r="E485" s="7"/>
      <c r="F485" s="7"/>
      <c r="G485" s="7"/>
      <c r="H485" s="7"/>
      <c r="I485" s="7"/>
      <c r="J485" s="7"/>
      <c r="K485" s="7"/>
      <c r="L485" s="7"/>
      <c r="M485" s="19"/>
      <c r="N485" s="7"/>
      <c r="O485" s="19"/>
      <c r="P485" s="19"/>
      <c r="Q485" s="19"/>
      <c r="R485" s="19"/>
      <c r="S485" s="19"/>
      <c r="T485" s="19"/>
      <c r="U485" s="19"/>
      <c r="V485" s="19"/>
      <c r="W485" s="19"/>
      <c r="X485" s="19"/>
      <c r="Y485" s="19"/>
      <c r="Z485" s="19"/>
      <c r="AA485" s="19"/>
      <c r="AB485" s="19"/>
      <c r="AC485" s="19"/>
    </row>
    <row r="486" spans="2:29" ht="12.75">
      <c r="B486" s="7"/>
      <c r="C486" s="7"/>
      <c r="D486" s="7"/>
      <c r="E486" s="7"/>
      <c r="F486" s="7"/>
      <c r="G486" s="7"/>
      <c r="H486" s="7"/>
      <c r="I486" s="7"/>
      <c r="J486" s="7"/>
      <c r="K486" s="7"/>
      <c r="L486" s="7"/>
      <c r="M486" s="19"/>
      <c r="N486" s="7"/>
      <c r="O486" s="19"/>
      <c r="P486" s="19"/>
      <c r="Q486" s="19"/>
      <c r="R486" s="19"/>
      <c r="S486" s="19"/>
      <c r="T486" s="19"/>
      <c r="U486" s="19"/>
      <c r="V486" s="19"/>
      <c r="W486" s="19"/>
      <c r="X486" s="19"/>
      <c r="Y486" s="19"/>
      <c r="Z486" s="19"/>
      <c r="AA486" s="19"/>
      <c r="AB486" s="19"/>
      <c r="AC486" s="19"/>
    </row>
    <row r="487" spans="2:29" ht="12.75">
      <c r="B487" s="7"/>
      <c r="C487" s="7"/>
      <c r="D487" s="7"/>
      <c r="E487" s="7"/>
      <c r="F487" s="7"/>
      <c r="G487" s="7"/>
      <c r="H487" s="7"/>
      <c r="I487" s="7"/>
      <c r="J487" s="7"/>
      <c r="K487" s="7"/>
      <c r="L487" s="7"/>
      <c r="M487" s="19"/>
      <c r="N487" s="7"/>
      <c r="O487" s="19"/>
      <c r="P487" s="19"/>
      <c r="Q487" s="19"/>
      <c r="R487" s="19"/>
      <c r="S487" s="19"/>
      <c r="T487" s="19"/>
      <c r="U487" s="19"/>
      <c r="V487" s="19"/>
      <c r="W487" s="19"/>
      <c r="X487" s="19"/>
      <c r="Y487" s="19"/>
      <c r="Z487" s="19"/>
      <c r="AA487" s="19"/>
      <c r="AB487" s="19"/>
      <c r="AC487" s="19"/>
    </row>
    <row r="488" spans="2:29" ht="12.75">
      <c r="B488" s="7"/>
      <c r="C488" s="7"/>
      <c r="D488" s="7"/>
      <c r="E488" s="7"/>
      <c r="F488" s="7"/>
      <c r="G488" s="7"/>
      <c r="H488" s="7"/>
      <c r="I488" s="7"/>
      <c r="J488" s="7"/>
      <c r="K488" s="7"/>
      <c r="L488" s="7"/>
      <c r="M488" s="19"/>
      <c r="N488" s="7"/>
      <c r="O488" s="19"/>
      <c r="P488" s="19"/>
      <c r="Q488" s="19"/>
      <c r="R488" s="19"/>
      <c r="S488" s="19"/>
      <c r="T488" s="19"/>
      <c r="U488" s="19"/>
      <c r="V488" s="19"/>
      <c r="W488" s="19"/>
      <c r="X488" s="19"/>
      <c r="Y488" s="19"/>
      <c r="Z488" s="19"/>
      <c r="AA488" s="19"/>
      <c r="AB488" s="19"/>
      <c r="AC488" s="19"/>
    </row>
    <row r="489" spans="2:29" ht="12.75">
      <c r="B489" s="7"/>
      <c r="C489" s="7"/>
      <c r="D489" s="7"/>
      <c r="E489" s="7"/>
      <c r="F489" s="7"/>
      <c r="G489" s="7"/>
      <c r="H489" s="7"/>
      <c r="I489" s="7"/>
      <c r="J489" s="7"/>
      <c r="K489" s="7"/>
      <c r="L489" s="7"/>
      <c r="M489" s="19"/>
      <c r="N489" s="7"/>
      <c r="O489" s="19"/>
      <c r="P489" s="19"/>
      <c r="Q489" s="19"/>
      <c r="R489" s="19"/>
      <c r="S489" s="19"/>
      <c r="T489" s="19"/>
      <c r="U489" s="19"/>
      <c r="V489" s="19"/>
      <c r="W489" s="19"/>
      <c r="X489" s="19"/>
      <c r="Y489" s="19"/>
      <c r="Z489" s="19"/>
      <c r="AA489" s="19"/>
      <c r="AB489" s="19"/>
      <c r="AC489" s="19"/>
    </row>
    <row r="490" spans="2:29" ht="12.75">
      <c r="B490" s="7"/>
      <c r="C490" s="7"/>
      <c r="D490" s="7"/>
      <c r="E490" s="7"/>
      <c r="F490" s="7"/>
      <c r="G490" s="7"/>
      <c r="H490" s="7"/>
      <c r="I490" s="7"/>
      <c r="J490" s="7"/>
      <c r="K490" s="7"/>
      <c r="L490" s="7"/>
      <c r="M490" s="19"/>
      <c r="N490" s="7"/>
      <c r="O490" s="19"/>
      <c r="P490" s="19"/>
      <c r="Q490" s="19"/>
      <c r="R490" s="19"/>
      <c r="S490" s="19"/>
      <c r="T490" s="19"/>
      <c r="U490" s="19"/>
      <c r="V490" s="19"/>
      <c r="W490" s="19"/>
      <c r="X490" s="19"/>
      <c r="Y490" s="19"/>
      <c r="Z490" s="19"/>
      <c r="AA490" s="19"/>
      <c r="AB490" s="19"/>
      <c r="AC490" s="19"/>
    </row>
    <row r="491" spans="2:29" ht="12.75">
      <c r="B491" s="7"/>
      <c r="C491" s="7"/>
      <c r="D491" s="7"/>
      <c r="E491" s="7"/>
      <c r="F491" s="7"/>
      <c r="G491" s="7"/>
      <c r="H491" s="7"/>
      <c r="I491" s="7"/>
      <c r="J491" s="7"/>
      <c r="K491" s="7"/>
      <c r="L491" s="7"/>
      <c r="M491" s="19"/>
      <c r="N491" s="7"/>
      <c r="O491" s="19"/>
      <c r="P491" s="19"/>
      <c r="Q491" s="19"/>
      <c r="R491" s="19"/>
      <c r="S491" s="19"/>
      <c r="T491" s="19"/>
      <c r="U491" s="19"/>
      <c r="V491" s="19"/>
      <c r="W491" s="19"/>
      <c r="X491" s="19"/>
      <c r="Y491" s="19"/>
      <c r="Z491" s="19"/>
      <c r="AA491" s="19"/>
      <c r="AB491" s="19"/>
      <c r="AC491" s="19"/>
    </row>
    <row r="492" spans="2:29" ht="12.75">
      <c r="B492" s="7"/>
      <c r="C492" s="7"/>
      <c r="D492" s="7"/>
      <c r="E492" s="7"/>
      <c r="F492" s="7"/>
      <c r="G492" s="7"/>
      <c r="H492" s="7"/>
      <c r="I492" s="7"/>
      <c r="J492" s="7"/>
      <c r="K492" s="7"/>
      <c r="L492" s="7"/>
      <c r="M492" s="19"/>
      <c r="N492" s="7"/>
      <c r="O492" s="19"/>
      <c r="P492" s="19"/>
      <c r="Q492" s="19"/>
      <c r="R492" s="19"/>
      <c r="S492" s="19"/>
      <c r="T492" s="19"/>
      <c r="U492" s="19"/>
      <c r="V492" s="19"/>
      <c r="W492" s="19"/>
      <c r="X492" s="19"/>
      <c r="Y492" s="19"/>
      <c r="Z492" s="19"/>
      <c r="AA492" s="19"/>
      <c r="AB492" s="19"/>
      <c r="AC492" s="19"/>
    </row>
    <row r="493" spans="2:29" ht="12.75">
      <c r="B493" s="7"/>
      <c r="C493" s="7"/>
      <c r="D493" s="7"/>
      <c r="E493" s="7"/>
      <c r="F493" s="7"/>
      <c r="G493" s="7"/>
      <c r="H493" s="7"/>
      <c r="I493" s="7"/>
      <c r="J493" s="7"/>
      <c r="K493" s="7"/>
      <c r="L493" s="7"/>
      <c r="M493" s="19"/>
      <c r="N493" s="7"/>
      <c r="O493" s="19"/>
      <c r="P493" s="19"/>
      <c r="Q493" s="19"/>
      <c r="R493" s="19"/>
      <c r="S493" s="19"/>
      <c r="T493" s="19"/>
      <c r="U493" s="19"/>
      <c r="V493" s="19"/>
      <c r="W493" s="19"/>
      <c r="X493" s="19"/>
      <c r="Y493" s="19"/>
      <c r="Z493" s="19"/>
      <c r="AA493" s="19"/>
      <c r="AB493" s="19"/>
      <c r="AC493" s="19"/>
    </row>
    <row r="494" spans="2:29" ht="12.75">
      <c r="B494" s="7"/>
      <c r="C494" s="7"/>
      <c r="D494" s="7"/>
      <c r="E494" s="7"/>
      <c r="F494" s="7"/>
      <c r="G494" s="7"/>
      <c r="H494" s="7"/>
      <c r="I494" s="7"/>
      <c r="J494" s="7"/>
      <c r="K494" s="7"/>
      <c r="L494" s="7"/>
      <c r="M494" s="19"/>
      <c r="N494" s="7"/>
      <c r="O494" s="19"/>
      <c r="P494" s="19"/>
      <c r="Q494" s="19"/>
      <c r="R494" s="19"/>
      <c r="S494" s="19"/>
      <c r="T494" s="19"/>
      <c r="U494" s="19"/>
      <c r="V494" s="19"/>
      <c r="W494" s="19"/>
      <c r="X494" s="19"/>
      <c r="Y494" s="19"/>
      <c r="Z494" s="19"/>
      <c r="AA494" s="19"/>
      <c r="AB494" s="19"/>
      <c r="AC494" s="19"/>
    </row>
    <row r="495" spans="2:29" ht="12.75">
      <c r="B495" s="7"/>
      <c r="C495" s="7"/>
      <c r="D495" s="7"/>
      <c r="E495" s="7"/>
      <c r="F495" s="7"/>
      <c r="G495" s="7"/>
      <c r="H495" s="7"/>
      <c r="I495" s="7"/>
      <c r="J495" s="7"/>
      <c r="K495" s="7"/>
      <c r="L495" s="7"/>
      <c r="M495" s="19"/>
      <c r="N495" s="7"/>
      <c r="O495" s="19"/>
      <c r="P495" s="19"/>
      <c r="Q495" s="19"/>
      <c r="R495" s="19"/>
      <c r="S495" s="19"/>
      <c r="T495" s="19"/>
      <c r="U495" s="19"/>
      <c r="V495" s="19"/>
      <c r="W495" s="19"/>
      <c r="X495" s="19"/>
      <c r="Y495" s="19"/>
      <c r="Z495" s="19"/>
      <c r="AA495" s="19"/>
      <c r="AB495" s="19"/>
      <c r="AC495" s="19"/>
    </row>
    <row r="496" spans="2:29" ht="12.75">
      <c r="B496" s="7"/>
      <c r="C496" s="7"/>
      <c r="D496" s="7"/>
      <c r="E496" s="7"/>
      <c r="F496" s="7"/>
      <c r="G496" s="7"/>
      <c r="H496" s="7"/>
      <c r="I496" s="7"/>
      <c r="J496" s="7"/>
      <c r="K496" s="7"/>
      <c r="L496" s="7"/>
      <c r="M496" s="19"/>
      <c r="N496" s="7"/>
      <c r="O496" s="19"/>
      <c r="P496" s="19"/>
      <c r="Q496" s="19"/>
      <c r="R496" s="19"/>
      <c r="S496" s="19"/>
      <c r="T496" s="19"/>
      <c r="U496" s="19"/>
      <c r="V496" s="19"/>
      <c r="W496" s="19"/>
      <c r="X496" s="19"/>
      <c r="Y496" s="19"/>
      <c r="Z496" s="19"/>
      <c r="AA496" s="19"/>
      <c r="AB496" s="19"/>
      <c r="AC496" s="19"/>
    </row>
    <row r="497" spans="2:29" ht="12.75">
      <c r="B497" s="7"/>
      <c r="C497" s="7"/>
      <c r="D497" s="7"/>
      <c r="E497" s="7"/>
      <c r="F497" s="7"/>
      <c r="G497" s="7"/>
      <c r="H497" s="7"/>
      <c r="I497" s="7"/>
      <c r="J497" s="7"/>
      <c r="K497" s="7"/>
      <c r="L497" s="7"/>
      <c r="M497" s="19"/>
      <c r="N497" s="7"/>
      <c r="O497" s="19"/>
      <c r="P497" s="19"/>
      <c r="Q497" s="19"/>
      <c r="R497" s="19"/>
      <c r="S497" s="19"/>
      <c r="T497" s="19"/>
      <c r="U497" s="19"/>
      <c r="V497" s="19"/>
      <c r="W497" s="19"/>
      <c r="X497" s="19"/>
      <c r="Y497" s="19"/>
      <c r="Z497" s="19"/>
      <c r="AA497" s="19"/>
      <c r="AB497" s="19"/>
      <c r="AC497" s="19"/>
    </row>
    <row r="498" spans="2:29" ht="12.75">
      <c r="B498" s="7"/>
      <c r="C498" s="7"/>
      <c r="D498" s="7"/>
      <c r="E498" s="7"/>
      <c r="F498" s="7"/>
      <c r="G498" s="7"/>
      <c r="H498" s="7"/>
      <c r="I498" s="7"/>
      <c r="J498" s="7"/>
      <c r="K498" s="7"/>
      <c r="L498" s="7"/>
      <c r="M498" s="19"/>
      <c r="N498" s="7"/>
      <c r="O498" s="19"/>
      <c r="P498" s="19"/>
      <c r="Q498" s="19"/>
      <c r="R498" s="19"/>
      <c r="S498" s="19"/>
      <c r="T498" s="19"/>
      <c r="U498" s="19"/>
      <c r="V498" s="19"/>
      <c r="W498" s="19"/>
      <c r="X498" s="19"/>
      <c r="Y498" s="19"/>
      <c r="Z498" s="19"/>
      <c r="AA498" s="19"/>
      <c r="AB498" s="19"/>
      <c r="AC498" s="19"/>
    </row>
    <row r="499" spans="2:29" ht="12.75">
      <c r="B499" s="7"/>
      <c r="C499" s="7"/>
      <c r="D499" s="7"/>
      <c r="E499" s="7"/>
      <c r="F499" s="7"/>
      <c r="G499" s="7"/>
      <c r="H499" s="7"/>
      <c r="I499" s="7"/>
      <c r="J499" s="7"/>
      <c r="K499" s="7"/>
      <c r="L499" s="7"/>
      <c r="M499" s="19"/>
      <c r="N499" s="7"/>
      <c r="O499" s="19"/>
      <c r="P499" s="19"/>
      <c r="Q499" s="19"/>
      <c r="R499" s="19"/>
      <c r="S499" s="19"/>
      <c r="T499" s="19"/>
      <c r="U499" s="19"/>
      <c r="V499" s="19"/>
      <c r="W499" s="19"/>
      <c r="X499" s="19"/>
      <c r="Y499" s="19"/>
      <c r="Z499" s="19"/>
      <c r="AA499" s="19"/>
      <c r="AB499" s="19"/>
      <c r="AC499" s="19"/>
    </row>
    <row r="500" spans="2:29" ht="12.75">
      <c r="B500" s="7"/>
      <c r="C500" s="7"/>
      <c r="D500" s="7"/>
      <c r="E500" s="7"/>
      <c r="F500" s="7"/>
      <c r="G500" s="7"/>
      <c r="H500" s="7"/>
      <c r="I500" s="7"/>
      <c r="J500" s="7"/>
      <c r="K500" s="7"/>
      <c r="L500" s="7"/>
      <c r="M500" s="19"/>
      <c r="N500" s="7"/>
      <c r="O500" s="19"/>
      <c r="P500" s="19"/>
      <c r="Q500" s="19"/>
      <c r="R500" s="19"/>
      <c r="S500" s="19"/>
      <c r="T500" s="19"/>
      <c r="U500" s="19"/>
      <c r="V500" s="19"/>
      <c r="W500" s="19"/>
      <c r="X500" s="19"/>
      <c r="Y500" s="19"/>
      <c r="Z500" s="19"/>
      <c r="AA500" s="19"/>
      <c r="AB500" s="19"/>
      <c r="AC500" s="19"/>
    </row>
    <row r="501" spans="2:29" ht="12.75">
      <c r="B501" s="7"/>
      <c r="C501" s="7"/>
      <c r="D501" s="7"/>
      <c r="E501" s="7"/>
      <c r="F501" s="7"/>
      <c r="G501" s="7"/>
      <c r="H501" s="7"/>
      <c r="I501" s="7"/>
      <c r="J501" s="7"/>
      <c r="K501" s="7"/>
      <c r="L501" s="7"/>
      <c r="M501" s="19"/>
      <c r="N501" s="7"/>
      <c r="O501" s="19"/>
      <c r="P501" s="19"/>
      <c r="Q501" s="19"/>
      <c r="R501" s="19"/>
      <c r="S501" s="19"/>
      <c r="T501" s="19"/>
      <c r="U501" s="19"/>
      <c r="V501" s="19"/>
      <c r="W501" s="19"/>
      <c r="X501" s="19"/>
      <c r="Y501" s="19"/>
      <c r="Z501" s="19"/>
      <c r="AA501" s="19"/>
      <c r="AB501" s="19"/>
      <c r="AC501" s="19"/>
    </row>
    <row r="502" spans="2:29" ht="12.75">
      <c r="B502" s="7"/>
      <c r="C502" s="7"/>
      <c r="D502" s="7"/>
      <c r="E502" s="7"/>
      <c r="F502" s="7"/>
      <c r="G502" s="7"/>
      <c r="H502" s="7"/>
      <c r="I502" s="7"/>
      <c r="J502" s="7"/>
      <c r="K502" s="7"/>
      <c r="L502" s="7"/>
      <c r="M502" s="19"/>
      <c r="N502" s="7"/>
      <c r="O502" s="19"/>
      <c r="P502" s="19"/>
      <c r="Q502" s="19"/>
      <c r="R502" s="19"/>
      <c r="S502" s="19"/>
      <c r="T502" s="19"/>
      <c r="U502" s="19"/>
      <c r="V502" s="19"/>
      <c r="W502" s="19"/>
      <c r="X502" s="19"/>
      <c r="Y502" s="19"/>
      <c r="Z502" s="19"/>
      <c r="AA502" s="19"/>
      <c r="AB502" s="19"/>
      <c r="AC502" s="19"/>
    </row>
    <row r="503" spans="2:29" ht="12.75">
      <c r="B503" s="7"/>
      <c r="C503" s="7"/>
      <c r="D503" s="7"/>
      <c r="E503" s="7"/>
      <c r="F503" s="7"/>
      <c r="G503" s="7"/>
      <c r="H503" s="7"/>
      <c r="I503" s="7"/>
      <c r="J503" s="7"/>
      <c r="K503" s="7"/>
      <c r="L503" s="7"/>
      <c r="M503" s="19"/>
      <c r="N503" s="7"/>
      <c r="O503" s="19"/>
      <c r="P503" s="19"/>
      <c r="Q503" s="19"/>
      <c r="R503" s="19"/>
      <c r="S503" s="19"/>
      <c r="T503" s="19"/>
      <c r="U503" s="19"/>
      <c r="V503" s="19"/>
      <c r="W503" s="19"/>
      <c r="X503" s="19"/>
      <c r="Y503" s="19"/>
      <c r="Z503" s="19"/>
      <c r="AA503" s="19"/>
      <c r="AB503" s="19"/>
      <c r="AC503" s="19"/>
    </row>
    <row r="504" spans="2:29" ht="12.75">
      <c r="B504" s="7"/>
      <c r="C504" s="7"/>
      <c r="D504" s="7"/>
      <c r="E504" s="7"/>
      <c r="F504" s="7"/>
      <c r="G504" s="7"/>
      <c r="H504" s="7"/>
      <c r="I504" s="7"/>
      <c r="J504" s="7"/>
      <c r="K504" s="7"/>
      <c r="L504" s="7"/>
      <c r="M504" s="19"/>
      <c r="N504" s="7"/>
      <c r="O504" s="19"/>
      <c r="P504" s="19"/>
      <c r="Q504" s="19"/>
      <c r="R504" s="19"/>
      <c r="S504" s="19"/>
      <c r="T504" s="19"/>
      <c r="U504" s="19"/>
      <c r="V504" s="19"/>
      <c r="W504" s="19"/>
      <c r="X504" s="19"/>
      <c r="Y504" s="19"/>
      <c r="Z504" s="19"/>
      <c r="AA504" s="19"/>
      <c r="AB504" s="19"/>
      <c r="AC504" s="19"/>
    </row>
    <row r="505" spans="2:29" ht="12.75">
      <c r="B505" s="7"/>
      <c r="C505" s="7"/>
      <c r="D505" s="7"/>
      <c r="E505" s="7"/>
      <c r="F505" s="7"/>
      <c r="G505" s="7"/>
      <c r="H505" s="7"/>
      <c r="I505" s="7"/>
      <c r="J505" s="7"/>
      <c r="K505" s="7"/>
      <c r="L505" s="7"/>
      <c r="M505" s="19"/>
      <c r="N505" s="7"/>
      <c r="O505" s="19"/>
      <c r="P505" s="19"/>
      <c r="Q505" s="19"/>
      <c r="R505" s="19"/>
      <c r="S505" s="19"/>
      <c r="T505" s="19"/>
      <c r="U505" s="19"/>
      <c r="V505" s="19"/>
      <c r="W505" s="19"/>
      <c r="X505" s="19"/>
      <c r="Y505" s="19"/>
      <c r="Z505" s="19"/>
      <c r="AA505" s="19"/>
      <c r="AB505" s="19"/>
      <c r="AC505" s="19"/>
    </row>
    <row r="506" spans="2:29" ht="12.75">
      <c r="B506" s="7"/>
      <c r="C506" s="7"/>
      <c r="D506" s="7"/>
      <c r="E506" s="7"/>
      <c r="F506" s="7"/>
      <c r="G506" s="7"/>
      <c r="H506" s="7"/>
      <c r="I506" s="7"/>
      <c r="J506" s="7"/>
      <c r="K506" s="7"/>
      <c r="L506" s="7"/>
      <c r="M506" s="19"/>
      <c r="N506" s="7"/>
      <c r="O506" s="19"/>
      <c r="P506" s="19"/>
      <c r="Q506" s="19"/>
      <c r="R506" s="19"/>
      <c r="S506" s="19"/>
      <c r="T506" s="19"/>
      <c r="U506" s="19"/>
      <c r="V506" s="19"/>
      <c r="W506" s="19"/>
      <c r="X506" s="19"/>
      <c r="Y506" s="19"/>
      <c r="Z506" s="19"/>
      <c r="AA506" s="19"/>
      <c r="AB506" s="19"/>
      <c r="AC506" s="19"/>
    </row>
    <row r="507" spans="2:29" ht="12.75">
      <c r="B507" s="7"/>
      <c r="C507" s="7"/>
      <c r="D507" s="7"/>
      <c r="E507" s="7"/>
      <c r="F507" s="7"/>
      <c r="G507" s="7"/>
      <c r="H507" s="7"/>
      <c r="I507" s="7"/>
      <c r="J507" s="7"/>
      <c r="K507" s="7"/>
      <c r="L507" s="7"/>
      <c r="M507" s="19"/>
      <c r="N507" s="7"/>
      <c r="O507" s="19"/>
      <c r="P507" s="19"/>
      <c r="Q507" s="19"/>
      <c r="R507" s="19"/>
      <c r="S507" s="19"/>
      <c r="T507" s="19"/>
      <c r="U507" s="19"/>
      <c r="V507" s="19"/>
      <c r="W507" s="19"/>
      <c r="X507" s="19"/>
      <c r="Y507" s="19"/>
      <c r="Z507" s="19"/>
      <c r="AA507" s="19"/>
      <c r="AB507" s="19"/>
      <c r="AC507" s="19"/>
    </row>
    <row r="508" spans="2:29" ht="12.75">
      <c r="B508" s="7"/>
      <c r="C508" s="7"/>
      <c r="D508" s="7"/>
      <c r="E508" s="7"/>
      <c r="F508" s="7"/>
      <c r="G508" s="7"/>
      <c r="H508" s="7"/>
      <c r="I508" s="7"/>
      <c r="J508" s="7"/>
      <c r="K508" s="7"/>
      <c r="L508" s="7"/>
      <c r="M508" s="19"/>
      <c r="N508" s="7"/>
      <c r="O508" s="19"/>
      <c r="P508" s="19"/>
      <c r="Q508" s="19"/>
      <c r="R508" s="19"/>
      <c r="S508" s="19"/>
      <c r="T508" s="19"/>
      <c r="U508" s="19"/>
      <c r="V508" s="19"/>
      <c r="W508" s="19"/>
      <c r="X508" s="19"/>
      <c r="Y508" s="19"/>
      <c r="Z508" s="19"/>
      <c r="AA508" s="19"/>
      <c r="AB508" s="19"/>
      <c r="AC508" s="19"/>
    </row>
    <row r="509" spans="2:29" ht="12.75">
      <c r="B509" s="7"/>
      <c r="C509" s="7"/>
      <c r="D509" s="7"/>
      <c r="E509" s="7"/>
      <c r="F509" s="7"/>
      <c r="G509" s="7"/>
      <c r="H509" s="7"/>
      <c r="I509" s="7"/>
      <c r="J509" s="7"/>
      <c r="K509" s="7"/>
      <c r="L509" s="7"/>
      <c r="M509" s="19"/>
      <c r="N509" s="7"/>
      <c r="O509" s="19"/>
      <c r="P509" s="19"/>
      <c r="Q509" s="19"/>
      <c r="R509" s="19"/>
      <c r="S509" s="19"/>
      <c r="T509" s="19"/>
      <c r="U509" s="19"/>
      <c r="V509" s="19"/>
      <c r="W509" s="19"/>
      <c r="X509" s="19"/>
      <c r="Y509" s="19"/>
      <c r="Z509" s="19"/>
      <c r="AA509" s="19"/>
      <c r="AB509" s="19"/>
      <c r="AC509" s="19"/>
    </row>
    <row r="510" spans="2:29" ht="12.75">
      <c r="B510" s="7"/>
      <c r="C510" s="7"/>
      <c r="D510" s="7"/>
      <c r="E510" s="7"/>
      <c r="F510" s="7"/>
      <c r="G510" s="7"/>
      <c r="H510" s="7"/>
      <c r="I510" s="7"/>
      <c r="J510" s="7"/>
      <c r="K510" s="7"/>
      <c r="L510" s="7"/>
      <c r="M510" s="19"/>
      <c r="N510" s="7"/>
      <c r="O510" s="19"/>
      <c r="P510" s="19"/>
      <c r="Q510" s="19"/>
      <c r="R510" s="19"/>
      <c r="S510" s="19"/>
      <c r="T510" s="19"/>
      <c r="U510" s="19"/>
      <c r="V510" s="19"/>
      <c r="W510" s="19"/>
      <c r="X510" s="19"/>
      <c r="Y510" s="19"/>
      <c r="Z510" s="19"/>
      <c r="AA510" s="19"/>
      <c r="AB510" s="19"/>
      <c r="AC510" s="19"/>
    </row>
    <row r="511" spans="2:29" ht="12.75">
      <c r="B511" s="7"/>
      <c r="C511" s="7"/>
      <c r="D511" s="7"/>
      <c r="E511" s="7"/>
      <c r="F511" s="7"/>
      <c r="G511" s="7"/>
      <c r="H511" s="7"/>
      <c r="I511" s="7"/>
      <c r="J511" s="7"/>
      <c r="K511" s="7"/>
      <c r="L511" s="7"/>
      <c r="M511" s="19"/>
      <c r="N511" s="7"/>
      <c r="O511" s="19"/>
      <c r="P511" s="19"/>
      <c r="Q511" s="19"/>
      <c r="R511" s="19"/>
      <c r="S511" s="19"/>
      <c r="T511" s="19"/>
      <c r="U511" s="19"/>
      <c r="V511" s="19"/>
      <c r="W511" s="19"/>
      <c r="X511" s="19"/>
      <c r="Y511" s="19"/>
      <c r="Z511" s="19"/>
      <c r="AA511" s="19"/>
      <c r="AB511" s="19"/>
      <c r="AC511" s="19"/>
    </row>
    <row r="512" spans="2:29" ht="12.75">
      <c r="B512" s="7"/>
      <c r="C512" s="7"/>
      <c r="D512" s="7"/>
      <c r="E512" s="7"/>
      <c r="F512" s="7"/>
      <c r="G512" s="7"/>
      <c r="H512" s="7"/>
      <c r="I512" s="7"/>
      <c r="J512" s="7"/>
      <c r="K512" s="7"/>
      <c r="L512" s="7"/>
      <c r="M512" s="19"/>
      <c r="N512" s="7"/>
      <c r="O512" s="19"/>
      <c r="P512" s="19"/>
      <c r="Q512" s="19"/>
      <c r="R512" s="19"/>
      <c r="S512" s="19"/>
      <c r="T512" s="19"/>
      <c r="U512" s="19"/>
      <c r="V512" s="19"/>
      <c r="W512" s="19"/>
      <c r="X512" s="19"/>
      <c r="Y512" s="19"/>
      <c r="Z512" s="19"/>
      <c r="AA512" s="19"/>
      <c r="AB512" s="19"/>
      <c r="AC512" s="19"/>
    </row>
    <row r="513" spans="2:29" ht="12.75">
      <c r="B513" s="7"/>
      <c r="C513" s="7"/>
      <c r="D513" s="7"/>
      <c r="E513" s="7"/>
      <c r="F513" s="7"/>
      <c r="G513" s="7"/>
      <c r="H513" s="7"/>
      <c r="I513" s="7"/>
      <c r="J513" s="7"/>
      <c r="K513" s="7"/>
      <c r="L513" s="7"/>
      <c r="M513" s="19"/>
      <c r="N513" s="7"/>
      <c r="O513" s="19"/>
      <c r="P513" s="19"/>
      <c r="Q513" s="19"/>
      <c r="R513" s="19"/>
      <c r="S513" s="19"/>
      <c r="T513" s="19"/>
      <c r="U513" s="19"/>
      <c r="V513" s="19"/>
      <c r="W513" s="19"/>
      <c r="X513" s="19"/>
      <c r="Y513" s="19"/>
      <c r="Z513" s="19"/>
      <c r="AA513" s="19"/>
      <c r="AB513" s="19"/>
      <c r="AC513" s="19"/>
    </row>
    <row r="514" spans="2:29" ht="12.75">
      <c r="B514" s="7"/>
      <c r="C514" s="7"/>
      <c r="D514" s="7"/>
      <c r="E514" s="7"/>
      <c r="F514" s="7"/>
      <c r="G514" s="7"/>
      <c r="H514" s="7"/>
      <c r="I514" s="7"/>
      <c r="J514" s="7"/>
      <c r="K514" s="7"/>
      <c r="L514" s="7"/>
      <c r="M514" s="19"/>
      <c r="N514" s="7"/>
      <c r="O514" s="19"/>
      <c r="P514" s="19"/>
      <c r="Q514" s="19"/>
      <c r="R514" s="19"/>
      <c r="S514" s="19"/>
      <c r="T514" s="19"/>
      <c r="U514" s="19"/>
      <c r="V514" s="19"/>
      <c r="W514" s="19"/>
      <c r="X514" s="19"/>
      <c r="Y514" s="19"/>
      <c r="Z514" s="19"/>
      <c r="AA514" s="19"/>
      <c r="AB514" s="19"/>
      <c r="AC514" s="19"/>
    </row>
    <row r="515" spans="2:29" ht="12.75">
      <c r="B515" s="7"/>
      <c r="C515" s="7"/>
      <c r="D515" s="7"/>
      <c r="E515" s="7"/>
      <c r="F515" s="7"/>
      <c r="G515" s="7"/>
      <c r="H515" s="7"/>
      <c r="I515" s="7"/>
      <c r="J515" s="7"/>
      <c r="K515" s="7"/>
      <c r="L515" s="7"/>
      <c r="M515" s="19"/>
      <c r="N515" s="7"/>
      <c r="O515" s="19"/>
      <c r="P515" s="19"/>
      <c r="Q515" s="19"/>
      <c r="R515" s="19"/>
      <c r="S515" s="19"/>
      <c r="T515" s="19"/>
      <c r="U515" s="19"/>
      <c r="V515" s="19"/>
      <c r="W515" s="19"/>
      <c r="X515" s="19"/>
      <c r="Y515" s="19"/>
      <c r="Z515" s="19"/>
      <c r="AA515" s="19"/>
      <c r="AB515" s="19"/>
      <c r="AC515" s="19"/>
    </row>
    <row r="516" spans="2:29" ht="12.75">
      <c r="B516" s="7"/>
      <c r="C516" s="7"/>
      <c r="D516" s="7"/>
      <c r="E516" s="7"/>
      <c r="F516" s="7"/>
      <c r="G516" s="7"/>
      <c r="H516" s="7"/>
      <c r="I516" s="7"/>
      <c r="J516" s="7"/>
      <c r="K516" s="7"/>
      <c r="L516" s="7"/>
      <c r="M516" s="19"/>
      <c r="N516" s="7"/>
      <c r="O516" s="19"/>
      <c r="P516" s="19"/>
      <c r="Q516" s="19"/>
      <c r="R516" s="19"/>
      <c r="S516" s="19"/>
      <c r="T516" s="19"/>
      <c r="U516" s="19"/>
      <c r="V516" s="19"/>
      <c r="W516" s="19"/>
      <c r="X516" s="19"/>
      <c r="Y516" s="19"/>
      <c r="Z516" s="19"/>
      <c r="AA516" s="19"/>
      <c r="AB516" s="19"/>
      <c r="AC516" s="19"/>
    </row>
    <row r="517" spans="2:29" ht="12.75">
      <c r="B517" s="7"/>
      <c r="C517" s="7"/>
      <c r="D517" s="7"/>
      <c r="E517" s="7"/>
      <c r="F517" s="7"/>
      <c r="G517" s="7"/>
      <c r="H517" s="7"/>
      <c r="I517" s="7"/>
      <c r="J517" s="7"/>
      <c r="K517" s="7"/>
      <c r="L517" s="7"/>
      <c r="M517" s="19"/>
      <c r="N517" s="7"/>
      <c r="O517" s="19"/>
      <c r="P517" s="19"/>
      <c r="Q517" s="19"/>
      <c r="R517" s="19"/>
      <c r="S517" s="19"/>
      <c r="T517" s="19"/>
      <c r="U517" s="19"/>
      <c r="V517" s="19"/>
      <c r="W517" s="19"/>
      <c r="X517" s="19"/>
      <c r="Y517" s="19"/>
      <c r="Z517" s="19"/>
      <c r="AA517" s="19"/>
      <c r="AB517" s="19"/>
      <c r="AC517" s="19"/>
    </row>
    <row r="518" spans="2:29" ht="12.75">
      <c r="B518" s="7"/>
      <c r="C518" s="7"/>
      <c r="D518" s="7"/>
      <c r="E518" s="7"/>
      <c r="F518" s="7"/>
      <c r="G518" s="7"/>
      <c r="H518" s="7"/>
      <c r="I518" s="7"/>
      <c r="J518" s="7"/>
      <c r="K518" s="7"/>
      <c r="L518" s="7"/>
      <c r="M518" s="19"/>
      <c r="N518" s="7"/>
      <c r="O518" s="19"/>
      <c r="P518" s="19"/>
      <c r="Q518" s="19"/>
      <c r="R518" s="19"/>
      <c r="S518" s="19"/>
      <c r="T518" s="19"/>
      <c r="U518" s="19"/>
      <c r="V518" s="19"/>
      <c r="W518" s="19"/>
      <c r="X518" s="19"/>
      <c r="Y518" s="19"/>
      <c r="Z518" s="19"/>
      <c r="AA518" s="19"/>
      <c r="AB518" s="19"/>
      <c r="AC518" s="19"/>
    </row>
    <row r="519" spans="2:29" ht="12.75">
      <c r="B519" s="7"/>
      <c r="C519" s="7"/>
      <c r="D519" s="7"/>
      <c r="E519" s="7"/>
      <c r="F519" s="7"/>
      <c r="G519" s="7"/>
      <c r="H519" s="7"/>
      <c r="I519" s="7"/>
      <c r="J519" s="7"/>
      <c r="K519" s="7"/>
      <c r="L519" s="7"/>
      <c r="M519" s="19"/>
      <c r="N519" s="7"/>
      <c r="O519" s="19"/>
      <c r="P519" s="19"/>
      <c r="Q519" s="19"/>
      <c r="R519" s="19"/>
      <c r="S519" s="19"/>
      <c r="T519" s="19"/>
      <c r="U519" s="19"/>
      <c r="V519" s="19"/>
      <c r="W519" s="19"/>
      <c r="X519" s="19"/>
      <c r="Y519" s="19"/>
      <c r="Z519" s="19"/>
      <c r="AA519" s="19"/>
      <c r="AB519" s="19"/>
      <c r="AC519" s="19"/>
    </row>
    <row r="520" spans="2:29" ht="12.75">
      <c r="B520" s="7"/>
      <c r="C520" s="7"/>
      <c r="D520" s="7"/>
      <c r="E520" s="7"/>
      <c r="F520" s="7"/>
      <c r="G520" s="7"/>
      <c r="H520" s="7"/>
      <c r="I520" s="7"/>
      <c r="J520" s="7"/>
      <c r="K520" s="7"/>
      <c r="L520" s="7"/>
      <c r="M520" s="19"/>
      <c r="N520" s="7"/>
      <c r="O520" s="19"/>
      <c r="P520" s="19"/>
      <c r="Q520" s="19"/>
      <c r="R520" s="19"/>
      <c r="S520" s="19"/>
      <c r="T520" s="19"/>
      <c r="U520" s="19"/>
      <c r="V520" s="19"/>
      <c r="W520" s="19"/>
      <c r="X520" s="19"/>
      <c r="Y520" s="19"/>
      <c r="Z520" s="19"/>
      <c r="AA520" s="19"/>
      <c r="AB520" s="19"/>
      <c r="AC520" s="19"/>
    </row>
    <row r="521" spans="2:29" ht="12.75">
      <c r="B521" s="7"/>
      <c r="C521" s="7"/>
      <c r="D521" s="7"/>
      <c r="E521" s="7"/>
      <c r="F521" s="7"/>
      <c r="G521" s="7"/>
      <c r="H521" s="7"/>
      <c r="I521" s="7"/>
      <c r="J521" s="7"/>
      <c r="K521" s="7"/>
      <c r="L521" s="7"/>
      <c r="M521" s="19"/>
      <c r="N521" s="7"/>
      <c r="O521" s="19"/>
      <c r="P521" s="19"/>
      <c r="Q521" s="19"/>
      <c r="R521" s="19"/>
      <c r="S521" s="19"/>
      <c r="T521" s="19"/>
      <c r="U521" s="19"/>
      <c r="V521" s="19"/>
      <c r="W521" s="19"/>
      <c r="X521" s="19"/>
      <c r="Y521" s="19"/>
      <c r="Z521" s="19"/>
      <c r="AA521" s="19"/>
      <c r="AB521" s="19"/>
      <c r="AC521" s="19"/>
    </row>
    <row r="522" spans="2:29" ht="12.75">
      <c r="B522" s="7"/>
      <c r="C522" s="7"/>
      <c r="D522" s="7"/>
      <c r="E522" s="7"/>
      <c r="F522" s="7"/>
      <c r="G522" s="7"/>
      <c r="H522" s="7"/>
      <c r="I522" s="7"/>
      <c r="J522" s="7"/>
      <c r="K522" s="7"/>
      <c r="L522" s="7"/>
      <c r="M522" s="19"/>
      <c r="N522" s="7"/>
      <c r="O522" s="19"/>
      <c r="P522" s="19"/>
      <c r="Q522" s="19"/>
      <c r="R522" s="19"/>
      <c r="S522" s="19"/>
      <c r="T522" s="19"/>
      <c r="U522" s="19"/>
      <c r="V522" s="19"/>
      <c r="W522" s="19"/>
      <c r="X522" s="19"/>
      <c r="Y522" s="19"/>
      <c r="Z522" s="19"/>
      <c r="AA522" s="19"/>
      <c r="AB522" s="19"/>
      <c r="AC522" s="19"/>
    </row>
    <row r="523" spans="2:29" ht="12.75">
      <c r="B523" s="7"/>
      <c r="C523" s="7"/>
      <c r="D523" s="7"/>
      <c r="E523" s="7"/>
      <c r="F523" s="7"/>
      <c r="G523" s="7"/>
      <c r="H523" s="7"/>
      <c r="I523" s="7"/>
      <c r="J523" s="7"/>
      <c r="K523" s="7"/>
      <c r="L523" s="7"/>
      <c r="M523" s="19"/>
      <c r="N523" s="7"/>
      <c r="O523" s="19"/>
      <c r="P523" s="19"/>
      <c r="Q523" s="19"/>
      <c r="R523" s="19"/>
      <c r="S523" s="19"/>
      <c r="T523" s="19"/>
      <c r="U523" s="19"/>
      <c r="V523" s="19"/>
      <c r="W523" s="19"/>
      <c r="X523" s="19"/>
      <c r="Y523" s="19"/>
      <c r="Z523" s="19"/>
      <c r="AA523" s="19"/>
      <c r="AB523" s="19"/>
      <c r="AC523" s="19"/>
    </row>
    <row r="524" spans="2:29" ht="12.75">
      <c r="B524" s="7"/>
      <c r="C524" s="7"/>
      <c r="D524" s="7"/>
      <c r="E524" s="7"/>
      <c r="F524" s="7"/>
      <c r="G524" s="7"/>
      <c r="H524" s="7"/>
      <c r="I524" s="7"/>
      <c r="J524" s="7"/>
      <c r="K524" s="7"/>
      <c r="L524" s="7"/>
      <c r="M524" s="19"/>
      <c r="N524" s="7"/>
      <c r="O524" s="19"/>
      <c r="P524" s="19"/>
      <c r="Q524" s="19"/>
      <c r="R524" s="19"/>
      <c r="S524" s="19"/>
      <c r="T524" s="19"/>
      <c r="U524" s="19"/>
      <c r="V524" s="19"/>
      <c r="W524" s="19"/>
      <c r="X524" s="19"/>
      <c r="Y524" s="19"/>
      <c r="Z524" s="19"/>
      <c r="AA524" s="19"/>
      <c r="AB524" s="19"/>
      <c r="AC524" s="19"/>
    </row>
    <row r="525" spans="2:29" ht="12.75">
      <c r="B525" s="7"/>
      <c r="C525" s="7"/>
      <c r="D525" s="7"/>
      <c r="E525" s="7"/>
      <c r="F525" s="7"/>
      <c r="G525" s="7"/>
      <c r="H525" s="7"/>
      <c r="I525" s="7"/>
      <c r="J525" s="7"/>
      <c r="K525" s="7"/>
      <c r="L525" s="7"/>
      <c r="M525" s="19"/>
      <c r="N525" s="7"/>
      <c r="O525" s="19"/>
      <c r="P525" s="19"/>
      <c r="Q525" s="19"/>
      <c r="R525" s="19"/>
      <c r="S525" s="19"/>
      <c r="T525" s="19"/>
      <c r="U525" s="19"/>
      <c r="V525" s="19"/>
      <c r="W525" s="19"/>
      <c r="X525" s="19"/>
      <c r="Y525" s="19"/>
      <c r="Z525" s="19"/>
      <c r="AA525" s="19"/>
      <c r="AB525" s="19"/>
      <c r="AC525" s="19"/>
    </row>
    <row r="526" spans="2:29" ht="12.75">
      <c r="B526" s="7"/>
      <c r="C526" s="7"/>
      <c r="D526" s="7"/>
      <c r="E526" s="7"/>
      <c r="F526" s="7"/>
      <c r="G526" s="7"/>
      <c r="H526" s="7"/>
      <c r="I526" s="7"/>
      <c r="J526" s="7"/>
      <c r="K526" s="7"/>
      <c r="L526" s="7"/>
      <c r="M526" s="19"/>
      <c r="N526" s="7"/>
      <c r="O526" s="19"/>
      <c r="P526" s="19"/>
      <c r="Q526" s="19"/>
      <c r="R526" s="19"/>
      <c r="S526" s="19"/>
      <c r="T526" s="19"/>
      <c r="U526" s="19"/>
      <c r="V526" s="19"/>
      <c r="W526" s="19"/>
      <c r="X526" s="19"/>
      <c r="Y526" s="19"/>
      <c r="Z526" s="19"/>
      <c r="AA526" s="19"/>
      <c r="AB526" s="19"/>
      <c r="AC526" s="19"/>
    </row>
    <row r="527" spans="2:29" ht="12.75">
      <c r="B527" s="7"/>
      <c r="C527" s="7"/>
      <c r="D527" s="7"/>
      <c r="E527" s="7"/>
      <c r="F527" s="7"/>
      <c r="G527" s="7"/>
      <c r="H527" s="7"/>
      <c r="I527" s="7"/>
      <c r="J527" s="7"/>
      <c r="K527" s="7"/>
      <c r="L527" s="7"/>
      <c r="M527" s="19"/>
      <c r="N527" s="7"/>
      <c r="O527" s="19"/>
      <c r="P527" s="19"/>
      <c r="Q527" s="19"/>
      <c r="R527" s="19"/>
      <c r="S527" s="19"/>
      <c r="T527" s="19"/>
      <c r="U527" s="19"/>
      <c r="V527" s="19"/>
      <c r="W527" s="19"/>
      <c r="X527" s="19"/>
      <c r="Y527" s="19"/>
      <c r="Z527" s="19"/>
      <c r="AA527" s="19"/>
      <c r="AB527" s="19"/>
      <c r="AC527" s="19"/>
    </row>
    <row r="528" spans="2:29" ht="12.75">
      <c r="B528" s="7"/>
      <c r="C528" s="7"/>
      <c r="D528" s="7"/>
      <c r="E528" s="7"/>
      <c r="F528" s="7"/>
      <c r="G528" s="7"/>
      <c r="H528" s="7"/>
      <c r="I528" s="7"/>
      <c r="J528" s="7"/>
      <c r="K528" s="7"/>
      <c r="L528" s="7"/>
      <c r="M528" s="19"/>
      <c r="N528" s="7"/>
      <c r="O528" s="19"/>
      <c r="P528" s="19"/>
      <c r="Q528" s="19"/>
      <c r="R528" s="19"/>
      <c r="S528" s="19"/>
      <c r="T528" s="19"/>
      <c r="U528" s="19"/>
      <c r="V528" s="19"/>
      <c r="W528" s="19"/>
      <c r="X528" s="19"/>
      <c r="Y528" s="19"/>
      <c r="Z528" s="19"/>
      <c r="AA528" s="19"/>
      <c r="AB528" s="19"/>
      <c r="AC528" s="19"/>
    </row>
    <row r="529" spans="2:29" ht="12.75">
      <c r="B529" s="7"/>
      <c r="C529" s="7"/>
      <c r="D529" s="7"/>
      <c r="E529" s="7"/>
      <c r="F529" s="7"/>
      <c r="G529" s="7"/>
      <c r="H529" s="7"/>
      <c r="I529" s="7"/>
      <c r="J529" s="7"/>
      <c r="K529" s="7"/>
      <c r="L529" s="7"/>
      <c r="M529" s="19"/>
      <c r="N529" s="7"/>
      <c r="O529" s="19"/>
      <c r="P529" s="19"/>
      <c r="Q529" s="19"/>
      <c r="R529" s="19"/>
      <c r="S529" s="19"/>
      <c r="T529" s="19"/>
      <c r="U529" s="19"/>
      <c r="V529" s="19"/>
      <c r="W529" s="19"/>
      <c r="X529" s="19"/>
      <c r="Y529" s="19"/>
      <c r="Z529" s="19"/>
      <c r="AA529" s="19"/>
      <c r="AB529" s="19"/>
      <c r="AC529" s="19"/>
    </row>
    <row r="530" spans="2:29" ht="12.75">
      <c r="B530" s="7"/>
      <c r="C530" s="7"/>
      <c r="D530" s="7"/>
      <c r="E530" s="7"/>
      <c r="F530" s="7"/>
      <c r="G530" s="7"/>
      <c r="H530" s="7"/>
      <c r="I530" s="7"/>
      <c r="J530" s="7"/>
      <c r="K530" s="7"/>
      <c r="L530" s="7"/>
      <c r="M530" s="19"/>
      <c r="N530" s="7"/>
      <c r="O530" s="19"/>
      <c r="P530" s="19"/>
      <c r="Q530" s="19"/>
      <c r="R530" s="19"/>
      <c r="S530" s="19"/>
      <c r="T530" s="19"/>
      <c r="U530" s="19"/>
      <c r="V530" s="19"/>
      <c r="W530" s="19"/>
      <c r="X530" s="19"/>
      <c r="Y530" s="19"/>
      <c r="Z530" s="19"/>
      <c r="AA530" s="19"/>
      <c r="AB530" s="19"/>
      <c r="AC530" s="19"/>
    </row>
    <row r="531" spans="2:29" ht="12.75">
      <c r="B531" s="7"/>
      <c r="C531" s="7"/>
      <c r="D531" s="7"/>
      <c r="E531" s="7"/>
      <c r="F531" s="7"/>
      <c r="G531" s="7"/>
      <c r="H531" s="7"/>
      <c r="I531" s="7"/>
      <c r="J531" s="7"/>
      <c r="K531" s="7"/>
      <c r="L531" s="7"/>
      <c r="M531" s="19"/>
      <c r="N531" s="7"/>
      <c r="O531" s="19"/>
      <c r="P531" s="19"/>
      <c r="Q531" s="19"/>
      <c r="R531" s="19"/>
      <c r="S531" s="19"/>
      <c r="T531" s="19"/>
      <c r="U531" s="19"/>
      <c r="V531" s="19"/>
      <c r="W531" s="19"/>
      <c r="X531" s="19"/>
      <c r="Y531" s="19"/>
      <c r="Z531" s="19"/>
      <c r="AA531" s="19"/>
      <c r="AB531" s="19"/>
      <c r="AC531" s="19"/>
    </row>
    <row r="532" spans="2:29" ht="12.75">
      <c r="B532" s="7"/>
      <c r="C532" s="7"/>
      <c r="D532" s="7"/>
      <c r="E532" s="7"/>
      <c r="F532" s="7"/>
      <c r="G532" s="7"/>
      <c r="H532" s="7"/>
      <c r="I532" s="7"/>
      <c r="J532" s="7"/>
      <c r="K532" s="7"/>
      <c r="L532" s="7"/>
      <c r="M532" s="19"/>
      <c r="N532" s="7"/>
      <c r="O532" s="19"/>
      <c r="P532" s="19"/>
      <c r="Q532" s="19"/>
      <c r="R532" s="19"/>
      <c r="S532" s="19"/>
      <c r="T532" s="19"/>
      <c r="U532" s="19"/>
      <c r="V532" s="19"/>
      <c r="W532" s="19"/>
      <c r="X532" s="19"/>
      <c r="Y532" s="19"/>
      <c r="Z532" s="19"/>
      <c r="AA532" s="19"/>
      <c r="AB532" s="19"/>
      <c r="AC532" s="19"/>
    </row>
    <row r="533" spans="2:29" ht="12.75">
      <c r="B533" s="7"/>
      <c r="C533" s="7"/>
      <c r="D533" s="7"/>
      <c r="E533" s="7"/>
      <c r="F533" s="7"/>
      <c r="G533" s="7"/>
      <c r="H533" s="7"/>
      <c r="I533" s="7"/>
      <c r="J533" s="7"/>
      <c r="K533" s="7"/>
      <c r="L533" s="7"/>
      <c r="M533" s="19"/>
      <c r="N533" s="7"/>
      <c r="O533" s="19"/>
      <c r="P533" s="19"/>
      <c r="Q533" s="19"/>
      <c r="R533" s="19"/>
      <c r="S533" s="19"/>
      <c r="T533" s="19"/>
      <c r="U533" s="19"/>
      <c r="V533" s="19"/>
      <c r="W533" s="19"/>
      <c r="X533" s="19"/>
      <c r="Y533" s="19"/>
      <c r="Z533" s="19"/>
      <c r="AA533" s="19"/>
      <c r="AB533" s="19"/>
      <c r="AC533" s="19"/>
    </row>
    <row r="534" spans="2:29" ht="12.75">
      <c r="B534" s="7"/>
      <c r="C534" s="7"/>
      <c r="D534" s="7"/>
      <c r="E534" s="7"/>
      <c r="F534" s="7"/>
      <c r="G534" s="7"/>
      <c r="H534" s="7"/>
      <c r="I534" s="7"/>
      <c r="J534" s="7"/>
      <c r="K534" s="7"/>
      <c r="L534" s="7"/>
      <c r="M534" s="19"/>
      <c r="N534" s="7"/>
      <c r="O534" s="19"/>
      <c r="P534" s="19"/>
      <c r="Q534" s="19"/>
      <c r="R534" s="19"/>
      <c r="S534" s="19"/>
      <c r="T534" s="19"/>
      <c r="U534" s="19"/>
      <c r="V534" s="19"/>
      <c r="W534" s="19"/>
      <c r="X534" s="19"/>
      <c r="Y534" s="19"/>
      <c r="Z534" s="19"/>
      <c r="AA534" s="19"/>
      <c r="AB534" s="19"/>
      <c r="AC534" s="19"/>
    </row>
    <row r="535" spans="2:29" ht="12.75">
      <c r="B535" s="7"/>
      <c r="C535" s="7"/>
      <c r="D535" s="7"/>
      <c r="E535" s="7"/>
      <c r="F535" s="7"/>
      <c r="G535" s="7"/>
      <c r="H535" s="7"/>
      <c r="I535" s="7"/>
      <c r="J535" s="7"/>
      <c r="K535" s="7"/>
      <c r="L535" s="7"/>
      <c r="M535" s="19"/>
      <c r="N535" s="7"/>
      <c r="O535" s="19"/>
      <c r="P535" s="19"/>
      <c r="Q535" s="19"/>
      <c r="R535" s="19"/>
      <c r="S535" s="19"/>
      <c r="T535" s="19"/>
      <c r="U535" s="19"/>
      <c r="V535" s="19"/>
      <c r="W535" s="19"/>
      <c r="X535" s="19"/>
      <c r="Y535" s="19"/>
      <c r="Z535" s="19"/>
      <c r="AA535" s="19"/>
      <c r="AB535" s="19"/>
      <c r="AC535" s="19"/>
    </row>
    <row r="536" spans="2:29" ht="12.75">
      <c r="B536" s="7"/>
      <c r="C536" s="7"/>
      <c r="D536" s="7"/>
      <c r="E536" s="7"/>
      <c r="F536" s="7"/>
      <c r="G536" s="7"/>
      <c r="H536" s="7"/>
      <c r="I536" s="7"/>
      <c r="J536" s="7"/>
      <c r="K536" s="7"/>
      <c r="L536" s="7"/>
      <c r="M536" s="19"/>
      <c r="N536" s="7"/>
      <c r="O536" s="19"/>
      <c r="P536" s="19"/>
      <c r="Q536" s="19"/>
      <c r="R536" s="19"/>
      <c r="S536" s="19"/>
      <c r="T536" s="19"/>
      <c r="U536" s="19"/>
      <c r="V536" s="19"/>
      <c r="W536" s="19"/>
      <c r="X536" s="19"/>
      <c r="Y536" s="19"/>
      <c r="Z536" s="19"/>
      <c r="AA536" s="19"/>
      <c r="AB536" s="19"/>
      <c r="AC536" s="19"/>
    </row>
    <row r="537" spans="2:29" ht="12.75">
      <c r="B537" s="7"/>
      <c r="C537" s="7"/>
      <c r="D537" s="7"/>
      <c r="E537" s="7"/>
      <c r="F537" s="7"/>
      <c r="G537" s="7"/>
      <c r="H537" s="7"/>
      <c r="I537" s="7"/>
      <c r="J537" s="7"/>
      <c r="K537" s="7"/>
      <c r="L537" s="7"/>
      <c r="M537" s="19"/>
      <c r="N537" s="7"/>
      <c r="O537" s="19"/>
      <c r="P537" s="19"/>
      <c r="Q537" s="19"/>
      <c r="R537" s="19"/>
      <c r="S537" s="19"/>
      <c r="T537" s="19"/>
      <c r="U537" s="19"/>
      <c r="V537" s="19"/>
      <c r="W537" s="19"/>
      <c r="X537" s="19"/>
      <c r="Y537" s="19"/>
      <c r="Z537" s="19"/>
      <c r="AA537" s="19"/>
      <c r="AB537" s="19"/>
      <c r="AC537" s="19"/>
    </row>
    <row r="538" spans="2:29" ht="12.75">
      <c r="B538" s="7"/>
      <c r="C538" s="7"/>
      <c r="D538" s="7"/>
      <c r="E538" s="7"/>
      <c r="F538" s="7"/>
      <c r="G538" s="7"/>
      <c r="H538" s="7"/>
      <c r="I538" s="7"/>
      <c r="J538" s="7"/>
      <c r="K538" s="7"/>
      <c r="L538" s="7"/>
      <c r="M538" s="19"/>
      <c r="N538" s="7"/>
      <c r="O538" s="19"/>
      <c r="P538" s="19"/>
      <c r="Q538" s="19"/>
      <c r="R538" s="19"/>
      <c r="S538" s="19"/>
      <c r="T538" s="19"/>
      <c r="U538" s="19"/>
      <c r="V538" s="19"/>
      <c r="W538" s="19"/>
      <c r="X538" s="19"/>
      <c r="Y538" s="19"/>
      <c r="Z538" s="19"/>
      <c r="AA538" s="19"/>
      <c r="AB538" s="19"/>
      <c r="AC538" s="19"/>
    </row>
    <row r="539" spans="2:29" ht="12.75">
      <c r="B539" s="7"/>
      <c r="C539" s="7"/>
      <c r="D539" s="7"/>
      <c r="E539" s="7"/>
      <c r="F539" s="7"/>
      <c r="G539" s="7"/>
      <c r="H539" s="7"/>
      <c r="I539" s="7"/>
      <c r="J539" s="7"/>
      <c r="K539" s="7"/>
      <c r="L539" s="7"/>
      <c r="M539" s="19"/>
      <c r="N539" s="7"/>
      <c r="O539" s="19"/>
      <c r="P539" s="19"/>
      <c r="Q539" s="19"/>
      <c r="R539" s="19"/>
      <c r="S539" s="19"/>
      <c r="T539" s="19"/>
      <c r="U539" s="19"/>
      <c r="V539" s="19"/>
      <c r="W539" s="19"/>
      <c r="X539" s="19"/>
      <c r="Y539" s="19"/>
      <c r="Z539" s="19"/>
      <c r="AA539" s="19"/>
      <c r="AB539" s="19"/>
      <c r="AC539" s="19"/>
    </row>
    <row r="540" spans="2:29" ht="12.75">
      <c r="B540" s="7"/>
      <c r="C540" s="7"/>
      <c r="D540" s="7"/>
      <c r="E540" s="7"/>
      <c r="F540" s="7"/>
      <c r="G540" s="7"/>
      <c r="H540" s="7"/>
      <c r="I540" s="7"/>
      <c r="J540" s="7"/>
      <c r="K540" s="7"/>
      <c r="L540" s="7"/>
      <c r="M540" s="19"/>
      <c r="N540" s="7"/>
      <c r="O540" s="19"/>
      <c r="P540" s="19"/>
      <c r="Q540" s="19"/>
      <c r="R540" s="19"/>
      <c r="S540" s="19"/>
      <c r="T540" s="19"/>
      <c r="U540" s="19"/>
      <c r="V540" s="19"/>
      <c r="W540" s="19"/>
      <c r="X540" s="19"/>
      <c r="Y540" s="19"/>
      <c r="Z540" s="19"/>
      <c r="AA540" s="19"/>
      <c r="AB540" s="19"/>
      <c r="AC540" s="19"/>
    </row>
    <row r="541" spans="2:29" ht="12.75">
      <c r="B541" s="7"/>
      <c r="C541" s="7"/>
      <c r="D541" s="7"/>
      <c r="E541" s="7"/>
      <c r="F541" s="7"/>
      <c r="G541" s="7"/>
      <c r="H541" s="7"/>
      <c r="I541" s="7"/>
      <c r="J541" s="7"/>
      <c r="K541" s="7"/>
      <c r="L541" s="7"/>
      <c r="M541" s="19"/>
      <c r="N541" s="7"/>
      <c r="O541" s="19"/>
      <c r="P541" s="19"/>
      <c r="Q541" s="19"/>
      <c r="R541" s="19"/>
      <c r="S541" s="19"/>
      <c r="T541" s="19"/>
      <c r="U541" s="19"/>
      <c r="V541" s="19"/>
      <c r="W541" s="19"/>
      <c r="X541" s="19"/>
      <c r="Y541" s="19"/>
      <c r="Z541" s="19"/>
      <c r="AA541" s="19"/>
      <c r="AB541" s="19"/>
      <c r="AC541" s="19"/>
    </row>
    <row r="542" spans="2:29" ht="12.75">
      <c r="B542" s="7"/>
      <c r="C542" s="7"/>
      <c r="D542" s="7"/>
      <c r="E542" s="7"/>
      <c r="F542" s="7"/>
      <c r="G542" s="7"/>
      <c r="H542" s="7"/>
      <c r="I542" s="7"/>
      <c r="J542" s="7"/>
      <c r="K542" s="7"/>
      <c r="L542" s="7"/>
      <c r="M542" s="19"/>
      <c r="N542" s="7"/>
      <c r="O542" s="19"/>
      <c r="P542" s="19"/>
      <c r="Q542" s="19"/>
      <c r="R542" s="19"/>
      <c r="S542" s="19"/>
      <c r="T542" s="19"/>
      <c r="U542" s="19"/>
      <c r="V542" s="19"/>
      <c r="W542" s="19"/>
      <c r="X542" s="19"/>
      <c r="Y542" s="19"/>
      <c r="Z542" s="19"/>
      <c r="AA542" s="19"/>
      <c r="AB542" s="19"/>
      <c r="AC542" s="19"/>
    </row>
    <row r="543" spans="2:29" ht="12.75">
      <c r="B543" s="7"/>
      <c r="C543" s="7"/>
      <c r="D543" s="7"/>
      <c r="E543" s="7"/>
      <c r="F543" s="7"/>
      <c r="G543" s="7"/>
      <c r="H543" s="7"/>
      <c r="I543" s="7"/>
      <c r="J543" s="7"/>
      <c r="K543" s="7"/>
      <c r="L543" s="7"/>
      <c r="M543" s="19"/>
      <c r="N543" s="7"/>
      <c r="O543" s="19"/>
      <c r="P543" s="19"/>
      <c r="Q543" s="19"/>
      <c r="R543" s="19"/>
      <c r="S543" s="19"/>
      <c r="T543" s="19"/>
      <c r="U543" s="19"/>
      <c r="V543" s="19"/>
      <c r="W543" s="19"/>
      <c r="X543" s="19"/>
      <c r="Y543" s="19"/>
      <c r="Z543" s="19"/>
      <c r="AA543" s="19"/>
      <c r="AB543" s="19"/>
      <c r="AC543" s="19"/>
    </row>
    <row r="544" spans="2:29" ht="12.75">
      <c r="B544" s="7"/>
      <c r="C544" s="7"/>
      <c r="D544" s="7"/>
      <c r="E544" s="7"/>
      <c r="F544" s="7"/>
      <c r="G544" s="7"/>
      <c r="H544" s="7"/>
      <c r="I544" s="7"/>
      <c r="J544" s="7"/>
      <c r="K544" s="7"/>
      <c r="L544" s="7"/>
      <c r="M544" s="19"/>
      <c r="N544" s="7"/>
      <c r="O544" s="19"/>
      <c r="P544" s="19"/>
      <c r="Q544" s="19"/>
      <c r="R544" s="19"/>
      <c r="S544" s="19"/>
      <c r="T544" s="19"/>
      <c r="U544" s="19"/>
      <c r="V544" s="19"/>
      <c r="W544" s="19"/>
      <c r="X544" s="19"/>
      <c r="Y544" s="19"/>
      <c r="Z544" s="19"/>
      <c r="AA544" s="19"/>
      <c r="AB544" s="19"/>
      <c r="AC544" s="19"/>
    </row>
    <row r="545" spans="2:29" ht="12.75">
      <c r="B545" s="7"/>
      <c r="C545" s="7"/>
      <c r="D545" s="7"/>
      <c r="E545" s="7"/>
      <c r="F545" s="7"/>
      <c r="G545" s="7"/>
      <c r="H545" s="7"/>
      <c r="I545" s="7"/>
      <c r="J545" s="7"/>
      <c r="K545" s="7"/>
      <c r="L545" s="7"/>
      <c r="M545" s="19"/>
      <c r="N545" s="7"/>
      <c r="O545" s="19"/>
      <c r="P545" s="19"/>
      <c r="Q545" s="19"/>
      <c r="R545" s="19"/>
      <c r="S545" s="19"/>
      <c r="T545" s="19"/>
      <c r="U545" s="19"/>
      <c r="V545" s="19"/>
      <c r="W545" s="19"/>
      <c r="X545" s="19"/>
      <c r="Y545" s="19"/>
      <c r="Z545" s="19"/>
      <c r="AA545" s="19"/>
      <c r="AB545" s="19"/>
      <c r="AC545" s="19"/>
    </row>
    <row r="546" spans="2:29" ht="12.75">
      <c r="B546" s="7"/>
      <c r="C546" s="7"/>
      <c r="D546" s="7"/>
      <c r="E546" s="7"/>
      <c r="F546" s="7"/>
      <c r="G546" s="7"/>
      <c r="H546" s="7"/>
      <c r="I546" s="7"/>
      <c r="J546" s="7"/>
      <c r="K546" s="7"/>
      <c r="L546" s="7"/>
      <c r="M546" s="19"/>
      <c r="N546" s="7"/>
      <c r="O546" s="19"/>
      <c r="P546" s="19"/>
      <c r="Q546" s="19"/>
      <c r="R546" s="19"/>
      <c r="S546" s="19"/>
      <c r="T546" s="19"/>
      <c r="U546" s="19"/>
      <c r="V546" s="19"/>
      <c r="W546" s="19"/>
      <c r="X546" s="19"/>
      <c r="Y546" s="19"/>
      <c r="Z546" s="19"/>
      <c r="AA546" s="19"/>
      <c r="AB546" s="19"/>
      <c r="AC546" s="19"/>
    </row>
    <row r="547" spans="2:29" ht="12.75">
      <c r="B547" s="7"/>
      <c r="C547" s="7"/>
      <c r="D547" s="7"/>
      <c r="E547" s="7"/>
      <c r="F547" s="7"/>
      <c r="G547" s="7"/>
      <c r="H547" s="7"/>
      <c r="I547" s="7"/>
      <c r="J547" s="7"/>
      <c r="K547" s="7"/>
      <c r="L547" s="7"/>
      <c r="M547" s="19"/>
      <c r="N547" s="7"/>
      <c r="O547" s="19"/>
      <c r="P547" s="19"/>
      <c r="Q547" s="19"/>
      <c r="R547" s="19"/>
      <c r="S547" s="19"/>
      <c r="T547" s="19"/>
      <c r="U547" s="19"/>
      <c r="V547" s="19"/>
      <c r="W547" s="19"/>
      <c r="X547" s="19"/>
      <c r="Y547" s="19"/>
      <c r="Z547" s="19"/>
      <c r="AA547" s="19"/>
      <c r="AB547" s="19"/>
      <c r="AC547" s="19"/>
    </row>
    <row r="548" spans="2:29" ht="12.75">
      <c r="B548" s="7"/>
      <c r="C548" s="7"/>
      <c r="D548" s="7"/>
      <c r="E548" s="7"/>
      <c r="F548" s="7"/>
      <c r="G548" s="7"/>
      <c r="H548" s="7"/>
      <c r="I548" s="7"/>
      <c r="J548" s="7"/>
      <c r="K548" s="7"/>
      <c r="L548" s="7"/>
      <c r="M548" s="19"/>
      <c r="N548" s="7"/>
      <c r="O548" s="19"/>
      <c r="P548" s="19"/>
      <c r="Q548" s="19"/>
      <c r="R548" s="19"/>
      <c r="S548" s="19"/>
      <c r="T548" s="19"/>
      <c r="U548" s="19"/>
      <c r="V548" s="19"/>
      <c r="W548" s="19"/>
      <c r="X548" s="19"/>
      <c r="Y548" s="19"/>
      <c r="Z548" s="19"/>
      <c r="AA548" s="19"/>
      <c r="AB548" s="19"/>
      <c r="AC548" s="19"/>
    </row>
    <row r="549" spans="2:29" ht="12.75">
      <c r="B549" s="7"/>
      <c r="C549" s="7"/>
      <c r="D549" s="7"/>
      <c r="E549" s="7"/>
      <c r="F549" s="7"/>
      <c r="G549" s="7"/>
      <c r="H549" s="7"/>
      <c r="I549" s="7"/>
      <c r="J549" s="7"/>
      <c r="K549" s="7"/>
      <c r="L549" s="7"/>
      <c r="M549" s="19"/>
      <c r="N549" s="7"/>
      <c r="O549" s="19"/>
      <c r="P549" s="19"/>
      <c r="Q549" s="19"/>
      <c r="R549" s="19"/>
      <c r="S549" s="19"/>
      <c r="T549" s="19"/>
      <c r="U549" s="19"/>
      <c r="V549" s="19"/>
      <c r="W549" s="19"/>
      <c r="X549" s="19"/>
      <c r="Y549" s="19"/>
      <c r="Z549" s="19"/>
      <c r="AA549" s="19"/>
      <c r="AB549" s="19"/>
      <c r="AC549" s="19"/>
    </row>
    <row r="550" spans="2:29" ht="12.75">
      <c r="B550" s="7"/>
      <c r="C550" s="7"/>
      <c r="D550" s="7"/>
      <c r="E550" s="7"/>
      <c r="F550" s="7"/>
      <c r="G550" s="7"/>
      <c r="H550" s="7"/>
      <c r="I550" s="7"/>
      <c r="J550" s="7"/>
      <c r="K550" s="7"/>
      <c r="L550" s="7"/>
      <c r="M550" s="19"/>
      <c r="N550" s="7"/>
      <c r="O550" s="19"/>
      <c r="P550" s="19"/>
      <c r="Q550" s="19"/>
      <c r="R550" s="19"/>
      <c r="S550" s="19"/>
      <c r="T550" s="19"/>
      <c r="U550" s="19"/>
      <c r="V550" s="19"/>
      <c r="W550" s="19"/>
      <c r="X550" s="19"/>
      <c r="Y550" s="19"/>
      <c r="Z550" s="19"/>
      <c r="AA550" s="19"/>
      <c r="AB550" s="19"/>
      <c r="AC550" s="19"/>
    </row>
    <row r="551" spans="2:29" ht="12.75">
      <c r="B551" s="7"/>
      <c r="C551" s="7"/>
      <c r="D551" s="7"/>
      <c r="E551" s="7"/>
      <c r="F551" s="7"/>
      <c r="G551" s="7"/>
      <c r="H551" s="7"/>
      <c r="I551" s="7"/>
      <c r="J551" s="7"/>
      <c r="K551" s="7"/>
      <c r="L551" s="7"/>
      <c r="M551" s="19"/>
      <c r="N551" s="7"/>
      <c r="O551" s="19"/>
      <c r="P551" s="19"/>
      <c r="Q551" s="19"/>
      <c r="R551" s="19"/>
      <c r="S551" s="19"/>
      <c r="T551" s="19"/>
      <c r="U551" s="19"/>
      <c r="V551" s="19"/>
      <c r="W551" s="19"/>
      <c r="X551" s="19"/>
      <c r="Y551" s="19"/>
      <c r="Z551" s="19"/>
      <c r="AA551" s="19"/>
      <c r="AB551" s="19"/>
      <c r="AC551" s="19"/>
    </row>
    <row r="552" spans="2:29" ht="12.75">
      <c r="B552" s="7"/>
      <c r="C552" s="7"/>
      <c r="D552" s="7"/>
      <c r="E552" s="7"/>
      <c r="F552" s="7"/>
      <c r="G552" s="7"/>
      <c r="H552" s="7"/>
      <c r="I552" s="7"/>
      <c r="J552" s="7"/>
      <c r="K552" s="7"/>
      <c r="L552" s="7"/>
      <c r="M552" s="19"/>
      <c r="N552" s="7"/>
      <c r="O552" s="19"/>
      <c r="P552" s="19"/>
      <c r="Q552" s="19"/>
      <c r="R552" s="19"/>
      <c r="S552" s="19"/>
      <c r="T552" s="19"/>
      <c r="U552" s="19"/>
      <c r="V552" s="19"/>
      <c r="W552" s="19"/>
      <c r="X552" s="19"/>
      <c r="Y552" s="19"/>
      <c r="Z552" s="19"/>
      <c r="AA552" s="19"/>
      <c r="AB552" s="19"/>
      <c r="AC552" s="19"/>
    </row>
    <row r="553" spans="2:29" ht="12.75">
      <c r="B553" s="7"/>
      <c r="C553" s="7"/>
      <c r="D553" s="7"/>
      <c r="E553" s="7"/>
      <c r="F553" s="7"/>
      <c r="G553" s="7"/>
      <c r="H553" s="7"/>
      <c r="I553" s="7"/>
      <c r="J553" s="7"/>
      <c r="K553" s="7"/>
      <c r="L553" s="7"/>
      <c r="M553" s="19"/>
      <c r="N553" s="7"/>
      <c r="O553" s="19"/>
      <c r="P553" s="19"/>
      <c r="Q553" s="19"/>
      <c r="R553" s="19"/>
      <c r="S553" s="19"/>
      <c r="T553" s="19"/>
      <c r="U553" s="19"/>
      <c r="V553" s="19"/>
      <c r="W553" s="19"/>
      <c r="X553" s="19"/>
      <c r="Y553" s="19"/>
      <c r="Z553" s="19"/>
      <c r="AA553" s="19"/>
      <c r="AB553" s="19"/>
      <c r="AC553" s="19"/>
    </row>
    <row r="554" spans="2:29" ht="12.75">
      <c r="B554" s="7"/>
      <c r="C554" s="7"/>
      <c r="D554" s="7"/>
      <c r="E554" s="7"/>
      <c r="F554" s="7"/>
      <c r="G554" s="7"/>
      <c r="H554" s="7"/>
      <c r="I554" s="7"/>
      <c r="J554" s="7"/>
      <c r="K554" s="7"/>
      <c r="L554" s="7"/>
      <c r="M554" s="19"/>
      <c r="N554" s="7"/>
      <c r="O554" s="19"/>
      <c r="P554" s="19"/>
      <c r="Q554" s="19"/>
      <c r="R554" s="19"/>
      <c r="S554" s="19"/>
      <c r="T554" s="19"/>
      <c r="U554" s="19"/>
      <c r="V554" s="19"/>
      <c r="W554" s="19"/>
      <c r="X554" s="19"/>
      <c r="Y554" s="19"/>
      <c r="Z554" s="19"/>
      <c r="AA554" s="19"/>
      <c r="AB554" s="19"/>
      <c r="AC554" s="19"/>
    </row>
    <row r="555" spans="2:29" ht="12.75">
      <c r="B555" s="7"/>
      <c r="C555" s="7"/>
      <c r="D555" s="7"/>
      <c r="E555" s="7"/>
      <c r="F555" s="7"/>
      <c r="G555" s="7"/>
      <c r="H555" s="7"/>
      <c r="I555" s="7"/>
      <c r="J555" s="7"/>
      <c r="K555" s="7"/>
      <c r="L555" s="7"/>
      <c r="M555" s="19"/>
      <c r="N555" s="7"/>
      <c r="O555" s="19"/>
      <c r="P555" s="19"/>
      <c r="Q555" s="19"/>
      <c r="R555" s="19"/>
      <c r="S555" s="19"/>
      <c r="T555" s="19"/>
      <c r="U555" s="19"/>
      <c r="V555" s="19"/>
      <c r="W555" s="19"/>
      <c r="X555" s="19"/>
      <c r="Y555" s="19"/>
      <c r="Z555" s="19"/>
      <c r="AA555" s="19"/>
      <c r="AB555" s="19"/>
      <c r="AC555" s="19"/>
    </row>
    <row r="556" spans="2:29" ht="12.75">
      <c r="B556" s="7"/>
      <c r="C556" s="7"/>
      <c r="D556" s="7"/>
      <c r="E556" s="7"/>
      <c r="F556" s="7"/>
      <c r="G556" s="7"/>
      <c r="H556" s="7"/>
      <c r="I556" s="7"/>
      <c r="J556" s="7"/>
      <c r="K556" s="7"/>
      <c r="L556" s="7"/>
      <c r="M556" s="19"/>
      <c r="N556" s="7"/>
      <c r="O556" s="19"/>
      <c r="P556" s="19"/>
      <c r="Q556" s="19"/>
      <c r="R556" s="19"/>
      <c r="S556" s="19"/>
      <c r="T556" s="19"/>
      <c r="U556" s="19"/>
      <c r="V556" s="19"/>
      <c r="W556" s="19"/>
      <c r="X556" s="19"/>
      <c r="Y556" s="19"/>
      <c r="Z556" s="19"/>
      <c r="AA556" s="19"/>
      <c r="AB556" s="19"/>
      <c r="AC556" s="19"/>
    </row>
    <row r="557" spans="2:29" ht="12.75">
      <c r="B557" s="7"/>
      <c r="C557" s="7"/>
      <c r="D557" s="7"/>
      <c r="E557" s="7"/>
      <c r="F557" s="7"/>
      <c r="G557" s="7"/>
      <c r="H557" s="7"/>
      <c r="I557" s="7"/>
      <c r="J557" s="7"/>
      <c r="K557" s="7"/>
      <c r="L557" s="7"/>
      <c r="M557" s="19"/>
      <c r="N557" s="7"/>
      <c r="O557" s="19"/>
      <c r="P557" s="19"/>
      <c r="Q557" s="19"/>
      <c r="R557" s="19"/>
      <c r="S557" s="19"/>
      <c r="T557" s="19"/>
      <c r="U557" s="19"/>
      <c r="V557" s="19"/>
      <c r="W557" s="19"/>
      <c r="X557" s="19"/>
      <c r="Y557" s="19"/>
      <c r="Z557" s="19"/>
      <c r="AA557" s="19"/>
      <c r="AB557" s="19"/>
      <c r="AC557" s="19"/>
    </row>
    <row r="558" spans="2:29" ht="12.75">
      <c r="B558" s="7"/>
      <c r="C558" s="7"/>
      <c r="D558" s="7"/>
      <c r="E558" s="7"/>
      <c r="F558" s="7"/>
      <c r="G558" s="7"/>
      <c r="H558" s="7"/>
      <c r="I558" s="7"/>
      <c r="J558" s="7"/>
      <c r="K558" s="7"/>
      <c r="L558" s="7"/>
      <c r="M558" s="19"/>
      <c r="N558" s="7"/>
      <c r="O558" s="19"/>
      <c r="P558" s="19"/>
      <c r="Q558" s="19"/>
      <c r="R558" s="19"/>
      <c r="S558" s="19"/>
      <c r="T558" s="19"/>
      <c r="U558" s="19"/>
      <c r="V558" s="19"/>
      <c r="W558" s="19"/>
      <c r="X558" s="19"/>
      <c r="Y558" s="19"/>
      <c r="Z558" s="19"/>
      <c r="AA558" s="19"/>
      <c r="AB558" s="19"/>
      <c r="AC558" s="19"/>
    </row>
    <row r="559" spans="2:29" ht="12.75">
      <c r="B559" s="7"/>
      <c r="C559" s="7"/>
      <c r="D559" s="7"/>
      <c r="E559" s="7"/>
      <c r="F559" s="7"/>
      <c r="G559" s="7"/>
      <c r="H559" s="7"/>
      <c r="I559" s="7"/>
      <c r="J559" s="7"/>
      <c r="K559" s="7"/>
      <c r="L559" s="7"/>
      <c r="M559" s="19"/>
      <c r="N559" s="7"/>
      <c r="O559" s="19"/>
      <c r="P559" s="19"/>
      <c r="Q559" s="19"/>
      <c r="R559" s="19"/>
      <c r="S559" s="19"/>
      <c r="T559" s="19"/>
      <c r="U559" s="19"/>
      <c r="V559" s="19"/>
      <c r="W559" s="19"/>
      <c r="X559" s="19"/>
      <c r="Y559" s="19"/>
      <c r="Z559" s="19"/>
      <c r="AA559" s="19"/>
      <c r="AB559" s="19"/>
      <c r="AC559" s="19"/>
    </row>
    <row r="560" spans="2:29" ht="12.75">
      <c r="B560" s="7"/>
      <c r="C560" s="7"/>
      <c r="D560" s="7"/>
      <c r="E560" s="7"/>
      <c r="F560" s="7"/>
      <c r="G560" s="7"/>
      <c r="H560" s="7"/>
      <c r="I560" s="7"/>
      <c r="J560" s="7"/>
      <c r="K560" s="7"/>
      <c r="L560" s="7"/>
      <c r="M560" s="19"/>
      <c r="N560" s="7"/>
      <c r="O560" s="19"/>
      <c r="P560" s="19"/>
      <c r="Q560" s="19"/>
      <c r="R560" s="19"/>
      <c r="S560" s="19"/>
      <c r="T560" s="19"/>
      <c r="U560" s="19"/>
      <c r="V560" s="19"/>
      <c r="W560" s="19"/>
      <c r="X560" s="19"/>
      <c r="Y560" s="19"/>
      <c r="Z560" s="19"/>
      <c r="AA560" s="19"/>
      <c r="AB560" s="19"/>
      <c r="AC560" s="19"/>
    </row>
    <row r="561" spans="2:29" ht="12.75">
      <c r="B561" s="7"/>
      <c r="C561" s="7"/>
      <c r="D561" s="7"/>
      <c r="E561" s="7"/>
      <c r="F561" s="7"/>
      <c r="G561" s="7"/>
      <c r="H561" s="7"/>
      <c r="I561" s="7"/>
      <c r="J561" s="7"/>
      <c r="K561" s="7"/>
      <c r="L561" s="7"/>
      <c r="M561" s="19"/>
      <c r="N561" s="7"/>
      <c r="O561" s="19"/>
      <c r="P561" s="19"/>
      <c r="Q561" s="19"/>
      <c r="R561" s="19"/>
      <c r="S561" s="19"/>
      <c r="T561" s="19"/>
      <c r="U561" s="19"/>
      <c r="V561" s="19"/>
      <c r="W561" s="19"/>
      <c r="X561" s="19"/>
      <c r="Y561" s="19"/>
      <c r="Z561" s="19"/>
      <c r="AA561" s="19"/>
      <c r="AB561" s="19"/>
      <c r="AC561" s="19"/>
    </row>
    <row r="562" spans="2:29" ht="12.75">
      <c r="B562" s="7"/>
      <c r="C562" s="7"/>
      <c r="D562" s="7"/>
      <c r="E562" s="7"/>
      <c r="F562" s="7"/>
      <c r="G562" s="7"/>
      <c r="H562" s="7"/>
      <c r="I562" s="7"/>
      <c r="J562" s="7"/>
      <c r="K562" s="7"/>
      <c r="L562" s="7"/>
      <c r="M562" s="19"/>
      <c r="N562" s="7"/>
      <c r="O562" s="19"/>
      <c r="P562" s="19"/>
      <c r="Q562" s="19"/>
      <c r="R562" s="19"/>
      <c r="S562" s="19"/>
      <c r="T562" s="19"/>
      <c r="U562" s="19"/>
      <c r="V562" s="19"/>
      <c r="W562" s="19"/>
      <c r="X562" s="19"/>
      <c r="Y562" s="19"/>
      <c r="Z562" s="19"/>
      <c r="AA562" s="19"/>
      <c r="AB562" s="19"/>
      <c r="AC562" s="19"/>
    </row>
    <row r="563" spans="2:29" ht="12.75">
      <c r="B563" s="7"/>
      <c r="C563" s="7"/>
      <c r="D563" s="7"/>
      <c r="E563" s="7"/>
      <c r="F563" s="7"/>
      <c r="G563" s="7"/>
      <c r="H563" s="7"/>
      <c r="I563" s="7"/>
      <c r="J563" s="7"/>
      <c r="K563" s="7"/>
      <c r="L563" s="7"/>
      <c r="M563" s="19"/>
      <c r="N563" s="7"/>
      <c r="O563" s="19"/>
      <c r="P563" s="19"/>
      <c r="Q563" s="19"/>
      <c r="R563" s="19"/>
      <c r="S563" s="19"/>
      <c r="T563" s="19"/>
      <c r="U563" s="19"/>
      <c r="V563" s="19"/>
      <c r="W563" s="19"/>
      <c r="X563" s="19"/>
      <c r="Y563" s="19"/>
      <c r="Z563" s="19"/>
      <c r="AA563" s="19"/>
      <c r="AB563" s="19"/>
      <c r="AC563" s="19"/>
    </row>
    <row r="564" spans="2:29" ht="12.75">
      <c r="B564" s="7"/>
      <c r="C564" s="7"/>
      <c r="D564" s="7"/>
      <c r="E564" s="7"/>
      <c r="F564" s="7"/>
      <c r="G564" s="7"/>
      <c r="H564" s="7"/>
      <c r="I564" s="7"/>
      <c r="J564" s="7"/>
      <c r="K564" s="7"/>
      <c r="L564" s="7"/>
      <c r="M564" s="19"/>
      <c r="N564" s="7"/>
      <c r="O564" s="19"/>
      <c r="P564" s="19"/>
      <c r="Q564" s="19"/>
      <c r="R564" s="19"/>
      <c r="S564" s="19"/>
      <c r="T564" s="19"/>
      <c r="U564" s="19"/>
      <c r="V564" s="19"/>
      <c r="W564" s="19"/>
      <c r="X564" s="19"/>
      <c r="Y564" s="19"/>
      <c r="Z564" s="19"/>
      <c r="AA564" s="19"/>
      <c r="AB564" s="19"/>
      <c r="AC564" s="19"/>
    </row>
    <row r="565" spans="2:29" ht="12.75">
      <c r="B565" s="7"/>
      <c r="C565" s="7"/>
      <c r="D565" s="7"/>
      <c r="E565" s="7"/>
      <c r="F565" s="7"/>
      <c r="G565" s="7"/>
      <c r="H565" s="7"/>
      <c r="I565" s="7"/>
      <c r="J565" s="7"/>
      <c r="K565" s="7"/>
      <c r="L565" s="7"/>
      <c r="M565" s="19"/>
      <c r="N565" s="7"/>
      <c r="O565" s="19"/>
      <c r="P565" s="19"/>
      <c r="Q565" s="19"/>
      <c r="R565" s="19"/>
      <c r="S565" s="19"/>
      <c r="T565" s="19"/>
      <c r="U565" s="19"/>
      <c r="V565" s="19"/>
      <c r="W565" s="19"/>
      <c r="X565" s="19"/>
      <c r="Y565" s="19"/>
      <c r="Z565" s="19"/>
      <c r="AA565" s="19"/>
      <c r="AB565" s="19"/>
      <c r="AC565" s="19"/>
    </row>
    <row r="566" spans="2:29" ht="12.75">
      <c r="B566" s="7"/>
      <c r="C566" s="7"/>
      <c r="D566" s="7"/>
      <c r="E566" s="7"/>
      <c r="F566" s="7"/>
      <c r="G566" s="7"/>
      <c r="H566" s="7"/>
      <c r="I566" s="7"/>
      <c r="J566" s="7"/>
      <c r="K566" s="7"/>
      <c r="L566" s="7"/>
      <c r="M566" s="19"/>
      <c r="N566" s="7"/>
      <c r="O566" s="19"/>
      <c r="P566" s="19"/>
      <c r="Q566" s="19"/>
      <c r="R566" s="19"/>
      <c r="S566" s="19"/>
      <c r="T566" s="19"/>
      <c r="U566" s="19"/>
      <c r="V566" s="19"/>
      <c r="W566" s="19"/>
      <c r="X566" s="19"/>
      <c r="Y566" s="19"/>
      <c r="Z566" s="19"/>
      <c r="AA566" s="19"/>
      <c r="AB566" s="19"/>
      <c r="AC566" s="19"/>
    </row>
    <row r="567" spans="2:29" ht="12.75">
      <c r="B567" s="7"/>
      <c r="C567" s="7"/>
      <c r="D567" s="7"/>
      <c r="E567" s="7"/>
      <c r="F567" s="7"/>
      <c r="G567" s="7"/>
      <c r="H567" s="7"/>
      <c r="I567" s="7"/>
      <c r="J567" s="7"/>
      <c r="K567" s="7"/>
      <c r="L567" s="7"/>
      <c r="M567" s="19"/>
      <c r="N567" s="7"/>
      <c r="O567" s="19"/>
      <c r="P567" s="19"/>
      <c r="Q567" s="19"/>
      <c r="R567" s="19"/>
      <c r="S567" s="19"/>
      <c r="T567" s="19"/>
      <c r="U567" s="19"/>
      <c r="V567" s="19"/>
      <c r="W567" s="19"/>
      <c r="X567" s="19"/>
      <c r="Y567" s="19"/>
      <c r="Z567" s="19"/>
      <c r="AA567" s="19"/>
      <c r="AB567" s="19"/>
      <c r="AC567" s="19"/>
    </row>
    <row r="568" spans="2:29" ht="12.75">
      <c r="B568" s="7"/>
      <c r="C568" s="7"/>
      <c r="D568" s="7"/>
      <c r="E568" s="7"/>
      <c r="F568" s="7"/>
      <c r="G568" s="7"/>
      <c r="H568" s="7"/>
      <c r="I568" s="7"/>
      <c r="J568" s="7"/>
      <c r="K568" s="7"/>
      <c r="L568" s="7"/>
      <c r="M568" s="19"/>
      <c r="N568" s="7"/>
      <c r="O568" s="19"/>
      <c r="P568" s="19"/>
      <c r="Q568" s="19"/>
      <c r="R568" s="19"/>
      <c r="S568" s="19"/>
      <c r="T568" s="19"/>
      <c r="U568" s="19"/>
      <c r="V568" s="19"/>
      <c r="W568" s="19"/>
      <c r="X568" s="19"/>
      <c r="Y568" s="19"/>
      <c r="Z568" s="19"/>
      <c r="AA568" s="19"/>
      <c r="AB568" s="19"/>
      <c r="AC568" s="19"/>
    </row>
    <row r="569" spans="2:29" ht="12.75">
      <c r="B569" s="7"/>
      <c r="C569" s="7"/>
      <c r="D569" s="7"/>
      <c r="E569" s="7"/>
      <c r="F569" s="7"/>
      <c r="G569" s="7"/>
      <c r="H569" s="7"/>
      <c r="I569" s="7"/>
      <c r="J569" s="7"/>
      <c r="K569" s="7"/>
      <c r="L569" s="7"/>
      <c r="M569" s="19"/>
      <c r="N569" s="7"/>
      <c r="O569" s="19"/>
      <c r="P569" s="19"/>
      <c r="Q569" s="19"/>
      <c r="R569" s="19"/>
      <c r="S569" s="19"/>
      <c r="T569" s="19"/>
      <c r="U569" s="19"/>
      <c r="V569" s="19"/>
      <c r="W569" s="19"/>
      <c r="X569" s="19"/>
      <c r="Y569" s="19"/>
      <c r="Z569" s="19"/>
      <c r="AA569" s="19"/>
      <c r="AB569" s="19"/>
      <c r="AC569" s="19"/>
    </row>
    <row r="570" spans="2:29" ht="12.75">
      <c r="B570" s="7"/>
      <c r="C570" s="7"/>
      <c r="D570" s="7"/>
      <c r="E570" s="7"/>
      <c r="F570" s="7"/>
      <c r="G570" s="7"/>
      <c r="H570" s="7"/>
      <c r="I570" s="7"/>
      <c r="J570" s="7"/>
      <c r="K570" s="7"/>
      <c r="L570" s="7"/>
      <c r="M570" s="19"/>
      <c r="N570" s="7"/>
      <c r="O570" s="19"/>
      <c r="P570" s="19"/>
      <c r="Q570" s="19"/>
      <c r="R570" s="19"/>
      <c r="S570" s="19"/>
      <c r="T570" s="19"/>
      <c r="U570" s="19"/>
      <c r="V570" s="19"/>
      <c r="W570" s="19"/>
      <c r="X570" s="19"/>
      <c r="Y570" s="19"/>
      <c r="Z570" s="19"/>
      <c r="AA570" s="19"/>
      <c r="AB570" s="19"/>
      <c r="AC570" s="19"/>
    </row>
    <row r="571" spans="2:29" ht="12.75">
      <c r="B571" s="7"/>
      <c r="C571" s="7"/>
      <c r="D571" s="7"/>
      <c r="E571" s="7"/>
      <c r="F571" s="7"/>
      <c r="G571" s="7"/>
      <c r="H571" s="7"/>
      <c r="I571" s="7"/>
      <c r="J571" s="7"/>
      <c r="K571" s="7"/>
      <c r="L571" s="7"/>
      <c r="M571" s="19"/>
      <c r="N571" s="7"/>
      <c r="O571" s="19"/>
      <c r="P571" s="19"/>
      <c r="Q571" s="19"/>
      <c r="R571" s="19"/>
      <c r="S571" s="19"/>
      <c r="T571" s="19"/>
      <c r="U571" s="19"/>
      <c r="V571" s="19"/>
      <c r="W571" s="19"/>
      <c r="X571" s="19"/>
      <c r="Y571" s="19"/>
      <c r="Z571" s="19"/>
      <c r="AA571" s="19"/>
      <c r="AB571" s="19"/>
      <c r="AC571" s="19"/>
    </row>
    <row r="572" spans="2:29" ht="12.75">
      <c r="B572" s="7"/>
      <c r="C572" s="7"/>
      <c r="D572" s="7"/>
      <c r="E572" s="7"/>
      <c r="F572" s="7"/>
      <c r="G572" s="7"/>
      <c r="H572" s="7"/>
      <c r="I572" s="7"/>
      <c r="J572" s="7"/>
      <c r="K572" s="7"/>
      <c r="L572" s="7"/>
      <c r="M572" s="19"/>
      <c r="N572" s="7"/>
      <c r="O572" s="19"/>
      <c r="P572" s="19"/>
      <c r="Q572" s="19"/>
      <c r="R572" s="19"/>
      <c r="S572" s="19"/>
      <c r="T572" s="19"/>
      <c r="U572" s="19"/>
      <c r="V572" s="19"/>
      <c r="W572" s="19"/>
      <c r="X572" s="19"/>
      <c r="Y572" s="19"/>
      <c r="Z572" s="19"/>
      <c r="AA572" s="19"/>
      <c r="AB572" s="19"/>
      <c r="AC572" s="19"/>
    </row>
    <row r="573" spans="2:29" ht="12.75">
      <c r="B573" s="7"/>
      <c r="C573" s="7"/>
      <c r="D573" s="7"/>
      <c r="E573" s="7"/>
      <c r="F573" s="7"/>
      <c r="G573" s="7"/>
      <c r="H573" s="7"/>
      <c r="I573" s="7"/>
      <c r="J573" s="7"/>
      <c r="K573" s="7"/>
      <c r="L573" s="7"/>
      <c r="M573" s="19"/>
      <c r="N573" s="7"/>
      <c r="O573" s="19"/>
      <c r="P573" s="19"/>
      <c r="Q573" s="19"/>
      <c r="R573" s="19"/>
      <c r="S573" s="19"/>
      <c r="T573" s="19"/>
      <c r="U573" s="19"/>
      <c r="V573" s="19"/>
      <c r="W573" s="19"/>
      <c r="X573" s="19"/>
      <c r="Y573" s="19"/>
      <c r="Z573" s="19"/>
      <c r="AA573" s="19"/>
      <c r="AB573" s="19"/>
      <c r="AC573" s="19"/>
    </row>
    <row r="574" spans="2:29" ht="12.75">
      <c r="B574" s="7"/>
      <c r="C574" s="7"/>
      <c r="D574" s="7"/>
      <c r="E574" s="7"/>
      <c r="F574" s="7"/>
      <c r="G574" s="7"/>
      <c r="H574" s="7"/>
      <c r="I574" s="7"/>
      <c r="J574" s="7"/>
      <c r="K574" s="7"/>
      <c r="L574" s="7"/>
      <c r="M574" s="19"/>
      <c r="N574" s="7"/>
      <c r="O574" s="19"/>
      <c r="P574" s="19"/>
      <c r="Q574" s="19"/>
      <c r="R574" s="19"/>
      <c r="S574" s="19"/>
      <c r="T574" s="19"/>
      <c r="U574" s="19"/>
      <c r="V574" s="19"/>
      <c r="W574" s="19"/>
      <c r="X574" s="19"/>
      <c r="Y574" s="19"/>
      <c r="Z574" s="19"/>
      <c r="AA574" s="19"/>
      <c r="AB574" s="19"/>
      <c r="AC574" s="19"/>
    </row>
    <row r="575" spans="2:29" ht="12.75">
      <c r="B575" s="7"/>
      <c r="C575" s="7"/>
      <c r="D575" s="7"/>
      <c r="E575" s="7"/>
      <c r="F575" s="7"/>
      <c r="G575" s="7"/>
      <c r="H575" s="7"/>
      <c r="I575" s="7"/>
      <c r="J575" s="7"/>
      <c r="K575" s="7"/>
      <c r="L575" s="7"/>
      <c r="M575" s="19"/>
      <c r="N575" s="7"/>
      <c r="O575" s="19"/>
      <c r="P575" s="19"/>
      <c r="Q575" s="19"/>
      <c r="R575" s="19"/>
      <c r="S575" s="19"/>
      <c r="T575" s="19"/>
      <c r="U575" s="19"/>
      <c r="V575" s="19"/>
      <c r="W575" s="19"/>
      <c r="X575" s="19"/>
      <c r="Y575" s="19"/>
      <c r="Z575" s="19"/>
      <c r="AA575" s="19"/>
      <c r="AB575" s="19"/>
      <c r="AC575" s="19"/>
    </row>
    <row r="576" spans="2:29" ht="12.75">
      <c r="B576" s="7"/>
      <c r="C576" s="7"/>
      <c r="D576" s="7"/>
      <c r="E576" s="7"/>
      <c r="F576" s="7"/>
      <c r="G576" s="7"/>
      <c r="H576" s="7"/>
      <c r="I576" s="7"/>
      <c r="J576" s="7"/>
      <c r="K576" s="7"/>
      <c r="L576" s="7"/>
      <c r="M576" s="19"/>
      <c r="N576" s="7"/>
      <c r="O576" s="19"/>
      <c r="P576" s="19"/>
      <c r="Q576" s="19"/>
      <c r="R576" s="19"/>
      <c r="S576" s="19"/>
      <c r="T576" s="19"/>
      <c r="U576" s="19"/>
      <c r="V576" s="19"/>
      <c r="W576" s="19"/>
      <c r="X576" s="19"/>
      <c r="Y576" s="19"/>
      <c r="Z576" s="19"/>
      <c r="AA576" s="19"/>
      <c r="AB576" s="19"/>
      <c r="AC576" s="19"/>
    </row>
    <row r="577" spans="2:29" ht="12.75">
      <c r="B577" s="7"/>
      <c r="C577" s="7"/>
      <c r="D577" s="7"/>
      <c r="E577" s="7"/>
      <c r="F577" s="7"/>
      <c r="G577" s="7"/>
      <c r="H577" s="7"/>
      <c r="I577" s="7"/>
      <c r="J577" s="7"/>
      <c r="K577" s="7"/>
      <c r="L577" s="7"/>
      <c r="M577" s="19"/>
      <c r="N577" s="7"/>
      <c r="O577" s="19"/>
      <c r="P577" s="19"/>
      <c r="Q577" s="19"/>
      <c r="R577" s="19"/>
      <c r="S577" s="19"/>
      <c r="T577" s="19"/>
      <c r="U577" s="19"/>
      <c r="V577" s="19"/>
      <c r="W577" s="19"/>
      <c r="X577" s="19"/>
      <c r="Y577" s="19"/>
      <c r="Z577" s="19"/>
      <c r="AA577" s="19"/>
      <c r="AB577" s="19"/>
      <c r="AC577" s="19"/>
    </row>
    <row r="578" spans="2:29" ht="12.75">
      <c r="B578" s="7"/>
      <c r="C578" s="7"/>
      <c r="D578" s="7"/>
      <c r="E578" s="7"/>
      <c r="F578" s="7"/>
      <c r="G578" s="7"/>
      <c r="H578" s="7"/>
      <c r="I578" s="7"/>
      <c r="J578" s="7"/>
      <c r="K578" s="7"/>
      <c r="L578" s="7"/>
      <c r="M578" s="19"/>
      <c r="N578" s="7"/>
      <c r="O578" s="19"/>
      <c r="P578" s="19"/>
      <c r="Q578" s="19"/>
      <c r="R578" s="19"/>
      <c r="S578" s="19"/>
      <c r="T578" s="19"/>
      <c r="U578" s="19"/>
      <c r="V578" s="19"/>
      <c r="W578" s="19"/>
      <c r="X578" s="19"/>
      <c r="Y578" s="19"/>
      <c r="Z578" s="19"/>
      <c r="AA578" s="19"/>
      <c r="AB578" s="19"/>
      <c r="AC578" s="19"/>
    </row>
    <row r="579" spans="2:29" ht="12.75">
      <c r="B579" s="7"/>
      <c r="C579" s="7"/>
      <c r="D579" s="7"/>
      <c r="E579" s="7"/>
      <c r="F579" s="7"/>
      <c r="G579" s="7"/>
      <c r="H579" s="7"/>
      <c r="I579" s="7"/>
      <c r="J579" s="7"/>
      <c r="K579" s="7"/>
      <c r="L579" s="7"/>
      <c r="M579" s="19"/>
      <c r="N579" s="7"/>
      <c r="O579" s="19"/>
      <c r="P579" s="19"/>
      <c r="Q579" s="19"/>
      <c r="R579" s="19"/>
      <c r="S579" s="19"/>
      <c r="T579" s="19"/>
      <c r="U579" s="19"/>
      <c r="V579" s="19"/>
      <c r="W579" s="19"/>
      <c r="X579" s="19"/>
      <c r="Y579" s="19"/>
      <c r="Z579" s="19"/>
      <c r="AA579" s="19"/>
      <c r="AB579" s="19"/>
      <c r="AC579" s="19"/>
    </row>
    <row r="580" spans="2:29" ht="12.75">
      <c r="B580" s="7"/>
      <c r="C580" s="7"/>
      <c r="D580" s="7"/>
      <c r="E580" s="7"/>
      <c r="F580" s="7"/>
      <c r="G580" s="7"/>
      <c r="H580" s="7"/>
      <c r="I580" s="7"/>
      <c r="J580" s="7"/>
      <c r="K580" s="7"/>
      <c r="L580" s="7"/>
      <c r="M580" s="19"/>
      <c r="N580" s="7"/>
      <c r="O580" s="19"/>
      <c r="P580" s="19"/>
      <c r="Q580" s="19"/>
      <c r="R580" s="19"/>
      <c r="S580" s="19"/>
      <c r="T580" s="19"/>
      <c r="U580" s="19"/>
      <c r="V580" s="19"/>
      <c r="W580" s="19"/>
      <c r="X580" s="19"/>
      <c r="Y580" s="19"/>
      <c r="Z580" s="19"/>
      <c r="AA580" s="19"/>
      <c r="AB580" s="19"/>
      <c r="AC580" s="19"/>
    </row>
    <row r="581" spans="2:29" ht="12.75">
      <c r="B581" s="7"/>
      <c r="C581" s="7"/>
      <c r="D581" s="7"/>
      <c r="E581" s="7"/>
      <c r="F581" s="7"/>
      <c r="G581" s="7"/>
      <c r="H581" s="7"/>
      <c r="I581" s="7"/>
      <c r="J581" s="7"/>
      <c r="K581" s="7"/>
      <c r="L581" s="7"/>
      <c r="M581" s="19"/>
      <c r="N581" s="7"/>
      <c r="O581" s="19"/>
      <c r="P581" s="19"/>
      <c r="Q581" s="19"/>
      <c r="R581" s="19"/>
      <c r="S581" s="19"/>
      <c r="T581" s="19"/>
      <c r="U581" s="19"/>
      <c r="V581" s="19"/>
      <c r="W581" s="19"/>
      <c r="X581" s="19"/>
      <c r="Y581" s="19"/>
      <c r="Z581" s="19"/>
      <c r="AA581" s="19"/>
      <c r="AB581" s="19"/>
      <c r="AC581" s="19"/>
    </row>
    <row r="582" spans="2:29" ht="12.75">
      <c r="B582" s="7"/>
      <c r="C582" s="7"/>
      <c r="D582" s="7"/>
      <c r="E582" s="7"/>
      <c r="F582" s="7"/>
      <c r="G582" s="7"/>
      <c r="H582" s="7"/>
      <c r="I582" s="7"/>
      <c r="J582" s="7"/>
      <c r="K582" s="7"/>
      <c r="L582" s="7"/>
      <c r="M582" s="19"/>
      <c r="N582" s="7"/>
      <c r="O582" s="19"/>
      <c r="P582" s="19"/>
      <c r="Q582" s="19"/>
      <c r="R582" s="19"/>
      <c r="S582" s="19"/>
      <c r="T582" s="19"/>
      <c r="U582" s="19"/>
      <c r="V582" s="19"/>
      <c r="W582" s="19"/>
      <c r="X582" s="19"/>
      <c r="Y582" s="19"/>
      <c r="Z582" s="19"/>
      <c r="AA582" s="19"/>
      <c r="AB582" s="19"/>
      <c r="AC582" s="19"/>
    </row>
    <row r="583" spans="2:29" ht="12.75">
      <c r="B583" s="7"/>
      <c r="C583" s="7"/>
      <c r="D583" s="7"/>
      <c r="E583" s="7"/>
      <c r="F583" s="7"/>
      <c r="G583" s="7"/>
      <c r="H583" s="7"/>
      <c r="I583" s="7"/>
      <c r="J583" s="7"/>
      <c r="K583" s="7"/>
      <c r="L583" s="7"/>
      <c r="M583" s="19"/>
      <c r="N583" s="7"/>
      <c r="O583" s="19"/>
      <c r="P583" s="19"/>
      <c r="Q583" s="19"/>
      <c r="R583" s="19"/>
      <c r="S583" s="19"/>
      <c r="T583" s="19"/>
      <c r="U583" s="19"/>
      <c r="V583" s="19"/>
      <c r="W583" s="19"/>
      <c r="X583" s="19"/>
      <c r="Y583" s="19"/>
      <c r="Z583" s="19"/>
      <c r="AA583" s="19"/>
      <c r="AB583" s="19"/>
      <c r="AC583" s="19"/>
    </row>
    <row r="584" spans="2:29" ht="12.75">
      <c r="B584" s="7"/>
      <c r="C584" s="7"/>
      <c r="D584" s="7"/>
      <c r="E584" s="7"/>
      <c r="F584" s="7"/>
      <c r="G584" s="7"/>
      <c r="H584" s="7"/>
      <c r="I584" s="7"/>
      <c r="J584" s="7"/>
      <c r="K584" s="7"/>
      <c r="L584" s="7"/>
      <c r="M584" s="19"/>
      <c r="N584" s="7"/>
      <c r="O584" s="19"/>
      <c r="P584" s="19"/>
      <c r="Q584" s="19"/>
      <c r="R584" s="19"/>
      <c r="S584" s="19"/>
      <c r="T584" s="19"/>
      <c r="U584" s="19"/>
      <c r="V584" s="19"/>
      <c r="W584" s="19"/>
      <c r="X584" s="19"/>
      <c r="Y584" s="19"/>
      <c r="Z584" s="19"/>
      <c r="AA584" s="19"/>
      <c r="AB584" s="19"/>
      <c r="AC584" s="19"/>
    </row>
    <row r="585" spans="2:29" ht="12.75">
      <c r="B585" s="7"/>
      <c r="C585" s="7"/>
      <c r="D585" s="7"/>
      <c r="E585" s="7"/>
      <c r="F585" s="7"/>
      <c r="G585" s="7"/>
      <c r="H585" s="7"/>
      <c r="I585" s="7"/>
      <c r="J585" s="7"/>
      <c r="K585" s="7"/>
      <c r="L585" s="7"/>
      <c r="M585" s="19"/>
      <c r="N585" s="7"/>
      <c r="O585" s="19"/>
      <c r="P585" s="19"/>
      <c r="Q585" s="19"/>
      <c r="R585" s="19"/>
      <c r="S585" s="19"/>
      <c r="T585" s="19"/>
      <c r="U585" s="19"/>
      <c r="V585" s="19"/>
      <c r="W585" s="19"/>
      <c r="X585" s="19"/>
      <c r="Y585" s="19"/>
      <c r="Z585" s="19"/>
      <c r="AA585" s="19"/>
      <c r="AB585" s="19"/>
      <c r="AC585" s="19"/>
    </row>
    <row r="586" spans="2:29" ht="12.75">
      <c r="B586" s="7"/>
      <c r="C586" s="7"/>
      <c r="D586" s="7"/>
      <c r="E586" s="7"/>
      <c r="F586" s="7"/>
      <c r="G586" s="7"/>
      <c r="H586" s="7"/>
      <c r="I586" s="7"/>
      <c r="J586" s="7"/>
      <c r="K586" s="7"/>
      <c r="L586" s="7"/>
      <c r="M586" s="19"/>
      <c r="N586" s="7"/>
      <c r="O586" s="19"/>
      <c r="P586" s="19"/>
      <c r="Q586" s="19"/>
      <c r="R586" s="19"/>
      <c r="S586" s="19"/>
      <c r="T586" s="19"/>
      <c r="U586" s="19"/>
      <c r="V586" s="19"/>
      <c r="W586" s="19"/>
      <c r="X586" s="19"/>
      <c r="Y586" s="19"/>
      <c r="Z586" s="19"/>
      <c r="AA586" s="19"/>
      <c r="AB586" s="19"/>
      <c r="AC586" s="19"/>
    </row>
    <row r="587" spans="2:29" ht="12.75">
      <c r="B587" s="7"/>
      <c r="C587" s="7"/>
      <c r="D587" s="7"/>
      <c r="E587" s="7"/>
      <c r="F587" s="7"/>
      <c r="G587" s="7"/>
      <c r="H587" s="7"/>
      <c r="I587" s="7"/>
      <c r="J587" s="7"/>
      <c r="K587" s="7"/>
      <c r="L587" s="7"/>
      <c r="M587" s="19"/>
      <c r="N587" s="7"/>
      <c r="O587" s="19"/>
      <c r="P587" s="19"/>
      <c r="Q587" s="19"/>
      <c r="R587" s="19"/>
      <c r="S587" s="19"/>
      <c r="T587" s="19"/>
      <c r="U587" s="19"/>
      <c r="V587" s="19"/>
      <c r="W587" s="19"/>
      <c r="X587" s="19"/>
      <c r="Y587" s="19"/>
      <c r="Z587" s="19"/>
      <c r="AA587" s="19"/>
      <c r="AB587" s="19"/>
      <c r="AC587" s="19"/>
    </row>
    <row r="588" spans="2:29" ht="12.75">
      <c r="B588" s="7"/>
      <c r="C588" s="7"/>
      <c r="D588" s="7"/>
      <c r="E588" s="7"/>
      <c r="F588" s="7"/>
      <c r="G588" s="7"/>
      <c r="H588" s="7"/>
      <c r="I588" s="7"/>
      <c r="J588" s="7"/>
      <c r="K588" s="7"/>
      <c r="L588" s="7"/>
      <c r="M588" s="19"/>
      <c r="N588" s="7"/>
      <c r="O588" s="19"/>
      <c r="P588" s="19"/>
      <c r="Q588" s="19"/>
      <c r="R588" s="19"/>
      <c r="S588" s="19"/>
      <c r="T588" s="19"/>
      <c r="U588" s="19"/>
      <c r="V588" s="19"/>
      <c r="W588" s="19"/>
      <c r="X588" s="19"/>
      <c r="Y588" s="19"/>
      <c r="Z588" s="19"/>
      <c r="AA588" s="19"/>
      <c r="AB588" s="19"/>
      <c r="AC588" s="19"/>
    </row>
    <row r="589" spans="2:29" ht="12.75">
      <c r="B589" s="7"/>
      <c r="C589" s="7"/>
      <c r="D589" s="7"/>
      <c r="E589" s="7"/>
      <c r="F589" s="7"/>
      <c r="G589" s="7"/>
      <c r="H589" s="7"/>
      <c r="I589" s="7"/>
      <c r="J589" s="7"/>
      <c r="K589" s="7"/>
      <c r="L589" s="7"/>
      <c r="M589" s="19"/>
      <c r="N589" s="7"/>
      <c r="O589" s="19"/>
      <c r="P589" s="19"/>
      <c r="Q589" s="19"/>
      <c r="R589" s="19"/>
      <c r="S589" s="19"/>
      <c r="T589" s="19"/>
      <c r="U589" s="19"/>
      <c r="V589" s="19"/>
      <c r="W589" s="19"/>
      <c r="X589" s="19"/>
      <c r="Y589" s="19"/>
      <c r="Z589" s="19"/>
      <c r="AA589" s="19"/>
      <c r="AB589" s="19"/>
      <c r="AC589" s="19"/>
    </row>
    <row r="590" spans="2:29" ht="12.75">
      <c r="B590" s="7"/>
      <c r="C590" s="7"/>
      <c r="D590" s="7"/>
      <c r="E590" s="7"/>
      <c r="F590" s="7"/>
      <c r="G590" s="7"/>
      <c r="H590" s="7"/>
      <c r="I590" s="7"/>
      <c r="J590" s="7"/>
      <c r="K590" s="7"/>
      <c r="L590" s="7"/>
      <c r="M590" s="19"/>
      <c r="N590" s="7"/>
      <c r="O590" s="19"/>
      <c r="P590" s="19"/>
      <c r="Q590" s="19"/>
      <c r="R590" s="19"/>
      <c r="S590" s="19"/>
      <c r="T590" s="19"/>
      <c r="U590" s="19"/>
      <c r="V590" s="19"/>
      <c r="W590" s="19"/>
      <c r="X590" s="19"/>
      <c r="Y590" s="19"/>
      <c r="Z590" s="19"/>
      <c r="AA590" s="19"/>
      <c r="AB590" s="19"/>
      <c r="AC590" s="19"/>
    </row>
    <row r="591" spans="2:29" ht="12.75">
      <c r="B591" s="7"/>
      <c r="C591" s="7"/>
      <c r="D591" s="7"/>
      <c r="E591" s="7"/>
      <c r="F591" s="7"/>
      <c r="G591" s="7"/>
      <c r="H591" s="7"/>
      <c r="I591" s="7"/>
      <c r="J591" s="7"/>
      <c r="K591" s="7"/>
      <c r="L591" s="7"/>
      <c r="M591" s="19"/>
      <c r="N591" s="7"/>
      <c r="O591" s="19"/>
      <c r="P591" s="19"/>
      <c r="Q591" s="19"/>
      <c r="R591" s="19"/>
      <c r="S591" s="19"/>
      <c r="T591" s="19"/>
      <c r="U591" s="19"/>
      <c r="V591" s="19"/>
      <c r="W591" s="19"/>
      <c r="X591" s="19"/>
      <c r="Y591" s="19"/>
      <c r="Z591" s="19"/>
      <c r="AA591" s="19"/>
      <c r="AB591" s="19"/>
      <c r="AC591" s="19"/>
    </row>
    <row r="592" spans="2:29" ht="12.75">
      <c r="B592" s="7"/>
      <c r="C592" s="7"/>
      <c r="D592" s="7"/>
      <c r="E592" s="7"/>
      <c r="F592" s="7"/>
      <c r="G592" s="7"/>
      <c r="H592" s="7"/>
      <c r="I592" s="7"/>
      <c r="J592" s="7"/>
      <c r="K592" s="7"/>
      <c r="L592" s="7"/>
      <c r="M592" s="19"/>
      <c r="N592" s="7"/>
      <c r="O592" s="19"/>
      <c r="P592" s="19"/>
      <c r="Q592" s="19"/>
      <c r="R592" s="19"/>
      <c r="S592" s="19"/>
      <c r="T592" s="19"/>
      <c r="U592" s="19"/>
      <c r="V592" s="19"/>
      <c r="W592" s="19"/>
      <c r="X592" s="19"/>
      <c r="Y592" s="19"/>
      <c r="Z592" s="19"/>
      <c r="AA592" s="19"/>
      <c r="AB592" s="19"/>
      <c r="AC592" s="19"/>
    </row>
    <row r="593" spans="2:29" ht="12.75">
      <c r="B593" s="7"/>
      <c r="C593" s="7"/>
      <c r="D593" s="7"/>
      <c r="E593" s="7"/>
      <c r="F593" s="7"/>
      <c r="G593" s="7"/>
      <c r="H593" s="7"/>
      <c r="I593" s="7"/>
      <c r="J593" s="7"/>
      <c r="K593" s="7"/>
      <c r="L593" s="7"/>
      <c r="M593" s="19"/>
      <c r="N593" s="7"/>
      <c r="O593" s="19"/>
      <c r="P593" s="19"/>
      <c r="Q593" s="19"/>
      <c r="R593" s="19"/>
      <c r="S593" s="19"/>
      <c r="T593" s="19"/>
      <c r="U593" s="19"/>
      <c r="V593" s="19"/>
      <c r="W593" s="19"/>
      <c r="X593" s="19"/>
      <c r="Y593" s="19"/>
      <c r="Z593" s="19"/>
      <c r="AA593" s="19"/>
      <c r="AB593" s="19"/>
      <c r="AC593" s="19"/>
    </row>
    <row r="594" spans="2:29" ht="12.75">
      <c r="B594" s="7"/>
      <c r="C594" s="7"/>
      <c r="D594" s="7"/>
      <c r="E594" s="7"/>
      <c r="F594" s="7"/>
      <c r="G594" s="7"/>
      <c r="H594" s="7"/>
      <c r="I594" s="7"/>
      <c r="J594" s="7"/>
      <c r="K594" s="7"/>
      <c r="L594" s="7"/>
      <c r="M594" s="19"/>
      <c r="N594" s="7"/>
      <c r="O594" s="19"/>
      <c r="P594" s="19"/>
      <c r="Q594" s="19"/>
      <c r="R594" s="19"/>
      <c r="S594" s="19"/>
      <c r="T594" s="19"/>
      <c r="U594" s="19"/>
      <c r="V594" s="19"/>
      <c r="W594" s="19"/>
      <c r="X594" s="19"/>
      <c r="Y594" s="19"/>
      <c r="Z594" s="19"/>
      <c r="AA594" s="19"/>
      <c r="AB594" s="19"/>
      <c r="AC594" s="19"/>
    </row>
    <row r="595" spans="2:29" ht="12.75">
      <c r="B595" s="7"/>
      <c r="C595" s="7"/>
      <c r="D595" s="7"/>
      <c r="E595" s="7"/>
      <c r="F595" s="7"/>
      <c r="G595" s="7"/>
      <c r="H595" s="7"/>
      <c r="I595" s="7"/>
      <c r="J595" s="7"/>
      <c r="K595" s="7"/>
      <c r="L595" s="7"/>
      <c r="M595" s="19"/>
      <c r="N595" s="7"/>
      <c r="O595" s="19"/>
      <c r="P595" s="19"/>
      <c r="Q595" s="19"/>
      <c r="R595" s="19"/>
      <c r="S595" s="19"/>
      <c r="T595" s="19"/>
      <c r="U595" s="19"/>
      <c r="V595" s="19"/>
      <c r="W595" s="19"/>
      <c r="X595" s="19"/>
      <c r="Y595" s="19"/>
      <c r="Z595" s="19"/>
      <c r="AA595" s="19"/>
      <c r="AB595" s="19"/>
      <c r="AC595" s="19"/>
    </row>
    <row r="596" spans="2:29" ht="12.75">
      <c r="B596" s="7"/>
      <c r="C596" s="7"/>
      <c r="D596" s="7"/>
      <c r="E596" s="7"/>
      <c r="F596" s="7"/>
      <c r="G596" s="7"/>
      <c r="H596" s="7"/>
      <c r="I596" s="7"/>
      <c r="J596" s="7"/>
      <c r="K596" s="7"/>
      <c r="L596" s="7"/>
      <c r="M596" s="19"/>
      <c r="N596" s="7"/>
      <c r="O596" s="19"/>
      <c r="P596" s="19"/>
      <c r="Q596" s="19"/>
      <c r="R596" s="19"/>
      <c r="S596" s="19"/>
      <c r="T596" s="19"/>
      <c r="U596" s="19"/>
      <c r="V596" s="19"/>
      <c r="W596" s="19"/>
      <c r="X596" s="19"/>
      <c r="Y596" s="19"/>
      <c r="Z596" s="19"/>
      <c r="AA596" s="19"/>
      <c r="AB596" s="19"/>
      <c r="AC596" s="19"/>
    </row>
    <row r="597" spans="2:29" ht="12.75">
      <c r="B597" s="7"/>
      <c r="C597" s="7"/>
      <c r="D597" s="7"/>
      <c r="E597" s="7"/>
      <c r="F597" s="7"/>
      <c r="G597" s="7"/>
      <c r="H597" s="7"/>
      <c r="I597" s="7"/>
      <c r="J597" s="7"/>
      <c r="K597" s="7"/>
      <c r="L597" s="7"/>
      <c r="M597" s="19"/>
      <c r="N597" s="7"/>
      <c r="O597" s="19"/>
      <c r="P597" s="19"/>
      <c r="Q597" s="19"/>
      <c r="R597" s="19"/>
      <c r="S597" s="19"/>
      <c r="T597" s="19"/>
      <c r="U597" s="19"/>
      <c r="V597" s="19"/>
      <c r="W597" s="19"/>
      <c r="X597" s="19"/>
      <c r="Y597" s="19"/>
      <c r="Z597" s="19"/>
      <c r="AA597" s="19"/>
      <c r="AB597" s="19"/>
      <c r="AC597" s="19"/>
    </row>
    <row r="598" spans="2:29" ht="12.75">
      <c r="B598" s="7"/>
      <c r="C598" s="7"/>
      <c r="D598" s="7"/>
      <c r="E598" s="7"/>
      <c r="F598" s="7"/>
      <c r="G598" s="7"/>
      <c r="H598" s="7"/>
      <c r="I598" s="7"/>
      <c r="J598" s="7"/>
      <c r="K598" s="7"/>
      <c r="L598" s="7"/>
      <c r="M598" s="19"/>
      <c r="N598" s="7"/>
      <c r="O598" s="19"/>
      <c r="P598" s="19"/>
      <c r="Q598" s="19"/>
      <c r="R598" s="19"/>
      <c r="S598" s="19"/>
      <c r="T598" s="19"/>
      <c r="U598" s="19"/>
      <c r="V598" s="19"/>
      <c r="W598" s="19"/>
      <c r="X598" s="19"/>
      <c r="Y598" s="19"/>
      <c r="Z598" s="19"/>
      <c r="AA598" s="19"/>
      <c r="AB598" s="19"/>
      <c r="AC598" s="19"/>
    </row>
    <row r="599" spans="2:29" ht="12.75">
      <c r="B599" s="7"/>
      <c r="C599" s="7"/>
      <c r="D599" s="7"/>
      <c r="E599" s="7"/>
      <c r="F599" s="7"/>
      <c r="G599" s="7"/>
      <c r="H599" s="7"/>
      <c r="I599" s="7"/>
      <c r="J599" s="7"/>
      <c r="K599" s="7"/>
      <c r="L599" s="7"/>
      <c r="M599" s="19"/>
      <c r="N599" s="7"/>
      <c r="O599" s="19"/>
      <c r="P599" s="19"/>
      <c r="Q599" s="19"/>
      <c r="R599" s="19"/>
      <c r="S599" s="19"/>
      <c r="T599" s="19"/>
      <c r="U599" s="19"/>
      <c r="V599" s="19"/>
      <c r="W599" s="19"/>
      <c r="X599" s="19"/>
      <c r="Y599" s="19"/>
      <c r="Z599" s="19"/>
      <c r="AA599" s="19"/>
      <c r="AB599" s="19"/>
      <c r="AC599" s="19"/>
    </row>
    <row r="600" spans="2:29" ht="12.75">
      <c r="B600" s="7"/>
      <c r="C600" s="7"/>
      <c r="D600" s="7"/>
      <c r="E600" s="7"/>
      <c r="F600" s="7"/>
      <c r="G600" s="7"/>
      <c r="H600" s="7"/>
      <c r="I600" s="7"/>
      <c r="J600" s="7"/>
      <c r="K600" s="7"/>
      <c r="L600" s="7"/>
      <c r="M600" s="19"/>
      <c r="N600" s="7"/>
      <c r="O600" s="19"/>
      <c r="P600" s="19"/>
      <c r="Q600" s="19"/>
      <c r="R600" s="19"/>
      <c r="S600" s="19"/>
      <c r="T600" s="19"/>
      <c r="U600" s="19"/>
      <c r="V600" s="19"/>
      <c r="W600" s="19"/>
      <c r="X600" s="19"/>
      <c r="Y600" s="19"/>
      <c r="Z600" s="19"/>
      <c r="AA600" s="19"/>
      <c r="AB600" s="19"/>
      <c r="AC600" s="19"/>
    </row>
    <row r="601" spans="2:29" ht="12.75">
      <c r="B601" s="7"/>
      <c r="C601" s="7"/>
      <c r="D601" s="7"/>
      <c r="E601" s="7"/>
      <c r="F601" s="7"/>
      <c r="G601" s="7"/>
      <c r="H601" s="7"/>
      <c r="I601" s="7"/>
      <c r="J601" s="7"/>
      <c r="K601" s="7"/>
      <c r="L601" s="7"/>
      <c r="M601" s="19"/>
      <c r="N601" s="7"/>
      <c r="O601" s="19"/>
      <c r="P601" s="19"/>
      <c r="Q601" s="19"/>
      <c r="R601" s="19"/>
      <c r="S601" s="19"/>
      <c r="T601" s="19"/>
      <c r="U601" s="19"/>
      <c r="V601" s="19"/>
      <c r="W601" s="19"/>
      <c r="X601" s="19"/>
      <c r="Y601" s="19"/>
      <c r="Z601" s="19"/>
      <c r="AA601" s="19"/>
      <c r="AB601" s="19"/>
      <c r="AC601" s="19"/>
    </row>
    <row r="602" spans="2:29" ht="12.75">
      <c r="B602" s="7"/>
      <c r="C602" s="7"/>
      <c r="D602" s="7"/>
      <c r="E602" s="7"/>
      <c r="F602" s="7"/>
      <c r="G602" s="7"/>
      <c r="H602" s="7"/>
      <c r="I602" s="7"/>
      <c r="J602" s="7"/>
      <c r="K602" s="7"/>
      <c r="L602" s="7"/>
      <c r="M602" s="19"/>
      <c r="N602" s="7"/>
      <c r="O602" s="19"/>
      <c r="P602" s="19"/>
      <c r="Q602" s="19"/>
      <c r="R602" s="19"/>
      <c r="S602" s="19"/>
      <c r="T602" s="19"/>
      <c r="U602" s="19"/>
      <c r="V602" s="19"/>
      <c r="W602" s="19"/>
      <c r="X602" s="19"/>
      <c r="Y602" s="19"/>
      <c r="Z602" s="19"/>
      <c r="AA602" s="19"/>
      <c r="AB602" s="19"/>
      <c r="AC602" s="19"/>
    </row>
    <row r="603" spans="2:29" ht="12.75">
      <c r="B603" s="7"/>
      <c r="C603" s="7"/>
      <c r="D603" s="7"/>
      <c r="E603" s="7"/>
      <c r="F603" s="7"/>
      <c r="G603" s="7"/>
      <c r="H603" s="7"/>
      <c r="I603" s="7"/>
      <c r="J603" s="7"/>
      <c r="K603" s="7"/>
      <c r="L603" s="7"/>
      <c r="M603" s="19"/>
      <c r="N603" s="7"/>
      <c r="O603" s="19"/>
      <c r="P603" s="19"/>
      <c r="Q603" s="19"/>
      <c r="R603" s="19"/>
      <c r="S603" s="19"/>
      <c r="T603" s="19"/>
      <c r="U603" s="19"/>
      <c r="V603" s="19"/>
      <c r="W603" s="19"/>
      <c r="X603" s="19"/>
      <c r="Y603" s="19"/>
      <c r="Z603" s="19"/>
      <c r="AA603" s="19"/>
      <c r="AB603" s="19"/>
      <c r="AC603" s="19"/>
    </row>
    <row r="604" spans="2:29" ht="12.75">
      <c r="B604" s="7"/>
      <c r="C604" s="7"/>
      <c r="D604" s="7"/>
      <c r="E604" s="7"/>
      <c r="F604" s="7"/>
      <c r="G604" s="7"/>
      <c r="H604" s="7"/>
      <c r="I604" s="7"/>
      <c r="J604" s="7"/>
      <c r="K604" s="7"/>
      <c r="L604" s="7"/>
      <c r="M604" s="19"/>
      <c r="N604" s="7"/>
      <c r="O604" s="19"/>
      <c r="P604" s="19"/>
      <c r="Q604" s="19"/>
      <c r="R604" s="19"/>
      <c r="S604" s="19"/>
      <c r="T604" s="19"/>
      <c r="U604" s="19"/>
      <c r="V604" s="19"/>
      <c r="W604" s="19"/>
      <c r="X604" s="19"/>
      <c r="Y604" s="19"/>
      <c r="Z604" s="19"/>
      <c r="AA604" s="19"/>
      <c r="AB604" s="19"/>
      <c r="AC604" s="19"/>
    </row>
    <row r="605" spans="2:29" ht="12.75">
      <c r="B605" s="7"/>
      <c r="C605" s="7"/>
      <c r="D605" s="7"/>
      <c r="E605" s="7"/>
      <c r="F605" s="7"/>
      <c r="G605" s="7"/>
      <c r="H605" s="7"/>
      <c r="I605" s="7"/>
      <c r="J605" s="7"/>
      <c r="K605" s="7"/>
      <c r="L605" s="7"/>
      <c r="M605" s="19"/>
      <c r="N605" s="7"/>
      <c r="O605" s="19"/>
      <c r="P605" s="19"/>
      <c r="Q605" s="19"/>
      <c r="R605" s="19"/>
      <c r="S605" s="19"/>
      <c r="T605" s="19"/>
      <c r="U605" s="19"/>
      <c r="V605" s="19"/>
      <c r="W605" s="19"/>
      <c r="X605" s="19"/>
      <c r="Y605" s="19"/>
      <c r="Z605" s="19"/>
      <c r="AA605" s="19"/>
      <c r="AB605" s="19"/>
      <c r="AC605" s="19"/>
    </row>
    <row r="606" spans="2:29" ht="12.75">
      <c r="B606" s="7"/>
      <c r="C606" s="7"/>
      <c r="D606" s="7"/>
      <c r="E606" s="7"/>
      <c r="F606" s="7"/>
      <c r="G606" s="7"/>
      <c r="H606" s="7"/>
      <c r="I606" s="7"/>
      <c r="J606" s="7"/>
      <c r="K606" s="7"/>
      <c r="L606" s="7"/>
      <c r="M606" s="19"/>
      <c r="N606" s="7"/>
      <c r="O606" s="19"/>
      <c r="P606" s="19"/>
      <c r="Q606" s="19"/>
      <c r="R606" s="19"/>
      <c r="S606" s="19"/>
      <c r="T606" s="19"/>
      <c r="U606" s="19"/>
      <c r="V606" s="19"/>
      <c r="W606" s="19"/>
      <c r="X606" s="19"/>
      <c r="Y606" s="19"/>
      <c r="Z606" s="19"/>
      <c r="AA606" s="19"/>
      <c r="AB606" s="19"/>
      <c r="AC606" s="19"/>
    </row>
    <row r="607" spans="2:29" ht="12.75">
      <c r="B607" s="7"/>
      <c r="C607" s="7"/>
      <c r="D607" s="7"/>
      <c r="E607" s="7"/>
      <c r="F607" s="7"/>
      <c r="G607" s="7"/>
      <c r="H607" s="7"/>
      <c r="I607" s="7"/>
      <c r="J607" s="7"/>
      <c r="K607" s="7"/>
      <c r="L607" s="7"/>
      <c r="M607" s="19"/>
      <c r="N607" s="7"/>
      <c r="O607" s="19"/>
      <c r="P607" s="19"/>
      <c r="Q607" s="19"/>
      <c r="R607" s="19"/>
      <c r="S607" s="19"/>
      <c r="T607" s="19"/>
      <c r="U607" s="19"/>
      <c r="V607" s="19"/>
      <c r="W607" s="19"/>
      <c r="X607" s="19"/>
      <c r="Y607" s="19"/>
      <c r="Z607" s="19"/>
      <c r="AA607" s="19"/>
      <c r="AB607" s="19"/>
      <c r="AC607" s="19"/>
    </row>
    <row r="608" spans="2:29" ht="12.75">
      <c r="B608" s="7"/>
      <c r="C608" s="7"/>
      <c r="D608" s="7"/>
      <c r="E608" s="7"/>
      <c r="F608" s="7"/>
      <c r="G608" s="7"/>
      <c r="H608" s="7"/>
      <c r="I608" s="7"/>
      <c r="J608" s="7"/>
      <c r="K608" s="7"/>
      <c r="L608" s="7"/>
      <c r="M608" s="19"/>
      <c r="N608" s="7"/>
      <c r="O608" s="19"/>
      <c r="P608" s="19"/>
      <c r="Q608" s="19"/>
      <c r="R608" s="19"/>
      <c r="S608" s="19"/>
      <c r="T608" s="19"/>
      <c r="U608" s="19"/>
      <c r="V608" s="19"/>
      <c r="W608" s="19"/>
      <c r="X608" s="19"/>
      <c r="Y608" s="19"/>
      <c r="Z608" s="19"/>
      <c r="AA608" s="19"/>
      <c r="AB608" s="19"/>
      <c r="AC608" s="19"/>
    </row>
    <row r="609" spans="2:29" ht="12.75">
      <c r="B609" s="7"/>
      <c r="C609" s="7"/>
      <c r="D609" s="7"/>
      <c r="E609" s="7"/>
      <c r="F609" s="7"/>
      <c r="G609" s="7"/>
      <c r="H609" s="7"/>
      <c r="I609" s="7"/>
      <c r="J609" s="7"/>
      <c r="K609" s="7"/>
      <c r="L609" s="7"/>
      <c r="M609" s="19"/>
      <c r="N609" s="7"/>
      <c r="O609" s="19"/>
      <c r="P609" s="19"/>
      <c r="Q609" s="19"/>
      <c r="R609" s="19"/>
      <c r="S609" s="19"/>
      <c r="T609" s="19"/>
      <c r="U609" s="19"/>
      <c r="V609" s="19"/>
      <c r="W609" s="19"/>
      <c r="X609" s="19"/>
      <c r="Y609" s="19"/>
      <c r="Z609" s="19"/>
      <c r="AA609" s="19"/>
      <c r="AB609" s="19"/>
      <c r="AC609" s="19"/>
    </row>
    <row r="610" spans="2:29" ht="12.75">
      <c r="B610" s="7"/>
      <c r="C610" s="7"/>
      <c r="D610" s="7"/>
      <c r="E610" s="7"/>
      <c r="F610" s="7"/>
      <c r="G610" s="7"/>
      <c r="H610" s="7"/>
      <c r="I610" s="7"/>
      <c r="J610" s="7"/>
      <c r="K610" s="7"/>
      <c r="L610" s="7"/>
      <c r="M610" s="19"/>
      <c r="N610" s="7"/>
      <c r="O610" s="19"/>
      <c r="P610" s="19"/>
      <c r="Q610" s="19"/>
      <c r="R610" s="19"/>
      <c r="S610" s="19"/>
      <c r="T610" s="19"/>
      <c r="U610" s="19"/>
      <c r="V610" s="19"/>
      <c r="W610" s="19"/>
      <c r="X610" s="19"/>
      <c r="Y610" s="19"/>
      <c r="Z610" s="19"/>
      <c r="AA610" s="19"/>
      <c r="AB610" s="19"/>
      <c r="AC610" s="19"/>
    </row>
    <row r="611" spans="2:29" ht="12.75">
      <c r="B611" s="7"/>
      <c r="C611" s="7"/>
      <c r="D611" s="7"/>
      <c r="E611" s="7"/>
      <c r="F611" s="7"/>
      <c r="G611" s="7"/>
      <c r="H611" s="7"/>
      <c r="I611" s="7"/>
      <c r="J611" s="7"/>
      <c r="K611" s="7"/>
      <c r="L611" s="7"/>
      <c r="M611" s="19"/>
      <c r="N611" s="7"/>
      <c r="O611" s="19"/>
      <c r="P611" s="19"/>
      <c r="Q611" s="19"/>
      <c r="R611" s="19"/>
      <c r="S611" s="19"/>
      <c r="T611" s="19"/>
      <c r="U611" s="19"/>
      <c r="V611" s="19"/>
      <c r="W611" s="19"/>
      <c r="X611" s="19"/>
      <c r="Y611" s="19"/>
      <c r="Z611" s="19"/>
      <c r="AA611" s="19"/>
      <c r="AB611" s="19"/>
      <c r="AC611" s="19"/>
    </row>
    <row r="612" spans="2:29" ht="12.75">
      <c r="B612" s="7"/>
      <c r="C612" s="7"/>
      <c r="D612" s="7"/>
      <c r="E612" s="7"/>
      <c r="F612" s="7"/>
      <c r="G612" s="7"/>
      <c r="H612" s="7"/>
      <c r="I612" s="7"/>
      <c r="J612" s="7"/>
      <c r="K612" s="7"/>
      <c r="L612" s="7"/>
      <c r="M612" s="19"/>
      <c r="N612" s="7"/>
      <c r="O612" s="19"/>
      <c r="P612" s="19"/>
      <c r="Q612" s="19"/>
      <c r="R612" s="19"/>
      <c r="S612" s="19"/>
      <c r="T612" s="19"/>
      <c r="U612" s="19"/>
      <c r="V612" s="19"/>
      <c r="W612" s="19"/>
      <c r="X612" s="19"/>
      <c r="Y612" s="19"/>
      <c r="Z612" s="19"/>
      <c r="AA612" s="19"/>
      <c r="AB612" s="19"/>
      <c r="AC612" s="19"/>
    </row>
    <row r="613" spans="2:29" ht="12.75">
      <c r="B613" s="7"/>
      <c r="C613" s="7"/>
      <c r="D613" s="7"/>
      <c r="E613" s="7"/>
      <c r="F613" s="7"/>
      <c r="G613" s="7"/>
      <c r="H613" s="7"/>
      <c r="I613" s="7"/>
      <c r="J613" s="7"/>
      <c r="K613" s="7"/>
      <c r="L613" s="7"/>
      <c r="M613" s="19"/>
      <c r="N613" s="7"/>
      <c r="O613" s="19"/>
      <c r="P613" s="19"/>
      <c r="Q613" s="19"/>
      <c r="R613" s="19"/>
      <c r="S613" s="19"/>
      <c r="T613" s="19"/>
      <c r="U613" s="19"/>
      <c r="V613" s="19"/>
      <c r="W613" s="19"/>
      <c r="X613" s="19"/>
      <c r="Y613" s="19"/>
      <c r="Z613" s="19"/>
      <c r="AA613" s="19"/>
      <c r="AB613" s="19"/>
      <c r="AC613" s="19"/>
    </row>
    <row r="614" spans="2:29" ht="12.75">
      <c r="B614" s="7"/>
      <c r="C614" s="7"/>
      <c r="D614" s="7"/>
      <c r="E614" s="7"/>
      <c r="F614" s="7"/>
      <c r="G614" s="7"/>
      <c r="H614" s="7"/>
      <c r="I614" s="7"/>
      <c r="J614" s="7"/>
      <c r="K614" s="7"/>
      <c r="L614" s="7"/>
      <c r="M614" s="19"/>
      <c r="N614" s="7"/>
      <c r="O614" s="19"/>
      <c r="P614" s="19"/>
      <c r="Q614" s="19"/>
      <c r="R614" s="19"/>
      <c r="S614" s="19"/>
      <c r="T614" s="19"/>
      <c r="U614" s="19"/>
      <c r="V614" s="19"/>
      <c r="W614" s="19"/>
      <c r="X614" s="19"/>
      <c r="Y614" s="19"/>
      <c r="Z614" s="19"/>
      <c r="AA614" s="19"/>
      <c r="AB614" s="19"/>
      <c r="AC614" s="19"/>
    </row>
    <row r="615" spans="2:29" ht="12.75">
      <c r="B615" s="7"/>
      <c r="C615" s="7"/>
      <c r="D615" s="7"/>
      <c r="E615" s="7"/>
      <c r="F615" s="7"/>
      <c r="G615" s="7"/>
      <c r="H615" s="7"/>
      <c r="I615" s="7"/>
      <c r="J615" s="7"/>
      <c r="K615" s="7"/>
      <c r="L615" s="7"/>
      <c r="M615" s="19"/>
      <c r="N615" s="7"/>
      <c r="O615" s="19"/>
      <c r="P615" s="19"/>
      <c r="Q615" s="19"/>
      <c r="R615" s="19"/>
      <c r="S615" s="19"/>
      <c r="T615" s="19"/>
      <c r="U615" s="19"/>
      <c r="V615" s="19"/>
      <c r="W615" s="19"/>
      <c r="X615" s="19"/>
      <c r="Y615" s="19"/>
      <c r="Z615" s="19"/>
      <c r="AA615" s="19"/>
      <c r="AB615" s="19"/>
      <c r="AC615" s="19"/>
    </row>
    <row r="616" spans="2:29" ht="12.75">
      <c r="B616" s="7"/>
      <c r="C616" s="7"/>
      <c r="D616" s="7"/>
      <c r="E616" s="7"/>
      <c r="F616" s="7"/>
      <c r="G616" s="7"/>
      <c r="H616" s="7"/>
      <c r="I616" s="7"/>
      <c r="J616" s="7"/>
      <c r="K616" s="7"/>
      <c r="L616" s="7"/>
      <c r="M616" s="19"/>
      <c r="N616" s="7"/>
      <c r="O616" s="19"/>
      <c r="P616" s="19"/>
      <c r="Q616" s="19"/>
      <c r="R616" s="19"/>
      <c r="S616" s="19"/>
      <c r="T616" s="19"/>
      <c r="U616" s="19"/>
      <c r="V616" s="19"/>
      <c r="W616" s="19"/>
      <c r="X616" s="19"/>
      <c r="Y616" s="19"/>
      <c r="Z616" s="19"/>
      <c r="AA616" s="19"/>
      <c r="AB616" s="19"/>
      <c r="AC616" s="19"/>
    </row>
    <row r="617" spans="2:29" ht="12.75">
      <c r="B617" s="7"/>
      <c r="C617" s="7"/>
      <c r="D617" s="7"/>
      <c r="E617" s="7"/>
      <c r="F617" s="7"/>
      <c r="G617" s="7"/>
      <c r="H617" s="7"/>
      <c r="I617" s="7"/>
      <c r="J617" s="7"/>
      <c r="K617" s="7"/>
      <c r="L617" s="7"/>
      <c r="M617" s="19"/>
      <c r="N617" s="7"/>
      <c r="O617" s="19"/>
      <c r="P617" s="19"/>
      <c r="Q617" s="19"/>
      <c r="R617" s="19"/>
      <c r="S617" s="19"/>
      <c r="T617" s="19"/>
      <c r="U617" s="19"/>
      <c r="V617" s="19"/>
      <c r="W617" s="19"/>
      <c r="X617" s="19"/>
      <c r="Y617" s="19"/>
      <c r="Z617" s="19"/>
      <c r="AA617" s="19"/>
      <c r="AB617" s="19"/>
      <c r="AC617" s="19"/>
    </row>
    <row r="618" spans="2:29" ht="12.75">
      <c r="B618" s="7"/>
      <c r="C618" s="7"/>
      <c r="D618" s="7"/>
      <c r="E618" s="7"/>
      <c r="F618" s="7"/>
      <c r="G618" s="7"/>
      <c r="H618" s="7"/>
      <c r="I618" s="7"/>
      <c r="J618" s="7"/>
      <c r="K618" s="7"/>
      <c r="L618" s="7"/>
      <c r="M618" s="19"/>
      <c r="N618" s="7"/>
      <c r="O618" s="19"/>
      <c r="P618" s="19"/>
      <c r="Q618" s="19"/>
      <c r="R618" s="19"/>
      <c r="S618" s="19"/>
      <c r="T618" s="19"/>
      <c r="U618" s="19"/>
      <c r="V618" s="19"/>
      <c r="W618" s="19"/>
      <c r="X618" s="19"/>
      <c r="Y618" s="19"/>
      <c r="Z618" s="19"/>
      <c r="AA618" s="19"/>
      <c r="AB618" s="19"/>
      <c r="AC618" s="19"/>
    </row>
    <row r="619" spans="2:29" ht="12.75">
      <c r="B619" s="7"/>
      <c r="C619" s="7"/>
      <c r="D619" s="7"/>
      <c r="E619" s="7"/>
      <c r="F619" s="7"/>
      <c r="G619" s="7"/>
      <c r="H619" s="7"/>
      <c r="I619" s="7"/>
      <c r="J619" s="7"/>
      <c r="K619" s="7"/>
      <c r="L619" s="7"/>
      <c r="M619" s="19"/>
      <c r="N619" s="7"/>
      <c r="O619" s="19"/>
      <c r="P619" s="19"/>
      <c r="Q619" s="19"/>
      <c r="R619" s="19"/>
      <c r="S619" s="19"/>
      <c r="T619" s="19"/>
      <c r="U619" s="19"/>
      <c r="V619" s="19"/>
      <c r="W619" s="19"/>
      <c r="X619" s="19"/>
      <c r="Y619" s="19"/>
      <c r="Z619" s="19"/>
      <c r="AA619" s="19"/>
      <c r="AB619" s="19"/>
      <c r="AC619" s="19"/>
    </row>
    <row r="620" spans="2:29" ht="12.75">
      <c r="B620" s="7"/>
      <c r="C620" s="7"/>
      <c r="D620" s="7"/>
      <c r="E620" s="7"/>
      <c r="F620" s="7"/>
      <c r="G620" s="7"/>
      <c r="H620" s="7"/>
      <c r="I620" s="7"/>
      <c r="J620" s="7"/>
      <c r="K620" s="7"/>
      <c r="L620" s="7"/>
      <c r="M620" s="19"/>
      <c r="N620" s="7"/>
      <c r="O620" s="19"/>
      <c r="P620" s="19"/>
      <c r="Q620" s="19"/>
      <c r="R620" s="19"/>
      <c r="S620" s="19"/>
      <c r="T620" s="19"/>
      <c r="U620" s="19"/>
      <c r="V620" s="19"/>
      <c r="W620" s="19"/>
      <c r="X620" s="19"/>
      <c r="Y620" s="19"/>
      <c r="Z620" s="19"/>
      <c r="AA620" s="19"/>
      <c r="AB620" s="19"/>
      <c r="AC620" s="19"/>
    </row>
    <row r="621" spans="2:29" ht="12.75">
      <c r="B621" s="7"/>
      <c r="C621" s="7"/>
      <c r="D621" s="7"/>
      <c r="E621" s="7"/>
      <c r="F621" s="7"/>
      <c r="G621" s="7"/>
      <c r="H621" s="7"/>
      <c r="I621" s="7"/>
      <c r="J621" s="7"/>
      <c r="K621" s="7"/>
      <c r="L621" s="7"/>
      <c r="M621" s="19"/>
      <c r="N621" s="7"/>
      <c r="O621" s="19"/>
      <c r="P621" s="19"/>
      <c r="Q621" s="19"/>
      <c r="R621" s="19"/>
      <c r="S621" s="19"/>
      <c r="T621" s="19"/>
      <c r="U621" s="19"/>
      <c r="V621" s="19"/>
      <c r="W621" s="19"/>
      <c r="X621" s="19"/>
      <c r="Y621" s="19"/>
      <c r="Z621" s="19"/>
      <c r="AA621" s="19"/>
      <c r="AB621" s="19"/>
      <c r="AC621" s="19"/>
    </row>
    <row r="622" spans="2:29" ht="12.75">
      <c r="B622" s="7"/>
      <c r="C622" s="7"/>
      <c r="D622" s="7"/>
      <c r="E622" s="7"/>
      <c r="F622" s="7"/>
      <c r="G622" s="7"/>
      <c r="H622" s="7"/>
      <c r="I622" s="7"/>
      <c r="J622" s="7"/>
      <c r="K622" s="7"/>
      <c r="L622" s="7"/>
      <c r="M622" s="19"/>
      <c r="N622" s="7"/>
      <c r="O622" s="19"/>
      <c r="P622" s="19"/>
      <c r="Q622" s="19"/>
      <c r="R622" s="19"/>
      <c r="S622" s="19"/>
      <c r="T622" s="19"/>
      <c r="U622" s="19"/>
      <c r="V622" s="19"/>
      <c r="W622" s="19"/>
      <c r="X622" s="19"/>
      <c r="Y622" s="19"/>
      <c r="Z622" s="19"/>
      <c r="AA622" s="19"/>
      <c r="AB622" s="19"/>
      <c r="AC622" s="19"/>
    </row>
    <row r="623" spans="2:29" ht="12.75">
      <c r="B623" s="7"/>
      <c r="C623" s="7"/>
      <c r="D623" s="7"/>
      <c r="E623" s="7"/>
      <c r="F623" s="7"/>
      <c r="G623" s="7"/>
      <c r="H623" s="7"/>
      <c r="I623" s="7"/>
      <c r="J623" s="7"/>
      <c r="K623" s="7"/>
      <c r="L623" s="7"/>
      <c r="M623" s="19"/>
      <c r="N623" s="7"/>
      <c r="O623" s="19"/>
      <c r="P623" s="19"/>
      <c r="Q623" s="19"/>
      <c r="R623" s="19"/>
      <c r="S623" s="19"/>
      <c r="T623" s="19"/>
      <c r="U623" s="19"/>
      <c r="V623" s="19"/>
      <c r="W623" s="19"/>
      <c r="X623" s="19"/>
      <c r="Y623" s="19"/>
      <c r="Z623" s="19"/>
      <c r="AA623" s="19"/>
      <c r="AB623" s="19"/>
      <c r="AC623" s="19"/>
    </row>
    <row r="624" spans="2:29" ht="12.75">
      <c r="B624" s="7"/>
      <c r="C624" s="7"/>
      <c r="D624" s="7"/>
      <c r="E624" s="7"/>
      <c r="F624" s="7"/>
      <c r="G624" s="7"/>
      <c r="H624" s="7"/>
      <c r="I624" s="7"/>
      <c r="J624" s="7"/>
      <c r="K624" s="7"/>
      <c r="L624" s="7"/>
      <c r="M624" s="19"/>
      <c r="N624" s="7"/>
      <c r="O624" s="19"/>
      <c r="P624" s="19"/>
      <c r="Q624" s="19"/>
      <c r="R624" s="19"/>
      <c r="S624" s="19"/>
      <c r="T624" s="19"/>
      <c r="U624" s="19"/>
      <c r="V624" s="19"/>
      <c r="W624" s="19"/>
      <c r="X624" s="19"/>
      <c r="Y624" s="19"/>
      <c r="Z624" s="19"/>
      <c r="AA624" s="19"/>
      <c r="AB624" s="19"/>
      <c r="AC624" s="19"/>
    </row>
    <row r="625" spans="2:29" ht="12.75">
      <c r="B625" s="7"/>
      <c r="C625" s="7"/>
      <c r="D625" s="7"/>
      <c r="E625" s="7"/>
      <c r="F625" s="7"/>
      <c r="G625" s="7"/>
      <c r="H625" s="7"/>
      <c r="I625" s="7"/>
      <c r="J625" s="7"/>
      <c r="K625" s="7"/>
      <c r="L625" s="7"/>
      <c r="M625" s="19"/>
      <c r="N625" s="7"/>
      <c r="O625" s="19"/>
      <c r="P625" s="19"/>
      <c r="Q625" s="19"/>
      <c r="R625" s="19"/>
      <c r="S625" s="19"/>
      <c r="T625" s="19"/>
      <c r="U625" s="19"/>
      <c r="V625" s="19"/>
      <c r="W625" s="19"/>
      <c r="X625" s="19"/>
      <c r="Y625" s="19"/>
      <c r="Z625" s="19"/>
      <c r="AA625" s="19"/>
      <c r="AB625" s="19"/>
      <c r="AC625" s="19"/>
    </row>
    <row r="626" spans="2:29" ht="12.75">
      <c r="B626" s="7"/>
      <c r="C626" s="7"/>
      <c r="D626" s="7"/>
      <c r="E626" s="7"/>
      <c r="F626" s="7"/>
      <c r="G626" s="7"/>
      <c r="H626" s="7"/>
      <c r="I626" s="7"/>
      <c r="J626" s="7"/>
      <c r="K626" s="7"/>
      <c r="L626" s="7"/>
      <c r="M626" s="19"/>
      <c r="N626" s="7"/>
      <c r="O626" s="19"/>
      <c r="P626" s="19"/>
      <c r="Q626" s="19"/>
      <c r="R626" s="19"/>
      <c r="S626" s="19"/>
      <c r="T626" s="19"/>
      <c r="U626" s="19"/>
      <c r="V626" s="19"/>
      <c r="W626" s="19"/>
      <c r="X626" s="19"/>
      <c r="Y626" s="19"/>
      <c r="Z626" s="19"/>
      <c r="AA626" s="19"/>
      <c r="AB626" s="19"/>
      <c r="AC626" s="19"/>
    </row>
    <row r="627" spans="2:29" ht="12.75">
      <c r="B627" s="7"/>
      <c r="C627" s="7"/>
      <c r="D627" s="7"/>
      <c r="E627" s="7"/>
      <c r="F627" s="7"/>
      <c r="G627" s="7"/>
      <c r="H627" s="7"/>
      <c r="I627" s="7"/>
      <c r="J627" s="7"/>
      <c r="K627" s="7"/>
      <c r="L627" s="7"/>
      <c r="M627" s="19"/>
      <c r="N627" s="7"/>
      <c r="O627" s="19"/>
      <c r="P627" s="19"/>
      <c r="Q627" s="19"/>
      <c r="R627" s="19"/>
      <c r="S627" s="19"/>
      <c r="T627" s="19"/>
      <c r="U627" s="19"/>
      <c r="V627" s="19"/>
      <c r="W627" s="19"/>
      <c r="X627" s="19"/>
      <c r="Y627" s="19"/>
      <c r="Z627" s="19"/>
      <c r="AA627" s="19"/>
      <c r="AB627" s="19"/>
      <c r="AC627" s="19"/>
    </row>
    <row r="628" spans="2:29" ht="12.75">
      <c r="B628" s="7"/>
      <c r="C628" s="7"/>
      <c r="D628" s="7"/>
      <c r="E628" s="7"/>
      <c r="F628" s="7"/>
      <c r="G628" s="7"/>
      <c r="H628" s="7"/>
      <c r="I628" s="7"/>
      <c r="J628" s="7"/>
      <c r="K628" s="7"/>
      <c r="L628" s="7"/>
      <c r="M628" s="19"/>
      <c r="N628" s="7"/>
      <c r="O628" s="19"/>
      <c r="P628" s="19"/>
      <c r="Q628" s="19"/>
      <c r="R628" s="19"/>
      <c r="S628" s="19"/>
      <c r="T628" s="19"/>
      <c r="U628" s="19"/>
      <c r="V628" s="19"/>
      <c r="W628" s="19"/>
      <c r="X628" s="19"/>
      <c r="Y628" s="19"/>
      <c r="Z628" s="19"/>
      <c r="AA628" s="19"/>
      <c r="AB628" s="19"/>
      <c r="AC628" s="19"/>
    </row>
    <row r="629" spans="2:29" ht="12.75">
      <c r="B629" s="7"/>
      <c r="C629" s="7"/>
      <c r="D629" s="7"/>
      <c r="E629" s="7"/>
      <c r="F629" s="7"/>
      <c r="G629" s="7"/>
      <c r="H629" s="7"/>
      <c r="I629" s="7"/>
      <c r="J629" s="7"/>
      <c r="K629" s="7"/>
      <c r="L629" s="7"/>
      <c r="M629" s="19"/>
      <c r="N629" s="7"/>
      <c r="O629" s="19"/>
      <c r="P629" s="19"/>
      <c r="Q629" s="19"/>
      <c r="R629" s="19"/>
      <c r="S629" s="19"/>
      <c r="T629" s="19"/>
      <c r="U629" s="19"/>
      <c r="V629" s="19"/>
      <c r="W629" s="19"/>
      <c r="X629" s="19"/>
      <c r="Y629" s="19"/>
      <c r="Z629" s="19"/>
      <c r="AA629" s="19"/>
      <c r="AB629" s="19"/>
      <c r="AC629" s="19"/>
    </row>
    <row r="630" spans="2:29" ht="12.75">
      <c r="B630" s="7"/>
      <c r="C630" s="7"/>
      <c r="D630" s="7"/>
      <c r="E630" s="7"/>
      <c r="F630" s="7"/>
      <c r="G630" s="7"/>
      <c r="H630" s="7"/>
      <c r="I630" s="7"/>
      <c r="J630" s="7"/>
      <c r="K630" s="7"/>
      <c r="L630" s="7"/>
      <c r="M630" s="19"/>
      <c r="N630" s="7"/>
      <c r="O630" s="19"/>
      <c r="P630" s="19"/>
      <c r="Q630" s="19"/>
      <c r="R630" s="19"/>
      <c r="S630" s="19"/>
      <c r="T630" s="19"/>
      <c r="U630" s="19"/>
      <c r="V630" s="19"/>
      <c r="W630" s="19"/>
      <c r="X630" s="19"/>
      <c r="Y630" s="19"/>
      <c r="Z630" s="19"/>
      <c r="AA630" s="19"/>
      <c r="AB630" s="19"/>
      <c r="AC630" s="19"/>
    </row>
    <row r="631" spans="2:29" ht="12.75">
      <c r="B631" s="7"/>
      <c r="C631" s="7"/>
      <c r="D631" s="7"/>
      <c r="E631" s="7"/>
      <c r="F631" s="7"/>
      <c r="G631" s="7"/>
      <c r="H631" s="7"/>
      <c r="I631" s="7"/>
      <c r="J631" s="7"/>
      <c r="K631" s="7"/>
      <c r="L631" s="7"/>
      <c r="M631" s="19"/>
      <c r="N631" s="7"/>
      <c r="O631" s="19"/>
      <c r="P631" s="19"/>
      <c r="Q631" s="19"/>
      <c r="R631" s="19"/>
      <c r="S631" s="19"/>
      <c r="T631" s="19"/>
      <c r="U631" s="19"/>
      <c r="V631" s="19"/>
      <c r="W631" s="19"/>
      <c r="X631" s="19"/>
      <c r="Y631" s="19"/>
      <c r="Z631" s="19"/>
      <c r="AA631" s="19"/>
      <c r="AB631" s="19"/>
      <c r="AC631" s="19"/>
    </row>
    <row r="632" spans="2:29" ht="12.75">
      <c r="B632" s="7"/>
      <c r="C632" s="7"/>
      <c r="D632" s="7"/>
      <c r="E632" s="7"/>
      <c r="F632" s="7"/>
      <c r="G632" s="7"/>
      <c r="H632" s="7"/>
      <c r="I632" s="7"/>
      <c r="J632" s="7"/>
      <c r="K632" s="7"/>
      <c r="L632" s="7"/>
      <c r="M632" s="19"/>
      <c r="N632" s="7"/>
      <c r="O632" s="19"/>
      <c r="P632" s="19"/>
      <c r="Q632" s="19"/>
      <c r="R632" s="19"/>
      <c r="S632" s="19"/>
      <c r="T632" s="19"/>
      <c r="U632" s="19"/>
      <c r="V632" s="19"/>
      <c r="W632" s="19"/>
      <c r="X632" s="19"/>
      <c r="Y632" s="19"/>
      <c r="Z632" s="19"/>
      <c r="AA632" s="19"/>
      <c r="AB632" s="19"/>
      <c r="AC632" s="19"/>
    </row>
    <row r="633" spans="2:29" ht="12.75">
      <c r="B633" s="7"/>
      <c r="C633" s="7"/>
      <c r="D633" s="7"/>
      <c r="E633" s="7"/>
      <c r="F633" s="7"/>
      <c r="G633" s="7"/>
      <c r="H633" s="7"/>
      <c r="I633" s="7"/>
      <c r="J633" s="7"/>
      <c r="K633" s="7"/>
      <c r="L633" s="7"/>
      <c r="M633" s="19"/>
      <c r="N633" s="7"/>
      <c r="O633" s="19"/>
      <c r="P633" s="19"/>
      <c r="Q633" s="19"/>
      <c r="R633" s="19"/>
      <c r="S633" s="19"/>
      <c r="T633" s="19"/>
      <c r="U633" s="19"/>
      <c r="V633" s="19"/>
      <c r="W633" s="19"/>
      <c r="X633" s="19"/>
      <c r="Y633" s="19"/>
      <c r="Z633" s="19"/>
      <c r="AA633" s="19"/>
      <c r="AB633" s="19"/>
      <c r="AC633" s="19"/>
    </row>
    <row r="634" spans="2:29" ht="12.75">
      <c r="B634" s="7"/>
      <c r="C634" s="7"/>
      <c r="D634" s="7"/>
      <c r="E634" s="7"/>
      <c r="F634" s="7"/>
      <c r="G634" s="7"/>
      <c r="H634" s="7"/>
      <c r="I634" s="7"/>
      <c r="J634" s="7"/>
      <c r="K634" s="7"/>
      <c r="L634" s="7"/>
      <c r="M634" s="19"/>
      <c r="N634" s="7"/>
      <c r="O634" s="19"/>
      <c r="P634" s="19"/>
      <c r="Q634" s="19"/>
      <c r="R634" s="19"/>
      <c r="S634" s="19"/>
      <c r="T634" s="19"/>
      <c r="U634" s="19"/>
      <c r="V634" s="19"/>
      <c r="W634" s="19"/>
      <c r="X634" s="19"/>
      <c r="Y634" s="19"/>
      <c r="Z634" s="19"/>
      <c r="AA634" s="19"/>
      <c r="AB634" s="19"/>
      <c r="AC634" s="19"/>
    </row>
    <row r="635" spans="2:29" ht="12.75">
      <c r="B635" s="7"/>
      <c r="C635" s="7"/>
      <c r="D635" s="7"/>
      <c r="E635" s="7"/>
      <c r="F635" s="7"/>
      <c r="G635" s="7"/>
      <c r="H635" s="7"/>
      <c r="I635" s="7"/>
      <c r="J635" s="7"/>
      <c r="K635" s="7"/>
      <c r="L635" s="7"/>
      <c r="M635" s="19"/>
      <c r="N635" s="7"/>
      <c r="O635" s="19"/>
      <c r="P635" s="19"/>
      <c r="Q635" s="19"/>
      <c r="R635" s="19"/>
      <c r="S635" s="19"/>
      <c r="T635" s="19"/>
      <c r="U635" s="19"/>
      <c r="V635" s="19"/>
      <c r="W635" s="19"/>
      <c r="X635" s="19"/>
      <c r="Y635" s="19"/>
      <c r="Z635" s="19"/>
      <c r="AA635" s="19"/>
      <c r="AB635" s="19"/>
      <c r="AC635" s="19"/>
    </row>
    <row r="636" spans="2:29" ht="12.75">
      <c r="B636" s="7"/>
      <c r="C636" s="7"/>
      <c r="D636" s="7"/>
      <c r="E636" s="7"/>
      <c r="F636" s="7"/>
      <c r="G636" s="7"/>
      <c r="H636" s="7"/>
      <c r="I636" s="7"/>
      <c r="J636" s="7"/>
      <c r="K636" s="7"/>
      <c r="L636" s="7"/>
      <c r="M636" s="19"/>
      <c r="N636" s="7"/>
      <c r="O636" s="19"/>
      <c r="P636" s="19"/>
      <c r="Q636" s="19"/>
      <c r="R636" s="19"/>
      <c r="S636" s="19"/>
      <c r="T636" s="19"/>
      <c r="U636" s="19"/>
      <c r="V636" s="19"/>
      <c r="W636" s="19"/>
      <c r="X636" s="19"/>
      <c r="Y636" s="19"/>
      <c r="Z636" s="19"/>
      <c r="AA636" s="19"/>
      <c r="AB636" s="19"/>
      <c r="AC636" s="19"/>
    </row>
    <row r="637" spans="2:29" ht="12.75">
      <c r="B637" s="7"/>
      <c r="C637" s="7"/>
      <c r="D637" s="7"/>
      <c r="E637" s="7"/>
      <c r="F637" s="7"/>
      <c r="G637" s="7"/>
      <c r="H637" s="7"/>
      <c r="I637" s="7"/>
      <c r="J637" s="7"/>
      <c r="K637" s="7"/>
      <c r="L637" s="7"/>
      <c r="M637" s="19"/>
      <c r="N637" s="7"/>
      <c r="O637" s="19"/>
      <c r="P637" s="19"/>
      <c r="Q637" s="19"/>
      <c r="R637" s="19"/>
      <c r="S637" s="19"/>
      <c r="T637" s="19"/>
      <c r="U637" s="19"/>
      <c r="V637" s="19"/>
      <c r="W637" s="19"/>
      <c r="X637" s="19"/>
      <c r="Y637" s="19"/>
      <c r="Z637" s="19"/>
      <c r="AA637" s="19"/>
      <c r="AB637" s="19"/>
      <c r="AC637" s="19"/>
    </row>
    <row r="638" spans="2:29" ht="12.75">
      <c r="B638" s="7"/>
      <c r="C638" s="7"/>
      <c r="D638" s="7"/>
      <c r="E638" s="7"/>
      <c r="F638" s="7"/>
      <c r="G638" s="7"/>
      <c r="H638" s="7"/>
      <c r="I638" s="7"/>
      <c r="J638" s="7"/>
      <c r="K638" s="7"/>
      <c r="L638" s="7"/>
      <c r="M638" s="19"/>
      <c r="N638" s="7"/>
      <c r="O638" s="19"/>
      <c r="P638" s="19"/>
      <c r="Q638" s="19"/>
      <c r="R638" s="19"/>
      <c r="S638" s="19"/>
      <c r="T638" s="19"/>
      <c r="U638" s="19"/>
      <c r="V638" s="19"/>
      <c r="W638" s="19"/>
      <c r="X638" s="19"/>
      <c r="Y638" s="19"/>
      <c r="Z638" s="19"/>
      <c r="AA638" s="19"/>
      <c r="AB638" s="19"/>
      <c r="AC638" s="19"/>
    </row>
    <row r="639" spans="2:29" ht="12.75">
      <c r="B639" s="7"/>
      <c r="C639" s="7"/>
      <c r="D639" s="7"/>
      <c r="E639" s="7"/>
      <c r="F639" s="7"/>
      <c r="G639" s="7"/>
      <c r="H639" s="7"/>
      <c r="I639" s="7"/>
      <c r="J639" s="7"/>
      <c r="K639" s="7"/>
      <c r="L639" s="7"/>
      <c r="M639" s="19"/>
      <c r="N639" s="7"/>
      <c r="O639" s="19"/>
      <c r="P639" s="19"/>
      <c r="Q639" s="19"/>
      <c r="R639" s="19"/>
      <c r="S639" s="19"/>
      <c r="T639" s="19"/>
      <c r="U639" s="19"/>
      <c r="V639" s="19"/>
      <c r="W639" s="19"/>
      <c r="X639" s="19"/>
      <c r="Y639" s="19"/>
      <c r="Z639" s="19"/>
      <c r="AA639" s="19"/>
      <c r="AB639" s="19"/>
      <c r="AC639" s="19"/>
    </row>
    <row r="640" spans="2:29" ht="12.75">
      <c r="B640" s="7"/>
      <c r="C640" s="7"/>
      <c r="D640" s="7"/>
      <c r="E640" s="7"/>
      <c r="F640" s="7"/>
      <c r="G640" s="7"/>
      <c r="H640" s="7"/>
      <c r="I640" s="7"/>
      <c r="J640" s="7"/>
      <c r="K640" s="7"/>
      <c r="L640" s="7"/>
      <c r="M640" s="19"/>
      <c r="N640" s="7"/>
      <c r="O640" s="19"/>
      <c r="P640" s="19"/>
      <c r="Q640" s="19"/>
      <c r="R640" s="19"/>
      <c r="S640" s="19"/>
      <c r="T640" s="19"/>
      <c r="U640" s="19"/>
      <c r="V640" s="19"/>
      <c r="W640" s="19"/>
      <c r="X640" s="19"/>
      <c r="Y640" s="19"/>
      <c r="Z640" s="19"/>
      <c r="AA640" s="19"/>
      <c r="AB640" s="19"/>
      <c r="AC640" s="19"/>
    </row>
    <row r="641" spans="2:29" ht="12.75">
      <c r="B641" s="7"/>
      <c r="C641" s="7"/>
      <c r="D641" s="7"/>
      <c r="E641" s="7"/>
      <c r="F641" s="7"/>
      <c r="G641" s="7"/>
      <c r="H641" s="7"/>
      <c r="I641" s="7"/>
      <c r="J641" s="7"/>
      <c r="K641" s="7"/>
      <c r="L641" s="7"/>
      <c r="M641" s="19"/>
      <c r="N641" s="7"/>
      <c r="O641" s="19"/>
      <c r="P641" s="19"/>
      <c r="Q641" s="19"/>
      <c r="R641" s="19"/>
      <c r="S641" s="19"/>
      <c r="T641" s="19"/>
      <c r="U641" s="19"/>
      <c r="V641" s="19"/>
      <c r="W641" s="19"/>
      <c r="X641" s="19"/>
      <c r="Y641" s="19"/>
      <c r="Z641" s="19"/>
      <c r="AA641" s="19"/>
      <c r="AB641" s="19"/>
      <c r="AC641" s="19"/>
    </row>
    <row r="642" spans="2:29" ht="12.75">
      <c r="B642" s="7"/>
      <c r="C642" s="7"/>
      <c r="D642" s="7"/>
      <c r="E642" s="7"/>
      <c r="F642" s="7"/>
      <c r="G642" s="7"/>
      <c r="H642" s="7"/>
      <c r="I642" s="7"/>
      <c r="J642" s="7"/>
      <c r="K642" s="7"/>
      <c r="L642" s="7"/>
      <c r="M642" s="19"/>
      <c r="N642" s="7"/>
      <c r="O642" s="19"/>
      <c r="P642" s="19"/>
      <c r="Q642" s="19"/>
      <c r="R642" s="19"/>
      <c r="S642" s="19"/>
      <c r="T642" s="19"/>
      <c r="U642" s="19"/>
      <c r="V642" s="19"/>
      <c r="W642" s="19"/>
      <c r="X642" s="19"/>
      <c r="Y642" s="19"/>
      <c r="Z642" s="19"/>
      <c r="AA642" s="19"/>
      <c r="AB642" s="19"/>
      <c r="AC642" s="19"/>
    </row>
    <row r="643" spans="2:29" ht="12.75">
      <c r="B643" s="7"/>
      <c r="C643" s="7"/>
      <c r="D643" s="7"/>
      <c r="E643" s="7"/>
      <c r="F643" s="7"/>
      <c r="G643" s="7"/>
      <c r="H643" s="7"/>
      <c r="I643" s="7"/>
      <c r="J643" s="7"/>
      <c r="K643" s="7"/>
      <c r="L643" s="7"/>
      <c r="M643" s="19"/>
      <c r="N643" s="7"/>
      <c r="O643" s="19"/>
      <c r="P643" s="19"/>
      <c r="Q643" s="19"/>
      <c r="R643" s="19"/>
      <c r="S643" s="19"/>
      <c r="T643" s="19"/>
      <c r="U643" s="19"/>
      <c r="V643" s="19"/>
      <c r="W643" s="19"/>
      <c r="X643" s="19"/>
      <c r="Y643" s="19"/>
      <c r="Z643" s="19"/>
      <c r="AA643" s="19"/>
      <c r="AB643" s="19"/>
      <c r="AC643" s="19"/>
    </row>
    <row r="644" spans="2:29" ht="12.75">
      <c r="B644" s="7"/>
      <c r="C644" s="7"/>
      <c r="D644" s="7"/>
      <c r="E644" s="7"/>
      <c r="F644" s="7"/>
      <c r="G644" s="7"/>
      <c r="H644" s="7"/>
      <c r="I644" s="7"/>
      <c r="J644" s="7"/>
      <c r="K644" s="7"/>
      <c r="L644" s="7"/>
      <c r="M644" s="19"/>
      <c r="N644" s="7"/>
      <c r="O644" s="19"/>
      <c r="P644" s="19"/>
      <c r="Q644" s="19"/>
      <c r="R644" s="19"/>
      <c r="S644" s="19"/>
      <c r="T644" s="19"/>
      <c r="U644" s="19"/>
      <c r="V644" s="19"/>
      <c r="W644" s="19"/>
      <c r="X644" s="19"/>
      <c r="Y644" s="19"/>
      <c r="Z644" s="19"/>
      <c r="AA644" s="19"/>
      <c r="AB644" s="19"/>
      <c r="AC644" s="19"/>
    </row>
    <row r="645" spans="2:29" ht="12.75">
      <c r="B645" s="7"/>
      <c r="C645" s="7"/>
      <c r="D645" s="7"/>
      <c r="E645" s="7"/>
      <c r="F645" s="7"/>
      <c r="G645" s="7"/>
      <c r="H645" s="7"/>
      <c r="I645" s="7"/>
      <c r="J645" s="7"/>
      <c r="K645" s="7"/>
      <c r="L645" s="7"/>
      <c r="M645" s="19"/>
      <c r="N645" s="7"/>
      <c r="O645" s="19"/>
      <c r="P645" s="19"/>
      <c r="Q645" s="19"/>
      <c r="R645" s="19"/>
      <c r="S645" s="19"/>
      <c r="T645" s="19"/>
      <c r="U645" s="19"/>
      <c r="V645" s="19"/>
      <c r="W645" s="19"/>
      <c r="X645" s="19"/>
      <c r="Y645" s="19"/>
      <c r="Z645" s="19"/>
      <c r="AA645" s="19"/>
      <c r="AB645" s="19"/>
      <c r="AC645" s="19"/>
    </row>
    <row r="646" spans="2:29" ht="12.75">
      <c r="B646" s="7"/>
      <c r="C646" s="7"/>
      <c r="D646" s="7"/>
      <c r="E646" s="7"/>
      <c r="F646" s="7"/>
      <c r="G646" s="7"/>
      <c r="H646" s="7"/>
      <c r="I646" s="7"/>
      <c r="J646" s="7"/>
      <c r="K646" s="7"/>
      <c r="L646" s="7"/>
      <c r="M646" s="19"/>
      <c r="N646" s="7"/>
      <c r="O646" s="19"/>
      <c r="P646" s="19"/>
      <c r="Q646" s="19"/>
      <c r="R646" s="19"/>
      <c r="S646" s="19"/>
      <c r="T646" s="19"/>
      <c r="U646" s="19"/>
      <c r="V646" s="19"/>
      <c r="W646" s="19"/>
      <c r="X646" s="19"/>
      <c r="Y646" s="19"/>
      <c r="Z646" s="19"/>
      <c r="AA646" s="19"/>
      <c r="AB646" s="19"/>
      <c r="AC646" s="19"/>
    </row>
    <row r="647" spans="2:29" ht="12.75">
      <c r="B647" s="7"/>
      <c r="C647" s="7"/>
      <c r="D647" s="7"/>
      <c r="E647" s="7"/>
      <c r="F647" s="7"/>
      <c r="G647" s="7"/>
      <c r="H647" s="7"/>
      <c r="I647" s="7"/>
      <c r="J647" s="7"/>
      <c r="K647" s="7"/>
      <c r="L647" s="7"/>
      <c r="M647" s="19"/>
      <c r="N647" s="7"/>
      <c r="O647" s="19"/>
      <c r="P647" s="19"/>
      <c r="Q647" s="19"/>
      <c r="R647" s="19"/>
      <c r="S647" s="19"/>
      <c r="T647" s="19"/>
      <c r="U647" s="19"/>
      <c r="V647" s="19"/>
      <c r="W647" s="19"/>
      <c r="X647" s="19"/>
      <c r="Y647" s="19"/>
      <c r="Z647" s="19"/>
      <c r="AA647" s="19"/>
      <c r="AB647" s="19"/>
      <c r="AC647" s="19"/>
    </row>
    <row r="648" spans="2:29" ht="12.75">
      <c r="B648" s="7"/>
      <c r="C648" s="7"/>
      <c r="D648" s="7"/>
      <c r="E648" s="7"/>
      <c r="F648" s="7"/>
      <c r="G648" s="7"/>
      <c r="H648" s="7"/>
      <c r="I648" s="7"/>
      <c r="J648" s="7"/>
      <c r="K648" s="7"/>
      <c r="L648" s="7"/>
      <c r="M648" s="19"/>
      <c r="N648" s="7"/>
      <c r="O648" s="19"/>
      <c r="P648" s="19"/>
      <c r="Q648" s="19"/>
      <c r="R648" s="19"/>
      <c r="S648" s="19"/>
      <c r="T648" s="19"/>
      <c r="U648" s="19"/>
      <c r="V648" s="19"/>
      <c r="W648" s="19"/>
      <c r="X648" s="19"/>
      <c r="Y648" s="19"/>
      <c r="Z648" s="19"/>
      <c r="AA648" s="19"/>
      <c r="AB648" s="19"/>
      <c r="AC648" s="19"/>
    </row>
    <row r="649" spans="2:29" ht="12.75">
      <c r="B649" s="7"/>
      <c r="C649" s="7"/>
      <c r="D649" s="7"/>
      <c r="E649" s="7"/>
      <c r="F649" s="7"/>
      <c r="G649" s="7"/>
      <c r="H649" s="7"/>
      <c r="I649" s="7"/>
      <c r="J649" s="7"/>
      <c r="K649" s="7"/>
      <c r="L649" s="7"/>
      <c r="M649" s="19"/>
      <c r="N649" s="7"/>
      <c r="O649" s="19"/>
      <c r="P649" s="19"/>
      <c r="Q649" s="19"/>
      <c r="R649" s="19"/>
      <c r="S649" s="19"/>
      <c r="T649" s="19"/>
      <c r="U649" s="19"/>
      <c r="V649" s="19"/>
      <c r="W649" s="19"/>
      <c r="X649" s="19"/>
      <c r="Y649" s="19"/>
      <c r="Z649" s="19"/>
      <c r="AA649" s="19"/>
      <c r="AB649" s="19"/>
      <c r="AC649" s="19"/>
    </row>
    <row r="650" spans="2:29" ht="12.75">
      <c r="B650" s="7"/>
      <c r="C650" s="7"/>
      <c r="D650" s="7"/>
      <c r="E650" s="7"/>
      <c r="F650" s="7"/>
      <c r="G650" s="7"/>
      <c r="H650" s="7"/>
      <c r="I650" s="7"/>
      <c r="J650" s="7"/>
      <c r="K650" s="7"/>
      <c r="L650" s="7"/>
      <c r="M650" s="19"/>
      <c r="N650" s="7"/>
      <c r="O650" s="19"/>
      <c r="P650" s="19"/>
      <c r="Q650" s="19"/>
      <c r="R650" s="19"/>
      <c r="S650" s="19"/>
      <c r="T650" s="19"/>
      <c r="U650" s="19"/>
      <c r="V650" s="19"/>
      <c r="W650" s="19"/>
      <c r="X650" s="19"/>
      <c r="Y650" s="19"/>
      <c r="Z650" s="19"/>
      <c r="AA650" s="19"/>
      <c r="AB650" s="19"/>
      <c r="AC650" s="19"/>
    </row>
    <row r="651" spans="2:29" ht="12.75">
      <c r="B651" s="7"/>
      <c r="C651" s="7"/>
      <c r="D651" s="7"/>
      <c r="E651" s="7"/>
      <c r="F651" s="7"/>
      <c r="G651" s="7"/>
      <c r="H651" s="7"/>
      <c r="I651" s="7"/>
      <c r="J651" s="7"/>
      <c r="K651" s="7"/>
      <c r="L651" s="7"/>
      <c r="M651" s="19"/>
      <c r="N651" s="7"/>
      <c r="O651" s="19"/>
      <c r="P651" s="19"/>
      <c r="Q651" s="19"/>
      <c r="R651" s="19"/>
      <c r="S651" s="19"/>
      <c r="T651" s="19"/>
      <c r="U651" s="19"/>
      <c r="V651" s="19"/>
      <c r="W651" s="19"/>
      <c r="X651" s="19"/>
      <c r="Y651" s="19"/>
      <c r="Z651" s="19"/>
      <c r="AA651" s="19"/>
      <c r="AB651" s="19"/>
      <c r="AC651" s="19"/>
    </row>
    <row r="652" spans="2:29" ht="12.75">
      <c r="B652" s="7"/>
      <c r="C652" s="7"/>
      <c r="D652" s="7"/>
      <c r="E652" s="7"/>
      <c r="F652" s="7"/>
      <c r="G652" s="7"/>
      <c r="H652" s="7"/>
      <c r="I652" s="7"/>
      <c r="J652" s="7"/>
      <c r="K652" s="7"/>
      <c r="L652" s="7"/>
      <c r="M652" s="19"/>
      <c r="N652" s="7"/>
      <c r="O652" s="19"/>
      <c r="P652" s="19"/>
      <c r="Q652" s="19"/>
      <c r="R652" s="19"/>
      <c r="S652" s="19"/>
      <c r="T652" s="19"/>
      <c r="U652" s="19"/>
      <c r="V652" s="19"/>
      <c r="W652" s="19"/>
      <c r="X652" s="19"/>
      <c r="Y652" s="19"/>
      <c r="Z652" s="19"/>
      <c r="AA652" s="19"/>
      <c r="AB652" s="19"/>
      <c r="AC652" s="19"/>
    </row>
    <row r="653" spans="2:29" ht="12.75">
      <c r="B653" s="7"/>
      <c r="C653" s="7"/>
      <c r="D653" s="7"/>
      <c r="E653" s="7"/>
      <c r="F653" s="7"/>
      <c r="G653" s="7"/>
      <c r="H653" s="7"/>
      <c r="I653" s="7"/>
      <c r="J653" s="7"/>
      <c r="K653" s="7"/>
      <c r="L653" s="7"/>
      <c r="M653" s="19"/>
      <c r="N653" s="7"/>
      <c r="O653" s="19"/>
      <c r="P653" s="19"/>
      <c r="Q653" s="19"/>
      <c r="R653" s="19"/>
      <c r="S653" s="19"/>
      <c r="T653" s="19"/>
      <c r="U653" s="19"/>
      <c r="V653" s="19"/>
      <c r="W653" s="19"/>
      <c r="X653" s="19"/>
      <c r="Y653" s="19"/>
      <c r="Z653" s="19"/>
      <c r="AA653" s="19"/>
      <c r="AB653" s="19"/>
      <c r="AC653" s="19"/>
    </row>
    <row r="654" spans="2:29" ht="12.75">
      <c r="B654" s="7"/>
      <c r="C654" s="7"/>
      <c r="D654" s="7"/>
      <c r="E654" s="7"/>
      <c r="F654" s="7"/>
      <c r="G654" s="7"/>
      <c r="H654" s="7"/>
      <c r="I654" s="7"/>
      <c r="J654" s="7"/>
      <c r="K654" s="7"/>
      <c r="L654" s="7"/>
      <c r="M654" s="19"/>
      <c r="N654" s="7"/>
      <c r="O654" s="19"/>
      <c r="P654" s="19"/>
      <c r="Q654" s="19"/>
      <c r="R654" s="19"/>
      <c r="S654" s="19"/>
      <c r="T654" s="19"/>
      <c r="U654" s="19"/>
      <c r="V654" s="19"/>
      <c r="W654" s="19"/>
      <c r="X654" s="19"/>
      <c r="Y654" s="19"/>
      <c r="Z654" s="19"/>
      <c r="AA654" s="19"/>
      <c r="AB654" s="19"/>
      <c r="AC654" s="19"/>
    </row>
    <row r="655" spans="2:29" ht="12.75">
      <c r="B655" s="7"/>
      <c r="C655" s="7"/>
      <c r="D655" s="7"/>
      <c r="E655" s="7"/>
      <c r="F655" s="7"/>
      <c r="G655" s="7"/>
      <c r="H655" s="7"/>
      <c r="I655" s="7"/>
      <c r="J655" s="7"/>
      <c r="K655" s="7"/>
      <c r="L655" s="7"/>
      <c r="M655" s="19"/>
      <c r="N655" s="7"/>
      <c r="O655" s="19"/>
      <c r="P655" s="19"/>
      <c r="Q655" s="19"/>
      <c r="R655" s="19"/>
      <c r="S655" s="19"/>
      <c r="T655" s="19"/>
      <c r="U655" s="19"/>
      <c r="V655" s="19"/>
      <c r="W655" s="19"/>
      <c r="X655" s="19"/>
      <c r="Y655" s="19"/>
      <c r="Z655" s="19"/>
      <c r="AA655" s="19"/>
      <c r="AB655" s="19"/>
      <c r="AC655" s="19"/>
    </row>
    <row r="656" spans="2:29" ht="12.75">
      <c r="B656" s="7"/>
      <c r="C656" s="7"/>
      <c r="D656" s="7"/>
      <c r="E656" s="7"/>
      <c r="F656" s="7"/>
      <c r="G656" s="7"/>
      <c r="H656" s="7"/>
      <c r="I656" s="7"/>
      <c r="J656" s="7"/>
      <c r="K656" s="7"/>
      <c r="L656" s="7"/>
      <c r="M656" s="19"/>
      <c r="N656" s="7"/>
      <c r="O656" s="19"/>
      <c r="P656" s="19"/>
      <c r="Q656" s="19"/>
      <c r="R656" s="19"/>
      <c r="S656" s="19"/>
      <c r="T656" s="19"/>
      <c r="U656" s="19"/>
      <c r="V656" s="19"/>
      <c r="W656" s="19"/>
      <c r="X656" s="19"/>
      <c r="Y656" s="19"/>
      <c r="Z656" s="19"/>
      <c r="AA656" s="19"/>
      <c r="AB656" s="19"/>
      <c r="AC656" s="19"/>
    </row>
    <row r="657" spans="2:29" ht="12.75">
      <c r="B657" s="7"/>
      <c r="C657" s="7"/>
      <c r="D657" s="7"/>
      <c r="E657" s="7"/>
      <c r="F657" s="7"/>
      <c r="G657" s="7"/>
      <c r="H657" s="7"/>
      <c r="I657" s="7"/>
      <c r="J657" s="7"/>
      <c r="K657" s="7"/>
      <c r="L657" s="7"/>
      <c r="M657" s="19"/>
      <c r="N657" s="7"/>
      <c r="O657" s="19"/>
      <c r="P657" s="19"/>
      <c r="Q657" s="19"/>
      <c r="R657" s="19"/>
      <c r="S657" s="19"/>
      <c r="T657" s="19"/>
      <c r="U657" s="19"/>
      <c r="V657" s="19"/>
      <c r="W657" s="19"/>
      <c r="X657" s="19"/>
      <c r="Y657" s="19"/>
      <c r="Z657" s="19"/>
      <c r="AA657" s="19"/>
      <c r="AB657" s="19"/>
      <c r="AC657" s="19"/>
    </row>
    <row r="658" spans="2:29" ht="12.75">
      <c r="B658" s="7"/>
      <c r="C658" s="7"/>
      <c r="D658" s="7"/>
      <c r="E658" s="7"/>
      <c r="F658" s="7"/>
      <c r="G658" s="7"/>
      <c r="H658" s="7"/>
      <c r="I658" s="7"/>
      <c r="J658" s="7"/>
      <c r="K658" s="7"/>
      <c r="L658" s="7"/>
      <c r="M658" s="19"/>
      <c r="N658" s="7"/>
      <c r="O658" s="19"/>
      <c r="P658" s="19"/>
      <c r="Q658" s="19"/>
      <c r="R658" s="19"/>
      <c r="S658" s="19"/>
      <c r="T658" s="19"/>
      <c r="U658" s="19"/>
      <c r="V658" s="19"/>
      <c r="W658" s="19"/>
      <c r="X658" s="19"/>
      <c r="Y658" s="19"/>
      <c r="Z658" s="19"/>
      <c r="AA658" s="19"/>
      <c r="AB658" s="19"/>
      <c r="AC658" s="19"/>
    </row>
    <row r="659" spans="2:29" ht="12.75">
      <c r="B659" s="7"/>
      <c r="C659" s="7"/>
      <c r="D659" s="7"/>
      <c r="E659" s="7"/>
      <c r="F659" s="7"/>
      <c r="G659" s="7"/>
      <c r="H659" s="7"/>
      <c r="I659" s="7"/>
      <c r="J659" s="7"/>
      <c r="K659" s="7"/>
      <c r="L659" s="7"/>
      <c r="M659" s="19"/>
      <c r="N659" s="7"/>
      <c r="O659" s="19"/>
      <c r="P659" s="19"/>
      <c r="Q659" s="19"/>
      <c r="R659" s="19"/>
      <c r="S659" s="19"/>
      <c r="T659" s="19"/>
      <c r="U659" s="19"/>
      <c r="V659" s="19"/>
      <c r="W659" s="19"/>
      <c r="X659" s="19"/>
      <c r="Y659" s="19"/>
      <c r="Z659" s="19"/>
      <c r="AA659" s="19"/>
      <c r="AB659" s="19"/>
      <c r="AC659" s="19"/>
    </row>
    <row r="660" spans="2:29" ht="12.75">
      <c r="B660" s="7"/>
      <c r="C660" s="7"/>
      <c r="D660" s="7"/>
      <c r="E660" s="7"/>
      <c r="F660" s="7"/>
      <c r="G660" s="7"/>
      <c r="H660" s="7"/>
      <c r="I660" s="7"/>
      <c r="J660" s="7"/>
      <c r="K660" s="7"/>
      <c r="L660" s="7"/>
      <c r="M660" s="19"/>
      <c r="N660" s="7"/>
      <c r="O660" s="19"/>
      <c r="P660" s="19"/>
      <c r="Q660" s="19"/>
      <c r="R660" s="19"/>
      <c r="S660" s="19"/>
      <c r="T660" s="19"/>
      <c r="U660" s="19"/>
      <c r="V660" s="19"/>
      <c r="W660" s="19"/>
      <c r="X660" s="19"/>
      <c r="Y660" s="19"/>
      <c r="Z660" s="19"/>
      <c r="AA660" s="19"/>
      <c r="AB660" s="19"/>
      <c r="AC660" s="19"/>
    </row>
    <row r="661" spans="2:29" ht="12.75">
      <c r="B661" s="7"/>
      <c r="C661" s="7"/>
      <c r="D661" s="7"/>
      <c r="E661" s="7"/>
      <c r="F661" s="7"/>
      <c r="G661" s="7"/>
      <c r="H661" s="7"/>
      <c r="I661" s="7"/>
      <c r="J661" s="7"/>
      <c r="K661" s="7"/>
      <c r="L661" s="7"/>
      <c r="M661" s="19"/>
      <c r="N661" s="7"/>
      <c r="O661" s="19"/>
      <c r="P661" s="19"/>
      <c r="Q661" s="19"/>
      <c r="R661" s="19"/>
      <c r="S661" s="19"/>
      <c r="T661" s="19"/>
      <c r="U661" s="19"/>
      <c r="V661" s="19"/>
      <c r="W661" s="19"/>
      <c r="X661" s="19"/>
      <c r="Y661" s="19"/>
      <c r="Z661" s="19"/>
      <c r="AA661" s="19"/>
      <c r="AB661" s="19"/>
      <c r="AC661" s="19"/>
    </row>
    <row r="662" spans="2:29" ht="12.75">
      <c r="B662" s="7"/>
      <c r="C662" s="7"/>
      <c r="D662" s="7"/>
      <c r="E662" s="7"/>
      <c r="F662" s="7"/>
      <c r="G662" s="7"/>
      <c r="H662" s="7"/>
      <c r="I662" s="7"/>
      <c r="J662" s="7"/>
      <c r="K662" s="7"/>
      <c r="L662" s="7"/>
      <c r="M662" s="19"/>
      <c r="N662" s="7"/>
      <c r="O662" s="19"/>
      <c r="P662" s="19"/>
      <c r="Q662" s="19"/>
      <c r="R662" s="19"/>
      <c r="S662" s="19"/>
      <c r="T662" s="19"/>
      <c r="U662" s="19"/>
      <c r="V662" s="19"/>
      <c r="W662" s="19"/>
      <c r="X662" s="19"/>
      <c r="Y662" s="19"/>
      <c r="Z662" s="19"/>
      <c r="AA662" s="19"/>
      <c r="AB662" s="19"/>
      <c r="AC662" s="19"/>
    </row>
    <row r="663" spans="2:29" ht="12.75">
      <c r="B663" s="7"/>
      <c r="C663" s="7"/>
      <c r="D663" s="7"/>
      <c r="E663" s="7"/>
      <c r="F663" s="7"/>
      <c r="G663" s="7"/>
      <c r="H663" s="7"/>
      <c r="I663" s="7"/>
      <c r="J663" s="7"/>
      <c r="K663" s="7"/>
      <c r="L663" s="7"/>
      <c r="M663" s="19"/>
      <c r="N663" s="7"/>
      <c r="O663" s="19"/>
      <c r="P663" s="19"/>
      <c r="Q663" s="19"/>
      <c r="R663" s="19"/>
      <c r="S663" s="19"/>
      <c r="T663" s="19"/>
      <c r="U663" s="19"/>
      <c r="V663" s="19"/>
      <c r="W663" s="19"/>
      <c r="X663" s="19"/>
      <c r="Y663" s="19"/>
      <c r="Z663" s="19"/>
      <c r="AA663" s="19"/>
      <c r="AB663" s="19"/>
      <c r="AC663" s="19"/>
    </row>
    <row r="664" spans="2:29" ht="12.75">
      <c r="B664" s="7"/>
      <c r="C664" s="7"/>
      <c r="D664" s="7"/>
      <c r="E664" s="7"/>
      <c r="F664" s="7"/>
      <c r="G664" s="7"/>
      <c r="H664" s="7"/>
      <c r="I664" s="7"/>
      <c r="J664" s="7"/>
      <c r="K664" s="7"/>
      <c r="L664" s="7"/>
      <c r="M664" s="19"/>
      <c r="N664" s="7"/>
      <c r="O664" s="19"/>
      <c r="P664" s="19"/>
      <c r="Q664" s="19"/>
      <c r="R664" s="19"/>
      <c r="S664" s="19"/>
      <c r="T664" s="19"/>
      <c r="U664" s="19"/>
      <c r="V664" s="19"/>
      <c r="W664" s="19"/>
      <c r="X664" s="19"/>
      <c r="Y664" s="19"/>
      <c r="Z664" s="19"/>
      <c r="AA664" s="19"/>
      <c r="AB664" s="19"/>
      <c r="AC664" s="19"/>
    </row>
    <row r="665" spans="2:29" ht="12.75">
      <c r="B665" s="7"/>
      <c r="C665" s="7"/>
      <c r="D665" s="7"/>
      <c r="E665" s="7"/>
      <c r="F665" s="7"/>
      <c r="G665" s="7"/>
      <c r="H665" s="7"/>
      <c r="I665" s="7"/>
      <c r="J665" s="7"/>
      <c r="K665" s="7"/>
      <c r="L665" s="7"/>
      <c r="M665" s="19"/>
      <c r="N665" s="7"/>
      <c r="O665" s="19"/>
      <c r="P665" s="19"/>
      <c r="Q665" s="19"/>
      <c r="R665" s="19"/>
      <c r="S665" s="19"/>
      <c r="T665" s="19"/>
      <c r="U665" s="19"/>
      <c r="V665" s="19"/>
      <c r="W665" s="19"/>
      <c r="X665" s="19"/>
      <c r="Y665" s="19"/>
      <c r="Z665" s="19"/>
      <c r="AA665" s="19"/>
      <c r="AB665" s="19"/>
      <c r="AC665" s="19"/>
    </row>
    <row r="666" spans="2:29" ht="12.75">
      <c r="B666" s="7"/>
      <c r="C666" s="7"/>
      <c r="D666" s="7"/>
      <c r="E666" s="7"/>
      <c r="F666" s="7"/>
      <c r="G666" s="7"/>
      <c r="H666" s="7"/>
      <c r="I666" s="7"/>
      <c r="J666" s="7"/>
      <c r="K666" s="7"/>
      <c r="L666" s="7"/>
      <c r="M666" s="19"/>
      <c r="N666" s="7"/>
      <c r="O666" s="19"/>
      <c r="P666" s="19"/>
      <c r="Q666" s="19"/>
      <c r="R666" s="19"/>
      <c r="S666" s="19"/>
      <c r="T666" s="19"/>
      <c r="U666" s="19"/>
      <c r="V666" s="19"/>
      <c r="W666" s="19"/>
      <c r="X666" s="19"/>
      <c r="Y666" s="19"/>
      <c r="Z666" s="19"/>
      <c r="AA666" s="19"/>
      <c r="AB666" s="19"/>
      <c r="AC666" s="19"/>
    </row>
    <row r="667" spans="2:29" ht="12.75">
      <c r="B667" s="7"/>
      <c r="C667" s="7"/>
      <c r="D667" s="7"/>
      <c r="E667" s="7"/>
      <c r="F667" s="7"/>
      <c r="G667" s="7"/>
      <c r="H667" s="7"/>
      <c r="I667" s="7"/>
      <c r="J667" s="7"/>
      <c r="K667" s="7"/>
      <c r="L667" s="7"/>
      <c r="M667" s="19"/>
      <c r="N667" s="7"/>
      <c r="O667" s="19"/>
      <c r="P667" s="19"/>
      <c r="Q667" s="19"/>
      <c r="R667" s="19"/>
      <c r="S667" s="19"/>
      <c r="T667" s="19"/>
      <c r="U667" s="19"/>
      <c r="V667" s="19"/>
      <c r="W667" s="19"/>
      <c r="X667" s="19"/>
      <c r="Y667" s="19"/>
      <c r="Z667" s="19"/>
      <c r="AA667" s="19"/>
      <c r="AB667" s="19"/>
      <c r="AC667" s="19"/>
    </row>
    <row r="668" spans="2:29" ht="12.75">
      <c r="B668" s="7"/>
      <c r="C668" s="7"/>
      <c r="D668" s="7"/>
      <c r="E668" s="7"/>
      <c r="F668" s="7"/>
      <c r="G668" s="7"/>
      <c r="H668" s="7"/>
      <c r="I668" s="7"/>
      <c r="J668" s="7"/>
      <c r="K668" s="7"/>
      <c r="L668" s="7"/>
      <c r="M668" s="19"/>
      <c r="N668" s="7"/>
      <c r="O668" s="19"/>
      <c r="P668" s="19"/>
      <c r="Q668" s="19"/>
      <c r="R668" s="19"/>
      <c r="S668" s="19"/>
      <c r="T668" s="19"/>
      <c r="U668" s="19"/>
      <c r="V668" s="19"/>
      <c r="W668" s="19"/>
      <c r="X668" s="19"/>
      <c r="Y668" s="19"/>
      <c r="Z668" s="19"/>
      <c r="AA668" s="19"/>
      <c r="AB668" s="19"/>
      <c r="AC668" s="19"/>
    </row>
    <row r="669" spans="2:29" ht="12.75">
      <c r="B669" s="7"/>
      <c r="C669" s="7"/>
      <c r="D669" s="7"/>
      <c r="E669" s="7"/>
      <c r="F669" s="7"/>
      <c r="G669" s="7"/>
      <c r="H669" s="7"/>
      <c r="I669" s="7"/>
      <c r="J669" s="7"/>
      <c r="K669" s="7"/>
      <c r="L669" s="7"/>
      <c r="M669" s="19"/>
      <c r="N669" s="7"/>
      <c r="O669" s="19"/>
      <c r="P669" s="19"/>
      <c r="Q669" s="19"/>
      <c r="R669" s="19"/>
      <c r="S669" s="19"/>
      <c r="T669" s="19"/>
      <c r="U669" s="19"/>
      <c r="V669" s="19"/>
      <c r="W669" s="19"/>
      <c r="X669" s="19"/>
      <c r="Y669" s="19"/>
      <c r="Z669" s="19"/>
      <c r="AA669" s="19"/>
      <c r="AB669" s="19"/>
      <c r="AC669" s="19"/>
    </row>
    <row r="670" spans="2:29" ht="12.75">
      <c r="B670" s="7"/>
      <c r="C670" s="7"/>
      <c r="D670" s="7"/>
      <c r="E670" s="7"/>
      <c r="F670" s="7"/>
      <c r="G670" s="7"/>
      <c r="H670" s="7"/>
      <c r="I670" s="7"/>
      <c r="J670" s="7"/>
      <c r="K670" s="7"/>
      <c r="L670" s="7"/>
      <c r="M670" s="19"/>
      <c r="N670" s="7"/>
      <c r="O670" s="19"/>
      <c r="P670" s="19"/>
      <c r="Q670" s="19"/>
      <c r="R670" s="19"/>
      <c r="S670" s="19"/>
      <c r="T670" s="19"/>
      <c r="U670" s="19"/>
      <c r="V670" s="19"/>
      <c r="W670" s="19"/>
      <c r="X670" s="19"/>
      <c r="Y670" s="19"/>
      <c r="Z670" s="19"/>
      <c r="AA670" s="19"/>
      <c r="AB670" s="19"/>
      <c r="AC670" s="19"/>
    </row>
    <row r="671" spans="2:29" ht="12.75">
      <c r="B671" s="7"/>
      <c r="C671" s="7"/>
      <c r="D671" s="7"/>
      <c r="E671" s="7"/>
      <c r="F671" s="7"/>
      <c r="G671" s="7"/>
      <c r="H671" s="7"/>
      <c r="I671" s="7"/>
      <c r="J671" s="7"/>
      <c r="K671" s="7"/>
      <c r="L671" s="7"/>
      <c r="M671" s="19"/>
      <c r="N671" s="7"/>
      <c r="O671" s="19"/>
      <c r="P671" s="19"/>
      <c r="Q671" s="19"/>
      <c r="R671" s="19"/>
      <c r="S671" s="19"/>
      <c r="T671" s="19"/>
      <c r="U671" s="19"/>
      <c r="V671" s="19"/>
      <c r="W671" s="19"/>
      <c r="X671" s="19"/>
      <c r="Y671" s="19"/>
      <c r="Z671" s="19"/>
      <c r="AA671" s="19"/>
      <c r="AB671" s="19"/>
      <c r="AC671" s="19"/>
    </row>
    <row r="672" spans="2:29" ht="12.75">
      <c r="B672" s="7"/>
      <c r="C672" s="7"/>
      <c r="D672" s="7"/>
      <c r="E672" s="7"/>
      <c r="F672" s="7"/>
      <c r="G672" s="7"/>
      <c r="H672" s="7"/>
      <c r="I672" s="7"/>
      <c r="J672" s="7"/>
      <c r="K672" s="7"/>
      <c r="L672" s="7"/>
      <c r="M672" s="19"/>
      <c r="N672" s="7"/>
      <c r="O672" s="19"/>
      <c r="P672" s="19"/>
      <c r="Q672" s="19"/>
      <c r="R672" s="19"/>
      <c r="S672" s="19"/>
      <c r="T672" s="19"/>
      <c r="U672" s="19"/>
      <c r="V672" s="19"/>
      <c r="W672" s="19"/>
      <c r="X672" s="19"/>
      <c r="Y672" s="19"/>
      <c r="Z672" s="19"/>
      <c r="AA672" s="19"/>
      <c r="AB672" s="19"/>
      <c r="AC672" s="19"/>
    </row>
    <row r="673" spans="2:29" ht="12.75">
      <c r="B673" s="7"/>
      <c r="C673" s="7"/>
      <c r="D673" s="7"/>
      <c r="E673" s="7"/>
      <c r="F673" s="7"/>
      <c r="G673" s="7"/>
      <c r="H673" s="7"/>
      <c r="I673" s="7"/>
      <c r="J673" s="7"/>
      <c r="K673" s="7"/>
      <c r="L673" s="7"/>
      <c r="M673" s="19"/>
      <c r="N673" s="7"/>
      <c r="O673" s="19"/>
      <c r="P673" s="19"/>
      <c r="Q673" s="19"/>
      <c r="R673" s="19"/>
      <c r="S673" s="19"/>
      <c r="T673" s="19"/>
      <c r="U673" s="19"/>
      <c r="V673" s="19"/>
      <c r="W673" s="19"/>
      <c r="X673" s="19"/>
      <c r="Y673" s="19"/>
      <c r="Z673" s="19"/>
      <c r="AA673" s="19"/>
      <c r="AB673" s="19"/>
      <c r="AC673" s="19"/>
    </row>
    <row r="674" spans="2:29" ht="12.75">
      <c r="B674" s="7"/>
      <c r="C674" s="7"/>
      <c r="D674" s="7"/>
      <c r="E674" s="7"/>
      <c r="F674" s="7"/>
      <c r="G674" s="7"/>
      <c r="H674" s="7"/>
      <c r="I674" s="7"/>
      <c r="J674" s="7"/>
      <c r="K674" s="7"/>
      <c r="L674" s="7"/>
      <c r="M674" s="19"/>
      <c r="N674" s="7"/>
      <c r="O674" s="19"/>
      <c r="P674" s="19"/>
      <c r="Q674" s="19"/>
      <c r="R674" s="19"/>
      <c r="S674" s="19"/>
      <c r="T674" s="19"/>
      <c r="U674" s="19"/>
      <c r="V674" s="19"/>
      <c r="W674" s="19"/>
      <c r="X674" s="19"/>
      <c r="Y674" s="19"/>
      <c r="Z674" s="19"/>
      <c r="AA674" s="19"/>
      <c r="AB674" s="19"/>
      <c r="AC674" s="19"/>
    </row>
    <row r="675" spans="2:29" ht="12.75">
      <c r="B675" s="7"/>
      <c r="C675" s="7"/>
      <c r="D675" s="7"/>
      <c r="E675" s="7"/>
      <c r="F675" s="7"/>
      <c r="G675" s="7"/>
      <c r="H675" s="7"/>
      <c r="I675" s="7"/>
      <c r="J675" s="7"/>
      <c r="K675" s="7"/>
      <c r="L675" s="7"/>
      <c r="M675" s="19"/>
      <c r="N675" s="7"/>
      <c r="O675" s="19"/>
      <c r="P675" s="19"/>
      <c r="Q675" s="19"/>
      <c r="R675" s="19"/>
      <c r="S675" s="19"/>
      <c r="T675" s="19"/>
      <c r="U675" s="19"/>
      <c r="V675" s="19"/>
      <c r="W675" s="19"/>
      <c r="X675" s="19"/>
      <c r="Y675" s="19"/>
      <c r="Z675" s="19"/>
      <c r="AA675" s="19"/>
      <c r="AB675" s="19"/>
      <c r="AC675" s="19"/>
    </row>
    <row r="676" spans="2:29" ht="12.75">
      <c r="B676" s="7"/>
      <c r="C676" s="7"/>
      <c r="D676" s="7"/>
      <c r="E676" s="7"/>
      <c r="F676" s="7"/>
      <c r="G676" s="7"/>
      <c r="H676" s="7"/>
      <c r="I676" s="7"/>
      <c r="J676" s="7"/>
      <c r="K676" s="7"/>
      <c r="L676" s="7"/>
      <c r="M676" s="19"/>
      <c r="N676" s="7"/>
      <c r="O676" s="19"/>
      <c r="P676" s="19"/>
      <c r="Q676" s="19"/>
      <c r="R676" s="19"/>
      <c r="S676" s="19"/>
      <c r="T676" s="19"/>
      <c r="U676" s="19"/>
      <c r="V676" s="19"/>
      <c r="W676" s="19"/>
      <c r="X676" s="19"/>
      <c r="Y676" s="19"/>
      <c r="Z676" s="19"/>
      <c r="AA676" s="19"/>
      <c r="AB676" s="19"/>
      <c r="AC676" s="19"/>
    </row>
    <row r="677" spans="2:29" ht="12.75">
      <c r="B677" s="7"/>
      <c r="C677" s="7"/>
      <c r="D677" s="7"/>
      <c r="E677" s="7"/>
      <c r="F677" s="7"/>
      <c r="G677" s="7"/>
      <c r="H677" s="7"/>
      <c r="I677" s="7"/>
      <c r="J677" s="7"/>
      <c r="K677" s="7"/>
      <c r="L677" s="7"/>
      <c r="M677" s="19"/>
      <c r="N677" s="7"/>
      <c r="O677" s="19"/>
      <c r="P677" s="19"/>
      <c r="Q677" s="19"/>
      <c r="R677" s="19"/>
      <c r="S677" s="19"/>
      <c r="T677" s="19"/>
      <c r="U677" s="19"/>
      <c r="V677" s="19"/>
      <c r="W677" s="19"/>
      <c r="X677" s="19"/>
      <c r="Y677" s="19"/>
      <c r="Z677" s="19"/>
      <c r="AA677" s="19"/>
      <c r="AB677" s="19"/>
      <c r="AC677" s="19"/>
    </row>
    <row r="678" spans="2:29" ht="12.75">
      <c r="B678" s="7"/>
      <c r="C678" s="7"/>
      <c r="D678" s="7"/>
      <c r="E678" s="7"/>
      <c r="F678" s="7"/>
      <c r="G678" s="7"/>
      <c r="H678" s="7"/>
      <c r="I678" s="7"/>
      <c r="J678" s="7"/>
      <c r="K678" s="7"/>
      <c r="L678" s="7"/>
      <c r="M678" s="19"/>
      <c r="N678" s="7"/>
      <c r="O678" s="19"/>
      <c r="P678" s="19"/>
      <c r="Q678" s="19"/>
      <c r="R678" s="19"/>
      <c r="S678" s="19"/>
      <c r="T678" s="19"/>
      <c r="U678" s="19"/>
      <c r="V678" s="19"/>
      <c r="W678" s="19"/>
      <c r="X678" s="19"/>
      <c r="Y678" s="19"/>
      <c r="Z678" s="19"/>
      <c r="AA678" s="19"/>
      <c r="AB678" s="19"/>
      <c r="AC678" s="19"/>
    </row>
    <row r="679" spans="2:29" ht="12.75">
      <c r="B679" s="7"/>
      <c r="C679" s="7"/>
      <c r="D679" s="7"/>
      <c r="E679" s="7"/>
      <c r="F679" s="7"/>
      <c r="G679" s="7"/>
      <c r="H679" s="7"/>
      <c r="I679" s="7"/>
      <c r="J679" s="7"/>
      <c r="K679" s="7"/>
      <c r="L679" s="7"/>
      <c r="M679" s="19"/>
      <c r="N679" s="7"/>
      <c r="O679" s="19"/>
      <c r="P679" s="19"/>
      <c r="Q679" s="19"/>
      <c r="R679" s="19"/>
      <c r="S679" s="19"/>
      <c r="T679" s="19"/>
      <c r="U679" s="19"/>
      <c r="V679" s="19"/>
      <c r="W679" s="19"/>
      <c r="X679" s="19"/>
      <c r="Y679" s="19"/>
      <c r="Z679" s="19"/>
      <c r="AA679" s="19"/>
      <c r="AB679" s="19"/>
      <c r="AC679" s="19"/>
    </row>
    <row r="680" spans="2:29" ht="12.75">
      <c r="B680" s="7"/>
      <c r="C680" s="7"/>
      <c r="D680" s="7"/>
      <c r="E680" s="7"/>
      <c r="F680" s="7"/>
      <c r="G680" s="7"/>
      <c r="H680" s="7"/>
      <c r="I680" s="7"/>
      <c r="J680" s="7"/>
      <c r="K680" s="7"/>
      <c r="L680" s="7"/>
      <c r="M680" s="19"/>
      <c r="N680" s="7"/>
      <c r="O680" s="19"/>
      <c r="P680" s="19"/>
      <c r="Q680" s="19"/>
      <c r="R680" s="19"/>
      <c r="S680" s="19"/>
      <c r="T680" s="19"/>
      <c r="U680" s="19"/>
      <c r="V680" s="19"/>
      <c r="W680" s="19"/>
      <c r="X680" s="19"/>
      <c r="Y680" s="19"/>
      <c r="Z680" s="19"/>
      <c r="AA680" s="19"/>
      <c r="AB680" s="19"/>
      <c r="AC680" s="19"/>
    </row>
    <row r="681" spans="2:29" ht="12.75">
      <c r="B681" s="7"/>
      <c r="C681" s="7"/>
      <c r="D681" s="7"/>
      <c r="E681" s="7"/>
      <c r="F681" s="7"/>
      <c r="G681" s="7"/>
      <c r="H681" s="7"/>
      <c r="I681" s="7"/>
      <c r="J681" s="7"/>
      <c r="K681" s="7"/>
      <c r="L681" s="7"/>
      <c r="M681" s="19"/>
      <c r="N681" s="7"/>
      <c r="O681" s="19"/>
      <c r="P681" s="19"/>
      <c r="Q681" s="19"/>
      <c r="R681" s="19"/>
      <c r="S681" s="19"/>
      <c r="T681" s="19"/>
      <c r="U681" s="19"/>
      <c r="V681" s="19"/>
      <c r="W681" s="19"/>
      <c r="X681" s="19"/>
      <c r="Y681" s="19"/>
      <c r="Z681" s="19"/>
      <c r="AA681" s="19"/>
      <c r="AB681" s="19"/>
      <c r="AC681" s="19"/>
    </row>
    <row r="682" spans="2:29" ht="12.75">
      <c r="B682" s="7"/>
      <c r="C682" s="7"/>
      <c r="D682" s="7"/>
      <c r="E682" s="7"/>
      <c r="F682" s="7"/>
      <c r="G682" s="7"/>
      <c r="H682" s="7"/>
      <c r="I682" s="7"/>
      <c r="J682" s="7"/>
      <c r="K682" s="7"/>
      <c r="L682" s="7"/>
      <c r="M682" s="19"/>
      <c r="N682" s="7"/>
      <c r="O682" s="19"/>
      <c r="P682" s="19"/>
      <c r="Q682" s="19"/>
      <c r="R682" s="19"/>
      <c r="S682" s="19"/>
      <c r="T682" s="19"/>
      <c r="U682" s="19"/>
      <c r="V682" s="19"/>
      <c r="W682" s="19"/>
      <c r="X682" s="19"/>
      <c r="Y682" s="19"/>
      <c r="Z682" s="19"/>
      <c r="AA682" s="19"/>
      <c r="AB682" s="19"/>
      <c r="AC682" s="19"/>
    </row>
    <row r="683" spans="2:29" ht="12.75">
      <c r="B683" s="7"/>
      <c r="C683" s="7"/>
      <c r="D683" s="7"/>
      <c r="E683" s="7"/>
      <c r="F683" s="7"/>
      <c r="G683" s="7"/>
      <c r="H683" s="7"/>
      <c r="I683" s="7"/>
      <c r="J683" s="7"/>
      <c r="K683" s="7"/>
      <c r="L683" s="7"/>
      <c r="M683" s="19"/>
      <c r="N683" s="7"/>
      <c r="O683" s="19"/>
      <c r="P683" s="19"/>
      <c r="Q683" s="19"/>
      <c r="R683" s="19"/>
      <c r="S683" s="19"/>
      <c r="T683" s="19"/>
      <c r="U683" s="19"/>
      <c r="V683" s="19"/>
      <c r="W683" s="19"/>
      <c r="X683" s="19"/>
      <c r="Y683" s="19"/>
      <c r="Z683" s="19"/>
      <c r="AA683" s="19"/>
      <c r="AB683" s="19"/>
      <c r="AC683" s="19"/>
    </row>
    <row r="684" spans="2:29" ht="12.75">
      <c r="B684" s="7"/>
      <c r="C684" s="7"/>
      <c r="D684" s="7"/>
      <c r="E684" s="7"/>
      <c r="F684" s="7"/>
      <c r="G684" s="7"/>
      <c r="H684" s="7"/>
      <c r="I684" s="7"/>
      <c r="J684" s="7"/>
      <c r="K684" s="7"/>
      <c r="L684" s="7"/>
      <c r="M684" s="19"/>
      <c r="N684" s="7"/>
      <c r="O684" s="19"/>
      <c r="P684" s="19"/>
      <c r="Q684" s="19"/>
      <c r="R684" s="19"/>
      <c r="S684" s="19"/>
      <c r="T684" s="19"/>
      <c r="U684" s="19"/>
      <c r="V684" s="19"/>
      <c r="W684" s="19"/>
      <c r="X684" s="19"/>
      <c r="Y684" s="19"/>
      <c r="Z684" s="19"/>
      <c r="AA684" s="19"/>
      <c r="AB684" s="19"/>
      <c r="AC684" s="19"/>
    </row>
    <row r="685" spans="2:29" ht="12.75">
      <c r="B685" s="7"/>
      <c r="C685" s="7"/>
      <c r="D685" s="7"/>
      <c r="E685" s="7"/>
      <c r="F685" s="7"/>
      <c r="G685" s="7"/>
      <c r="H685" s="7"/>
      <c r="I685" s="7"/>
      <c r="J685" s="7"/>
      <c r="K685" s="7"/>
      <c r="L685" s="7"/>
      <c r="M685" s="19"/>
      <c r="N685" s="7"/>
      <c r="O685" s="19"/>
      <c r="P685" s="19"/>
      <c r="Q685" s="19"/>
      <c r="R685" s="19"/>
      <c r="S685" s="19"/>
      <c r="T685" s="19"/>
      <c r="U685" s="19"/>
      <c r="V685" s="19"/>
      <c r="W685" s="19"/>
      <c r="X685" s="19"/>
      <c r="Y685" s="19"/>
      <c r="Z685" s="19"/>
      <c r="AA685" s="19"/>
      <c r="AB685" s="19"/>
      <c r="AC685" s="19"/>
    </row>
    <row r="686" spans="2:29" ht="12.75">
      <c r="B686" s="7"/>
      <c r="C686" s="7"/>
      <c r="D686" s="7"/>
      <c r="E686" s="7"/>
      <c r="F686" s="7"/>
      <c r="G686" s="7"/>
      <c r="H686" s="7"/>
      <c r="I686" s="7"/>
      <c r="J686" s="7"/>
      <c r="K686" s="7"/>
      <c r="L686" s="7"/>
      <c r="M686" s="19"/>
      <c r="N686" s="7"/>
      <c r="O686" s="19"/>
      <c r="P686" s="19"/>
      <c r="Q686" s="19"/>
      <c r="R686" s="19"/>
      <c r="S686" s="19"/>
      <c r="T686" s="19"/>
      <c r="U686" s="19"/>
      <c r="V686" s="19"/>
      <c r="W686" s="19"/>
      <c r="X686" s="19"/>
      <c r="Y686" s="19"/>
      <c r="Z686" s="19"/>
      <c r="AA686" s="19"/>
      <c r="AB686" s="19"/>
      <c r="AC686" s="19"/>
    </row>
    <row r="687" spans="2:29" ht="12.75">
      <c r="B687" s="7"/>
      <c r="C687" s="7"/>
      <c r="D687" s="7"/>
      <c r="E687" s="7"/>
      <c r="F687" s="7"/>
      <c r="G687" s="7"/>
      <c r="H687" s="7"/>
      <c r="I687" s="7"/>
      <c r="J687" s="7"/>
      <c r="K687" s="7"/>
      <c r="L687" s="7"/>
      <c r="M687" s="19"/>
      <c r="N687" s="7"/>
      <c r="O687" s="19"/>
      <c r="P687" s="19"/>
      <c r="Q687" s="19"/>
      <c r="R687" s="19"/>
      <c r="S687" s="19"/>
      <c r="T687" s="19"/>
      <c r="U687" s="19"/>
      <c r="V687" s="19"/>
      <c r="W687" s="19"/>
      <c r="X687" s="19"/>
      <c r="Y687" s="19"/>
      <c r="Z687" s="19"/>
      <c r="AA687" s="19"/>
      <c r="AB687" s="19"/>
      <c r="AC687" s="19"/>
    </row>
    <row r="688" spans="2:29" ht="12.75">
      <c r="B688" s="7"/>
      <c r="C688" s="7"/>
      <c r="D688" s="7"/>
      <c r="E688" s="7"/>
      <c r="F688" s="7"/>
      <c r="G688" s="7"/>
      <c r="H688" s="7"/>
      <c r="I688" s="7"/>
      <c r="J688" s="7"/>
      <c r="K688" s="7"/>
      <c r="L688" s="7"/>
      <c r="M688" s="19"/>
      <c r="N688" s="7"/>
      <c r="O688" s="19"/>
      <c r="P688" s="19"/>
      <c r="Q688" s="19"/>
      <c r="R688" s="19"/>
      <c r="S688" s="19"/>
      <c r="T688" s="19"/>
      <c r="U688" s="19"/>
      <c r="V688" s="19"/>
      <c r="W688" s="19"/>
      <c r="X688" s="19"/>
      <c r="Y688" s="19"/>
      <c r="Z688" s="19"/>
      <c r="AA688" s="19"/>
      <c r="AB688" s="19"/>
      <c r="AC688" s="19"/>
    </row>
    <row r="689" spans="2:29" ht="12.75">
      <c r="B689" s="7"/>
      <c r="C689" s="7"/>
      <c r="D689" s="7"/>
      <c r="E689" s="7"/>
      <c r="F689" s="7"/>
      <c r="G689" s="7"/>
      <c r="H689" s="7"/>
      <c r="I689" s="7"/>
      <c r="J689" s="7"/>
      <c r="K689" s="7"/>
      <c r="L689" s="7"/>
      <c r="M689" s="19"/>
      <c r="N689" s="7"/>
      <c r="O689" s="19"/>
      <c r="P689" s="19"/>
      <c r="Q689" s="19"/>
      <c r="R689" s="19"/>
      <c r="S689" s="19"/>
      <c r="T689" s="19"/>
      <c r="U689" s="19"/>
      <c r="V689" s="19"/>
      <c r="W689" s="19"/>
      <c r="X689" s="19"/>
      <c r="Y689" s="19"/>
      <c r="Z689" s="19"/>
      <c r="AA689" s="19"/>
      <c r="AB689" s="19"/>
      <c r="AC689" s="19"/>
    </row>
    <row r="690" spans="2:29" ht="12.75">
      <c r="B690" s="7"/>
      <c r="C690" s="7"/>
      <c r="D690" s="7"/>
      <c r="E690" s="7"/>
      <c r="F690" s="7"/>
      <c r="G690" s="7"/>
      <c r="H690" s="7"/>
      <c r="I690" s="7"/>
      <c r="J690" s="7"/>
      <c r="K690" s="7"/>
      <c r="L690" s="7"/>
      <c r="M690" s="19"/>
      <c r="N690" s="7"/>
      <c r="O690" s="19"/>
      <c r="P690" s="19"/>
      <c r="Q690" s="19"/>
      <c r="R690" s="19"/>
      <c r="S690" s="19"/>
      <c r="T690" s="19"/>
      <c r="U690" s="19"/>
      <c r="V690" s="19"/>
      <c r="W690" s="19"/>
      <c r="X690" s="19"/>
      <c r="Y690" s="19"/>
      <c r="Z690" s="19"/>
      <c r="AA690" s="19"/>
      <c r="AB690" s="19"/>
      <c r="AC690" s="19"/>
    </row>
    <row r="691" spans="2:29" ht="12.75">
      <c r="B691" s="7"/>
      <c r="C691" s="7"/>
      <c r="D691" s="7"/>
      <c r="E691" s="7"/>
      <c r="F691" s="7"/>
      <c r="G691" s="7"/>
      <c r="H691" s="7"/>
      <c r="I691" s="7"/>
      <c r="J691" s="7"/>
      <c r="K691" s="7"/>
      <c r="L691" s="7"/>
      <c r="M691" s="19"/>
      <c r="N691" s="7"/>
      <c r="O691" s="19"/>
      <c r="P691" s="19"/>
      <c r="Q691" s="19"/>
      <c r="R691" s="19"/>
      <c r="S691" s="19"/>
      <c r="T691" s="19"/>
      <c r="U691" s="19"/>
      <c r="V691" s="19"/>
      <c r="W691" s="19"/>
      <c r="X691" s="19"/>
      <c r="Y691" s="19"/>
      <c r="Z691" s="19"/>
      <c r="AA691" s="19"/>
      <c r="AB691" s="19"/>
      <c r="AC691" s="19"/>
    </row>
    <row r="692" spans="2:29" ht="12.75">
      <c r="B692" s="7"/>
      <c r="C692" s="7"/>
      <c r="D692" s="7"/>
      <c r="E692" s="7"/>
      <c r="F692" s="7"/>
      <c r="G692" s="7"/>
      <c r="H692" s="7"/>
      <c r="I692" s="7"/>
      <c r="J692" s="7"/>
      <c r="K692" s="7"/>
      <c r="L692" s="7"/>
      <c r="M692" s="19"/>
      <c r="N692" s="7"/>
      <c r="O692" s="19"/>
      <c r="P692" s="19"/>
      <c r="Q692" s="19"/>
      <c r="R692" s="19"/>
      <c r="S692" s="19"/>
      <c r="T692" s="19"/>
      <c r="U692" s="19"/>
      <c r="V692" s="19"/>
      <c r="W692" s="19"/>
      <c r="X692" s="19"/>
      <c r="Y692" s="19"/>
      <c r="Z692" s="19"/>
      <c r="AA692" s="19"/>
      <c r="AB692" s="19"/>
      <c r="AC692" s="19"/>
    </row>
    <row r="693" spans="2:29" ht="12.75">
      <c r="B693" s="7"/>
      <c r="C693" s="7"/>
      <c r="D693" s="7"/>
      <c r="E693" s="7"/>
      <c r="F693" s="7"/>
      <c r="G693" s="7"/>
      <c r="H693" s="7"/>
      <c r="I693" s="7"/>
      <c r="J693" s="7"/>
      <c r="K693" s="7"/>
      <c r="L693" s="7"/>
      <c r="M693" s="19"/>
      <c r="N693" s="7"/>
      <c r="O693" s="19"/>
      <c r="P693" s="19"/>
      <c r="Q693" s="19"/>
      <c r="R693" s="19"/>
      <c r="S693" s="19"/>
      <c r="T693" s="19"/>
      <c r="U693" s="19"/>
      <c r="V693" s="19"/>
      <c r="W693" s="19"/>
      <c r="X693" s="19"/>
      <c r="Y693" s="19"/>
      <c r="Z693" s="19"/>
      <c r="AA693" s="19"/>
      <c r="AB693" s="19"/>
      <c r="AC693" s="19"/>
    </row>
    <row r="694" spans="2:29" ht="12.75">
      <c r="B694" s="7"/>
      <c r="C694" s="7"/>
      <c r="D694" s="7"/>
      <c r="E694" s="7"/>
      <c r="F694" s="7"/>
      <c r="G694" s="7"/>
      <c r="H694" s="7"/>
      <c r="I694" s="7"/>
      <c r="J694" s="7"/>
      <c r="K694" s="7"/>
      <c r="L694" s="7"/>
      <c r="M694" s="19"/>
      <c r="N694" s="7"/>
      <c r="O694" s="19"/>
      <c r="P694" s="19"/>
      <c r="Q694" s="19"/>
      <c r="R694" s="19"/>
      <c r="S694" s="19"/>
      <c r="T694" s="19"/>
      <c r="U694" s="19"/>
      <c r="V694" s="19"/>
      <c r="W694" s="19"/>
      <c r="X694" s="19"/>
      <c r="Y694" s="19"/>
      <c r="Z694" s="19"/>
      <c r="AA694" s="19"/>
      <c r="AB694" s="19"/>
      <c r="AC694" s="19"/>
    </row>
    <row r="695" spans="2:29" ht="12.75">
      <c r="B695" s="7"/>
      <c r="C695" s="7"/>
      <c r="D695" s="7"/>
      <c r="E695" s="7"/>
      <c r="F695" s="7"/>
      <c r="G695" s="7"/>
      <c r="H695" s="7"/>
      <c r="I695" s="7"/>
      <c r="J695" s="7"/>
      <c r="K695" s="7"/>
      <c r="L695" s="7"/>
      <c r="M695" s="19"/>
      <c r="N695" s="7"/>
      <c r="O695" s="19"/>
      <c r="P695" s="19"/>
      <c r="Q695" s="19"/>
      <c r="R695" s="19"/>
      <c r="S695" s="19"/>
      <c r="T695" s="19"/>
      <c r="U695" s="19"/>
      <c r="V695" s="19"/>
      <c r="W695" s="19"/>
      <c r="X695" s="19"/>
      <c r="Y695" s="19"/>
      <c r="Z695" s="19"/>
      <c r="AA695" s="19"/>
      <c r="AB695" s="19"/>
      <c r="AC695" s="19"/>
    </row>
    <row r="696" spans="2:29" ht="12.75">
      <c r="B696" s="7"/>
      <c r="C696" s="7"/>
      <c r="D696" s="7"/>
      <c r="E696" s="7"/>
      <c r="F696" s="7"/>
      <c r="G696" s="7"/>
      <c r="H696" s="7"/>
      <c r="I696" s="7"/>
      <c r="J696" s="7"/>
      <c r="K696" s="7"/>
      <c r="L696" s="7"/>
      <c r="M696" s="19"/>
      <c r="N696" s="7"/>
      <c r="O696" s="19"/>
      <c r="P696" s="19"/>
      <c r="Q696" s="19"/>
      <c r="R696" s="19"/>
      <c r="S696" s="19"/>
      <c r="T696" s="19"/>
      <c r="U696" s="19"/>
      <c r="V696" s="19"/>
      <c r="W696" s="19"/>
      <c r="X696" s="19"/>
      <c r="Y696" s="19"/>
      <c r="Z696" s="19"/>
      <c r="AA696" s="19"/>
      <c r="AB696" s="19"/>
      <c r="AC696" s="19"/>
    </row>
    <row r="697" spans="2:29" ht="12.75">
      <c r="B697" s="7"/>
      <c r="C697" s="7"/>
      <c r="D697" s="7"/>
      <c r="E697" s="7"/>
      <c r="F697" s="7"/>
      <c r="G697" s="7"/>
      <c r="H697" s="7"/>
      <c r="I697" s="7"/>
      <c r="J697" s="7"/>
      <c r="K697" s="7"/>
      <c r="L697" s="7"/>
      <c r="M697" s="19"/>
      <c r="N697" s="7"/>
      <c r="O697" s="19"/>
      <c r="P697" s="19"/>
      <c r="Q697" s="19"/>
      <c r="R697" s="19"/>
      <c r="S697" s="19"/>
      <c r="T697" s="19"/>
      <c r="U697" s="19"/>
      <c r="V697" s="19"/>
      <c r="W697" s="19"/>
      <c r="X697" s="19"/>
      <c r="Y697" s="19"/>
      <c r="Z697" s="19"/>
      <c r="AA697" s="19"/>
      <c r="AB697" s="19"/>
      <c r="AC697" s="19"/>
    </row>
    <row r="698" spans="2:29" ht="12.75">
      <c r="B698" s="7"/>
      <c r="C698" s="7"/>
      <c r="D698" s="7"/>
      <c r="E698" s="7"/>
      <c r="F698" s="7"/>
      <c r="G698" s="7"/>
      <c r="H698" s="7"/>
      <c r="I698" s="7"/>
      <c r="J698" s="7"/>
      <c r="K698" s="7"/>
      <c r="L698" s="7"/>
      <c r="M698" s="19"/>
      <c r="N698" s="7"/>
      <c r="O698" s="19"/>
      <c r="P698" s="19"/>
      <c r="Q698" s="19"/>
      <c r="R698" s="19"/>
      <c r="S698" s="19"/>
      <c r="T698" s="19"/>
      <c r="U698" s="19"/>
      <c r="V698" s="19"/>
      <c r="W698" s="19"/>
      <c r="X698" s="19"/>
      <c r="Y698" s="19"/>
      <c r="Z698" s="19"/>
      <c r="AA698" s="19"/>
      <c r="AB698" s="19"/>
      <c r="AC698" s="19"/>
    </row>
    <row r="699" spans="2:29" ht="12.75">
      <c r="B699" s="7"/>
      <c r="C699" s="7"/>
      <c r="D699" s="7"/>
      <c r="E699" s="7"/>
      <c r="F699" s="7"/>
      <c r="G699" s="7"/>
      <c r="H699" s="7"/>
      <c r="I699" s="7"/>
      <c r="J699" s="7"/>
      <c r="K699" s="7"/>
      <c r="L699" s="7"/>
      <c r="M699" s="19"/>
      <c r="N699" s="7"/>
      <c r="O699" s="19"/>
      <c r="P699" s="19"/>
      <c r="Q699" s="19"/>
      <c r="R699" s="19"/>
      <c r="S699" s="19"/>
      <c r="T699" s="19"/>
      <c r="U699" s="19"/>
      <c r="V699" s="19"/>
      <c r="W699" s="19"/>
      <c r="X699" s="19"/>
      <c r="Y699" s="19"/>
      <c r="Z699" s="19"/>
      <c r="AA699" s="19"/>
      <c r="AB699" s="19"/>
      <c r="AC699" s="19"/>
    </row>
    <row r="700" spans="2:29" ht="12.75">
      <c r="B700" s="7"/>
      <c r="C700" s="7"/>
      <c r="D700" s="7"/>
      <c r="E700" s="7"/>
      <c r="F700" s="7"/>
      <c r="G700" s="7"/>
      <c r="H700" s="7"/>
      <c r="I700" s="7"/>
      <c r="J700" s="7"/>
      <c r="K700" s="7"/>
      <c r="L700" s="7"/>
      <c r="M700" s="19"/>
      <c r="N700" s="7"/>
      <c r="O700" s="19"/>
      <c r="P700" s="19"/>
      <c r="Q700" s="19"/>
      <c r="R700" s="19"/>
      <c r="S700" s="19"/>
      <c r="T700" s="19"/>
      <c r="U700" s="19"/>
      <c r="V700" s="19"/>
      <c r="W700" s="19"/>
      <c r="X700" s="19"/>
      <c r="Y700" s="19"/>
      <c r="Z700" s="19"/>
      <c r="AA700" s="19"/>
      <c r="AB700" s="19"/>
      <c r="AC700" s="19"/>
    </row>
    <row r="701" spans="2:29" ht="12.75">
      <c r="B701" s="7"/>
      <c r="C701" s="7"/>
      <c r="D701" s="7"/>
      <c r="E701" s="7"/>
      <c r="F701" s="7"/>
      <c r="G701" s="7"/>
      <c r="H701" s="7"/>
      <c r="I701" s="7"/>
      <c r="J701" s="7"/>
      <c r="K701" s="7"/>
      <c r="L701" s="7"/>
      <c r="M701" s="19"/>
      <c r="N701" s="7"/>
      <c r="O701" s="19"/>
      <c r="P701" s="19"/>
      <c r="Q701" s="19"/>
      <c r="R701" s="19"/>
      <c r="S701" s="19"/>
      <c r="T701" s="19"/>
      <c r="U701" s="19"/>
      <c r="V701" s="19"/>
      <c r="W701" s="19"/>
      <c r="X701" s="19"/>
      <c r="Y701" s="19"/>
      <c r="Z701" s="19"/>
      <c r="AA701" s="19"/>
      <c r="AB701" s="19"/>
      <c r="AC701" s="19"/>
    </row>
    <row r="702" spans="2:29" ht="12.75">
      <c r="B702" s="7"/>
      <c r="C702" s="7"/>
      <c r="D702" s="7"/>
      <c r="E702" s="7"/>
      <c r="F702" s="7"/>
      <c r="G702" s="7"/>
      <c r="H702" s="7"/>
      <c r="I702" s="7"/>
      <c r="J702" s="7"/>
      <c r="K702" s="7"/>
      <c r="L702" s="7"/>
      <c r="M702" s="19"/>
      <c r="N702" s="7"/>
      <c r="O702" s="19"/>
      <c r="P702" s="19"/>
      <c r="Q702" s="19"/>
      <c r="R702" s="19"/>
      <c r="S702" s="19"/>
      <c r="T702" s="19"/>
      <c r="U702" s="19"/>
      <c r="V702" s="19"/>
      <c r="W702" s="19"/>
      <c r="X702" s="19"/>
      <c r="Y702" s="19"/>
      <c r="Z702" s="19"/>
      <c r="AA702" s="19"/>
      <c r="AB702" s="19"/>
      <c r="AC702" s="19"/>
    </row>
    <row r="703" spans="2:29" ht="12.75">
      <c r="B703" s="7"/>
      <c r="C703" s="7"/>
      <c r="D703" s="7"/>
      <c r="E703" s="7"/>
      <c r="F703" s="7"/>
      <c r="G703" s="7"/>
      <c r="H703" s="7"/>
      <c r="I703" s="7"/>
      <c r="J703" s="7"/>
      <c r="K703" s="7"/>
      <c r="L703" s="7"/>
      <c r="M703" s="19"/>
      <c r="N703" s="7"/>
      <c r="O703" s="19"/>
      <c r="P703" s="19"/>
      <c r="Q703" s="19"/>
      <c r="R703" s="19"/>
      <c r="S703" s="19"/>
      <c r="T703" s="19"/>
      <c r="U703" s="19"/>
      <c r="V703" s="19"/>
      <c r="W703" s="19"/>
      <c r="X703" s="19"/>
      <c r="Y703" s="19"/>
      <c r="Z703" s="19"/>
      <c r="AA703" s="19"/>
      <c r="AB703" s="19"/>
      <c r="AC703" s="19"/>
    </row>
    <row r="704" spans="2:29" ht="12.75">
      <c r="B704" s="7"/>
      <c r="C704" s="7"/>
      <c r="D704" s="7"/>
      <c r="E704" s="7"/>
      <c r="F704" s="7"/>
      <c r="G704" s="7"/>
      <c r="H704" s="7"/>
      <c r="I704" s="7"/>
      <c r="J704" s="7"/>
      <c r="K704" s="7"/>
      <c r="L704" s="7"/>
      <c r="M704" s="19"/>
      <c r="N704" s="7"/>
      <c r="O704" s="19"/>
      <c r="P704" s="19"/>
      <c r="Q704" s="19"/>
      <c r="R704" s="19"/>
      <c r="S704" s="19"/>
      <c r="T704" s="19"/>
      <c r="U704" s="19"/>
      <c r="V704" s="19"/>
      <c r="W704" s="19"/>
      <c r="X704" s="19"/>
      <c r="Y704" s="19"/>
      <c r="Z704" s="19"/>
      <c r="AA704" s="19"/>
      <c r="AB704" s="19"/>
      <c r="AC704" s="19"/>
    </row>
    <row r="705" spans="2:29" ht="12.75">
      <c r="B705" s="7"/>
      <c r="C705" s="7"/>
      <c r="D705" s="7"/>
      <c r="E705" s="7"/>
      <c r="F705" s="7"/>
      <c r="G705" s="7"/>
      <c r="H705" s="7"/>
      <c r="I705" s="7"/>
      <c r="J705" s="7"/>
      <c r="K705" s="7"/>
      <c r="L705" s="7"/>
      <c r="M705" s="19"/>
      <c r="N705" s="7"/>
      <c r="O705" s="19"/>
      <c r="P705" s="19"/>
      <c r="Q705" s="19"/>
      <c r="R705" s="19"/>
      <c r="S705" s="19"/>
      <c r="T705" s="19"/>
      <c r="U705" s="19"/>
      <c r="V705" s="19"/>
      <c r="W705" s="19"/>
      <c r="X705" s="19"/>
      <c r="Y705" s="19"/>
      <c r="Z705" s="19"/>
      <c r="AA705" s="19"/>
      <c r="AB705" s="19"/>
      <c r="AC705" s="19"/>
    </row>
    <row r="706" spans="2:29" ht="12.75">
      <c r="B706" s="7"/>
      <c r="C706" s="7"/>
      <c r="D706" s="7"/>
      <c r="E706" s="7"/>
      <c r="F706" s="7"/>
      <c r="G706" s="7"/>
      <c r="H706" s="7"/>
      <c r="I706" s="7"/>
      <c r="J706" s="7"/>
      <c r="K706" s="7"/>
      <c r="L706" s="7"/>
      <c r="M706" s="19"/>
      <c r="N706" s="7"/>
      <c r="O706" s="19"/>
      <c r="P706" s="19"/>
      <c r="Q706" s="19"/>
      <c r="R706" s="19"/>
      <c r="S706" s="19"/>
      <c r="T706" s="19"/>
      <c r="U706" s="19"/>
      <c r="V706" s="19"/>
      <c r="W706" s="19"/>
      <c r="X706" s="19"/>
      <c r="Y706" s="19"/>
      <c r="Z706" s="19"/>
      <c r="AA706" s="19"/>
      <c r="AB706" s="19"/>
      <c r="AC706" s="19"/>
    </row>
    <row r="707" spans="2:29" ht="12.75">
      <c r="B707" s="7"/>
      <c r="C707" s="7"/>
      <c r="D707" s="7"/>
      <c r="E707" s="7"/>
      <c r="F707" s="7"/>
      <c r="G707" s="7"/>
      <c r="H707" s="7"/>
      <c r="I707" s="7"/>
      <c r="J707" s="7"/>
      <c r="K707" s="7"/>
      <c r="L707" s="7"/>
      <c r="M707" s="19"/>
      <c r="N707" s="7"/>
      <c r="O707" s="19"/>
      <c r="P707" s="19"/>
      <c r="Q707" s="19"/>
      <c r="R707" s="19"/>
      <c r="S707" s="19"/>
      <c r="T707" s="19"/>
      <c r="U707" s="19"/>
      <c r="V707" s="19"/>
      <c r="W707" s="19"/>
      <c r="X707" s="19"/>
      <c r="Y707" s="19"/>
      <c r="Z707" s="19"/>
      <c r="AA707" s="19"/>
      <c r="AB707" s="19"/>
      <c r="AC707" s="19"/>
    </row>
    <row r="708" spans="2:29" ht="12.75">
      <c r="B708" s="7"/>
      <c r="C708" s="7"/>
      <c r="D708" s="7"/>
      <c r="E708" s="7"/>
      <c r="F708" s="7"/>
      <c r="G708" s="7"/>
      <c r="H708" s="7"/>
      <c r="I708" s="7"/>
      <c r="J708" s="7"/>
      <c r="K708" s="7"/>
      <c r="L708" s="7"/>
      <c r="M708" s="19"/>
      <c r="N708" s="7"/>
      <c r="O708" s="19"/>
      <c r="P708" s="19"/>
      <c r="Q708" s="19"/>
      <c r="R708" s="19"/>
      <c r="S708" s="19"/>
      <c r="T708" s="19"/>
      <c r="U708" s="19"/>
      <c r="V708" s="19"/>
      <c r="W708" s="19"/>
      <c r="X708" s="19"/>
      <c r="Y708" s="19"/>
      <c r="Z708" s="19"/>
      <c r="AA708" s="19"/>
      <c r="AB708" s="19"/>
      <c r="AC708" s="19"/>
    </row>
    <row r="709" spans="2:29" ht="12.75">
      <c r="B709" s="7"/>
      <c r="C709" s="7"/>
      <c r="D709" s="7"/>
      <c r="E709" s="7"/>
      <c r="F709" s="7"/>
      <c r="G709" s="7"/>
      <c r="H709" s="7"/>
      <c r="I709" s="7"/>
      <c r="J709" s="7"/>
      <c r="K709" s="7"/>
      <c r="L709" s="7"/>
      <c r="M709" s="19"/>
      <c r="N709" s="7"/>
      <c r="O709" s="19"/>
      <c r="P709" s="19"/>
      <c r="Q709" s="19"/>
      <c r="R709" s="19"/>
      <c r="S709" s="19"/>
      <c r="T709" s="19"/>
      <c r="U709" s="19"/>
      <c r="V709" s="19"/>
      <c r="W709" s="19"/>
      <c r="X709" s="19"/>
      <c r="Y709" s="19"/>
      <c r="Z709" s="19"/>
      <c r="AA709" s="19"/>
      <c r="AB709" s="19"/>
      <c r="AC709" s="19"/>
    </row>
    <row r="710" spans="2:29" ht="12.75">
      <c r="B710" s="7"/>
      <c r="C710" s="7"/>
      <c r="D710" s="7"/>
      <c r="E710" s="7"/>
      <c r="F710" s="7"/>
      <c r="G710" s="7"/>
      <c r="H710" s="7"/>
      <c r="I710" s="7"/>
      <c r="J710" s="7"/>
      <c r="K710" s="7"/>
      <c r="L710" s="7"/>
      <c r="M710" s="19"/>
      <c r="N710" s="7"/>
      <c r="O710" s="19"/>
      <c r="P710" s="19"/>
      <c r="Q710" s="19"/>
      <c r="R710" s="19"/>
      <c r="S710" s="19"/>
      <c r="T710" s="19"/>
      <c r="U710" s="19"/>
      <c r="V710" s="19"/>
      <c r="W710" s="19"/>
      <c r="X710" s="19"/>
      <c r="Y710" s="19"/>
      <c r="Z710" s="19"/>
      <c r="AA710" s="19"/>
      <c r="AB710" s="19"/>
      <c r="AC710" s="19"/>
    </row>
    <row r="711" spans="2:29" ht="12.75">
      <c r="B711" s="7"/>
      <c r="C711" s="7"/>
      <c r="D711" s="7"/>
      <c r="E711" s="7"/>
      <c r="F711" s="7"/>
      <c r="G711" s="7"/>
      <c r="H711" s="7"/>
      <c r="I711" s="7"/>
      <c r="J711" s="7"/>
      <c r="K711" s="7"/>
      <c r="L711" s="7"/>
      <c r="M711" s="19"/>
      <c r="N711" s="7"/>
      <c r="O711" s="19"/>
      <c r="P711" s="19"/>
      <c r="Q711" s="19"/>
      <c r="R711" s="19"/>
      <c r="S711" s="19"/>
      <c r="T711" s="19"/>
      <c r="U711" s="19"/>
      <c r="V711" s="19"/>
      <c r="W711" s="19"/>
      <c r="X711" s="19"/>
      <c r="Y711" s="19"/>
      <c r="Z711" s="19"/>
      <c r="AA711" s="19"/>
      <c r="AB711" s="19"/>
      <c r="AC711" s="19"/>
    </row>
    <row r="712" spans="2:29" ht="12.75">
      <c r="B712" s="7"/>
      <c r="C712" s="7"/>
      <c r="D712" s="7"/>
      <c r="E712" s="7"/>
      <c r="F712" s="7"/>
      <c r="G712" s="7"/>
      <c r="H712" s="7"/>
      <c r="I712" s="7"/>
      <c r="J712" s="7"/>
      <c r="K712" s="7"/>
      <c r="L712" s="7"/>
      <c r="M712" s="19"/>
      <c r="N712" s="7"/>
      <c r="O712" s="19"/>
      <c r="P712" s="19"/>
      <c r="Q712" s="19"/>
      <c r="R712" s="19"/>
      <c r="S712" s="19"/>
      <c r="T712" s="19"/>
      <c r="U712" s="19"/>
      <c r="V712" s="19"/>
      <c r="W712" s="19"/>
      <c r="X712" s="19"/>
      <c r="Y712" s="19"/>
      <c r="Z712" s="19"/>
      <c r="AA712" s="19"/>
      <c r="AB712" s="19"/>
      <c r="AC712" s="19"/>
    </row>
    <row r="713" spans="2:29" ht="12.75">
      <c r="B713" s="7"/>
      <c r="C713" s="7"/>
      <c r="D713" s="7"/>
      <c r="E713" s="7"/>
      <c r="F713" s="7"/>
      <c r="G713" s="7"/>
      <c r="H713" s="7"/>
      <c r="I713" s="7"/>
      <c r="J713" s="7"/>
      <c r="K713" s="7"/>
      <c r="L713" s="7"/>
      <c r="M713" s="19"/>
      <c r="N713" s="7"/>
      <c r="O713" s="19"/>
      <c r="P713" s="19"/>
      <c r="Q713" s="19"/>
      <c r="R713" s="19"/>
      <c r="S713" s="19"/>
      <c r="T713" s="19"/>
      <c r="U713" s="19"/>
      <c r="V713" s="19"/>
      <c r="W713" s="19"/>
      <c r="X713" s="19"/>
      <c r="Y713" s="19"/>
      <c r="Z713" s="19"/>
      <c r="AA713" s="19"/>
      <c r="AB713" s="19"/>
      <c r="AC713" s="19"/>
    </row>
    <row r="714" spans="2:29" ht="12.75">
      <c r="B714" s="7"/>
      <c r="C714" s="7"/>
      <c r="D714" s="7"/>
      <c r="E714" s="7"/>
      <c r="F714" s="7"/>
      <c r="G714" s="7"/>
      <c r="H714" s="7"/>
      <c r="I714" s="7"/>
      <c r="J714" s="7"/>
      <c r="K714" s="7"/>
      <c r="L714" s="7"/>
      <c r="M714" s="19"/>
      <c r="N714" s="7"/>
      <c r="O714" s="19"/>
      <c r="P714" s="19"/>
      <c r="Q714" s="19"/>
      <c r="R714" s="19"/>
      <c r="S714" s="19"/>
      <c r="T714" s="19"/>
      <c r="U714" s="19"/>
      <c r="V714" s="19"/>
      <c r="W714" s="19"/>
      <c r="X714" s="19"/>
      <c r="Y714" s="19"/>
      <c r="Z714" s="19"/>
      <c r="AA714" s="19"/>
      <c r="AB714" s="19"/>
      <c r="AC714" s="19"/>
    </row>
    <row r="715" spans="2:29" ht="12.75">
      <c r="B715" s="7"/>
      <c r="C715" s="7"/>
      <c r="D715" s="7"/>
      <c r="E715" s="7"/>
      <c r="F715" s="7"/>
      <c r="G715" s="7"/>
      <c r="H715" s="7"/>
      <c r="I715" s="7"/>
      <c r="J715" s="7"/>
      <c r="K715" s="7"/>
      <c r="L715" s="7"/>
      <c r="M715" s="19"/>
      <c r="N715" s="7"/>
      <c r="O715" s="19"/>
      <c r="P715" s="19"/>
      <c r="Q715" s="19"/>
      <c r="R715" s="19"/>
      <c r="S715" s="19"/>
      <c r="T715" s="19"/>
      <c r="U715" s="19"/>
      <c r="V715" s="19"/>
      <c r="W715" s="19"/>
      <c r="X715" s="19"/>
      <c r="Y715" s="19"/>
      <c r="Z715" s="19"/>
      <c r="AA715" s="19"/>
      <c r="AB715" s="19"/>
      <c r="AC715" s="19"/>
    </row>
    <row r="716" spans="2:29" ht="12.75">
      <c r="B716" s="7"/>
      <c r="C716" s="7"/>
      <c r="D716" s="7"/>
      <c r="E716" s="7"/>
      <c r="F716" s="7"/>
      <c r="G716" s="7"/>
      <c r="H716" s="7"/>
      <c r="I716" s="7"/>
      <c r="J716" s="7"/>
      <c r="K716" s="7"/>
      <c r="L716" s="7"/>
      <c r="M716" s="19"/>
      <c r="N716" s="7"/>
      <c r="O716" s="19"/>
      <c r="P716" s="19"/>
      <c r="Q716" s="19"/>
      <c r="R716" s="19"/>
      <c r="S716" s="19"/>
      <c r="T716" s="19"/>
      <c r="U716" s="19"/>
      <c r="V716" s="19"/>
      <c r="W716" s="19"/>
      <c r="X716" s="19"/>
      <c r="Y716" s="19"/>
      <c r="Z716" s="19"/>
      <c r="AA716" s="19"/>
      <c r="AB716" s="19"/>
      <c r="AC716" s="19"/>
    </row>
    <row r="717" spans="2:29" ht="12.75">
      <c r="B717" s="7"/>
      <c r="C717" s="7"/>
      <c r="D717" s="7"/>
      <c r="E717" s="7"/>
      <c r="F717" s="7"/>
      <c r="G717" s="7"/>
      <c r="H717" s="7"/>
      <c r="I717" s="7"/>
      <c r="J717" s="7"/>
      <c r="K717" s="7"/>
      <c r="L717" s="7"/>
      <c r="M717" s="19"/>
      <c r="N717" s="7"/>
      <c r="O717" s="19"/>
      <c r="P717" s="19"/>
      <c r="Q717" s="19"/>
      <c r="R717" s="19"/>
      <c r="S717" s="19"/>
      <c r="T717" s="19"/>
      <c r="U717" s="19"/>
      <c r="V717" s="19"/>
      <c r="W717" s="19"/>
      <c r="X717" s="19"/>
      <c r="Y717" s="19"/>
      <c r="Z717" s="19"/>
      <c r="AA717" s="19"/>
      <c r="AB717" s="19"/>
      <c r="AC717" s="19"/>
    </row>
    <row r="718" spans="2:29" ht="12.75">
      <c r="B718" s="7"/>
      <c r="C718" s="7"/>
      <c r="D718" s="7"/>
      <c r="E718" s="7"/>
      <c r="F718" s="7"/>
      <c r="G718" s="7"/>
      <c r="H718" s="7"/>
      <c r="I718" s="7"/>
      <c r="J718" s="7"/>
      <c r="K718" s="7"/>
      <c r="L718" s="7"/>
      <c r="M718" s="19"/>
      <c r="N718" s="7"/>
      <c r="O718" s="19"/>
      <c r="P718" s="19"/>
      <c r="Q718" s="19"/>
      <c r="R718" s="19"/>
      <c r="S718" s="19"/>
      <c r="T718" s="19"/>
      <c r="U718" s="19"/>
      <c r="V718" s="19"/>
      <c r="W718" s="19"/>
      <c r="X718" s="19"/>
      <c r="Y718" s="19"/>
      <c r="Z718" s="19"/>
      <c r="AA718" s="19"/>
      <c r="AB718" s="19"/>
      <c r="AC718" s="19"/>
    </row>
    <row r="719" spans="2:29" ht="12.75">
      <c r="B719" s="7"/>
      <c r="C719" s="7"/>
      <c r="D719" s="7"/>
      <c r="E719" s="7"/>
      <c r="F719" s="7"/>
      <c r="G719" s="7"/>
      <c r="H719" s="7"/>
      <c r="I719" s="7"/>
      <c r="J719" s="7"/>
      <c r="K719" s="7"/>
      <c r="L719" s="7"/>
      <c r="M719" s="19"/>
      <c r="N719" s="7"/>
      <c r="O719" s="19"/>
      <c r="P719" s="19"/>
      <c r="Q719" s="19"/>
      <c r="R719" s="19"/>
      <c r="S719" s="19"/>
      <c r="T719" s="19"/>
      <c r="U719" s="19"/>
      <c r="V719" s="19"/>
      <c r="W719" s="19"/>
      <c r="X719" s="19"/>
      <c r="Y719" s="19"/>
      <c r="Z719" s="19"/>
      <c r="AA719" s="19"/>
      <c r="AB719" s="19"/>
      <c r="AC719" s="19"/>
    </row>
    <row r="720" spans="2:29" ht="12.75">
      <c r="B720" s="7"/>
      <c r="C720" s="7"/>
      <c r="D720" s="7"/>
      <c r="E720" s="7"/>
      <c r="F720" s="7"/>
      <c r="G720" s="7"/>
      <c r="H720" s="7"/>
      <c r="I720" s="7"/>
      <c r="J720" s="7"/>
      <c r="K720" s="7"/>
      <c r="L720" s="7"/>
      <c r="M720" s="19"/>
      <c r="N720" s="7"/>
      <c r="O720" s="19"/>
      <c r="P720" s="19"/>
      <c r="Q720" s="19"/>
      <c r="R720" s="19"/>
      <c r="S720" s="19"/>
      <c r="T720" s="19"/>
      <c r="U720" s="19"/>
      <c r="V720" s="19"/>
      <c r="W720" s="19"/>
      <c r="X720" s="19"/>
      <c r="Y720" s="19"/>
      <c r="Z720" s="19"/>
      <c r="AA720" s="19"/>
      <c r="AB720" s="19"/>
      <c r="AC720" s="19"/>
    </row>
    <row r="721" spans="2:29" ht="12.75">
      <c r="B721" s="7"/>
      <c r="C721" s="7"/>
      <c r="D721" s="7"/>
      <c r="E721" s="7"/>
      <c r="F721" s="7"/>
      <c r="G721" s="7"/>
      <c r="H721" s="7"/>
      <c r="I721" s="7"/>
      <c r="J721" s="7"/>
      <c r="K721" s="7"/>
      <c r="L721" s="7"/>
      <c r="M721" s="19"/>
      <c r="N721" s="7"/>
      <c r="O721" s="19"/>
      <c r="P721" s="19"/>
      <c r="Q721" s="19"/>
      <c r="R721" s="19"/>
      <c r="S721" s="19"/>
      <c r="T721" s="19"/>
      <c r="U721" s="19"/>
      <c r="V721" s="19"/>
      <c r="W721" s="19"/>
      <c r="X721" s="19"/>
      <c r="Y721" s="19"/>
      <c r="Z721" s="19"/>
      <c r="AA721" s="19"/>
      <c r="AB721" s="19"/>
      <c r="AC721" s="19"/>
    </row>
    <row r="722" spans="2:29" ht="12.75">
      <c r="B722" s="7"/>
      <c r="C722" s="7"/>
      <c r="D722" s="7"/>
      <c r="E722" s="7"/>
      <c r="F722" s="7"/>
      <c r="G722" s="7"/>
      <c r="H722" s="7"/>
      <c r="I722" s="7"/>
      <c r="J722" s="7"/>
      <c r="K722" s="7"/>
      <c r="L722" s="7"/>
      <c r="M722" s="19"/>
      <c r="N722" s="7"/>
      <c r="O722" s="19"/>
      <c r="P722" s="19"/>
      <c r="Q722" s="19"/>
      <c r="R722" s="19"/>
      <c r="S722" s="19"/>
      <c r="T722" s="19"/>
      <c r="U722" s="19"/>
      <c r="V722" s="19"/>
      <c r="W722" s="19"/>
      <c r="X722" s="19"/>
      <c r="Y722" s="19"/>
      <c r="Z722" s="19"/>
      <c r="AA722" s="19"/>
      <c r="AB722" s="19"/>
      <c r="AC722" s="19"/>
    </row>
    <row r="723" spans="2:29" ht="12.75">
      <c r="B723" s="7"/>
      <c r="C723" s="7"/>
      <c r="D723" s="7"/>
      <c r="E723" s="7"/>
      <c r="F723" s="7"/>
      <c r="G723" s="7"/>
      <c r="H723" s="7"/>
      <c r="I723" s="7"/>
      <c r="J723" s="7"/>
      <c r="K723" s="7"/>
      <c r="L723" s="7"/>
      <c r="M723" s="19"/>
      <c r="N723" s="7"/>
      <c r="O723" s="19"/>
      <c r="P723" s="19"/>
      <c r="Q723" s="19"/>
      <c r="R723" s="19"/>
      <c r="S723" s="19"/>
      <c r="T723" s="19"/>
      <c r="U723" s="19"/>
      <c r="V723" s="19"/>
      <c r="W723" s="19"/>
      <c r="X723" s="19"/>
      <c r="Y723" s="19"/>
      <c r="Z723" s="19"/>
      <c r="AA723" s="19"/>
      <c r="AB723" s="19"/>
      <c r="AC723" s="19"/>
    </row>
    <row r="724" spans="2:29" ht="12.75">
      <c r="B724" s="7"/>
      <c r="C724" s="7"/>
      <c r="D724" s="7"/>
      <c r="E724" s="7"/>
      <c r="F724" s="7"/>
      <c r="G724" s="7"/>
      <c r="H724" s="7"/>
      <c r="I724" s="7"/>
      <c r="J724" s="7"/>
      <c r="K724" s="7"/>
      <c r="L724" s="7"/>
      <c r="M724" s="19"/>
      <c r="N724" s="7"/>
      <c r="O724" s="19"/>
      <c r="P724" s="19"/>
      <c r="Q724" s="19"/>
      <c r="R724" s="19"/>
      <c r="S724" s="19"/>
      <c r="T724" s="19"/>
      <c r="U724" s="19"/>
      <c r="V724" s="19"/>
      <c r="W724" s="19"/>
      <c r="X724" s="19"/>
      <c r="Y724" s="19"/>
      <c r="Z724" s="19"/>
      <c r="AA724" s="19"/>
      <c r="AB724" s="19"/>
      <c r="AC724" s="19"/>
    </row>
    <row r="725" spans="2:29" ht="12.75">
      <c r="B725" s="7"/>
      <c r="C725" s="7"/>
      <c r="D725" s="7"/>
      <c r="E725" s="7"/>
      <c r="F725" s="7"/>
      <c r="G725" s="7"/>
      <c r="H725" s="7"/>
      <c r="I725" s="7"/>
      <c r="J725" s="7"/>
      <c r="K725" s="7"/>
      <c r="L725" s="7"/>
      <c r="M725" s="19"/>
      <c r="N725" s="7"/>
      <c r="O725" s="19"/>
      <c r="P725" s="19"/>
      <c r="Q725" s="19"/>
      <c r="R725" s="19"/>
      <c r="S725" s="19"/>
      <c r="T725" s="19"/>
      <c r="U725" s="19"/>
      <c r="V725" s="19"/>
      <c r="W725" s="19"/>
      <c r="X725" s="19"/>
      <c r="Y725" s="19"/>
      <c r="Z725" s="19"/>
      <c r="AA725" s="19"/>
      <c r="AB725" s="19"/>
      <c r="AC725" s="19"/>
    </row>
    <row r="726" spans="2:29" ht="12.75">
      <c r="B726" s="7"/>
      <c r="C726" s="7"/>
      <c r="D726" s="7"/>
      <c r="E726" s="7"/>
      <c r="F726" s="7"/>
      <c r="G726" s="7"/>
      <c r="H726" s="7"/>
      <c r="I726" s="7"/>
      <c r="J726" s="7"/>
      <c r="K726" s="7"/>
      <c r="L726" s="7"/>
      <c r="M726" s="19"/>
      <c r="N726" s="7"/>
      <c r="O726" s="19"/>
      <c r="P726" s="19"/>
      <c r="Q726" s="19"/>
      <c r="R726" s="19"/>
      <c r="S726" s="19"/>
      <c r="T726" s="19"/>
      <c r="U726" s="19"/>
      <c r="V726" s="19"/>
      <c r="W726" s="19"/>
      <c r="X726" s="19"/>
      <c r="Y726" s="19"/>
      <c r="Z726" s="19"/>
      <c r="AA726" s="19"/>
      <c r="AB726" s="19"/>
      <c r="AC726" s="19"/>
    </row>
    <row r="727" spans="2:29" ht="12.75">
      <c r="B727" s="7"/>
      <c r="C727" s="7"/>
      <c r="D727" s="7"/>
      <c r="E727" s="7"/>
      <c r="F727" s="7"/>
      <c r="G727" s="7"/>
      <c r="H727" s="7"/>
      <c r="I727" s="7"/>
      <c r="J727" s="7"/>
      <c r="K727" s="7"/>
      <c r="L727" s="7"/>
      <c r="M727" s="19"/>
      <c r="N727" s="7"/>
      <c r="O727" s="19"/>
      <c r="P727" s="19"/>
      <c r="Q727" s="19"/>
      <c r="R727" s="19"/>
      <c r="S727" s="19"/>
      <c r="T727" s="19"/>
      <c r="U727" s="19"/>
      <c r="V727" s="19"/>
      <c r="W727" s="19"/>
      <c r="X727" s="19"/>
      <c r="Y727" s="19"/>
      <c r="Z727" s="19"/>
      <c r="AA727" s="19"/>
      <c r="AB727" s="19"/>
      <c r="AC727" s="19"/>
    </row>
    <row r="728" spans="2:29" ht="12.75">
      <c r="B728" s="7"/>
      <c r="C728" s="7"/>
      <c r="D728" s="7"/>
      <c r="E728" s="7"/>
      <c r="F728" s="7"/>
      <c r="G728" s="7"/>
      <c r="H728" s="7"/>
      <c r="I728" s="7"/>
      <c r="J728" s="7"/>
      <c r="K728" s="7"/>
      <c r="L728" s="7"/>
      <c r="M728" s="19"/>
      <c r="N728" s="7"/>
      <c r="O728" s="19"/>
      <c r="P728" s="19"/>
      <c r="Q728" s="19"/>
      <c r="R728" s="19"/>
      <c r="S728" s="19"/>
      <c r="T728" s="19"/>
      <c r="U728" s="19"/>
      <c r="V728" s="19"/>
      <c r="W728" s="19"/>
      <c r="X728" s="19"/>
      <c r="Y728" s="19"/>
      <c r="Z728" s="19"/>
      <c r="AA728" s="19"/>
      <c r="AB728" s="19"/>
      <c r="AC728" s="19"/>
    </row>
    <row r="729" spans="2:29" ht="12.75">
      <c r="B729" s="7"/>
      <c r="C729" s="7"/>
      <c r="D729" s="7"/>
      <c r="E729" s="7"/>
      <c r="F729" s="7"/>
      <c r="G729" s="7"/>
      <c r="H729" s="7"/>
      <c r="I729" s="7"/>
      <c r="J729" s="7"/>
      <c r="K729" s="7"/>
      <c r="L729" s="7"/>
      <c r="M729" s="19"/>
      <c r="N729" s="7"/>
      <c r="O729" s="19"/>
      <c r="P729" s="19"/>
      <c r="Q729" s="19"/>
      <c r="R729" s="19"/>
      <c r="S729" s="19"/>
      <c r="T729" s="19"/>
      <c r="U729" s="19"/>
      <c r="V729" s="19"/>
      <c r="W729" s="19"/>
      <c r="X729" s="19"/>
      <c r="Y729" s="19"/>
      <c r="Z729" s="19"/>
      <c r="AA729" s="19"/>
      <c r="AB729" s="19"/>
      <c r="AC729" s="19"/>
    </row>
    <row r="730" spans="2:29" ht="12.75">
      <c r="B730" s="7"/>
      <c r="C730" s="7"/>
      <c r="D730" s="7"/>
      <c r="E730" s="7"/>
      <c r="F730" s="7"/>
      <c r="G730" s="7"/>
      <c r="H730" s="7"/>
      <c r="I730" s="7"/>
      <c r="J730" s="7"/>
      <c r="K730" s="7"/>
      <c r="L730" s="7"/>
      <c r="M730" s="19"/>
      <c r="N730" s="7"/>
      <c r="O730" s="19"/>
      <c r="P730" s="19"/>
      <c r="Q730" s="19"/>
      <c r="R730" s="19"/>
      <c r="S730" s="19"/>
      <c r="T730" s="19"/>
      <c r="U730" s="19"/>
      <c r="V730" s="19"/>
      <c r="W730" s="19"/>
      <c r="X730" s="19"/>
      <c r="Y730" s="19"/>
      <c r="Z730" s="19"/>
      <c r="AA730" s="19"/>
      <c r="AB730" s="19"/>
      <c r="AC730" s="19"/>
    </row>
    <row r="731" spans="2:29" ht="12.75">
      <c r="B731" s="7"/>
      <c r="C731" s="7"/>
      <c r="D731" s="7"/>
      <c r="E731" s="7"/>
      <c r="F731" s="7"/>
      <c r="G731" s="7"/>
      <c r="H731" s="7"/>
      <c r="I731" s="7"/>
      <c r="J731" s="7"/>
      <c r="K731" s="7"/>
      <c r="L731" s="7"/>
      <c r="M731" s="19"/>
      <c r="N731" s="7"/>
      <c r="O731" s="19"/>
      <c r="P731" s="19"/>
      <c r="Q731" s="19"/>
      <c r="R731" s="19"/>
      <c r="S731" s="19"/>
      <c r="T731" s="19"/>
      <c r="U731" s="19"/>
      <c r="V731" s="19"/>
      <c r="W731" s="19"/>
      <c r="X731" s="19"/>
      <c r="Y731" s="19"/>
      <c r="Z731" s="19"/>
      <c r="AA731" s="19"/>
      <c r="AB731" s="19"/>
      <c r="AC731" s="19"/>
    </row>
    <row r="732" spans="2:29" ht="12.75">
      <c r="B732" s="7"/>
      <c r="C732" s="7"/>
      <c r="D732" s="7"/>
      <c r="E732" s="7"/>
      <c r="F732" s="7"/>
      <c r="G732" s="7"/>
      <c r="H732" s="7"/>
      <c r="I732" s="7"/>
      <c r="J732" s="7"/>
      <c r="K732" s="7"/>
      <c r="L732" s="7"/>
      <c r="M732" s="19"/>
      <c r="N732" s="7"/>
      <c r="O732" s="19"/>
      <c r="P732" s="19"/>
      <c r="Q732" s="19"/>
      <c r="R732" s="19"/>
      <c r="S732" s="19"/>
      <c r="T732" s="19"/>
      <c r="U732" s="19"/>
      <c r="V732" s="19"/>
      <c r="W732" s="19"/>
      <c r="X732" s="19"/>
      <c r="Y732" s="19"/>
      <c r="Z732" s="19"/>
      <c r="AA732" s="19"/>
      <c r="AB732" s="19"/>
      <c r="AC732" s="19"/>
    </row>
    <row r="733" spans="2:29" ht="12.75">
      <c r="B733" s="7"/>
      <c r="C733" s="7"/>
      <c r="D733" s="7"/>
      <c r="E733" s="7"/>
      <c r="F733" s="7"/>
      <c r="G733" s="7"/>
      <c r="H733" s="7"/>
      <c r="I733" s="7"/>
      <c r="J733" s="7"/>
      <c r="K733" s="7"/>
      <c r="L733" s="7"/>
      <c r="M733" s="19"/>
      <c r="N733" s="7"/>
      <c r="O733" s="19"/>
      <c r="P733" s="19"/>
      <c r="Q733" s="19"/>
      <c r="R733" s="19"/>
      <c r="S733" s="19"/>
      <c r="T733" s="19"/>
      <c r="U733" s="19"/>
      <c r="V733" s="19"/>
      <c r="W733" s="19"/>
      <c r="X733" s="19"/>
      <c r="Y733" s="19"/>
      <c r="Z733" s="19"/>
      <c r="AA733" s="19"/>
      <c r="AB733" s="19"/>
      <c r="AC733" s="19"/>
    </row>
    <row r="734" spans="2:29" ht="12.75">
      <c r="B734" s="7"/>
      <c r="C734" s="7"/>
      <c r="D734" s="7"/>
      <c r="E734" s="7"/>
      <c r="F734" s="7"/>
      <c r="G734" s="7"/>
      <c r="H734" s="7"/>
      <c r="I734" s="7"/>
      <c r="J734" s="7"/>
      <c r="K734" s="7"/>
      <c r="L734" s="7"/>
      <c r="M734" s="19"/>
      <c r="N734" s="7"/>
      <c r="O734" s="19"/>
      <c r="P734" s="19"/>
      <c r="Q734" s="19"/>
      <c r="R734" s="19"/>
      <c r="S734" s="19"/>
      <c r="T734" s="19"/>
      <c r="U734" s="19"/>
      <c r="V734" s="19"/>
      <c r="W734" s="19"/>
      <c r="X734" s="19"/>
      <c r="Y734" s="19"/>
      <c r="Z734" s="19"/>
      <c r="AA734" s="19"/>
      <c r="AB734" s="19"/>
      <c r="AC734" s="19"/>
    </row>
    <row r="735" spans="2:29" ht="12.75">
      <c r="B735" s="7"/>
      <c r="C735" s="7"/>
      <c r="D735" s="7"/>
      <c r="E735" s="7"/>
      <c r="F735" s="7"/>
      <c r="G735" s="7"/>
      <c r="H735" s="7"/>
      <c r="I735" s="7"/>
      <c r="J735" s="7"/>
      <c r="K735" s="7"/>
      <c r="L735" s="7"/>
      <c r="M735" s="19"/>
      <c r="N735" s="7"/>
      <c r="O735" s="19"/>
      <c r="P735" s="19"/>
      <c r="Q735" s="19"/>
      <c r="R735" s="19"/>
      <c r="S735" s="19"/>
      <c r="T735" s="19"/>
      <c r="U735" s="19"/>
      <c r="V735" s="19"/>
      <c r="W735" s="19"/>
      <c r="X735" s="19"/>
      <c r="Y735" s="19"/>
      <c r="Z735" s="19"/>
      <c r="AA735" s="19"/>
      <c r="AB735" s="19"/>
      <c r="AC735" s="19"/>
    </row>
    <row r="736" spans="2:29" ht="12.75">
      <c r="B736" s="7"/>
      <c r="C736" s="7"/>
      <c r="D736" s="7"/>
      <c r="E736" s="7"/>
      <c r="F736" s="7"/>
      <c r="G736" s="7"/>
      <c r="H736" s="7"/>
      <c r="I736" s="7"/>
      <c r="J736" s="7"/>
      <c r="K736" s="7"/>
      <c r="L736" s="7"/>
      <c r="M736" s="19"/>
      <c r="N736" s="7"/>
      <c r="O736" s="19"/>
      <c r="P736" s="19"/>
      <c r="Q736" s="19"/>
      <c r="R736" s="19"/>
      <c r="S736" s="19"/>
      <c r="T736" s="19"/>
      <c r="U736" s="19"/>
      <c r="V736" s="19"/>
      <c r="W736" s="19"/>
      <c r="X736" s="19"/>
      <c r="Y736" s="19"/>
      <c r="Z736" s="19"/>
      <c r="AA736" s="19"/>
      <c r="AB736" s="19"/>
      <c r="AC736" s="19"/>
    </row>
    <row r="737" spans="2:29" ht="12.75">
      <c r="B737" s="7"/>
      <c r="C737" s="7"/>
      <c r="D737" s="7"/>
      <c r="E737" s="7"/>
      <c r="F737" s="7"/>
      <c r="G737" s="7"/>
      <c r="H737" s="7"/>
      <c r="I737" s="7"/>
      <c r="J737" s="7"/>
      <c r="K737" s="7"/>
      <c r="L737" s="7"/>
      <c r="M737" s="19"/>
      <c r="N737" s="7"/>
      <c r="O737" s="19"/>
      <c r="P737" s="19"/>
      <c r="Q737" s="19"/>
      <c r="R737" s="19"/>
      <c r="S737" s="19"/>
      <c r="T737" s="19"/>
      <c r="U737" s="19"/>
      <c r="V737" s="19"/>
      <c r="W737" s="19"/>
      <c r="X737" s="19"/>
      <c r="Y737" s="19"/>
      <c r="Z737" s="19"/>
      <c r="AA737" s="19"/>
      <c r="AB737" s="19"/>
      <c r="AC737" s="19"/>
    </row>
    <row r="738" spans="2:29" ht="12.75">
      <c r="B738" s="7"/>
      <c r="C738" s="7"/>
      <c r="D738" s="7"/>
      <c r="E738" s="7"/>
      <c r="F738" s="7"/>
      <c r="G738" s="7"/>
      <c r="H738" s="7"/>
      <c r="I738" s="7"/>
      <c r="J738" s="7"/>
      <c r="K738" s="7"/>
      <c r="L738" s="7"/>
      <c r="M738" s="19"/>
      <c r="N738" s="7"/>
      <c r="O738" s="19"/>
      <c r="P738" s="19"/>
      <c r="Q738" s="19"/>
      <c r="R738" s="19"/>
      <c r="S738" s="19"/>
      <c r="T738" s="19"/>
      <c r="U738" s="19"/>
      <c r="V738" s="19"/>
      <c r="W738" s="19"/>
      <c r="X738" s="19"/>
      <c r="Y738" s="19"/>
      <c r="Z738" s="19"/>
      <c r="AA738" s="19"/>
      <c r="AB738" s="19"/>
      <c r="AC738" s="19"/>
    </row>
    <row r="739" spans="2:29" ht="12.75">
      <c r="B739" s="7"/>
      <c r="C739" s="7"/>
      <c r="D739" s="7"/>
      <c r="E739" s="7"/>
      <c r="F739" s="7"/>
      <c r="G739" s="7"/>
      <c r="H739" s="7"/>
      <c r="I739" s="7"/>
      <c r="J739" s="7"/>
      <c r="K739" s="7"/>
      <c r="L739" s="7"/>
      <c r="M739" s="19"/>
      <c r="N739" s="7"/>
      <c r="O739" s="19"/>
      <c r="P739" s="19"/>
      <c r="Q739" s="19"/>
      <c r="R739" s="19"/>
      <c r="S739" s="19"/>
      <c r="T739" s="19"/>
      <c r="U739" s="19"/>
      <c r="V739" s="19"/>
      <c r="W739" s="19"/>
      <c r="X739" s="19"/>
      <c r="Y739" s="19"/>
      <c r="Z739" s="19"/>
      <c r="AA739" s="19"/>
      <c r="AB739" s="19"/>
      <c r="AC739" s="19"/>
    </row>
    <row r="740" spans="2:29" ht="12.75">
      <c r="B740" s="7"/>
      <c r="C740" s="7"/>
      <c r="D740" s="7"/>
      <c r="E740" s="7"/>
      <c r="F740" s="7"/>
      <c r="G740" s="7"/>
      <c r="H740" s="7"/>
      <c r="I740" s="7"/>
      <c r="J740" s="7"/>
      <c r="K740" s="7"/>
      <c r="L740" s="7"/>
      <c r="M740" s="19"/>
      <c r="N740" s="7"/>
      <c r="O740" s="19"/>
      <c r="P740" s="19"/>
      <c r="Q740" s="19"/>
      <c r="R740" s="19"/>
      <c r="S740" s="19"/>
      <c r="T740" s="19"/>
      <c r="U740" s="19"/>
      <c r="V740" s="19"/>
      <c r="W740" s="19"/>
      <c r="X740" s="19"/>
      <c r="Y740" s="19"/>
      <c r="Z740" s="19"/>
      <c r="AA740" s="19"/>
      <c r="AB740" s="19"/>
      <c r="AC740" s="19"/>
    </row>
    <row r="741" spans="2:29" ht="12.75">
      <c r="B741" s="7"/>
      <c r="C741" s="7"/>
      <c r="D741" s="7"/>
      <c r="E741" s="7"/>
      <c r="F741" s="7"/>
      <c r="G741" s="7"/>
      <c r="H741" s="7"/>
      <c r="I741" s="7"/>
      <c r="J741" s="7"/>
      <c r="K741" s="7"/>
      <c r="L741" s="7"/>
      <c r="M741" s="19"/>
      <c r="N741" s="7"/>
      <c r="O741" s="19"/>
      <c r="P741" s="19"/>
      <c r="Q741" s="19"/>
      <c r="R741" s="19"/>
      <c r="S741" s="19"/>
      <c r="T741" s="19"/>
      <c r="U741" s="19"/>
      <c r="V741" s="19"/>
      <c r="W741" s="19"/>
      <c r="X741" s="19"/>
      <c r="Y741" s="19"/>
      <c r="Z741" s="19"/>
      <c r="AA741" s="19"/>
      <c r="AB741" s="19"/>
      <c r="AC741" s="19"/>
    </row>
    <row r="742" spans="2:29" ht="12.75">
      <c r="B742" s="7"/>
      <c r="C742" s="7"/>
      <c r="D742" s="7"/>
      <c r="E742" s="7"/>
      <c r="F742" s="7"/>
      <c r="G742" s="7"/>
      <c r="H742" s="7"/>
      <c r="I742" s="7"/>
      <c r="J742" s="7"/>
      <c r="K742" s="7"/>
      <c r="L742" s="7"/>
      <c r="M742" s="19"/>
      <c r="N742" s="7"/>
      <c r="O742" s="19"/>
      <c r="P742" s="19"/>
      <c r="Q742" s="19"/>
      <c r="R742" s="19"/>
      <c r="S742" s="19"/>
      <c r="T742" s="19"/>
      <c r="U742" s="19"/>
      <c r="V742" s="19"/>
      <c r="W742" s="19"/>
      <c r="X742" s="19"/>
      <c r="Y742" s="19"/>
      <c r="Z742" s="19"/>
      <c r="AA742" s="19"/>
      <c r="AB742" s="19"/>
      <c r="AC742" s="19"/>
    </row>
    <row r="743" spans="2:29" ht="12.75">
      <c r="B743" s="7"/>
      <c r="C743" s="7"/>
      <c r="D743" s="7"/>
      <c r="E743" s="7"/>
      <c r="F743" s="7"/>
      <c r="G743" s="7"/>
      <c r="H743" s="7"/>
      <c r="I743" s="7"/>
      <c r="J743" s="7"/>
      <c r="K743" s="7"/>
      <c r="L743" s="7"/>
      <c r="M743" s="19"/>
      <c r="N743" s="7"/>
      <c r="O743" s="19"/>
      <c r="P743" s="19"/>
      <c r="Q743" s="19"/>
      <c r="R743" s="19"/>
      <c r="S743" s="19"/>
      <c r="T743" s="19"/>
      <c r="U743" s="19"/>
      <c r="V743" s="19"/>
      <c r="W743" s="19"/>
      <c r="X743" s="19"/>
      <c r="Y743" s="19"/>
      <c r="Z743" s="19"/>
      <c r="AA743" s="19"/>
      <c r="AB743" s="19"/>
      <c r="AC743" s="19"/>
    </row>
    <row r="744" spans="2:29" ht="12.75">
      <c r="B744" s="7"/>
      <c r="C744" s="7"/>
      <c r="D744" s="7"/>
      <c r="E744" s="7"/>
      <c r="F744" s="7"/>
      <c r="G744" s="7"/>
      <c r="H744" s="7"/>
      <c r="I744" s="7"/>
      <c r="J744" s="7"/>
      <c r="K744" s="7"/>
      <c r="L744" s="7"/>
      <c r="M744" s="19"/>
      <c r="N744" s="7"/>
      <c r="O744" s="19"/>
      <c r="P744" s="19"/>
      <c r="Q744" s="19"/>
      <c r="R744" s="19"/>
      <c r="S744" s="19"/>
      <c r="T744" s="19"/>
      <c r="U744" s="19"/>
      <c r="V744" s="19"/>
      <c r="W744" s="19"/>
      <c r="X744" s="19"/>
      <c r="Y744" s="19"/>
      <c r="Z744" s="19"/>
      <c r="AA744" s="19"/>
      <c r="AB744" s="19"/>
      <c r="AC744" s="19"/>
    </row>
    <row r="745" spans="2:29" ht="12.75">
      <c r="B745" s="7"/>
      <c r="C745" s="7"/>
      <c r="D745" s="7"/>
      <c r="E745" s="7"/>
      <c r="F745" s="7"/>
      <c r="G745" s="7"/>
      <c r="H745" s="7"/>
      <c r="I745" s="7"/>
      <c r="J745" s="7"/>
      <c r="K745" s="7"/>
      <c r="L745" s="7"/>
      <c r="M745" s="19"/>
      <c r="N745" s="7"/>
      <c r="O745" s="19"/>
      <c r="P745" s="19"/>
      <c r="Q745" s="19"/>
      <c r="R745" s="19"/>
      <c r="S745" s="19"/>
      <c r="T745" s="19"/>
      <c r="U745" s="19"/>
      <c r="V745" s="19"/>
      <c r="W745" s="19"/>
      <c r="X745" s="19"/>
      <c r="Y745" s="19"/>
      <c r="Z745" s="19"/>
      <c r="AA745" s="19"/>
      <c r="AB745" s="19"/>
      <c r="AC745" s="19"/>
    </row>
    <row r="746" spans="2:29" ht="12.75">
      <c r="B746" s="7"/>
      <c r="C746" s="7"/>
      <c r="D746" s="7"/>
      <c r="E746" s="7"/>
      <c r="F746" s="7"/>
      <c r="G746" s="7"/>
      <c r="H746" s="7"/>
      <c r="I746" s="7"/>
      <c r="J746" s="7"/>
      <c r="K746" s="7"/>
      <c r="L746" s="7"/>
      <c r="M746" s="19"/>
      <c r="N746" s="7"/>
      <c r="O746" s="19"/>
      <c r="P746" s="19"/>
      <c r="Q746" s="19"/>
      <c r="R746" s="19"/>
      <c r="S746" s="19"/>
      <c r="T746" s="19"/>
      <c r="U746" s="19"/>
      <c r="V746" s="19"/>
      <c r="W746" s="19"/>
      <c r="X746" s="19"/>
      <c r="Y746" s="19"/>
      <c r="Z746" s="19"/>
      <c r="AA746" s="19"/>
      <c r="AB746" s="19"/>
      <c r="AC746" s="19"/>
    </row>
    <row r="747" spans="2:29" ht="12.75">
      <c r="B747" s="7"/>
      <c r="C747" s="7"/>
      <c r="D747" s="7"/>
      <c r="E747" s="7"/>
      <c r="F747" s="7"/>
      <c r="G747" s="7"/>
      <c r="H747" s="7"/>
      <c r="I747" s="7"/>
      <c r="J747" s="7"/>
      <c r="K747" s="7"/>
      <c r="L747" s="7"/>
      <c r="M747" s="19"/>
      <c r="N747" s="7"/>
      <c r="O747" s="19"/>
      <c r="P747" s="19"/>
      <c r="Q747" s="19"/>
      <c r="R747" s="19"/>
      <c r="S747" s="19"/>
      <c r="T747" s="19"/>
      <c r="U747" s="19"/>
      <c r="V747" s="19"/>
      <c r="W747" s="19"/>
      <c r="X747" s="19"/>
      <c r="Y747" s="19"/>
      <c r="Z747" s="19"/>
      <c r="AA747" s="19"/>
      <c r="AB747" s="19"/>
      <c r="AC747" s="19"/>
    </row>
    <row r="748" spans="2:29" ht="12.75">
      <c r="B748" s="7"/>
      <c r="C748" s="7"/>
      <c r="D748" s="7"/>
      <c r="E748" s="7"/>
      <c r="F748" s="7"/>
      <c r="G748" s="7"/>
      <c r="H748" s="7"/>
      <c r="I748" s="7"/>
      <c r="J748" s="7"/>
      <c r="K748" s="7"/>
      <c r="L748" s="7"/>
      <c r="M748" s="19"/>
      <c r="N748" s="7"/>
      <c r="O748" s="19"/>
      <c r="P748" s="19"/>
      <c r="Q748" s="19"/>
      <c r="R748" s="19"/>
      <c r="S748" s="19"/>
      <c r="T748" s="19"/>
      <c r="U748" s="19"/>
      <c r="V748" s="19"/>
      <c r="W748" s="19"/>
      <c r="X748" s="19"/>
      <c r="Y748" s="19"/>
      <c r="Z748" s="19"/>
      <c r="AA748" s="19"/>
      <c r="AB748" s="19"/>
      <c r="AC748" s="19"/>
    </row>
    <row r="749" spans="2:29" ht="12.75">
      <c r="B749" s="7"/>
      <c r="C749" s="7"/>
      <c r="D749" s="7"/>
      <c r="E749" s="7"/>
      <c r="F749" s="7"/>
      <c r="G749" s="7"/>
      <c r="H749" s="7"/>
      <c r="I749" s="7"/>
      <c r="J749" s="7"/>
      <c r="K749" s="7"/>
      <c r="L749" s="7"/>
      <c r="M749" s="19"/>
      <c r="N749" s="7"/>
      <c r="O749" s="19"/>
      <c r="P749" s="19"/>
      <c r="Q749" s="19"/>
      <c r="R749" s="19"/>
      <c r="S749" s="19"/>
      <c r="T749" s="19"/>
      <c r="U749" s="19"/>
      <c r="V749" s="19"/>
      <c r="W749" s="19"/>
      <c r="X749" s="19"/>
      <c r="Y749" s="19"/>
      <c r="Z749" s="19"/>
      <c r="AA749" s="19"/>
      <c r="AB749" s="19"/>
      <c r="AC749" s="19"/>
    </row>
    <row r="750" spans="2:29" ht="12.75">
      <c r="B750" s="7"/>
      <c r="C750" s="7"/>
      <c r="D750" s="7"/>
      <c r="E750" s="7"/>
      <c r="F750" s="7"/>
      <c r="G750" s="7"/>
      <c r="H750" s="7"/>
      <c r="I750" s="7"/>
      <c r="J750" s="7"/>
      <c r="K750" s="7"/>
      <c r="L750" s="7"/>
      <c r="M750" s="19"/>
      <c r="N750" s="7"/>
      <c r="O750" s="19"/>
      <c r="P750" s="19"/>
      <c r="Q750" s="19"/>
      <c r="R750" s="19"/>
      <c r="S750" s="19"/>
      <c r="T750" s="19"/>
      <c r="U750" s="19"/>
      <c r="V750" s="19"/>
      <c r="W750" s="19"/>
      <c r="X750" s="19"/>
      <c r="Y750" s="19"/>
      <c r="Z750" s="19"/>
      <c r="AA750" s="19"/>
      <c r="AB750" s="19"/>
      <c r="AC750" s="19"/>
    </row>
    <row r="751" spans="2:29" ht="12.75">
      <c r="B751" s="7"/>
      <c r="C751" s="7"/>
      <c r="D751" s="7"/>
      <c r="E751" s="7"/>
      <c r="F751" s="7"/>
      <c r="G751" s="7"/>
      <c r="H751" s="7"/>
      <c r="I751" s="7"/>
      <c r="J751" s="7"/>
      <c r="K751" s="7"/>
      <c r="L751" s="7"/>
      <c r="M751" s="19"/>
      <c r="N751" s="7"/>
      <c r="O751" s="19"/>
      <c r="P751" s="19"/>
      <c r="Q751" s="19"/>
      <c r="R751" s="19"/>
      <c r="S751" s="19"/>
      <c r="T751" s="19"/>
      <c r="U751" s="19"/>
      <c r="V751" s="19"/>
      <c r="W751" s="19"/>
      <c r="X751" s="19"/>
      <c r="Y751" s="19"/>
      <c r="Z751" s="19"/>
      <c r="AA751" s="19"/>
      <c r="AB751" s="19"/>
      <c r="AC751" s="19"/>
    </row>
    <row r="752" spans="2:29" ht="12.75">
      <c r="B752" s="7"/>
      <c r="C752" s="7"/>
      <c r="D752" s="7"/>
      <c r="E752" s="7"/>
      <c r="F752" s="7"/>
      <c r="G752" s="7"/>
      <c r="H752" s="7"/>
      <c r="I752" s="7"/>
      <c r="J752" s="7"/>
      <c r="K752" s="7"/>
      <c r="L752" s="7"/>
      <c r="M752" s="19"/>
      <c r="N752" s="7"/>
      <c r="O752" s="19"/>
      <c r="P752" s="19"/>
      <c r="Q752" s="19"/>
      <c r="R752" s="19"/>
      <c r="S752" s="19"/>
      <c r="T752" s="19"/>
      <c r="U752" s="19"/>
      <c r="V752" s="19"/>
      <c r="W752" s="19"/>
      <c r="X752" s="19"/>
      <c r="Y752" s="19"/>
      <c r="Z752" s="19"/>
      <c r="AA752" s="19"/>
      <c r="AB752" s="19"/>
      <c r="AC752" s="19"/>
    </row>
    <row r="753" spans="2:29" ht="12.75">
      <c r="B753" s="7"/>
      <c r="C753" s="7"/>
      <c r="D753" s="7"/>
      <c r="E753" s="7"/>
      <c r="F753" s="7"/>
      <c r="G753" s="7"/>
      <c r="H753" s="7"/>
      <c r="I753" s="7"/>
      <c r="J753" s="7"/>
      <c r="K753" s="7"/>
      <c r="L753" s="7"/>
      <c r="M753" s="19"/>
      <c r="N753" s="7"/>
      <c r="O753" s="19"/>
      <c r="P753" s="19"/>
      <c r="Q753" s="19"/>
      <c r="R753" s="19"/>
      <c r="S753" s="19"/>
      <c r="T753" s="19"/>
      <c r="U753" s="19"/>
      <c r="V753" s="19"/>
      <c r="W753" s="19"/>
      <c r="X753" s="19"/>
      <c r="Y753" s="19"/>
      <c r="Z753" s="19"/>
      <c r="AA753" s="19"/>
      <c r="AB753" s="19"/>
      <c r="AC753" s="19"/>
    </row>
    <row r="754" spans="2:29" ht="12.75">
      <c r="B754" s="7"/>
      <c r="C754" s="7"/>
      <c r="D754" s="7"/>
      <c r="E754" s="7"/>
      <c r="F754" s="7"/>
      <c r="G754" s="7"/>
      <c r="H754" s="7"/>
      <c r="I754" s="7"/>
      <c r="J754" s="7"/>
      <c r="K754" s="7"/>
      <c r="L754" s="7"/>
      <c r="M754" s="19"/>
      <c r="N754" s="7"/>
      <c r="O754" s="19"/>
      <c r="P754" s="19"/>
      <c r="Q754" s="19"/>
      <c r="R754" s="19"/>
      <c r="S754" s="19"/>
      <c r="T754" s="19"/>
      <c r="U754" s="19"/>
      <c r="V754" s="19"/>
      <c r="W754" s="19"/>
      <c r="X754" s="19"/>
      <c r="Y754" s="19"/>
      <c r="Z754" s="19"/>
      <c r="AA754" s="19"/>
      <c r="AB754" s="19"/>
      <c r="AC754" s="19"/>
    </row>
    <row r="755" spans="2:29" ht="12.75">
      <c r="B755" s="7"/>
      <c r="C755" s="7"/>
      <c r="D755" s="7"/>
      <c r="E755" s="7"/>
      <c r="F755" s="7"/>
      <c r="G755" s="7"/>
      <c r="H755" s="7"/>
      <c r="I755" s="7"/>
      <c r="J755" s="7"/>
      <c r="K755" s="7"/>
      <c r="L755" s="7"/>
      <c r="M755" s="19"/>
      <c r="N755" s="7"/>
      <c r="O755" s="19"/>
      <c r="P755" s="19"/>
      <c r="Q755" s="19"/>
      <c r="R755" s="19"/>
      <c r="S755" s="19"/>
      <c r="T755" s="19"/>
      <c r="U755" s="19"/>
      <c r="V755" s="19"/>
      <c r="W755" s="19"/>
      <c r="X755" s="19"/>
      <c r="Y755" s="19"/>
      <c r="Z755" s="19"/>
      <c r="AA755" s="19"/>
      <c r="AB755" s="19"/>
      <c r="AC755" s="19"/>
    </row>
    <row r="756" spans="2:29" ht="12.75">
      <c r="B756" s="7"/>
      <c r="C756" s="7"/>
      <c r="D756" s="7"/>
      <c r="E756" s="7"/>
      <c r="F756" s="7"/>
      <c r="G756" s="7"/>
      <c r="H756" s="7"/>
      <c r="I756" s="7"/>
      <c r="J756" s="7"/>
      <c r="K756" s="7"/>
      <c r="L756" s="7"/>
      <c r="M756" s="19"/>
      <c r="N756" s="7"/>
      <c r="O756" s="19"/>
      <c r="P756" s="19"/>
      <c r="Q756" s="19"/>
      <c r="R756" s="19"/>
      <c r="S756" s="19"/>
      <c r="T756" s="19"/>
      <c r="U756" s="19"/>
      <c r="V756" s="19"/>
      <c r="W756" s="19"/>
      <c r="X756" s="19"/>
      <c r="Y756" s="19"/>
      <c r="Z756" s="19"/>
      <c r="AA756" s="19"/>
      <c r="AB756" s="19"/>
      <c r="AC756" s="19"/>
    </row>
    <row r="757" spans="2:29" ht="12.75">
      <c r="B757" s="7"/>
      <c r="C757" s="7"/>
      <c r="D757" s="7"/>
      <c r="E757" s="7"/>
      <c r="F757" s="7"/>
      <c r="G757" s="7"/>
      <c r="H757" s="7"/>
      <c r="I757" s="7"/>
      <c r="J757" s="7"/>
      <c r="K757" s="7"/>
      <c r="L757" s="7"/>
      <c r="M757" s="19"/>
      <c r="N757" s="7"/>
      <c r="O757" s="19"/>
      <c r="P757" s="19"/>
      <c r="Q757" s="19"/>
      <c r="R757" s="19"/>
      <c r="S757" s="19"/>
      <c r="T757" s="19"/>
      <c r="U757" s="19"/>
      <c r="V757" s="19"/>
      <c r="W757" s="19"/>
      <c r="X757" s="19"/>
      <c r="Y757" s="19"/>
      <c r="Z757" s="19"/>
      <c r="AA757" s="19"/>
      <c r="AB757" s="19"/>
      <c r="AC757" s="19"/>
    </row>
    <row r="758" spans="2:29" ht="12.75">
      <c r="B758" s="7"/>
      <c r="C758" s="7"/>
      <c r="D758" s="7"/>
      <c r="E758" s="7"/>
      <c r="F758" s="7"/>
      <c r="G758" s="7"/>
      <c r="H758" s="7"/>
      <c r="I758" s="7"/>
      <c r="J758" s="7"/>
      <c r="K758" s="7"/>
      <c r="L758" s="7"/>
      <c r="M758" s="19"/>
      <c r="N758" s="7"/>
      <c r="O758" s="19"/>
      <c r="P758" s="19"/>
      <c r="Q758" s="19"/>
      <c r="R758" s="19"/>
      <c r="S758" s="19"/>
      <c r="T758" s="19"/>
      <c r="U758" s="19"/>
      <c r="V758" s="19"/>
      <c r="W758" s="19"/>
      <c r="X758" s="19"/>
      <c r="Y758" s="19"/>
      <c r="Z758" s="19"/>
      <c r="AA758" s="19"/>
      <c r="AB758" s="19"/>
      <c r="AC758" s="19"/>
    </row>
    <row r="759" spans="2:29" ht="12.75">
      <c r="B759" s="7"/>
      <c r="C759" s="7"/>
      <c r="D759" s="7"/>
      <c r="E759" s="7"/>
      <c r="F759" s="7"/>
      <c r="G759" s="7"/>
      <c r="H759" s="7"/>
      <c r="I759" s="7"/>
      <c r="J759" s="7"/>
      <c r="K759" s="7"/>
      <c r="L759" s="7"/>
      <c r="M759" s="19"/>
      <c r="N759" s="7"/>
      <c r="O759" s="19"/>
      <c r="P759" s="19"/>
      <c r="Q759" s="19"/>
      <c r="R759" s="19"/>
      <c r="S759" s="19"/>
      <c r="T759" s="19"/>
      <c r="U759" s="19"/>
      <c r="V759" s="19"/>
      <c r="W759" s="19"/>
      <c r="X759" s="19"/>
      <c r="Y759" s="19"/>
      <c r="Z759" s="19"/>
      <c r="AA759" s="19"/>
      <c r="AB759" s="19"/>
      <c r="AC759" s="19"/>
    </row>
    <row r="760" spans="2:29" ht="12.75">
      <c r="B760" s="7"/>
      <c r="C760" s="7"/>
      <c r="D760" s="7"/>
      <c r="E760" s="7"/>
      <c r="F760" s="7"/>
      <c r="G760" s="7"/>
      <c r="H760" s="7"/>
      <c r="I760" s="7"/>
      <c r="J760" s="7"/>
      <c r="K760" s="7"/>
      <c r="L760" s="7"/>
      <c r="M760" s="19"/>
      <c r="N760" s="7"/>
      <c r="O760" s="19"/>
      <c r="P760" s="19"/>
      <c r="Q760" s="19"/>
      <c r="R760" s="19"/>
      <c r="S760" s="19"/>
      <c r="T760" s="19"/>
      <c r="U760" s="19"/>
      <c r="V760" s="19"/>
      <c r="W760" s="19"/>
      <c r="X760" s="19"/>
      <c r="Y760" s="19"/>
      <c r="Z760" s="19"/>
      <c r="AA760" s="19"/>
      <c r="AB760" s="19"/>
      <c r="AC760" s="19"/>
    </row>
    <row r="761" spans="2:29" ht="12.75">
      <c r="B761" s="7"/>
      <c r="C761" s="7"/>
      <c r="D761" s="7"/>
      <c r="E761" s="7"/>
      <c r="F761" s="7"/>
      <c r="G761" s="7"/>
      <c r="H761" s="7"/>
      <c r="I761" s="7"/>
      <c r="J761" s="7"/>
      <c r="K761" s="7"/>
      <c r="L761" s="7"/>
      <c r="M761" s="19"/>
      <c r="N761" s="7"/>
      <c r="O761" s="19"/>
      <c r="P761" s="19"/>
      <c r="Q761" s="19"/>
      <c r="R761" s="19"/>
      <c r="S761" s="19"/>
      <c r="T761" s="19"/>
      <c r="U761" s="19"/>
      <c r="V761" s="19"/>
      <c r="W761" s="19"/>
      <c r="X761" s="19"/>
      <c r="Y761" s="19"/>
      <c r="Z761" s="19"/>
      <c r="AA761" s="19"/>
      <c r="AB761" s="19"/>
      <c r="AC761" s="19"/>
    </row>
    <row r="762" spans="2:29" ht="12.75">
      <c r="B762" s="7"/>
      <c r="C762" s="7"/>
      <c r="D762" s="7"/>
      <c r="E762" s="7"/>
      <c r="F762" s="7"/>
      <c r="G762" s="7"/>
      <c r="H762" s="7"/>
      <c r="I762" s="7"/>
      <c r="J762" s="7"/>
      <c r="K762" s="7"/>
      <c r="L762" s="7"/>
      <c r="M762" s="19"/>
      <c r="N762" s="7"/>
      <c r="O762" s="19"/>
      <c r="P762" s="19"/>
      <c r="Q762" s="19"/>
      <c r="R762" s="19"/>
      <c r="S762" s="19"/>
      <c r="T762" s="19"/>
      <c r="U762" s="19"/>
      <c r="V762" s="19"/>
      <c r="W762" s="19"/>
      <c r="X762" s="19"/>
      <c r="Y762" s="19"/>
      <c r="Z762" s="19"/>
      <c r="AA762" s="19"/>
      <c r="AB762" s="19"/>
      <c r="AC762" s="19"/>
    </row>
    <row r="763" spans="2:29" ht="12.75">
      <c r="B763" s="7"/>
      <c r="C763" s="7"/>
      <c r="D763" s="7"/>
      <c r="E763" s="7"/>
      <c r="F763" s="7"/>
      <c r="G763" s="7"/>
      <c r="H763" s="7"/>
      <c r="I763" s="7"/>
      <c r="J763" s="7"/>
      <c r="K763" s="7"/>
      <c r="L763" s="7"/>
      <c r="M763" s="19"/>
      <c r="N763" s="7"/>
      <c r="O763" s="19"/>
      <c r="P763" s="19"/>
      <c r="Q763" s="19"/>
      <c r="R763" s="19"/>
      <c r="S763" s="19"/>
      <c r="T763" s="19"/>
      <c r="U763" s="19"/>
      <c r="V763" s="19"/>
      <c r="W763" s="19"/>
      <c r="X763" s="19"/>
      <c r="Y763" s="19"/>
      <c r="Z763" s="19"/>
      <c r="AA763" s="19"/>
      <c r="AB763" s="19"/>
      <c r="AC763" s="19"/>
    </row>
    <row r="764" spans="2:29" ht="12.75">
      <c r="B764" s="7"/>
      <c r="C764" s="7"/>
      <c r="D764" s="7"/>
      <c r="E764" s="7"/>
      <c r="F764" s="7"/>
      <c r="G764" s="7"/>
      <c r="H764" s="7"/>
      <c r="I764" s="7"/>
      <c r="J764" s="7"/>
      <c r="K764" s="7"/>
      <c r="L764" s="7"/>
      <c r="M764" s="19"/>
      <c r="N764" s="7"/>
      <c r="O764" s="19"/>
      <c r="P764" s="19"/>
      <c r="Q764" s="19"/>
      <c r="R764" s="19"/>
      <c r="S764" s="19"/>
      <c r="T764" s="19"/>
      <c r="U764" s="19"/>
      <c r="V764" s="19"/>
      <c r="W764" s="19"/>
      <c r="X764" s="19"/>
      <c r="Y764" s="19"/>
      <c r="Z764" s="19"/>
      <c r="AA764" s="19"/>
      <c r="AB764" s="19"/>
      <c r="AC764" s="19"/>
    </row>
    <row r="765" spans="2:29" ht="12.75">
      <c r="B765" s="7"/>
      <c r="C765" s="7"/>
      <c r="D765" s="7"/>
      <c r="E765" s="7"/>
      <c r="F765" s="7"/>
      <c r="G765" s="7"/>
      <c r="H765" s="7"/>
      <c r="I765" s="7"/>
      <c r="J765" s="7"/>
      <c r="K765" s="7"/>
      <c r="L765" s="7"/>
      <c r="M765" s="19"/>
      <c r="N765" s="7"/>
      <c r="O765" s="19"/>
      <c r="P765" s="19"/>
      <c r="Q765" s="19"/>
      <c r="R765" s="19"/>
      <c r="S765" s="19"/>
      <c r="T765" s="19"/>
      <c r="U765" s="19"/>
      <c r="V765" s="19"/>
      <c r="W765" s="19"/>
      <c r="X765" s="19"/>
      <c r="Y765" s="19"/>
      <c r="Z765" s="19"/>
      <c r="AA765" s="19"/>
      <c r="AB765" s="19"/>
      <c r="AC765" s="19"/>
    </row>
    <row r="766" spans="2:29" ht="12.75">
      <c r="B766" s="7"/>
      <c r="C766" s="7"/>
      <c r="D766" s="7"/>
      <c r="E766" s="7"/>
      <c r="F766" s="7"/>
      <c r="G766" s="7"/>
      <c r="H766" s="7"/>
      <c r="I766" s="7"/>
      <c r="J766" s="7"/>
      <c r="K766" s="7"/>
      <c r="L766" s="7"/>
      <c r="M766" s="19"/>
      <c r="N766" s="7"/>
      <c r="O766" s="19"/>
      <c r="P766" s="19"/>
      <c r="Q766" s="19"/>
      <c r="R766" s="19"/>
      <c r="S766" s="19"/>
      <c r="T766" s="19"/>
      <c r="U766" s="19"/>
      <c r="V766" s="19"/>
      <c r="W766" s="19"/>
      <c r="X766" s="19"/>
      <c r="Y766" s="19"/>
      <c r="Z766" s="19"/>
      <c r="AA766" s="19"/>
      <c r="AB766" s="19"/>
      <c r="AC766" s="19"/>
    </row>
    <row r="767" spans="2:29" ht="12.75">
      <c r="B767" s="7"/>
      <c r="C767" s="7"/>
      <c r="D767" s="7"/>
      <c r="E767" s="7"/>
      <c r="F767" s="7"/>
      <c r="G767" s="7"/>
      <c r="H767" s="7"/>
      <c r="I767" s="7"/>
      <c r="J767" s="7"/>
      <c r="K767" s="7"/>
      <c r="L767" s="7"/>
      <c r="M767" s="19"/>
      <c r="N767" s="7"/>
      <c r="O767" s="19"/>
      <c r="P767" s="19"/>
      <c r="Q767" s="19"/>
      <c r="R767" s="19"/>
      <c r="S767" s="19"/>
      <c r="T767" s="19"/>
      <c r="U767" s="19"/>
      <c r="V767" s="19"/>
      <c r="W767" s="19"/>
      <c r="X767" s="19"/>
      <c r="Y767" s="19"/>
      <c r="Z767" s="19"/>
      <c r="AA767" s="19"/>
      <c r="AB767" s="19"/>
      <c r="AC767" s="19"/>
    </row>
    <row r="768" spans="2:29" ht="12.75">
      <c r="B768" s="7"/>
      <c r="C768" s="7"/>
      <c r="D768" s="7"/>
      <c r="E768" s="7"/>
      <c r="F768" s="7"/>
      <c r="G768" s="7"/>
      <c r="H768" s="7"/>
      <c r="I768" s="7"/>
      <c r="J768" s="7"/>
      <c r="K768" s="7"/>
      <c r="L768" s="7"/>
      <c r="M768" s="19"/>
      <c r="N768" s="7"/>
      <c r="O768" s="19"/>
      <c r="P768" s="19"/>
      <c r="Q768" s="19"/>
      <c r="R768" s="19"/>
      <c r="S768" s="19"/>
      <c r="T768" s="19"/>
      <c r="U768" s="19"/>
      <c r="V768" s="19"/>
      <c r="W768" s="19"/>
      <c r="X768" s="19"/>
      <c r="Y768" s="19"/>
      <c r="Z768" s="19"/>
      <c r="AA768" s="19"/>
      <c r="AB768" s="19"/>
      <c r="AC768" s="19"/>
    </row>
    <row r="769" spans="2:29" ht="12.75">
      <c r="B769" s="7"/>
      <c r="C769" s="7"/>
      <c r="D769" s="7"/>
      <c r="E769" s="7"/>
      <c r="F769" s="7"/>
      <c r="G769" s="7"/>
      <c r="H769" s="7"/>
      <c r="I769" s="7"/>
      <c r="J769" s="7"/>
      <c r="K769" s="7"/>
      <c r="L769" s="7"/>
      <c r="M769" s="19"/>
      <c r="N769" s="7"/>
      <c r="O769" s="19"/>
      <c r="P769" s="19"/>
      <c r="Q769" s="19"/>
      <c r="R769" s="19"/>
      <c r="S769" s="19"/>
      <c r="T769" s="19"/>
      <c r="U769" s="19"/>
      <c r="V769" s="19"/>
      <c r="W769" s="19"/>
      <c r="X769" s="19"/>
      <c r="Y769" s="19"/>
      <c r="Z769" s="19"/>
      <c r="AA769" s="19"/>
      <c r="AB769" s="19"/>
      <c r="AC769" s="19"/>
    </row>
    <row r="770" spans="2:29" ht="12.75">
      <c r="B770" s="7"/>
      <c r="C770" s="7"/>
      <c r="D770" s="7"/>
      <c r="E770" s="7"/>
      <c r="F770" s="7"/>
      <c r="G770" s="7"/>
      <c r="H770" s="7"/>
      <c r="I770" s="7"/>
      <c r="J770" s="7"/>
      <c r="K770" s="7"/>
      <c r="L770" s="7"/>
      <c r="M770" s="19"/>
      <c r="N770" s="7"/>
      <c r="O770" s="19"/>
      <c r="P770" s="19"/>
      <c r="Q770" s="19"/>
      <c r="R770" s="19"/>
      <c r="S770" s="19"/>
      <c r="T770" s="19"/>
      <c r="U770" s="19"/>
      <c r="V770" s="19"/>
      <c r="W770" s="19"/>
      <c r="X770" s="19"/>
      <c r="Y770" s="19"/>
      <c r="Z770" s="19"/>
      <c r="AA770" s="19"/>
      <c r="AB770" s="19"/>
      <c r="AC770" s="19"/>
    </row>
    <row r="771" spans="2:29" ht="12.75">
      <c r="B771" s="7"/>
      <c r="C771" s="7"/>
      <c r="D771" s="7"/>
      <c r="E771" s="7"/>
      <c r="F771" s="7"/>
      <c r="G771" s="7"/>
      <c r="H771" s="7"/>
      <c r="I771" s="7"/>
      <c r="J771" s="7"/>
      <c r="K771" s="7"/>
      <c r="L771" s="7"/>
      <c r="M771" s="19"/>
      <c r="N771" s="7"/>
      <c r="O771" s="19"/>
      <c r="P771" s="19"/>
      <c r="Q771" s="19"/>
      <c r="R771" s="19"/>
      <c r="S771" s="19"/>
      <c r="T771" s="19"/>
      <c r="U771" s="19"/>
      <c r="V771" s="19"/>
      <c r="W771" s="19"/>
      <c r="X771" s="19"/>
      <c r="Y771" s="19"/>
      <c r="Z771" s="19"/>
      <c r="AA771" s="19"/>
      <c r="AB771" s="19"/>
      <c r="AC771" s="19"/>
    </row>
    <row r="772" spans="2:29" ht="12.75">
      <c r="B772" s="7"/>
      <c r="C772" s="7"/>
      <c r="D772" s="7"/>
      <c r="E772" s="7"/>
      <c r="F772" s="7"/>
      <c r="G772" s="7"/>
      <c r="H772" s="7"/>
      <c r="I772" s="7"/>
      <c r="J772" s="7"/>
      <c r="K772" s="7"/>
      <c r="L772" s="7"/>
      <c r="M772" s="19"/>
      <c r="N772" s="7"/>
      <c r="O772" s="19"/>
      <c r="P772" s="19"/>
      <c r="Q772" s="19"/>
      <c r="R772" s="19"/>
      <c r="S772" s="19"/>
      <c r="T772" s="19"/>
      <c r="U772" s="19"/>
      <c r="V772" s="19"/>
      <c r="W772" s="19"/>
      <c r="X772" s="19"/>
      <c r="Y772" s="19"/>
      <c r="Z772" s="19"/>
      <c r="AA772" s="19"/>
      <c r="AB772" s="19"/>
      <c r="AC772" s="19"/>
    </row>
    <row r="773" spans="2:29" ht="12.75">
      <c r="B773" s="7"/>
      <c r="C773" s="7"/>
      <c r="D773" s="7"/>
      <c r="E773" s="7"/>
      <c r="F773" s="7"/>
      <c r="G773" s="7"/>
      <c r="H773" s="7"/>
      <c r="I773" s="7"/>
      <c r="J773" s="7"/>
      <c r="K773" s="7"/>
      <c r="L773" s="7"/>
      <c r="M773" s="19"/>
      <c r="N773" s="7"/>
      <c r="O773" s="19"/>
      <c r="P773" s="19"/>
      <c r="Q773" s="19"/>
      <c r="R773" s="19"/>
      <c r="S773" s="19"/>
      <c r="T773" s="19"/>
      <c r="U773" s="19"/>
      <c r="V773" s="19"/>
      <c r="W773" s="19"/>
      <c r="X773" s="19"/>
      <c r="Y773" s="19"/>
      <c r="Z773" s="19"/>
      <c r="AA773" s="19"/>
      <c r="AB773" s="19"/>
      <c r="AC773" s="19"/>
    </row>
    <row r="774" spans="2:29" ht="12.75">
      <c r="B774" s="7"/>
      <c r="C774" s="7"/>
      <c r="D774" s="7"/>
      <c r="E774" s="7"/>
      <c r="F774" s="7"/>
      <c r="G774" s="7"/>
      <c r="H774" s="7"/>
      <c r="I774" s="7"/>
      <c r="J774" s="7"/>
      <c r="K774" s="7"/>
      <c r="L774" s="7"/>
      <c r="M774" s="19"/>
      <c r="N774" s="7"/>
      <c r="O774" s="19"/>
      <c r="P774" s="19"/>
      <c r="Q774" s="19"/>
      <c r="R774" s="19"/>
      <c r="S774" s="19"/>
      <c r="T774" s="19"/>
      <c r="U774" s="19"/>
      <c r="V774" s="19"/>
      <c r="W774" s="19"/>
      <c r="X774" s="19"/>
      <c r="Y774" s="19"/>
      <c r="Z774" s="19"/>
      <c r="AA774" s="19"/>
      <c r="AB774" s="19"/>
      <c r="AC774" s="19"/>
    </row>
    <row r="775" spans="2:29" ht="12.75">
      <c r="B775" s="7"/>
      <c r="C775" s="7"/>
      <c r="D775" s="7"/>
      <c r="E775" s="7"/>
      <c r="F775" s="7"/>
      <c r="G775" s="7"/>
      <c r="H775" s="7"/>
      <c r="I775" s="7"/>
      <c r="J775" s="7"/>
      <c r="K775" s="7"/>
      <c r="L775" s="7"/>
      <c r="M775" s="19"/>
      <c r="N775" s="7"/>
      <c r="O775" s="19"/>
      <c r="P775" s="19"/>
      <c r="Q775" s="19"/>
      <c r="R775" s="19"/>
      <c r="S775" s="19"/>
      <c r="T775" s="19"/>
      <c r="U775" s="19"/>
      <c r="V775" s="19"/>
      <c r="W775" s="19"/>
      <c r="X775" s="19"/>
      <c r="Y775" s="19"/>
      <c r="Z775" s="19"/>
      <c r="AA775" s="19"/>
      <c r="AB775" s="19"/>
      <c r="AC775" s="19"/>
    </row>
    <row r="776" spans="2:29" ht="12.75">
      <c r="B776" s="7"/>
      <c r="C776" s="7"/>
      <c r="D776" s="7"/>
      <c r="E776" s="7"/>
      <c r="F776" s="7"/>
      <c r="G776" s="7"/>
      <c r="H776" s="7"/>
      <c r="I776" s="7"/>
      <c r="J776" s="7"/>
      <c r="K776" s="7"/>
      <c r="L776" s="7"/>
      <c r="M776" s="19"/>
      <c r="N776" s="7"/>
      <c r="O776" s="19"/>
      <c r="P776" s="19"/>
      <c r="Q776" s="19"/>
      <c r="R776" s="19"/>
      <c r="S776" s="19"/>
      <c r="T776" s="19"/>
      <c r="U776" s="19"/>
      <c r="V776" s="19"/>
      <c r="W776" s="19"/>
      <c r="X776" s="19"/>
      <c r="Y776" s="19"/>
      <c r="Z776" s="19"/>
      <c r="AA776" s="19"/>
      <c r="AB776" s="19"/>
      <c r="AC776" s="19"/>
    </row>
    <row r="777" spans="2:29" ht="12.75">
      <c r="B777" s="7"/>
      <c r="C777" s="7"/>
      <c r="D777" s="7"/>
      <c r="E777" s="7"/>
      <c r="F777" s="7"/>
      <c r="G777" s="7"/>
      <c r="H777" s="7"/>
      <c r="I777" s="7"/>
      <c r="J777" s="7"/>
      <c r="K777" s="7"/>
      <c r="L777" s="7"/>
      <c r="M777" s="19"/>
      <c r="N777" s="7"/>
      <c r="O777" s="19"/>
      <c r="P777" s="19"/>
      <c r="Q777" s="19"/>
      <c r="R777" s="19"/>
      <c r="S777" s="19"/>
      <c r="T777" s="19"/>
      <c r="U777" s="19"/>
      <c r="V777" s="19"/>
      <c r="W777" s="19"/>
      <c r="X777" s="19"/>
      <c r="Y777" s="19"/>
      <c r="Z777" s="19"/>
      <c r="AA777" s="19"/>
      <c r="AB777" s="19"/>
      <c r="AC777" s="19"/>
    </row>
    <row r="778" spans="2:29" ht="12.75">
      <c r="B778" s="7"/>
      <c r="C778" s="7"/>
      <c r="D778" s="7"/>
      <c r="E778" s="7"/>
      <c r="F778" s="7"/>
      <c r="G778" s="7"/>
      <c r="H778" s="7"/>
      <c r="I778" s="7"/>
      <c r="J778" s="7"/>
      <c r="K778" s="7"/>
      <c r="L778" s="7"/>
      <c r="M778" s="19"/>
      <c r="N778" s="7"/>
      <c r="O778" s="19"/>
      <c r="P778" s="19"/>
      <c r="Q778" s="19"/>
      <c r="R778" s="19"/>
      <c r="S778" s="19"/>
      <c r="T778" s="19"/>
      <c r="U778" s="19"/>
      <c r="V778" s="19"/>
      <c r="W778" s="19"/>
      <c r="X778" s="19"/>
      <c r="Y778" s="19"/>
      <c r="Z778" s="19"/>
      <c r="AA778" s="19"/>
      <c r="AB778" s="19"/>
      <c r="AC778" s="19"/>
    </row>
    <row r="779" spans="2:29" ht="12.75">
      <c r="B779" s="7"/>
      <c r="C779" s="7"/>
      <c r="D779" s="7"/>
      <c r="E779" s="7"/>
      <c r="F779" s="7"/>
      <c r="G779" s="7"/>
      <c r="H779" s="7"/>
      <c r="I779" s="7"/>
      <c r="J779" s="7"/>
      <c r="K779" s="7"/>
      <c r="L779" s="7"/>
      <c r="M779" s="19"/>
      <c r="N779" s="7"/>
      <c r="O779" s="19"/>
      <c r="P779" s="19"/>
      <c r="Q779" s="19"/>
      <c r="R779" s="19"/>
      <c r="S779" s="19"/>
      <c r="T779" s="19"/>
      <c r="U779" s="19"/>
      <c r="V779" s="19"/>
      <c r="W779" s="19"/>
      <c r="X779" s="19"/>
      <c r="Y779" s="19"/>
      <c r="Z779" s="19"/>
      <c r="AA779" s="19"/>
      <c r="AB779" s="19"/>
      <c r="AC779" s="19"/>
    </row>
    <row r="780" spans="2:29" ht="12.75">
      <c r="B780" s="7"/>
      <c r="C780" s="7"/>
      <c r="D780" s="7"/>
      <c r="E780" s="7"/>
      <c r="F780" s="7"/>
      <c r="G780" s="7"/>
      <c r="H780" s="7"/>
      <c r="I780" s="7"/>
      <c r="J780" s="7"/>
      <c r="K780" s="7"/>
      <c r="L780" s="7"/>
      <c r="M780" s="19"/>
      <c r="N780" s="7"/>
      <c r="O780" s="19"/>
      <c r="P780" s="19"/>
      <c r="Q780" s="19"/>
      <c r="R780" s="19"/>
      <c r="S780" s="19"/>
      <c r="T780" s="19"/>
      <c r="U780" s="19"/>
      <c r="V780" s="19"/>
      <c r="W780" s="19"/>
      <c r="X780" s="19"/>
      <c r="Y780" s="19"/>
      <c r="Z780" s="19"/>
      <c r="AA780" s="19"/>
      <c r="AB780" s="19"/>
      <c r="AC780" s="19"/>
    </row>
    <row r="781" spans="2:29" ht="12.75">
      <c r="B781" s="7"/>
      <c r="C781" s="7"/>
      <c r="D781" s="7"/>
      <c r="E781" s="7"/>
      <c r="F781" s="7"/>
      <c r="G781" s="7"/>
      <c r="H781" s="7"/>
      <c r="I781" s="7"/>
      <c r="J781" s="7"/>
      <c r="K781" s="7"/>
      <c r="L781" s="7"/>
      <c r="M781" s="19"/>
      <c r="N781" s="7"/>
      <c r="O781" s="19"/>
      <c r="P781" s="19"/>
      <c r="Q781" s="19"/>
      <c r="R781" s="19"/>
      <c r="S781" s="19"/>
      <c r="T781" s="19"/>
      <c r="U781" s="19"/>
      <c r="V781" s="19"/>
      <c r="W781" s="19"/>
      <c r="X781" s="19"/>
      <c r="Y781" s="19"/>
      <c r="Z781" s="19"/>
      <c r="AA781" s="19"/>
      <c r="AB781" s="19"/>
      <c r="AC781" s="19"/>
    </row>
    <row r="782" spans="2:29" ht="12.75">
      <c r="B782" s="7"/>
      <c r="C782" s="7"/>
      <c r="D782" s="7"/>
      <c r="E782" s="7"/>
      <c r="F782" s="7"/>
      <c r="G782" s="7"/>
      <c r="H782" s="7"/>
      <c r="I782" s="7"/>
      <c r="J782" s="7"/>
      <c r="K782" s="7"/>
      <c r="L782" s="7"/>
      <c r="M782" s="19"/>
      <c r="N782" s="7"/>
      <c r="O782" s="19"/>
      <c r="P782" s="19"/>
      <c r="Q782" s="19"/>
      <c r="R782" s="19"/>
      <c r="S782" s="19"/>
      <c r="T782" s="19"/>
      <c r="U782" s="19"/>
      <c r="V782" s="19"/>
      <c r="W782" s="19"/>
      <c r="X782" s="19"/>
      <c r="Y782" s="19"/>
      <c r="Z782" s="19"/>
      <c r="AA782" s="19"/>
      <c r="AB782" s="19"/>
      <c r="AC782" s="19"/>
    </row>
    <row r="783" spans="2:29" ht="12.75">
      <c r="B783" s="7"/>
      <c r="C783" s="7"/>
      <c r="D783" s="7"/>
      <c r="E783" s="7"/>
      <c r="F783" s="7"/>
      <c r="G783" s="7"/>
      <c r="H783" s="7"/>
      <c r="I783" s="7"/>
      <c r="J783" s="7"/>
      <c r="K783" s="7"/>
      <c r="L783" s="7"/>
      <c r="M783" s="19"/>
      <c r="N783" s="7"/>
      <c r="O783" s="19"/>
      <c r="P783" s="19"/>
      <c r="Q783" s="19"/>
      <c r="R783" s="19"/>
      <c r="S783" s="19"/>
      <c r="T783" s="19"/>
      <c r="U783" s="19"/>
      <c r="V783" s="19"/>
      <c r="W783" s="19"/>
      <c r="X783" s="19"/>
      <c r="Y783" s="19"/>
      <c r="Z783" s="19"/>
      <c r="AA783" s="19"/>
      <c r="AB783" s="19"/>
      <c r="AC783" s="19"/>
    </row>
    <row r="784" spans="2:29" ht="12.75">
      <c r="B784" s="7"/>
      <c r="C784" s="7"/>
      <c r="D784" s="7"/>
      <c r="E784" s="7"/>
      <c r="F784" s="7"/>
      <c r="G784" s="7"/>
      <c r="H784" s="7"/>
      <c r="I784" s="7"/>
      <c r="J784" s="7"/>
      <c r="K784" s="7"/>
      <c r="L784" s="7"/>
      <c r="M784" s="19"/>
      <c r="N784" s="7"/>
      <c r="O784" s="19"/>
      <c r="P784" s="19"/>
      <c r="Q784" s="19"/>
      <c r="R784" s="19"/>
      <c r="S784" s="19"/>
      <c r="T784" s="19"/>
      <c r="U784" s="19"/>
      <c r="V784" s="19"/>
      <c r="W784" s="19"/>
      <c r="X784" s="19"/>
      <c r="Y784" s="19"/>
      <c r="Z784" s="19"/>
      <c r="AA784" s="19"/>
      <c r="AB784" s="19"/>
      <c r="AC784" s="19"/>
    </row>
    <row r="785" spans="2:29" ht="12.75">
      <c r="B785" s="7"/>
      <c r="C785" s="7"/>
      <c r="D785" s="7"/>
      <c r="E785" s="7"/>
      <c r="F785" s="7"/>
      <c r="G785" s="7"/>
      <c r="H785" s="7"/>
      <c r="I785" s="7"/>
      <c r="J785" s="7"/>
      <c r="K785" s="7"/>
      <c r="L785" s="7"/>
      <c r="M785" s="19"/>
      <c r="N785" s="7"/>
      <c r="O785" s="19"/>
      <c r="P785" s="19"/>
      <c r="Q785" s="19"/>
      <c r="R785" s="19"/>
      <c r="S785" s="19"/>
      <c r="T785" s="19"/>
      <c r="U785" s="19"/>
      <c r="V785" s="19"/>
      <c r="W785" s="19"/>
      <c r="X785" s="19"/>
      <c r="Y785" s="19"/>
      <c r="Z785" s="19"/>
      <c r="AA785" s="19"/>
      <c r="AB785" s="19"/>
      <c r="AC785" s="19"/>
    </row>
    <row r="786" spans="2:29" ht="12.75">
      <c r="B786" s="7"/>
      <c r="C786" s="7"/>
      <c r="D786" s="7"/>
      <c r="E786" s="7"/>
      <c r="F786" s="7"/>
      <c r="G786" s="7"/>
      <c r="H786" s="7"/>
      <c r="I786" s="7"/>
      <c r="J786" s="7"/>
      <c r="K786" s="7"/>
      <c r="L786" s="7"/>
      <c r="M786" s="19"/>
      <c r="N786" s="7"/>
      <c r="O786" s="19"/>
      <c r="P786" s="19"/>
      <c r="Q786" s="19"/>
      <c r="R786" s="19"/>
      <c r="S786" s="19"/>
      <c r="T786" s="19"/>
      <c r="U786" s="19"/>
      <c r="V786" s="19"/>
      <c r="W786" s="19"/>
      <c r="X786" s="19"/>
      <c r="Y786" s="19"/>
      <c r="Z786" s="19"/>
      <c r="AA786" s="19"/>
      <c r="AB786" s="19"/>
      <c r="AC786" s="19"/>
    </row>
    <row r="787" spans="2:29" ht="12.75">
      <c r="B787" s="7"/>
      <c r="C787" s="7"/>
      <c r="D787" s="7"/>
      <c r="E787" s="7"/>
      <c r="F787" s="7"/>
      <c r="G787" s="7"/>
      <c r="H787" s="7"/>
      <c r="I787" s="7"/>
      <c r="J787" s="7"/>
      <c r="K787" s="7"/>
      <c r="L787" s="7"/>
      <c r="M787" s="19"/>
      <c r="N787" s="7"/>
      <c r="O787" s="19"/>
      <c r="P787" s="19"/>
      <c r="Q787" s="19"/>
      <c r="R787" s="19"/>
      <c r="S787" s="19"/>
      <c r="T787" s="19"/>
      <c r="U787" s="19"/>
      <c r="V787" s="19"/>
      <c r="W787" s="19"/>
      <c r="X787" s="19"/>
      <c r="Y787" s="19"/>
      <c r="Z787" s="19"/>
      <c r="AA787" s="19"/>
      <c r="AB787" s="19"/>
      <c r="AC787" s="19"/>
    </row>
    <row r="788" spans="2:29" ht="12.75">
      <c r="B788" s="7"/>
      <c r="C788" s="7"/>
      <c r="D788" s="7"/>
      <c r="E788" s="7"/>
      <c r="F788" s="7"/>
      <c r="G788" s="7"/>
      <c r="H788" s="7"/>
      <c r="I788" s="7"/>
      <c r="J788" s="7"/>
      <c r="K788" s="7"/>
      <c r="L788" s="7"/>
      <c r="M788" s="19"/>
      <c r="N788" s="7"/>
      <c r="O788" s="19"/>
      <c r="P788" s="19"/>
      <c r="Q788" s="19"/>
      <c r="R788" s="19"/>
      <c r="S788" s="19"/>
      <c r="T788" s="19"/>
      <c r="U788" s="19"/>
      <c r="V788" s="19"/>
      <c r="W788" s="19"/>
      <c r="X788" s="19"/>
      <c r="Y788" s="19"/>
      <c r="Z788" s="19"/>
      <c r="AA788" s="19"/>
      <c r="AB788" s="19"/>
      <c r="AC788" s="19"/>
    </row>
    <row r="789" spans="2:29" ht="12.75">
      <c r="B789" s="7"/>
      <c r="C789" s="7"/>
      <c r="D789" s="7"/>
      <c r="E789" s="7"/>
      <c r="F789" s="7"/>
      <c r="G789" s="7"/>
      <c r="H789" s="7"/>
      <c r="I789" s="7"/>
      <c r="J789" s="7"/>
      <c r="K789" s="7"/>
      <c r="L789" s="7"/>
      <c r="M789" s="19"/>
      <c r="N789" s="7"/>
      <c r="O789" s="19"/>
      <c r="P789" s="19"/>
      <c r="Q789" s="19"/>
      <c r="R789" s="19"/>
      <c r="S789" s="19"/>
      <c r="T789" s="19"/>
      <c r="U789" s="19"/>
      <c r="V789" s="19"/>
      <c r="W789" s="19"/>
      <c r="X789" s="19"/>
      <c r="Y789" s="19"/>
      <c r="Z789" s="19"/>
      <c r="AA789" s="19"/>
      <c r="AB789" s="19"/>
      <c r="AC789" s="19"/>
    </row>
    <row r="790" spans="2:29" ht="12.75">
      <c r="B790" s="7"/>
      <c r="C790" s="7"/>
      <c r="D790" s="7"/>
      <c r="E790" s="7"/>
      <c r="F790" s="7"/>
      <c r="G790" s="7"/>
      <c r="H790" s="7"/>
      <c r="I790" s="7"/>
      <c r="J790" s="7"/>
      <c r="K790" s="7"/>
      <c r="L790" s="7"/>
      <c r="M790" s="19"/>
      <c r="N790" s="7"/>
      <c r="O790" s="19"/>
      <c r="P790" s="19"/>
      <c r="Q790" s="19"/>
      <c r="R790" s="19"/>
      <c r="S790" s="19"/>
      <c r="T790" s="19"/>
      <c r="U790" s="19"/>
      <c r="V790" s="19"/>
      <c r="W790" s="19"/>
      <c r="X790" s="19"/>
      <c r="Y790" s="19"/>
      <c r="Z790" s="19"/>
      <c r="AA790" s="19"/>
      <c r="AB790" s="19"/>
      <c r="AC790" s="19"/>
    </row>
    <row r="791" spans="2:29" ht="12.75">
      <c r="B791" s="7"/>
      <c r="C791" s="7"/>
      <c r="D791" s="7"/>
      <c r="E791" s="7"/>
      <c r="F791" s="7"/>
      <c r="G791" s="7"/>
      <c r="H791" s="7"/>
      <c r="I791" s="7"/>
      <c r="J791" s="7"/>
      <c r="K791" s="7"/>
      <c r="L791" s="7"/>
      <c r="M791" s="19"/>
      <c r="N791" s="7"/>
      <c r="O791" s="19"/>
      <c r="P791" s="19"/>
      <c r="Q791" s="19"/>
      <c r="R791" s="19"/>
      <c r="S791" s="19"/>
      <c r="T791" s="19"/>
      <c r="U791" s="19"/>
      <c r="V791" s="19"/>
      <c r="W791" s="19"/>
      <c r="X791" s="19"/>
      <c r="Y791" s="19"/>
      <c r="Z791" s="19"/>
      <c r="AA791" s="19"/>
      <c r="AB791" s="19"/>
      <c r="AC791" s="19"/>
    </row>
    <row r="792" spans="2:29" ht="12.75">
      <c r="B792" s="7"/>
      <c r="C792" s="7"/>
      <c r="D792" s="7"/>
      <c r="E792" s="7"/>
      <c r="F792" s="7"/>
      <c r="G792" s="7"/>
      <c r="H792" s="7"/>
      <c r="I792" s="7"/>
      <c r="J792" s="7"/>
      <c r="K792" s="7"/>
      <c r="L792" s="7"/>
      <c r="M792" s="19"/>
      <c r="N792" s="7"/>
      <c r="O792" s="19"/>
      <c r="P792" s="19"/>
      <c r="Q792" s="19"/>
      <c r="R792" s="19"/>
      <c r="S792" s="19"/>
      <c r="T792" s="19"/>
      <c r="U792" s="19"/>
      <c r="V792" s="19"/>
      <c r="W792" s="19"/>
      <c r="X792" s="19"/>
      <c r="Y792" s="19"/>
      <c r="Z792" s="19"/>
      <c r="AA792" s="19"/>
      <c r="AB792" s="19"/>
      <c r="AC792" s="19"/>
    </row>
    <row r="793" spans="2:29" ht="12.75">
      <c r="B793" s="7"/>
      <c r="C793" s="7"/>
      <c r="D793" s="7"/>
      <c r="E793" s="7"/>
      <c r="F793" s="7"/>
      <c r="G793" s="7"/>
      <c r="H793" s="7"/>
      <c r="I793" s="7"/>
      <c r="J793" s="7"/>
      <c r="K793" s="7"/>
      <c r="L793" s="7"/>
      <c r="M793" s="19"/>
      <c r="N793" s="7"/>
      <c r="O793" s="19"/>
      <c r="P793" s="19"/>
      <c r="Q793" s="19"/>
      <c r="R793" s="19"/>
      <c r="S793" s="19"/>
      <c r="T793" s="19"/>
      <c r="U793" s="19"/>
      <c r="V793" s="19"/>
      <c r="W793" s="19"/>
      <c r="X793" s="19"/>
      <c r="Y793" s="19"/>
      <c r="Z793" s="19"/>
      <c r="AA793" s="19"/>
      <c r="AB793" s="19"/>
      <c r="AC793" s="19"/>
    </row>
    <row r="794" spans="2:29" ht="12.75">
      <c r="B794" s="7"/>
      <c r="C794" s="7"/>
      <c r="D794" s="7"/>
      <c r="E794" s="7"/>
      <c r="F794" s="7"/>
      <c r="G794" s="7"/>
      <c r="H794" s="7"/>
      <c r="I794" s="7"/>
      <c r="J794" s="7"/>
      <c r="K794" s="7"/>
      <c r="L794" s="7"/>
      <c r="M794" s="19"/>
      <c r="N794" s="7"/>
      <c r="O794" s="19"/>
      <c r="P794" s="19"/>
      <c r="Q794" s="19"/>
      <c r="R794" s="19"/>
      <c r="S794" s="19"/>
      <c r="T794" s="19"/>
      <c r="U794" s="19"/>
      <c r="V794" s="19"/>
      <c r="W794" s="19"/>
      <c r="X794" s="19"/>
      <c r="Y794" s="19"/>
      <c r="Z794" s="19"/>
      <c r="AA794" s="19"/>
      <c r="AB794" s="19"/>
      <c r="AC794" s="19"/>
    </row>
    <row r="795" spans="2:29" ht="12.75">
      <c r="B795" s="7"/>
      <c r="C795" s="7"/>
      <c r="D795" s="7"/>
      <c r="E795" s="7"/>
      <c r="F795" s="7"/>
      <c r="G795" s="7"/>
      <c r="H795" s="7"/>
      <c r="I795" s="7"/>
      <c r="J795" s="7"/>
      <c r="K795" s="7"/>
      <c r="L795" s="7"/>
      <c r="M795" s="19"/>
      <c r="N795" s="7"/>
      <c r="O795" s="19"/>
      <c r="P795" s="19"/>
      <c r="Q795" s="19"/>
      <c r="R795" s="19"/>
      <c r="S795" s="19"/>
      <c r="T795" s="19"/>
      <c r="U795" s="19"/>
      <c r="V795" s="19"/>
      <c r="W795" s="19"/>
      <c r="X795" s="19"/>
      <c r="Y795" s="19"/>
      <c r="Z795" s="19"/>
      <c r="AA795" s="19"/>
      <c r="AB795" s="19"/>
      <c r="AC795" s="19"/>
    </row>
    <row r="796" spans="2:29" ht="12.75">
      <c r="B796" s="7"/>
      <c r="C796" s="7"/>
      <c r="D796" s="7"/>
      <c r="E796" s="7"/>
      <c r="F796" s="7"/>
      <c r="G796" s="7"/>
      <c r="H796" s="7"/>
      <c r="I796" s="7"/>
      <c r="J796" s="7"/>
      <c r="K796" s="7"/>
      <c r="L796" s="7"/>
      <c r="M796" s="19"/>
      <c r="N796" s="7"/>
      <c r="O796" s="19"/>
      <c r="P796" s="19"/>
      <c r="Q796" s="19"/>
      <c r="R796" s="19"/>
      <c r="S796" s="19"/>
      <c r="T796" s="19"/>
      <c r="U796" s="19"/>
      <c r="V796" s="19"/>
      <c r="W796" s="19"/>
      <c r="X796" s="19"/>
      <c r="Y796" s="19"/>
      <c r="Z796" s="19"/>
      <c r="AA796" s="19"/>
      <c r="AB796" s="19"/>
      <c r="AC796" s="19"/>
    </row>
    <row r="797" spans="2:29" ht="12.75">
      <c r="B797" s="7"/>
      <c r="C797" s="7"/>
      <c r="D797" s="7"/>
      <c r="E797" s="7"/>
      <c r="F797" s="7"/>
      <c r="G797" s="7"/>
      <c r="H797" s="7"/>
      <c r="I797" s="7"/>
      <c r="J797" s="7"/>
      <c r="K797" s="7"/>
      <c r="L797" s="7"/>
      <c r="M797" s="19"/>
      <c r="N797" s="7"/>
      <c r="O797" s="19"/>
      <c r="P797" s="19"/>
      <c r="Q797" s="19"/>
      <c r="R797" s="19"/>
      <c r="S797" s="19"/>
      <c r="T797" s="19"/>
      <c r="U797" s="19"/>
      <c r="V797" s="19"/>
      <c r="W797" s="19"/>
      <c r="X797" s="19"/>
      <c r="Y797" s="19"/>
      <c r="Z797" s="19"/>
      <c r="AA797" s="19"/>
      <c r="AB797" s="19"/>
      <c r="AC797" s="19"/>
    </row>
    <row r="798" spans="2:29" ht="12.75">
      <c r="B798" s="7"/>
      <c r="C798" s="7"/>
      <c r="D798" s="7"/>
      <c r="E798" s="7"/>
      <c r="F798" s="7"/>
      <c r="G798" s="7"/>
      <c r="H798" s="7"/>
      <c r="I798" s="7"/>
      <c r="J798" s="7"/>
      <c r="K798" s="7"/>
      <c r="L798" s="7"/>
      <c r="M798" s="19"/>
      <c r="N798" s="7"/>
      <c r="O798" s="19"/>
      <c r="P798" s="19"/>
      <c r="Q798" s="19"/>
      <c r="R798" s="19"/>
      <c r="S798" s="19"/>
      <c r="T798" s="19"/>
      <c r="U798" s="19"/>
      <c r="V798" s="19"/>
      <c r="W798" s="19"/>
      <c r="X798" s="19"/>
      <c r="Y798" s="19"/>
      <c r="Z798" s="19"/>
      <c r="AA798" s="19"/>
      <c r="AB798" s="19"/>
      <c r="AC798" s="19"/>
    </row>
    <row r="799" spans="2:29" ht="12.75">
      <c r="B799" s="7"/>
      <c r="C799" s="7"/>
      <c r="D799" s="7"/>
      <c r="E799" s="7"/>
      <c r="F799" s="7"/>
      <c r="G799" s="7"/>
      <c r="H799" s="7"/>
      <c r="I799" s="7"/>
      <c r="J799" s="7"/>
      <c r="K799" s="7"/>
      <c r="L799" s="7"/>
      <c r="M799" s="19"/>
      <c r="N799" s="7"/>
      <c r="O799" s="19"/>
      <c r="P799" s="19"/>
      <c r="Q799" s="19"/>
      <c r="R799" s="19"/>
      <c r="S799" s="19"/>
      <c r="T799" s="19"/>
      <c r="U799" s="19"/>
      <c r="V799" s="19"/>
      <c r="W799" s="19"/>
      <c r="X799" s="19"/>
      <c r="Y799" s="19"/>
      <c r="Z799" s="19"/>
      <c r="AA799" s="19"/>
      <c r="AB799" s="19"/>
      <c r="AC799" s="19"/>
    </row>
    <row r="800" spans="2:29" ht="12.75">
      <c r="B800" s="7"/>
      <c r="C800" s="7"/>
      <c r="D800" s="7"/>
      <c r="E800" s="7"/>
      <c r="F800" s="7"/>
      <c r="G800" s="7"/>
      <c r="H800" s="7"/>
      <c r="I800" s="7"/>
      <c r="J800" s="7"/>
      <c r="K800" s="7"/>
      <c r="L800" s="7"/>
      <c r="M800" s="19"/>
      <c r="N800" s="7"/>
      <c r="O800" s="19"/>
      <c r="P800" s="19"/>
      <c r="Q800" s="19"/>
      <c r="R800" s="19"/>
      <c r="S800" s="19"/>
      <c r="T800" s="19"/>
      <c r="U800" s="19"/>
      <c r="V800" s="19"/>
      <c r="W800" s="19"/>
      <c r="X800" s="19"/>
      <c r="Y800" s="19"/>
      <c r="Z800" s="19"/>
      <c r="AA800" s="19"/>
      <c r="AB800" s="19"/>
      <c r="AC800" s="19"/>
    </row>
    <row r="801" spans="2:29" ht="12.75">
      <c r="B801" s="7"/>
      <c r="C801" s="7"/>
      <c r="D801" s="7"/>
      <c r="E801" s="7"/>
      <c r="F801" s="7"/>
      <c r="G801" s="7"/>
      <c r="H801" s="7"/>
      <c r="I801" s="7"/>
      <c r="J801" s="7"/>
      <c r="K801" s="7"/>
      <c r="L801" s="7"/>
      <c r="M801" s="19"/>
      <c r="N801" s="7"/>
      <c r="O801" s="19"/>
      <c r="P801" s="19"/>
      <c r="Q801" s="19"/>
      <c r="R801" s="19"/>
      <c r="S801" s="19"/>
      <c r="T801" s="19"/>
      <c r="U801" s="19"/>
      <c r="V801" s="19"/>
      <c r="W801" s="19"/>
      <c r="X801" s="19"/>
      <c r="Y801" s="19"/>
      <c r="Z801" s="19"/>
      <c r="AA801" s="19"/>
      <c r="AB801" s="19"/>
      <c r="AC801" s="19"/>
    </row>
    <row r="802" spans="2:29" ht="12.75">
      <c r="B802" s="7"/>
      <c r="C802" s="7"/>
      <c r="D802" s="7"/>
      <c r="E802" s="7"/>
      <c r="F802" s="7"/>
      <c r="G802" s="7"/>
      <c r="H802" s="7"/>
      <c r="I802" s="7"/>
      <c r="J802" s="7"/>
      <c r="K802" s="7"/>
      <c r="L802" s="7"/>
      <c r="M802" s="19"/>
      <c r="N802" s="7"/>
      <c r="O802" s="19"/>
      <c r="P802" s="19"/>
      <c r="Q802" s="19"/>
      <c r="R802" s="19"/>
      <c r="S802" s="19"/>
      <c r="T802" s="19"/>
      <c r="U802" s="19"/>
      <c r="V802" s="19"/>
      <c r="W802" s="19"/>
      <c r="X802" s="19"/>
      <c r="Y802" s="19"/>
      <c r="Z802" s="19"/>
      <c r="AA802" s="19"/>
      <c r="AB802" s="19"/>
      <c r="AC802" s="19"/>
    </row>
    <row r="803" spans="2:29" ht="12.75">
      <c r="B803" s="7"/>
      <c r="C803" s="7"/>
      <c r="D803" s="7"/>
      <c r="E803" s="7"/>
      <c r="F803" s="7"/>
      <c r="G803" s="7"/>
      <c r="H803" s="7"/>
      <c r="I803" s="7"/>
      <c r="J803" s="7"/>
      <c r="K803" s="7"/>
      <c r="L803" s="7"/>
      <c r="M803" s="19"/>
      <c r="N803" s="7"/>
      <c r="O803" s="19"/>
      <c r="P803" s="19"/>
      <c r="Q803" s="19"/>
      <c r="R803" s="19"/>
      <c r="S803" s="19"/>
      <c r="T803" s="19"/>
      <c r="U803" s="19"/>
      <c r="V803" s="19"/>
      <c r="W803" s="19"/>
      <c r="X803" s="19"/>
      <c r="Y803" s="19"/>
      <c r="Z803" s="19"/>
      <c r="AA803" s="19"/>
      <c r="AB803" s="19"/>
      <c r="AC803" s="19"/>
    </row>
    <row r="804" spans="2:29" ht="12.75">
      <c r="B804" s="7"/>
      <c r="C804" s="7"/>
      <c r="D804" s="7"/>
      <c r="E804" s="7"/>
      <c r="F804" s="7"/>
      <c r="G804" s="7"/>
      <c r="H804" s="7"/>
      <c r="I804" s="7"/>
      <c r="J804" s="7"/>
      <c r="K804" s="7"/>
      <c r="L804" s="7"/>
      <c r="M804" s="19"/>
      <c r="N804" s="7"/>
      <c r="O804" s="19"/>
      <c r="P804" s="19"/>
      <c r="Q804" s="19"/>
      <c r="R804" s="19"/>
      <c r="S804" s="19"/>
      <c r="T804" s="19"/>
      <c r="U804" s="19"/>
      <c r="V804" s="19"/>
      <c r="W804" s="19"/>
      <c r="X804" s="19"/>
      <c r="Y804" s="19"/>
      <c r="Z804" s="19"/>
      <c r="AA804" s="19"/>
      <c r="AB804" s="19"/>
      <c r="AC804" s="19"/>
    </row>
    <row r="805" spans="2:29" ht="12.75">
      <c r="B805" s="7"/>
      <c r="C805" s="7"/>
      <c r="D805" s="7"/>
      <c r="E805" s="7"/>
      <c r="F805" s="7"/>
      <c r="G805" s="7"/>
      <c r="H805" s="7"/>
      <c r="I805" s="7"/>
      <c r="J805" s="7"/>
      <c r="K805" s="7"/>
      <c r="L805" s="7"/>
      <c r="M805" s="19"/>
      <c r="N805" s="7"/>
      <c r="O805" s="19"/>
      <c r="P805" s="19"/>
      <c r="Q805" s="19"/>
      <c r="R805" s="19"/>
      <c r="S805" s="19"/>
      <c r="T805" s="19"/>
      <c r="U805" s="19"/>
      <c r="V805" s="19"/>
      <c r="W805" s="19"/>
      <c r="X805" s="19"/>
      <c r="Y805" s="19"/>
      <c r="Z805" s="19"/>
      <c r="AA805" s="19"/>
      <c r="AB805" s="19"/>
      <c r="AC805" s="19"/>
    </row>
    <row r="806" spans="2:29" ht="12.75">
      <c r="B806" s="7"/>
      <c r="C806" s="7"/>
      <c r="D806" s="7"/>
      <c r="E806" s="7"/>
      <c r="F806" s="7"/>
      <c r="G806" s="7"/>
      <c r="H806" s="7"/>
      <c r="I806" s="7"/>
      <c r="J806" s="7"/>
      <c r="K806" s="7"/>
      <c r="L806" s="7"/>
      <c r="M806" s="19"/>
      <c r="N806" s="7"/>
      <c r="O806" s="19"/>
      <c r="P806" s="19"/>
      <c r="Q806" s="19"/>
      <c r="R806" s="19"/>
      <c r="S806" s="19"/>
      <c r="T806" s="19"/>
      <c r="U806" s="19"/>
      <c r="V806" s="19"/>
      <c r="W806" s="19"/>
      <c r="X806" s="19"/>
      <c r="Y806" s="19"/>
      <c r="Z806" s="19"/>
      <c r="AA806" s="19"/>
      <c r="AB806" s="19"/>
      <c r="AC806" s="19"/>
    </row>
    <row r="807" spans="2:29" ht="12.75">
      <c r="B807" s="7"/>
      <c r="C807" s="7"/>
      <c r="D807" s="7"/>
      <c r="E807" s="7"/>
      <c r="F807" s="7"/>
      <c r="G807" s="7"/>
      <c r="H807" s="7"/>
      <c r="I807" s="7"/>
      <c r="J807" s="7"/>
      <c r="K807" s="7"/>
      <c r="L807" s="7"/>
      <c r="M807" s="19"/>
      <c r="N807" s="7"/>
      <c r="O807" s="19"/>
      <c r="P807" s="19"/>
      <c r="Q807" s="19"/>
      <c r="R807" s="19"/>
      <c r="S807" s="19"/>
      <c r="T807" s="19"/>
      <c r="U807" s="19"/>
      <c r="V807" s="19"/>
      <c r="W807" s="19"/>
      <c r="X807" s="19"/>
      <c r="Y807" s="19"/>
      <c r="Z807" s="19"/>
      <c r="AA807" s="19"/>
      <c r="AB807" s="19"/>
      <c r="AC807" s="19"/>
    </row>
    <row r="808" spans="2:29" ht="12.75">
      <c r="B808" s="7"/>
      <c r="C808" s="7"/>
      <c r="D808" s="7"/>
      <c r="E808" s="7"/>
      <c r="F808" s="7"/>
      <c r="G808" s="7"/>
      <c r="H808" s="7"/>
      <c r="I808" s="7"/>
      <c r="J808" s="7"/>
      <c r="K808" s="7"/>
      <c r="L808" s="7"/>
      <c r="M808" s="19"/>
      <c r="N808" s="7"/>
      <c r="O808" s="19"/>
      <c r="P808" s="19"/>
      <c r="Q808" s="19"/>
      <c r="R808" s="19"/>
      <c r="S808" s="19"/>
      <c r="T808" s="19"/>
      <c r="U808" s="19"/>
      <c r="V808" s="19"/>
      <c r="W808" s="19"/>
      <c r="X808" s="19"/>
      <c r="Y808" s="19"/>
      <c r="Z808" s="19"/>
      <c r="AA808" s="19"/>
      <c r="AB808" s="19"/>
      <c r="AC808" s="19"/>
    </row>
    <row r="809" spans="2:29" ht="12.75">
      <c r="B809" s="7"/>
      <c r="C809" s="7"/>
      <c r="D809" s="7"/>
      <c r="E809" s="7"/>
      <c r="F809" s="7"/>
      <c r="G809" s="7"/>
      <c r="H809" s="7"/>
      <c r="I809" s="7"/>
      <c r="J809" s="7"/>
      <c r="K809" s="7"/>
      <c r="L809" s="7"/>
      <c r="M809" s="19"/>
      <c r="N809" s="7"/>
      <c r="O809" s="19"/>
      <c r="P809" s="19"/>
      <c r="Q809" s="19"/>
      <c r="R809" s="19"/>
      <c r="S809" s="19"/>
      <c r="T809" s="19"/>
      <c r="U809" s="19"/>
      <c r="V809" s="19"/>
      <c r="W809" s="19"/>
      <c r="X809" s="19"/>
      <c r="Y809" s="19"/>
      <c r="Z809" s="19"/>
      <c r="AA809" s="19"/>
      <c r="AB809" s="19"/>
      <c r="AC809" s="19"/>
    </row>
    <row r="810" spans="2:29" ht="12.75">
      <c r="B810" s="7"/>
      <c r="C810" s="7"/>
      <c r="D810" s="7"/>
      <c r="E810" s="7"/>
      <c r="F810" s="7"/>
      <c r="G810" s="7"/>
      <c r="H810" s="7"/>
      <c r="I810" s="7"/>
      <c r="J810" s="7"/>
      <c r="K810" s="7"/>
      <c r="L810" s="7"/>
      <c r="M810" s="19"/>
      <c r="N810" s="7"/>
      <c r="O810" s="19"/>
      <c r="P810" s="19"/>
      <c r="Q810" s="19"/>
      <c r="R810" s="19"/>
      <c r="S810" s="19"/>
      <c r="T810" s="19"/>
      <c r="U810" s="19"/>
      <c r="V810" s="19"/>
      <c r="W810" s="19"/>
      <c r="X810" s="19"/>
      <c r="Y810" s="19"/>
      <c r="Z810" s="19"/>
      <c r="AA810" s="19"/>
      <c r="AB810" s="19"/>
      <c r="AC810" s="19"/>
    </row>
    <row r="811" spans="2:29" ht="12.75">
      <c r="B811" s="7"/>
      <c r="C811" s="7"/>
      <c r="D811" s="7"/>
      <c r="E811" s="7"/>
      <c r="F811" s="7"/>
      <c r="G811" s="7"/>
      <c r="H811" s="7"/>
      <c r="I811" s="7"/>
      <c r="J811" s="7"/>
      <c r="K811" s="7"/>
      <c r="L811" s="7"/>
      <c r="M811" s="19"/>
      <c r="N811" s="7"/>
      <c r="O811" s="19"/>
      <c r="P811" s="19"/>
      <c r="Q811" s="19"/>
      <c r="R811" s="19"/>
      <c r="S811" s="19"/>
      <c r="T811" s="19"/>
      <c r="U811" s="19"/>
      <c r="V811" s="19"/>
      <c r="W811" s="19"/>
      <c r="X811" s="19"/>
      <c r="Y811" s="19"/>
      <c r="Z811" s="19"/>
      <c r="AA811" s="19"/>
      <c r="AB811" s="19"/>
      <c r="AC811" s="19"/>
    </row>
    <row r="812" spans="2:29" ht="12.75">
      <c r="B812" s="7"/>
      <c r="C812" s="7"/>
      <c r="D812" s="7"/>
      <c r="E812" s="7"/>
      <c r="F812" s="7"/>
      <c r="G812" s="7"/>
      <c r="H812" s="7"/>
      <c r="I812" s="7"/>
      <c r="J812" s="7"/>
      <c r="K812" s="7"/>
      <c r="L812" s="7"/>
      <c r="M812" s="19"/>
      <c r="N812" s="7"/>
      <c r="O812" s="19"/>
      <c r="P812" s="19"/>
      <c r="Q812" s="19"/>
      <c r="R812" s="19"/>
      <c r="S812" s="19"/>
      <c r="T812" s="19"/>
      <c r="U812" s="19"/>
      <c r="V812" s="19"/>
      <c r="W812" s="19"/>
      <c r="X812" s="19"/>
      <c r="Y812" s="19"/>
      <c r="Z812" s="19"/>
      <c r="AA812" s="19"/>
      <c r="AB812" s="19"/>
      <c r="AC812" s="19"/>
    </row>
    <row r="813" spans="2:29" ht="12.75">
      <c r="B813" s="7"/>
      <c r="C813" s="7"/>
      <c r="D813" s="7"/>
      <c r="E813" s="7"/>
      <c r="F813" s="7"/>
      <c r="G813" s="7"/>
      <c r="H813" s="7"/>
      <c r="I813" s="7"/>
      <c r="J813" s="7"/>
      <c r="K813" s="7"/>
      <c r="L813" s="7"/>
      <c r="M813" s="19"/>
      <c r="N813" s="7"/>
      <c r="O813" s="19"/>
      <c r="P813" s="19"/>
      <c r="Q813" s="19"/>
      <c r="R813" s="19"/>
      <c r="S813" s="19"/>
      <c r="T813" s="19"/>
      <c r="U813" s="19"/>
      <c r="V813" s="19"/>
      <c r="W813" s="19"/>
      <c r="X813" s="19"/>
      <c r="Y813" s="19"/>
      <c r="Z813" s="19"/>
      <c r="AA813" s="19"/>
      <c r="AB813" s="19"/>
      <c r="AC813" s="19"/>
    </row>
    <row r="814" spans="2:29" ht="12.75">
      <c r="B814" s="7"/>
      <c r="C814" s="7"/>
      <c r="D814" s="7"/>
      <c r="E814" s="7"/>
      <c r="F814" s="7"/>
      <c r="G814" s="7"/>
      <c r="H814" s="7"/>
      <c r="I814" s="7"/>
      <c r="J814" s="7"/>
      <c r="K814" s="7"/>
      <c r="L814" s="7"/>
      <c r="M814" s="19"/>
      <c r="N814" s="7"/>
      <c r="O814" s="19"/>
      <c r="P814" s="19"/>
      <c r="Q814" s="19"/>
      <c r="R814" s="19"/>
      <c r="S814" s="19"/>
      <c r="T814" s="19"/>
      <c r="U814" s="19"/>
      <c r="V814" s="19"/>
      <c r="W814" s="19"/>
      <c r="X814" s="19"/>
      <c r="Y814" s="19"/>
      <c r="Z814" s="19"/>
      <c r="AA814" s="19"/>
      <c r="AB814" s="19"/>
      <c r="AC814" s="19"/>
    </row>
    <row r="815" spans="2:29" ht="12.75">
      <c r="B815" s="7"/>
      <c r="C815" s="7"/>
      <c r="D815" s="7"/>
      <c r="E815" s="7"/>
      <c r="F815" s="7"/>
      <c r="G815" s="7"/>
      <c r="H815" s="7"/>
      <c r="I815" s="7"/>
      <c r="J815" s="7"/>
      <c r="K815" s="7"/>
      <c r="L815" s="7"/>
      <c r="M815" s="19"/>
      <c r="N815" s="7"/>
      <c r="O815" s="19"/>
      <c r="P815" s="19"/>
      <c r="Q815" s="19"/>
      <c r="R815" s="19"/>
      <c r="S815" s="19"/>
      <c r="T815" s="19"/>
      <c r="U815" s="19"/>
      <c r="V815" s="19"/>
      <c r="W815" s="19"/>
      <c r="X815" s="19"/>
      <c r="Y815" s="19"/>
      <c r="Z815" s="19"/>
      <c r="AA815" s="19"/>
      <c r="AB815" s="19"/>
      <c r="AC815" s="19"/>
    </row>
    <row r="816" spans="2:29" ht="12.75">
      <c r="B816" s="7"/>
      <c r="C816" s="7"/>
      <c r="D816" s="7"/>
      <c r="E816" s="7"/>
      <c r="F816" s="7"/>
      <c r="G816" s="7"/>
      <c r="H816" s="7"/>
      <c r="I816" s="7"/>
      <c r="J816" s="7"/>
      <c r="K816" s="7"/>
      <c r="L816" s="7"/>
      <c r="M816" s="19"/>
      <c r="N816" s="7"/>
      <c r="O816" s="19"/>
      <c r="P816" s="19"/>
      <c r="Q816" s="19"/>
      <c r="R816" s="19"/>
      <c r="S816" s="19"/>
      <c r="T816" s="19"/>
      <c r="U816" s="19"/>
      <c r="V816" s="19"/>
      <c r="W816" s="19"/>
      <c r="X816" s="19"/>
      <c r="Y816" s="19"/>
      <c r="Z816" s="19"/>
      <c r="AA816" s="19"/>
      <c r="AB816" s="19"/>
      <c r="AC816" s="19"/>
    </row>
    <row r="817" spans="2:29" ht="12.75">
      <c r="B817" s="7"/>
      <c r="C817" s="7"/>
      <c r="D817" s="7"/>
      <c r="E817" s="7"/>
      <c r="F817" s="7"/>
      <c r="G817" s="7"/>
      <c r="H817" s="7"/>
      <c r="I817" s="7"/>
      <c r="J817" s="7"/>
      <c r="K817" s="7"/>
      <c r="L817" s="7"/>
      <c r="M817" s="19"/>
      <c r="N817" s="7"/>
      <c r="O817" s="19"/>
      <c r="P817" s="19"/>
      <c r="Q817" s="19"/>
      <c r="R817" s="19"/>
      <c r="S817" s="19"/>
      <c r="T817" s="19"/>
      <c r="U817" s="19"/>
      <c r="V817" s="19"/>
      <c r="W817" s="19"/>
      <c r="X817" s="19"/>
      <c r="Y817" s="19"/>
      <c r="Z817" s="19"/>
      <c r="AA817" s="19"/>
      <c r="AB817" s="19"/>
      <c r="AC817" s="19"/>
    </row>
    <row r="818" spans="2:29" ht="12.75">
      <c r="B818" s="7"/>
      <c r="C818" s="7"/>
      <c r="D818" s="7"/>
      <c r="E818" s="7"/>
      <c r="F818" s="7"/>
      <c r="G818" s="7"/>
      <c r="H818" s="7"/>
      <c r="I818" s="7"/>
      <c r="J818" s="7"/>
      <c r="K818" s="7"/>
      <c r="L818" s="7"/>
      <c r="M818" s="19"/>
      <c r="N818" s="7"/>
      <c r="O818" s="19"/>
      <c r="P818" s="19"/>
      <c r="Q818" s="19"/>
      <c r="R818" s="19"/>
      <c r="S818" s="19"/>
      <c r="T818" s="19"/>
      <c r="U818" s="19"/>
      <c r="V818" s="19"/>
      <c r="W818" s="19"/>
      <c r="X818" s="19"/>
      <c r="Y818" s="19"/>
      <c r="Z818" s="19"/>
      <c r="AA818" s="19"/>
      <c r="AB818" s="19"/>
      <c r="AC818" s="19"/>
    </row>
    <row r="819" spans="2:29" ht="12.75">
      <c r="B819" s="7"/>
      <c r="C819" s="7"/>
      <c r="D819" s="7"/>
      <c r="E819" s="7"/>
      <c r="F819" s="7"/>
      <c r="G819" s="7"/>
      <c r="H819" s="7"/>
      <c r="I819" s="7"/>
      <c r="J819" s="7"/>
      <c r="K819" s="7"/>
      <c r="L819" s="7"/>
      <c r="M819" s="19"/>
      <c r="N819" s="7"/>
      <c r="O819" s="19"/>
      <c r="P819" s="19"/>
      <c r="Q819" s="19"/>
      <c r="R819" s="19"/>
      <c r="S819" s="19"/>
      <c r="T819" s="19"/>
      <c r="U819" s="19"/>
      <c r="V819" s="19"/>
      <c r="W819" s="19"/>
      <c r="X819" s="19"/>
      <c r="Y819" s="19"/>
      <c r="Z819" s="19"/>
      <c r="AA819" s="19"/>
      <c r="AB819" s="19"/>
      <c r="AC819" s="19"/>
    </row>
    <row r="820" spans="2:29" ht="12.75">
      <c r="B820" s="7"/>
      <c r="C820" s="7"/>
      <c r="D820" s="7"/>
      <c r="E820" s="7"/>
      <c r="F820" s="7"/>
      <c r="G820" s="7"/>
      <c r="H820" s="7"/>
      <c r="I820" s="7"/>
      <c r="J820" s="7"/>
      <c r="K820" s="7"/>
      <c r="L820" s="7"/>
      <c r="M820" s="19"/>
      <c r="N820" s="7"/>
      <c r="O820" s="19"/>
      <c r="P820" s="19"/>
      <c r="Q820" s="19"/>
      <c r="R820" s="19"/>
      <c r="S820" s="19"/>
      <c r="T820" s="19"/>
      <c r="U820" s="19"/>
      <c r="V820" s="19"/>
      <c r="W820" s="19"/>
      <c r="X820" s="19"/>
      <c r="Y820" s="19"/>
      <c r="Z820" s="19"/>
      <c r="AA820" s="19"/>
      <c r="AB820" s="19"/>
      <c r="AC820" s="19"/>
    </row>
    <row r="821" spans="2:29" ht="12.75">
      <c r="B821" s="7"/>
      <c r="C821" s="7"/>
      <c r="D821" s="7"/>
      <c r="E821" s="7"/>
      <c r="F821" s="7"/>
      <c r="G821" s="7"/>
      <c r="H821" s="7"/>
      <c r="I821" s="7"/>
      <c r="J821" s="7"/>
      <c r="K821" s="7"/>
      <c r="L821" s="7"/>
      <c r="M821" s="19"/>
      <c r="N821" s="7"/>
      <c r="O821" s="19"/>
      <c r="P821" s="19"/>
      <c r="Q821" s="19"/>
      <c r="R821" s="19"/>
      <c r="S821" s="19"/>
      <c r="T821" s="19"/>
      <c r="U821" s="19"/>
      <c r="V821" s="19"/>
      <c r="W821" s="19"/>
      <c r="X821" s="19"/>
      <c r="Y821" s="19"/>
      <c r="Z821" s="19"/>
      <c r="AA821" s="19"/>
      <c r="AB821" s="19"/>
      <c r="AC821" s="19"/>
    </row>
    <row r="822" spans="2:29" ht="12.75">
      <c r="B822" s="7"/>
      <c r="C822" s="7"/>
      <c r="D822" s="7"/>
      <c r="E822" s="7"/>
      <c r="F822" s="7"/>
      <c r="G822" s="7"/>
      <c r="H822" s="7"/>
      <c r="I822" s="7"/>
      <c r="J822" s="7"/>
      <c r="K822" s="7"/>
      <c r="L822" s="7"/>
      <c r="M822" s="19"/>
      <c r="N822" s="7"/>
      <c r="O822" s="19"/>
      <c r="P822" s="19"/>
      <c r="Q822" s="19"/>
      <c r="R822" s="19"/>
      <c r="S822" s="19"/>
      <c r="T822" s="19"/>
      <c r="U822" s="19"/>
      <c r="V822" s="19"/>
      <c r="W822" s="19"/>
      <c r="X822" s="19"/>
      <c r="Y822" s="19"/>
      <c r="Z822" s="19"/>
      <c r="AA822" s="19"/>
      <c r="AB822" s="19"/>
      <c r="AC822" s="19"/>
    </row>
    <row r="823" spans="2:29" ht="12.75">
      <c r="B823" s="7"/>
      <c r="C823" s="7"/>
      <c r="D823" s="7"/>
      <c r="E823" s="7"/>
      <c r="F823" s="7"/>
      <c r="G823" s="7"/>
      <c r="H823" s="7"/>
      <c r="I823" s="7"/>
      <c r="J823" s="7"/>
      <c r="K823" s="7"/>
      <c r="L823" s="7"/>
      <c r="M823" s="19"/>
      <c r="N823" s="7"/>
      <c r="O823" s="19"/>
      <c r="P823" s="19"/>
      <c r="Q823" s="19"/>
      <c r="R823" s="19"/>
      <c r="S823" s="19"/>
      <c r="T823" s="19"/>
      <c r="U823" s="19"/>
      <c r="V823" s="19"/>
      <c r="W823" s="19"/>
      <c r="X823" s="19"/>
      <c r="Y823" s="19"/>
      <c r="Z823" s="19"/>
      <c r="AA823" s="19"/>
      <c r="AB823" s="19"/>
      <c r="AC823" s="19"/>
    </row>
    <row r="824" spans="2:29" ht="12.75">
      <c r="B824" s="7"/>
      <c r="C824" s="7"/>
      <c r="D824" s="7"/>
      <c r="E824" s="7"/>
      <c r="F824" s="7"/>
      <c r="G824" s="7"/>
      <c r="H824" s="7"/>
      <c r="I824" s="7"/>
      <c r="J824" s="7"/>
      <c r="K824" s="7"/>
      <c r="L824" s="7"/>
      <c r="M824" s="19"/>
      <c r="N824" s="7"/>
      <c r="O824" s="19"/>
      <c r="P824" s="19"/>
      <c r="Q824" s="19"/>
      <c r="R824" s="19"/>
      <c r="S824" s="19"/>
      <c r="T824" s="19"/>
      <c r="U824" s="19"/>
      <c r="V824" s="19"/>
      <c r="W824" s="19"/>
      <c r="X824" s="19"/>
      <c r="Y824" s="19"/>
      <c r="Z824" s="19"/>
      <c r="AA824" s="19"/>
      <c r="AB824" s="19"/>
      <c r="AC824" s="19"/>
    </row>
    <row r="825" spans="2:29" ht="12.75">
      <c r="B825" s="7"/>
      <c r="C825" s="7"/>
      <c r="D825" s="7"/>
      <c r="E825" s="7"/>
      <c r="F825" s="7"/>
      <c r="G825" s="7"/>
      <c r="H825" s="7"/>
      <c r="I825" s="7"/>
      <c r="J825" s="7"/>
      <c r="K825" s="7"/>
      <c r="L825" s="7"/>
      <c r="M825" s="19"/>
      <c r="N825" s="7"/>
      <c r="O825" s="19"/>
      <c r="P825" s="19"/>
      <c r="Q825" s="19"/>
      <c r="R825" s="19"/>
      <c r="S825" s="19"/>
      <c r="T825" s="19"/>
      <c r="U825" s="19"/>
      <c r="V825" s="19"/>
      <c r="W825" s="19"/>
      <c r="X825" s="19"/>
      <c r="Y825" s="19"/>
      <c r="Z825" s="19"/>
      <c r="AA825" s="19"/>
      <c r="AB825" s="19"/>
      <c r="AC825" s="19"/>
    </row>
    <row r="826" spans="2:29" ht="12.75">
      <c r="B826" s="7"/>
      <c r="C826" s="7"/>
      <c r="D826" s="7"/>
      <c r="E826" s="7"/>
      <c r="F826" s="7"/>
      <c r="G826" s="7"/>
      <c r="H826" s="7"/>
      <c r="I826" s="7"/>
      <c r="J826" s="7"/>
      <c r="K826" s="7"/>
      <c r="L826" s="7"/>
      <c r="M826" s="19"/>
      <c r="N826" s="7"/>
      <c r="O826" s="19"/>
      <c r="P826" s="19"/>
      <c r="Q826" s="19"/>
      <c r="R826" s="19"/>
      <c r="S826" s="19"/>
      <c r="T826" s="19"/>
      <c r="U826" s="19"/>
      <c r="V826" s="19"/>
      <c r="W826" s="19"/>
      <c r="X826" s="19"/>
      <c r="Y826" s="19"/>
      <c r="Z826" s="19"/>
      <c r="AA826" s="19"/>
      <c r="AB826" s="19"/>
      <c r="AC826" s="19"/>
    </row>
    <row r="827" spans="2:29" ht="12.75">
      <c r="B827" s="7"/>
      <c r="C827" s="7"/>
      <c r="D827" s="7"/>
      <c r="E827" s="7"/>
      <c r="F827" s="7"/>
      <c r="G827" s="7"/>
      <c r="H827" s="7"/>
      <c r="I827" s="7"/>
      <c r="J827" s="7"/>
      <c r="K827" s="7"/>
      <c r="L827" s="7"/>
      <c r="M827" s="19"/>
      <c r="N827" s="7"/>
      <c r="O827" s="19"/>
      <c r="P827" s="19"/>
      <c r="Q827" s="19"/>
      <c r="R827" s="19"/>
      <c r="S827" s="19"/>
      <c r="T827" s="19"/>
      <c r="U827" s="19"/>
      <c r="V827" s="19"/>
      <c r="W827" s="19"/>
      <c r="X827" s="19"/>
      <c r="Y827" s="19"/>
      <c r="Z827" s="19"/>
      <c r="AA827" s="19"/>
      <c r="AB827" s="19"/>
      <c r="AC827" s="19"/>
    </row>
    <row r="828" spans="2:29" ht="12.75">
      <c r="B828" s="7"/>
      <c r="C828" s="7"/>
      <c r="D828" s="7"/>
      <c r="E828" s="7"/>
      <c r="F828" s="7"/>
      <c r="G828" s="7"/>
      <c r="H828" s="7"/>
      <c r="I828" s="7"/>
      <c r="J828" s="7"/>
      <c r="K828" s="7"/>
      <c r="L828" s="7"/>
      <c r="M828" s="19"/>
      <c r="N828" s="7"/>
      <c r="O828" s="19"/>
      <c r="P828" s="19"/>
      <c r="Q828" s="19"/>
      <c r="R828" s="19"/>
      <c r="S828" s="19"/>
      <c r="T828" s="19"/>
      <c r="U828" s="19"/>
      <c r="V828" s="19"/>
      <c r="W828" s="19"/>
      <c r="X828" s="19"/>
      <c r="Y828" s="19"/>
      <c r="Z828" s="19"/>
      <c r="AA828" s="19"/>
      <c r="AB828" s="19"/>
      <c r="AC828" s="19"/>
    </row>
    <row r="829" spans="2:29" ht="12.75">
      <c r="B829" s="7"/>
      <c r="C829" s="7"/>
      <c r="D829" s="7"/>
      <c r="E829" s="7"/>
      <c r="F829" s="7"/>
      <c r="G829" s="7"/>
      <c r="H829" s="7"/>
      <c r="I829" s="7"/>
      <c r="J829" s="7"/>
      <c r="K829" s="7"/>
      <c r="L829" s="7"/>
      <c r="M829" s="19"/>
      <c r="N829" s="7"/>
      <c r="O829" s="19"/>
      <c r="P829" s="19"/>
      <c r="Q829" s="19"/>
      <c r="R829" s="19"/>
      <c r="S829" s="19"/>
      <c r="T829" s="19"/>
      <c r="U829" s="19"/>
      <c r="V829" s="19"/>
      <c r="W829" s="19"/>
      <c r="X829" s="19"/>
      <c r="Y829" s="19"/>
      <c r="Z829" s="19"/>
      <c r="AA829" s="19"/>
      <c r="AB829" s="19"/>
      <c r="AC829" s="19"/>
    </row>
    <row r="830" spans="2:29" ht="12.75">
      <c r="B830" s="7"/>
      <c r="C830" s="7"/>
      <c r="D830" s="7"/>
      <c r="E830" s="7"/>
      <c r="F830" s="7"/>
      <c r="G830" s="7"/>
      <c r="H830" s="7"/>
      <c r="I830" s="7"/>
      <c r="J830" s="7"/>
      <c r="K830" s="7"/>
      <c r="L830" s="7"/>
      <c r="M830" s="19"/>
      <c r="N830" s="7"/>
      <c r="O830" s="19"/>
      <c r="P830" s="19"/>
      <c r="Q830" s="19"/>
      <c r="R830" s="19"/>
      <c r="S830" s="19"/>
      <c r="T830" s="19"/>
      <c r="U830" s="19"/>
      <c r="V830" s="19"/>
      <c r="W830" s="19"/>
      <c r="X830" s="19"/>
      <c r="Y830" s="19"/>
      <c r="Z830" s="19"/>
      <c r="AA830" s="19"/>
      <c r="AB830" s="19"/>
      <c r="AC830" s="19"/>
    </row>
    <row r="831" spans="2:29" ht="12.75">
      <c r="B831" s="7"/>
      <c r="C831" s="7"/>
      <c r="D831" s="7"/>
      <c r="E831" s="7"/>
      <c r="F831" s="7"/>
      <c r="G831" s="7"/>
      <c r="H831" s="7"/>
      <c r="I831" s="7"/>
      <c r="J831" s="7"/>
      <c r="K831" s="7"/>
      <c r="L831" s="7"/>
      <c r="M831" s="19"/>
      <c r="N831" s="7"/>
      <c r="O831" s="19"/>
      <c r="P831" s="19"/>
      <c r="Q831" s="19"/>
      <c r="R831" s="19"/>
      <c r="S831" s="19"/>
      <c r="T831" s="19"/>
      <c r="U831" s="19"/>
      <c r="V831" s="19"/>
      <c r="W831" s="19"/>
      <c r="X831" s="19"/>
      <c r="Y831" s="19"/>
      <c r="Z831" s="19"/>
      <c r="AA831" s="19"/>
      <c r="AB831" s="19"/>
      <c r="AC831" s="19"/>
    </row>
    <row r="832" spans="2:29" ht="12.75">
      <c r="B832" s="7"/>
      <c r="C832" s="7"/>
      <c r="D832" s="7"/>
      <c r="E832" s="7"/>
      <c r="F832" s="7"/>
      <c r="G832" s="7"/>
      <c r="H832" s="7"/>
      <c r="I832" s="7"/>
      <c r="J832" s="7"/>
      <c r="K832" s="7"/>
      <c r="L832" s="7"/>
      <c r="M832" s="19"/>
      <c r="N832" s="7"/>
      <c r="O832" s="19"/>
      <c r="P832" s="19"/>
      <c r="Q832" s="19"/>
      <c r="R832" s="19"/>
      <c r="S832" s="19"/>
      <c r="T832" s="19"/>
      <c r="U832" s="19"/>
      <c r="V832" s="19"/>
      <c r="W832" s="19"/>
      <c r="X832" s="19"/>
      <c r="Y832" s="19"/>
      <c r="Z832" s="19"/>
      <c r="AA832" s="19"/>
      <c r="AB832" s="19"/>
      <c r="AC832" s="19"/>
    </row>
    <row r="833" spans="2:29" ht="12.75">
      <c r="B833" s="7"/>
      <c r="C833" s="7"/>
      <c r="D833" s="7"/>
      <c r="E833" s="7"/>
      <c r="F833" s="7"/>
      <c r="G833" s="7"/>
      <c r="H833" s="7"/>
      <c r="I833" s="7"/>
      <c r="J833" s="7"/>
      <c r="K833" s="7"/>
      <c r="L833" s="7"/>
      <c r="M833" s="19"/>
      <c r="N833" s="7"/>
      <c r="O833" s="19"/>
      <c r="P833" s="19"/>
      <c r="Q833" s="19"/>
      <c r="R833" s="19"/>
      <c r="S833" s="19"/>
      <c r="T833" s="19"/>
      <c r="U833" s="19"/>
      <c r="V833" s="19"/>
      <c r="W833" s="19"/>
      <c r="X833" s="19"/>
      <c r="Y833" s="19"/>
      <c r="Z833" s="19"/>
      <c r="AA833" s="19"/>
      <c r="AB833" s="19"/>
      <c r="AC833" s="19"/>
    </row>
    <row r="834" spans="2:29" ht="12.75">
      <c r="B834" s="7"/>
      <c r="C834" s="7"/>
      <c r="D834" s="7"/>
      <c r="E834" s="7"/>
      <c r="F834" s="7"/>
      <c r="G834" s="7"/>
      <c r="H834" s="7"/>
      <c r="I834" s="7"/>
      <c r="J834" s="7"/>
      <c r="K834" s="7"/>
      <c r="L834" s="7"/>
      <c r="M834" s="19"/>
      <c r="N834" s="7"/>
      <c r="O834" s="19"/>
      <c r="P834" s="19"/>
      <c r="Q834" s="19"/>
      <c r="R834" s="19"/>
      <c r="S834" s="19"/>
      <c r="T834" s="19"/>
      <c r="U834" s="19"/>
      <c r="V834" s="19"/>
      <c r="W834" s="19"/>
      <c r="X834" s="19"/>
      <c r="Y834" s="19"/>
      <c r="Z834" s="19"/>
      <c r="AA834" s="19"/>
      <c r="AB834" s="19"/>
      <c r="AC834" s="19"/>
    </row>
    <row r="835" spans="2:29" ht="12.75">
      <c r="B835" s="7"/>
      <c r="C835" s="7"/>
      <c r="D835" s="7"/>
      <c r="E835" s="7"/>
      <c r="F835" s="7"/>
      <c r="G835" s="7"/>
      <c r="H835" s="7"/>
      <c r="I835" s="7"/>
      <c r="J835" s="7"/>
      <c r="K835" s="7"/>
      <c r="L835" s="7"/>
      <c r="M835" s="19"/>
      <c r="N835" s="7"/>
      <c r="O835" s="19"/>
      <c r="P835" s="19"/>
      <c r="Q835" s="19"/>
      <c r="R835" s="19"/>
      <c r="S835" s="19"/>
      <c r="T835" s="19"/>
      <c r="U835" s="19"/>
      <c r="V835" s="19"/>
      <c r="W835" s="19"/>
      <c r="X835" s="19"/>
      <c r="Y835" s="19"/>
      <c r="Z835" s="19"/>
      <c r="AA835" s="19"/>
      <c r="AB835" s="19"/>
      <c r="AC835" s="19"/>
    </row>
    <row r="836" spans="2:29" ht="12.75">
      <c r="B836" s="7"/>
      <c r="C836" s="7"/>
      <c r="D836" s="7"/>
      <c r="E836" s="7"/>
      <c r="F836" s="7"/>
      <c r="G836" s="7"/>
      <c r="H836" s="7"/>
      <c r="I836" s="7"/>
      <c r="J836" s="7"/>
      <c r="K836" s="7"/>
      <c r="L836" s="7"/>
      <c r="M836" s="19"/>
      <c r="N836" s="7"/>
      <c r="O836" s="19"/>
      <c r="P836" s="19"/>
      <c r="Q836" s="19"/>
      <c r="R836" s="19"/>
      <c r="S836" s="19"/>
      <c r="T836" s="19"/>
      <c r="U836" s="19"/>
      <c r="V836" s="19"/>
      <c r="W836" s="19"/>
      <c r="X836" s="19"/>
      <c r="Y836" s="19"/>
      <c r="Z836" s="19"/>
      <c r="AA836" s="19"/>
      <c r="AB836" s="19"/>
      <c r="AC836" s="19"/>
    </row>
    <row r="837" spans="2:29" ht="12.75">
      <c r="B837" s="7"/>
      <c r="C837" s="7"/>
      <c r="D837" s="7"/>
      <c r="E837" s="7"/>
      <c r="F837" s="7"/>
      <c r="G837" s="7"/>
      <c r="H837" s="7"/>
      <c r="I837" s="7"/>
      <c r="J837" s="7"/>
      <c r="K837" s="7"/>
      <c r="L837" s="7"/>
      <c r="M837" s="19"/>
      <c r="N837" s="7"/>
      <c r="O837" s="19"/>
      <c r="P837" s="19"/>
      <c r="Q837" s="19"/>
      <c r="R837" s="19"/>
      <c r="S837" s="19"/>
      <c r="T837" s="19"/>
      <c r="U837" s="19"/>
      <c r="V837" s="19"/>
      <c r="W837" s="19"/>
      <c r="X837" s="19"/>
      <c r="Y837" s="19"/>
      <c r="Z837" s="19"/>
      <c r="AA837" s="19"/>
      <c r="AB837" s="19"/>
      <c r="AC837" s="19"/>
    </row>
    <row r="838" spans="2:29" ht="12.75">
      <c r="B838" s="7"/>
      <c r="C838" s="7"/>
      <c r="D838" s="7"/>
      <c r="E838" s="7"/>
      <c r="F838" s="7"/>
      <c r="G838" s="7"/>
      <c r="H838" s="7"/>
      <c r="I838" s="7"/>
      <c r="J838" s="7"/>
      <c r="K838" s="7"/>
      <c r="L838" s="7"/>
      <c r="M838" s="19"/>
      <c r="N838" s="7"/>
      <c r="O838" s="19"/>
      <c r="P838" s="19"/>
      <c r="Q838" s="19"/>
      <c r="R838" s="19"/>
      <c r="S838" s="19"/>
      <c r="T838" s="19"/>
      <c r="U838" s="19"/>
      <c r="V838" s="19"/>
      <c r="W838" s="19"/>
      <c r="X838" s="19"/>
      <c r="Y838" s="19"/>
      <c r="Z838" s="19"/>
      <c r="AA838" s="19"/>
      <c r="AB838" s="19"/>
      <c r="AC838" s="19"/>
    </row>
    <row r="839" spans="2:29" ht="12.75">
      <c r="B839" s="7"/>
      <c r="C839" s="7"/>
      <c r="D839" s="7"/>
      <c r="E839" s="7"/>
      <c r="F839" s="7"/>
      <c r="G839" s="7"/>
      <c r="H839" s="7"/>
      <c r="I839" s="7"/>
      <c r="J839" s="7"/>
      <c r="K839" s="7"/>
      <c r="L839" s="7"/>
      <c r="M839" s="19"/>
      <c r="N839" s="7"/>
      <c r="O839" s="19"/>
      <c r="P839" s="19"/>
      <c r="Q839" s="19"/>
      <c r="R839" s="19"/>
      <c r="S839" s="19"/>
      <c r="T839" s="19"/>
      <c r="U839" s="19"/>
      <c r="V839" s="19"/>
      <c r="W839" s="19"/>
      <c r="X839" s="19"/>
      <c r="Y839" s="19"/>
      <c r="Z839" s="19"/>
      <c r="AA839" s="19"/>
      <c r="AB839" s="19"/>
      <c r="AC839" s="19"/>
    </row>
    <row r="840" spans="2:29" ht="12.75">
      <c r="B840" s="7"/>
      <c r="C840" s="7"/>
      <c r="D840" s="7"/>
      <c r="E840" s="7"/>
      <c r="F840" s="7"/>
      <c r="G840" s="7"/>
      <c r="H840" s="7"/>
      <c r="I840" s="7"/>
      <c r="J840" s="7"/>
      <c r="K840" s="7"/>
      <c r="L840" s="7"/>
      <c r="M840" s="19"/>
      <c r="N840" s="7"/>
      <c r="O840" s="19"/>
      <c r="P840" s="19"/>
      <c r="Q840" s="19"/>
      <c r="R840" s="19"/>
      <c r="S840" s="19"/>
      <c r="T840" s="19"/>
      <c r="U840" s="19"/>
      <c r="V840" s="19"/>
      <c r="W840" s="19"/>
      <c r="X840" s="19"/>
      <c r="Y840" s="19"/>
      <c r="Z840" s="19"/>
      <c r="AA840" s="19"/>
      <c r="AB840" s="19"/>
      <c r="AC840" s="19"/>
    </row>
    <row r="841" spans="2:29" ht="12.75">
      <c r="B841" s="7"/>
      <c r="C841" s="7"/>
      <c r="D841" s="7"/>
      <c r="E841" s="7"/>
      <c r="F841" s="7"/>
      <c r="G841" s="7"/>
      <c r="H841" s="7"/>
      <c r="I841" s="7"/>
      <c r="J841" s="7"/>
      <c r="K841" s="7"/>
      <c r="L841" s="7"/>
      <c r="M841" s="19"/>
      <c r="N841" s="7"/>
      <c r="O841" s="19"/>
      <c r="P841" s="19"/>
      <c r="Q841" s="19"/>
      <c r="R841" s="19"/>
      <c r="S841" s="19"/>
      <c r="T841" s="19"/>
      <c r="U841" s="19"/>
      <c r="V841" s="19"/>
      <c r="W841" s="19"/>
      <c r="X841" s="19"/>
      <c r="Y841" s="19"/>
      <c r="Z841" s="19"/>
      <c r="AA841" s="19"/>
      <c r="AB841" s="19"/>
      <c r="AC841" s="19"/>
    </row>
    <row r="842" spans="2:29" ht="12.75">
      <c r="B842" s="7"/>
      <c r="C842" s="7"/>
      <c r="D842" s="7"/>
      <c r="E842" s="7"/>
      <c r="F842" s="7"/>
      <c r="G842" s="7"/>
      <c r="H842" s="7"/>
      <c r="I842" s="7"/>
      <c r="J842" s="7"/>
      <c r="K842" s="7"/>
      <c r="L842" s="7"/>
      <c r="M842" s="19"/>
      <c r="N842" s="7"/>
      <c r="O842" s="19"/>
      <c r="P842" s="19"/>
      <c r="Q842" s="19"/>
      <c r="R842" s="19"/>
      <c r="S842" s="19"/>
      <c r="T842" s="19"/>
      <c r="U842" s="19"/>
      <c r="V842" s="19"/>
      <c r="W842" s="19"/>
      <c r="X842" s="19"/>
      <c r="Y842" s="19"/>
      <c r="Z842" s="19"/>
      <c r="AA842" s="19"/>
      <c r="AB842" s="19"/>
      <c r="AC842" s="19"/>
    </row>
    <row r="843" spans="2:29" ht="12.75">
      <c r="B843" s="7"/>
      <c r="C843" s="7"/>
      <c r="D843" s="7"/>
      <c r="E843" s="7"/>
      <c r="F843" s="7"/>
      <c r="G843" s="7"/>
      <c r="H843" s="7"/>
      <c r="I843" s="7"/>
      <c r="J843" s="7"/>
      <c r="K843" s="7"/>
      <c r="L843" s="7"/>
      <c r="M843" s="19"/>
      <c r="N843" s="7"/>
      <c r="O843" s="19"/>
      <c r="P843" s="19"/>
      <c r="Q843" s="19"/>
      <c r="R843" s="19"/>
      <c r="S843" s="19"/>
      <c r="T843" s="19"/>
      <c r="U843" s="19"/>
      <c r="V843" s="19"/>
      <c r="W843" s="19"/>
      <c r="X843" s="19"/>
      <c r="Y843" s="19"/>
      <c r="Z843" s="19"/>
      <c r="AA843" s="19"/>
      <c r="AB843" s="19"/>
      <c r="AC843" s="19"/>
    </row>
    <row r="844" spans="2:29" ht="12.75">
      <c r="B844" s="7"/>
      <c r="C844" s="7"/>
      <c r="D844" s="7"/>
      <c r="E844" s="7"/>
      <c r="F844" s="7"/>
      <c r="G844" s="7"/>
      <c r="H844" s="7"/>
      <c r="I844" s="7"/>
      <c r="J844" s="7"/>
      <c r="K844" s="7"/>
      <c r="L844" s="7"/>
      <c r="M844" s="19"/>
      <c r="N844" s="7"/>
      <c r="O844" s="19"/>
      <c r="P844" s="19"/>
      <c r="Q844" s="19"/>
      <c r="R844" s="19"/>
      <c r="S844" s="19"/>
      <c r="T844" s="19"/>
      <c r="U844" s="19"/>
      <c r="V844" s="19"/>
      <c r="W844" s="19"/>
      <c r="X844" s="19"/>
      <c r="Y844" s="19"/>
      <c r="Z844" s="19"/>
      <c r="AA844" s="19"/>
      <c r="AB844" s="19"/>
      <c r="AC844" s="19"/>
    </row>
    <row r="845" spans="2:29" ht="12.75">
      <c r="B845" s="7"/>
      <c r="C845" s="7"/>
      <c r="D845" s="7"/>
      <c r="E845" s="7"/>
      <c r="F845" s="7"/>
      <c r="G845" s="7"/>
      <c r="H845" s="7"/>
      <c r="I845" s="7"/>
      <c r="J845" s="7"/>
      <c r="K845" s="7"/>
      <c r="L845" s="7"/>
      <c r="M845" s="19"/>
      <c r="N845" s="7"/>
      <c r="O845" s="19"/>
      <c r="P845" s="19"/>
      <c r="Q845" s="19"/>
      <c r="R845" s="19"/>
      <c r="S845" s="19"/>
      <c r="T845" s="19"/>
      <c r="U845" s="19"/>
      <c r="V845" s="19"/>
      <c r="W845" s="19"/>
      <c r="X845" s="19"/>
      <c r="Y845" s="19"/>
      <c r="Z845" s="19"/>
      <c r="AA845" s="19"/>
      <c r="AB845" s="19"/>
      <c r="AC845" s="19"/>
    </row>
    <row r="846" spans="2:29" ht="12.75">
      <c r="B846" s="7"/>
      <c r="C846" s="7"/>
      <c r="D846" s="7"/>
      <c r="E846" s="7"/>
      <c r="F846" s="7"/>
      <c r="G846" s="7"/>
      <c r="H846" s="7"/>
      <c r="I846" s="7"/>
      <c r="J846" s="7"/>
      <c r="K846" s="7"/>
      <c r="L846" s="7"/>
      <c r="M846" s="19"/>
      <c r="N846" s="7"/>
      <c r="O846" s="19"/>
      <c r="P846" s="19"/>
      <c r="Q846" s="19"/>
      <c r="R846" s="19"/>
      <c r="S846" s="19"/>
      <c r="T846" s="19"/>
      <c r="U846" s="19"/>
      <c r="V846" s="19"/>
      <c r="W846" s="19"/>
      <c r="X846" s="19"/>
      <c r="Y846" s="19"/>
      <c r="Z846" s="19"/>
      <c r="AA846" s="19"/>
      <c r="AB846" s="19"/>
      <c r="AC846" s="19"/>
    </row>
    <row r="847" spans="2:29" ht="12.75">
      <c r="B847" s="7"/>
      <c r="C847" s="7"/>
      <c r="D847" s="7"/>
      <c r="E847" s="7"/>
      <c r="F847" s="7"/>
      <c r="G847" s="7"/>
      <c r="H847" s="7"/>
      <c r="I847" s="7"/>
      <c r="J847" s="7"/>
      <c r="K847" s="7"/>
      <c r="L847" s="7"/>
      <c r="M847" s="19"/>
      <c r="N847" s="7"/>
      <c r="O847" s="19"/>
      <c r="P847" s="19"/>
      <c r="Q847" s="19"/>
      <c r="R847" s="19"/>
      <c r="S847" s="19"/>
      <c r="T847" s="19"/>
      <c r="U847" s="19"/>
      <c r="V847" s="19"/>
      <c r="W847" s="19"/>
      <c r="X847" s="19"/>
      <c r="Y847" s="19"/>
      <c r="Z847" s="19"/>
      <c r="AA847" s="19"/>
      <c r="AB847" s="19"/>
      <c r="AC847" s="19"/>
    </row>
    <row r="848" spans="2:29" ht="12.75">
      <c r="B848" s="7"/>
      <c r="C848" s="7"/>
      <c r="D848" s="7"/>
      <c r="E848" s="7"/>
      <c r="F848" s="7"/>
      <c r="G848" s="7"/>
      <c r="H848" s="7"/>
      <c r="I848" s="7"/>
      <c r="J848" s="7"/>
      <c r="K848" s="7"/>
      <c r="L848" s="7"/>
      <c r="M848" s="19"/>
      <c r="N848" s="7"/>
      <c r="O848" s="19"/>
      <c r="P848" s="19"/>
      <c r="Q848" s="19"/>
      <c r="R848" s="19"/>
      <c r="S848" s="19"/>
      <c r="T848" s="19"/>
      <c r="U848" s="19"/>
      <c r="V848" s="19"/>
      <c r="W848" s="19"/>
      <c r="X848" s="19"/>
      <c r="Y848" s="19"/>
      <c r="Z848" s="19"/>
      <c r="AA848" s="19"/>
      <c r="AB848" s="19"/>
      <c r="AC848" s="19"/>
    </row>
    <row r="849" spans="2:29" ht="12.75">
      <c r="B849" s="7"/>
      <c r="C849" s="7"/>
      <c r="D849" s="7"/>
      <c r="E849" s="7"/>
      <c r="F849" s="7"/>
      <c r="G849" s="7"/>
      <c r="H849" s="7"/>
      <c r="I849" s="7"/>
      <c r="J849" s="7"/>
      <c r="K849" s="7"/>
      <c r="L849" s="7"/>
      <c r="M849" s="19"/>
      <c r="N849" s="7"/>
      <c r="O849" s="19"/>
      <c r="P849" s="19"/>
      <c r="Q849" s="19"/>
      <c r="R849" s="19"/>
      <c r="S849" s="19"/>
      <c r="T849" s="19"/>
      <c r="U849" s="19"/>
      <c r="V849" s="19"/>
      <c r="W849" s="19"/>
      <c r="X849" s="19"/>
      <c r="Y849" s="19"/>
      <c r="Z849" s="19"/>
      <c r="AA849" s="19"/>
      <c r="AB849" s="19"/>
      <c r="AC849" s="19"/>
    </row>
    <row r="850" spans="2:29" ht="12.75">
      <c r="B850" s="7"/>
      <c r="C850" s="7"/>
      <c r="D850" s="7"/>
      <c r="E850" s="7"/>
      <c r="F850" s="7"/>
      <c r="G850" s="7"/>
      <c r="H850" s="7"/>
      <c r="I850" s="7"/>
      <c r="J850" s="7"/>
      <c r="K850" s="7"/>
      <c r="L850" s="7"/>
      <c r="M850" s="19"/>
      <c r="N850" s="7"/>
      <c r="O850" s="19"/>
      <c r="P850" s="19"/>
      <c r="Q850" s="19"/>
      <c r="R850" s="19"/>
      <c r="S850" s="19"/>
      <c r="T850" s="19"/>
      <c r="U850" s="19"/>
      <c r="V850" s="19"/>
      <c r="W850" s="19"/>
      <c r="X850" s="19"/>
      <c r="Y850" s="19"/>
      <c r="Z850" s="19"/>
      <c r="AA850" s="19"/>
      <c r="AB850" s="19"/>
      <c r="AC850" s="19"/>
    </row>
    <row r="851" spans="2:29" ht="12.75">
      <c r="B851" s="7"/>
      <c r="C851" s="7"/>
      <c r="D851" s="7"/>
      <c r="E851" s="7"/>
      <c r="F851" s="7"/>
      <c r="G851" s="7"/>
      <c r="H851" s="7"/>
      <c r="I851" s="7"/>
      <c r="J851" s="7"/>
      <c r="K851" s="7"/>
      <c r="L851" s="7"/>
      <c r="M851" s="19"/>
      <c r="N851" s="7"/>
      <c r="O851" s="19"/>
      <c r="P851" s="19"/>
      <c r="Q851" s="19"/>
      <c r="R851" s="19"/>
      <c r="S851" s="19"/>
      <c r="T851" s="19"/>
      <c r="U851" s="19"/>
      <c r="V851" s="19"/>
      <c r="W851" s="19"/>
      <c r="X851" s="19"/>
      <c r="Y851" s="19"/>
      <c r="Z851" s="19"/>
      <c r="AA851" s="19"/>
      <c r="AB851" s="19"/>
      <c r="AC851" s="19"/>
    </row>
    <row r="852" spans="2:29" ht="12.75">
      <c r="B852" s="7"/>
      <c r="C852" s="7"/>
      <c r="D852" s="7"/>
      <c r="E852" s="7"/>
      <c r="F852" s="7"/>
      <c r="G852" s="7"/>
      <c r="H852" s="7"/>
      <c r="I852" s="7"/>
      <c r="J852" s="7"/>
      <c r="K852" s="7"/>
      <c r="L852" s="7"/>
      <c r="M852" s="19"/>
      <c r="N852" s="7"/>
      <c r="O852" s="19"/>
      <c r="P852" s="19"/>
      <c r="Q852" s="19"/>
      <c r="R852" s="19"/>
      <c r="S852" s="19"/>
      <c r="T852" s="19"/>
      <c r="U852" s="19"/>
      <c r="V852" s="19"/>
      <c r="W852" s="19"/>
      <c r="X852" s="19"/>
      <c r="Y852" s="19"/>
      <c r="Z852" s="19"/>
      <c r="AA852" s="19"/>
      <c r="AB852" s="19"/>
      <c r="AC852" s="19"/>
    </row>
    <row r="853" spans="2:29" ht="12.75">
      <c r="B853" s="7"/>
      <c r="C853" s="7"/>
      <c r="D853" s="7"/>
      <c r="E853" s="7"/>
      <c r="F853" s="7"/>
      <c r="G853" s="7"/>
      <c r="H853" s="7"/>
      <c r="I853" s="7"/>
      <c r="J853" s="7"/>
      <c r="K853" s="7"/>
      <c r="L853" s="7"/>
      <c r="M853" s="19"/>
      <c r="N853" s="7"/>
      <c r="O853" s="19"/>
      <c r="P853" s="19"/>
      <c r="Q853" s="19"/>
      <c r="R853" s="19"/>
      <c r="S853" s="19"/>
      <c r="T853" s="19"/>
      <c r="U853" s="19"/>
      <c r="V853" s="19"/>
      <c r="W853" s="19"/>
      <c r="X853" s="19"/>
      <c r="Y853" s="19"/>
      <c r="Z853" s="19"/>
      <c r="AA853" s="19"/>
      <c r="AB853" s="19"/>
      <c r="AC853" s="19"/>
    </row>
    <row r="854" spans="2:29" ht="12.75">
      <c r="B854" s="7"/>
      <c r="C854" s="7"/>
      <c r="D854" s="7"/>
      <c r="E854" s="7"/>
      <c r="F854" s="7"/>
      <c r="G854" s="7"/>
      <c r="H854" s="7"/>
      <c r="I854" s="7"/>
      <c r="J854" s="7"/>
      <c r="K854" s="7"/>
      <c r="L854" s="7"/>
      <c r="M854" s="19"/>
      <c r="N854" s="7"/>
      <c r="O854" s="19"/>
      <c r="P854" s="19"/>
      <c r="Q854" s="19"/>
      <c r="R854" s="19"/>
      <c r="S854" s="19"/>
      <c r="T854" s="19"/>
      <c r="U854" s="19"/>
      <c r="V854" s="19"/>
      <c r="W854" s="19"/>
      <c r="X854" s="19"/>
      <c r="Y854" s="19"/>
      <c r="Z854" s="19"/>
      <c r="AA854" s="19"/>
      <c r="AB854" s="19"/>
      <c r="AC854" s="19"/>
    </row>
    <row r="855" spans="2:29" ht="12.75">
      <c r="B855" s="7"/>
      <c r="C855" s="7"/>
      <c r="D855" s="7"/>
      <c r="E855" s="7"/>
      <c r="F855" s="7"/>
      <c r="G855" s="7"/>
      <c r="H855" s="7"/>
      <c r="I855" s="7"/>
      <c r="J855" s="7"/>
      <c r="K855" s="7"/>
      <c r="L855" s="7"/>
      <c r="M855" s="19"/>
      <c r="N855" s="7"/>
      <c r="O855" s="19"/>
      <c r="P855" s="19"/>
      <c r="Q855" s="19"/>
      <c r="R855" s="19"/>
      <c r="S855" s="19"/>
      <c r="T855" s="19"/>
      <c r="U855" s="19"/>
      <c r="V855" s="19"/>
      <c r="W855" s="19"/>
      <c r="X855" s="19"/>
      <c r="Y855" s="19"/>
      <c r="Z855" s="19"/>
      <c r="AA855" s="19"/>
      <c r="AB855" s="19"/>
      <c r="AC855" s="19"/>
    </row>
    <row r="856" spans="2:29" ht="12.75">
      <c r="B856" s="7"/>
      <c r="C856" s="7"/>
      <c r="D856" s="7"/>
      <c r="E856" s="7"/>
      <c r="F856" s="7"/>
      <c r="G856" s="7"/>
      <c r="H856" s="7"/>
      <c r="I856" s="7"/>
      <c r="J856" s="7"/>
      <c r="K856" s="7"/>
      <c r="L856" s="7"/>
      <c r="M856" s="19"/>
      <c r="N856" s="7"/>
      <c r="O856" s="19"/>
      <c r="P856" s="19"/>
      <c r="Q856" s="19"/>
      <c r="R856" s="19"/>
      <c r="S856" s="19"/>
      <c r="T856" s="19"/>
      <c r="U856" s="19"/>
      <c r="V856" s="19"/>
      <c r="W856" s="19"/>
      <c r="X856" s="19"/>
      <c r="Y856" s="19"/>
      <c r="Z856" s="19"/>
      <c r="AA856" s="19"/>
      <c r="AB856" s="19"/>
      <c r="AC856" s="19"/>
    </row>
    <row r="857" spans="2:29" ht="12.75">
      <c r="B857" s="7"/>
      <c r="C857" s="7"/>
      <c r="D857" s="7"/>
      <c r="E857" s="7"/>
      <c r="F857" s="7"/>
      <c r="G857" s="7"/>
      <c r="H857" s="7"/>
      <c r="I857" s="7"/>
      <c r="J857" s="7"/>
      <c r="K857" s="7"/>
      <c r="L857" s="7"/>
      <c r="M857" s="19"/>
      <c r="N857" s="7"/>
      <c r="O857" s="19"/>
      <c r="P857" s="19"/>
      <c r="Q857" s="19"/>
      <c r="R857" s="19"/>
      <c r="S857" s="19"/>
      <c r="T857" s="19"/>
      <c r="U857" s="19"/>
      <c r="V857" s="19"/>
      <c r="W857" s="19"/>
      <c r="X857" s="19"/>
      <c r="Y857" s="19"/>
      <c r="Z857" s="19"/>
      <c r="AA857" s="19"/>
      <c r="AB857" s="19"/>
      <c r="AC857" s="19"/>
    </row>
    <row r="858" spans="2:29" ht="12.75">
      <c r="B858" s="7"/>
      <c r="C858" s="7"/>
      <c r="D858" s="7"/>
      <c r="E858" s="7"/>
      <c r="F858" s="7"/>
      <c r="G858" s="7"/>
      <c r="H858" s="7"/>
      <c r="I858" s="7"/>
      <c r="J858" s="7"/>
      <c r="K858" s="7"/>
      <c r="L858" s="7"/>
      <c r="M858" s="19"/>
      <c r="N858" s="7"/>
      <c r="O858" s="19"/>
      <c r="P858" s="19"/>
      <c r="Q858" s="19"/>
      <c r="R858" s="19"/>
      <c r="S858" s="19"/>
      <c r="T858" s="19"/>
      <c r="U858" s="19"/>
      <c r="V858" s="19"/>
      <c r="W858" s="19"/>
      <c r="X858" s="19"/>
      <c r="Y858" s="19"/>
      <c r="Z858" s="19"/>
      <c r="AA858" s="19"/>
      <c r="AB858" s="19"/>
      <c r="AC858" s="19"/>
    </row>
    <row r="859" spans="2:29" ht="12.75">
      <c r="B859" s="7"/>
      <c r="C859" s="7"/>
      <c r="D859" s="7"/>
      <c r="E859" s="7"/>
      <c r="F859" s="7"/>
      <c r="G859" s="7"/>
      <c r="H859" s="7"/>
      <c r="I859" s="7"/>
      <c r="J859" s="7"/>
      <c r="K859" s="7"/>
      <c r="L859" s="7"/>
      <c r="M859" s="19"/>
      <c r="N859" s="7"/>
      <c r="O859" s="19"/>
      <c r="P859" s="19"/>
      <c r="Q859" s="19"/>
      <c r="R859" s="19"/>
      <c r="S859" s="19"/>
      <c r="T859" s="19"/>
      <c r="U859" s="19"/>
      <c r="V859" s="19"/>
      <c r="W859" s="19"/>
      <c r="X859" s="19"/>
      <c r="Y859" s="19"/>
      <c r="Z859" s="19"/>
      <c r="AA859" s="19"/>
      <c r="AB859" s="19"/>
      <c r="AC859" s="19"/>
    </row>
    <row r="860" spans="2:29" ht="12.75">
      <c r="B860" s="7"/>
      <c r="C860" s="7"/>
      <c r="D860" s="7"/>
      <c r="E860" s="7"/>
      <c r="F860" s="7"/>
      <c r="G860" s="7"/>
      <c r="H860" s="7"/>
      <c r="I860" s="7"/>
      <c r="J860" s="7"/>
      <c r="K860" s="7"/>
      <c r="L860" s="7"/>
      <c r="M860" s="19"/>
      <c r="N860" s="7"/>
      <c r="O860" s="19"/>
      <c r="P860" s="19"/>
      <c r="Q860" s="19"/>
      <c r="R860" s="19"/>
      <c r="S860" s="19"/>
      <c r="T860" s="19"/>
      <c r="U860" s="19"/>
      <c r="V860" s="19"/>
      <c r="W860" s="19"/>
      <c r="X860" s="19"/>
      <c r="Y860" s="19"/>
      <c r="Z860" s="19"/>
      <c r="AA860" s="19"/>
      <c r="AB860" s="19"/>
      <c r="AC860" s="19"/>
    </row>
    <row r="861" spans="2:29" ht="12.75">
      <c r="B861" s="7"/>
      <c r="C861" s="7"/>
      <c r="D861" s="7"/>
      <c r="E861" s="7"/>
      <c r="F861" s="7"/>
      <c r="G861" s="7"/>
      <c r="H861" s="7"/>
      <c r="I861" s="7"/>
      <c r="J861" s="7"/>
      <c r="K861" s="7"/>
      <c r="L861" s="7"/>
      <c r="M861" s="19"/>
      <c r="N861" s="7"/>
      <c r="O861" s="19"/>
      <c r="P861" s="19"/>
      <c r="Q861" s="19"/>
      <c r="R861" s="19"/>
      <c r="S861" s="19"/>
      <c r="T861" s="19"/>
      <c r="U861" s="19"/>
      <c r="V861" s="19"/>
      <c r="W861" s="19"/>
      <c r="X861" s="19"/>
      <c r="Y861" s="19"/>
      <c r="Z861" s="19"/>
      <c r="AA861" s="19"/>
      <c r="AB861" s="19"/>
      <c r="AC861" s="19"/>
    </row>
    <row r="862" spans="2:29" ht="12.75">
      <c r="B862" s="7"/>
      <c r="C862" s="7"/>
      <c r="D862" s="7"/>
      <c r="E862" s="7"/>
      <c r="F862" s="7"/>
      <c r="G862" s="7"/>
      <c r="H862" s="7"/>
      <c r="I862" s="7"/>
      <c r="J862" s="7"/>
      <c r="K862" s="7"/>
      <c r="L862" s="7"/>
      <c r="M862" s="19"/>
      <c r="N862" s="7"/>
      <c r="O862" s="19"/>
      <c r="P862" s="19"/>
      <c r="Q862" s="19"/>
      <c r="R862" s="19"/>
      <c r="S862" s="19"/>
      <c r="T862" s="19"/>
      <c r="U862" s="19"/>
      <c r="V862" s="19"/>
      <c r="W862" s="19"/>
      <c r="X862" s="19"/>
      <c r="Y862" s="19"/>
      <c r="Z862" s="19"/>
      <c r="AA862" s="19"/>
      <c r="AB862" s="19"/>
      <c r="AC862" s="19"/>
    </row>
    <row r="863" spans="2:29" ht="12.75">
      <c r="B863" s="7"/>
      <c r="C863" s="7"/>
      <c r="D863" s="7"/>
      <c r="E863" s="7"/>
      <c r="F863" s="7"/>
      <c r="G863" s="7"/>
      <c r="H863" s="7"/>
      <c r="I863" s="7"/>
      <c r="J863" s="7"/>
      <c r="K863" s="7"/>
      <c r="L863" s="7"/>
      <c r="M863" s="19"/>
      <c r="N863" s="7"/>
      <c r="O863" s="19"/>
      <c r="P863" s="19"/>
      <c r="Q863" s="19"/>
      <c r="R863" s="19"/>
      <c r="S863" s="19"/>
      <c r="T863" s="19"/>
      <c r="U863" s="19"/>
      <c r="V863" s="19"/>
      <c r="W863" s="19"/>
      <c r="X863" s="19"/>
      <c r="Y863" s="19"/>
      <c r="Z863" s="19"/>
      <c r="AA863" s="19"/>
      <c r="AB863" s="19"/>
      <c r="AC863" s="19"/>
    </row>
    <row r="864" spans="2:29" ht="12.75">
      <c r="B864" s="7"/>
      <c r="C864" s="7"/>
      <c r="D864" s="7"/>
      <c r="E864" s="7"/>
      <c r="F864" s="7"/>
      <c r="G864" s="7"/>
      <c r="H864" s="7"/>
      <c r="I864" s="7"/>
      <c r="J864" s="7"/>
      <c r="K864" s="7"/>
      <c r="L864" s="7"/>
      <c r="M864" s="19"/>
      <c r="N864" s="7"/>
      <c r="O864" s="19"/>
      <c r="P864" s="19"/>
      <c r="Q864" s="19"/>
      <c r="R864" s="19"/>
      <c r="S864" s="19"/>
      <c r="T864" s="19"/>
      <c r="U864" s="19"/>
      <c r="V864" s="19"/>
      <c r="W864" s="19"/>
      <c r="X864" s="19"/>
      <c r="Y864" s="19"/>
      <c r="Z864" s="19"/>
      <c r="AA864" s="19"/>
      <c r="AB864" s="19"/>
      <c r="AC864" s="19"/>
    </row>
    <row r="865" spans="2:29" ht="12.75">
      <c r="B865" s="7"/>
      <c r="C865" s="7"/>
      <c r="D865" s="7"/>
      <c r="E865" s="7"/>
      <c r="F865" s="7"/>
      <c r="G865" s="7"/>
      <c r="H865" s="7"/>
      <c r="I865" s="7"/>
      <c r="J865" s="7"/>
      <c r="K865" s="7"/>
      <c r="L865" s="7"/>
      <c r="M865" s="19"/>
      <c r="N865" s="7"/>
      <c r="O865" s="19"/>
      <c r="P865" s="19"/>
      <c r="Q865" s="19"/>
      <c r="R865" s="19"/>
      <c r="S865" s="19"/>
      <c r="T865" s="19"/>
      <c r="U865" s="19"/>
      <c r="V865" s="19"/>
      <c r="W865" s="19"/>
      <c r="X865" s="19"/>
      <c r="Y865" s="19"/>
      <c r="Z865" s="19"/>
      <c r="AA865" s="19"/>
      <c r="AB865" s="19"/>
      <c r="AC865" s="19"/>
    </row>
    <row r="866" spans="2:29" ht="12.75">
      <c r="B866" s="7"/>
      <c r="C866" s="7"/>
      <c r="D866" s="7"/>
      <c r="E866" s="7"/>
      <c r="F866" s="7"/>
      <c r="G866" s="7"/>
      <c r="H866" s="7"/>
      <c r="I866" s="7"/>
      <c r="J866" s="7"/>
      <c r="K866" s="7"/>
      <c r="L866" s="7"/>
      <c r="M866" s="19"/>
      <c r="N866" s="7"/>
      <c r="O866" s="19"/>
      <c r="P866" s="19"/>
      <c r="Q866" s="19"/>
      <c r="R866" s="19"/>
      <c r="S866" s="19"/>
      <c r="T866" s="19"/>
      <c r="U866" s="19"/>
      <c r="V866" s="19"/>
      <c r="W866" s="19"/>
      <c r="X866" s="19"/>
      <c r="Y866" s="19"/>
      <c r="Z866" s="19"/>
      <c r="AA866" s="19"/>
      <c r="AB866" s="19"/>
      <c r="AC866" s="19"/>
    </row>
    <row r="867" spans="2:29" ht="12.75">
      <c r="B867" s="7"/>
      <c r="C867" s="7"/>
      <c r="D867" s="7"/>
      <c r="E867" s="7"/>
      <c r="F867" s="7"/>
      <c r="G867" s="7"/>
      <c r="H867" s="7"/>
      <c r="I867" s="7"/>
      <c r="J867" s="7"/>
      <c r="K867" s="7"/>
      <c r="L867" s="7"/>
      <c r="M867" s="19"/>
      <c r="N867" s="7"/>
      <c r="O867" s="19"/>
      <c r="P867" s="19"/>
      <c r="Q867" s="19"/>
      <c r="R867" s="19"/>
      <c r="S867" s="19"/>
      <c r="T867" s="19"/>
      <c r="U867" s="19"/>
      <c r="V867" s="19"/>
      <c r="W867" s="19"/>
      <c r="X867" s="19"/>
      <c r="Y867" s="19"/>
      <c r="Z867" s="19"/>
      <c r="AA867" s="19"/>
      <c r="AB867" s="19"/>
      <c r="AC867" s="19"/>
    </row>
    <row r="868" spans="2:29" ht="12.75">
      <c r="B868" s="7"/>
      <c r="C868" s="7"/>
      <c r="D868" s="7"/>
      <c r="E868" s="7"/>
      <c r="F868" s="7"/>
      <c r="G868" s="7"/>
      <c r="H868" s="7"/>
      <c r="I868" s="7"/>
      <c r="J868" s="7"/>
      <c r="K868" s="7"/>
      <c r="L868" s="7"/>
      <c r="M868" s="19"/>
      <c r="N868" s="7"/>
      <c r="O868" s="19"/>
      <c r="P868" s="19"/>
      <c r="Q868" s="19"/>
      <c r="R868" s="19"/>
      <c r="S868" s="19"/>
      <c r="T868" s="19"/>
      <c r="U868" s="19"/>
      <c r="V868" s="19"/>
      <c r="W868" s="19"/>
      <c r="X868" s="19"/>
      <c r="Y868" s="19"/>
      <c r="Z868" s="19"/>
      <c r="AA868" s="19"/>
      <c r="AB868" s="19"/>
      <c r="AC868" s="19"/>
    </row>
    <row r="869" spans="2:29" ht="12.75">
      <c r="B869" s="7"/>
      <c r="C869" s="7"/>
      <c r="D869" s="7"/>
      <c r="E869" s="7"/>
      <c r="F869" s="7"/>
      <c r="G869" s="7"/>
      <c r="H869" s="7"/>
      <c r="I869" s="7"/>
      <c r="J869" s="7"/>
      <c r="K869" s="7"/>
      <c r="L869" s="7"/>
      <c r="M869" s="19"/>
      <c r="N869" s="7"/>
      <c r="O869" s="19"/>
      <c r="P869" s="19"/>
      <c r="Q869" s="19"/>
      <c r="R869" s="19"/>
      <c r="S869" s="19"/>
      <c r="T869" s="19"/>
      <c r="U869" s="19"/>
      <c r="V869" s="19"/>
      <c r="W869" s="19"/>
      <c r="X869" s="19"/>
      <c r="Y869" s="19"/>
      <c r="Z869" s="19"/>
      <c r="AA869" s="19"/>
      <c r="AB869" s="19"/>
      <c r="AC869" s="19"/>
    </row>
    <row r="870" spans="2:29" ht="12.75">
      <c r="B870" s="7"/>
      <c r="C870" s="7"/>
      <c r="D870" s="7"/>
      <c r="E870" s="7"/>
      <c r="F870" s="7"/>
      <c r="G870" s="7"/>
      <c r="H870" s="7"/>
      <c r="I870" s="7"/>
      <c r="J870" s="7"/>
      <c r="K870" s="7"/>
      <c r="L870" s="7"/>
      <c r="M870" s="19"/>
      <c r="N870" s="7"/>
      <c r="O870" s="19"/>
      <c r="P870" s="19"/>
      <c r="Q870" s="19"/>
      <c r="R870" s="19"/>
      <c r="S870" s="19"/>
      <c r="T870" s="19"/>
      <c r="U870" s="19"/>
      <c r="V870" s="19"/>
      <c r="W870" s="19"/>
      <c r="X870" s="19"/>
      <c r="Y870" s="19"/>
      <c r="Z870" s="19"/>
      <c r="AA870" s="19"/>
      <c r="AB870" s="19"/>
      <c r="AC870" s="19"/>
    </row>
    <row r="871" spans="2:29" ht="12.75">
      <c r="B871" s="7"/>
      <c r="C871" s="7"/>
      <c r="D871" s="7"/>
      <c r="E871" s="7"/>
      <c r="F871" s="7"/>
      <c r="G871" s="7"/>
      <c r="H871" s="7"/>
      <c r="I871" s="7"/>
      <c r="J871" s="7"/>
      <c r="K871" s="7"/>
      <c r="L871" s="7"/>
      <c r="M871" s="19"/>
      <c r="N871" s="7"/>
      <c r="O871" s="19"/>
      <c r="P871" s="19"/>
      <c r="Q871" s="19"/>
      <c r="R871" s="19"/>
      <c r="S871" s="19"/>
      <c r="T871" s="19"/>
      <c r="U871" s="19"/>
      <c r="V871" s="19"/>
      <c r="W871" s="19"/>
      <c r="X871" s="19"/>
      <c r="Y871" s="19"/>
      <c r="Z871" s="19"/>
      <c r="AA871" s="19"/>
      <c r="AB871" s="19"/>
      <c r="AC871" s="19"/>
    </row>
    <row r="872" spans="2:29" ht="12.75">
      <c r="B872" s="7"/>
      <c r="C872" s="7"/>
      <c r="D872" s="7"/>
      <c r="E872" s="7"/>
      <c r="F872" s="7"/>
      <c r="G872" s="7"/>
      <c r="H872" s="7"/>
      <c r="I872" s="7"/>
      <c r="J872" s="7"/>
      <c r="K872" s="7"/>
      <c r="L872" s="7"/>
      <c r="M872" s="19"/>
      <c r="N872" s="7"/>
      <c r="O872" s="19"/>
      <c r="P872" s="19"/>
      <c r="Q872" s="19"/>
      <c r="R872" s="19"/>
      <c r="S872" s="19"/>
      <c r="T872" s="19"/>
      <c r="U872" s="19"/>
      <c r="V872" s="19"/>
      <c r="W872" s="19"/>
      <c r="X872" s="19"/>
      <c r="Y872" s="19"/>
      <c r="Z872" s="19"/>
      <c r="AA872" s="19"/>
      <c r="AB872" s="19"/>
      <c r="AC872" s="19"/>
    </row>
    <row r="873" spans="2:29" ht="12.75">
      <c r="B873" s="7"/>
      <c r="C873" s="7"/>
      <c r="D873" s="7"/>
      <c r="E873" s="7"/>
      <c r="F873" s="7"/>
      <c r="G873" s="7"/>
      <c r="H873" s="7"/>
      <c r="I873" s="7"/>
      <c r="J873" s="7"/>
      <c r="K873" s="7"/>
      <c r="L873" s="7"/>
      <c r="M873" s="19"/>
      <c r="N873" s="7"/>
      <c r="O873" s="19"/>
      <c r="P873" s="19"/>
      <c r="Q873" s="19"/>
      <c r="R873" s="19"/>
      <c r="S873" s="19"/>
      <c r="T873" s="19"/>
      <c r="U873" s="19"/>
      <c r="V873" s="19"/>
      <c r="W873" s="19"/>
      <c r="X873" s="19"/>
      <c r="Y873" s="19"/>
      <c r="Z873" s="19"/>
      <c r="AA873" s="19"/>
      <c r="AB873" s="19"/>
      <c r="AC873" s="19"/>
    </row>
    <row r="874" spans="2:29" ht="12.75">
      <c r="B874" s="7"/>
      <c r="C874" s="7"/>
      <c r="D874" s="7"/>
      <c r="E874" s="7"/>
      <c r="F874" s="7"/>
      <c r="G874" s="7"/>
      <c r="H874" s="7"/>
      <c r="I874" s="7"/>
      <c r="J874" s="7"/>
      <c r="K874" s="7"/>
      <c r="L874" s="7"/>
      <c r="M874" s="19"/>
      <c r="N874" s="7"/>
      <c r="O874" s="19"/>
      <c r="P874" s="19"/>
      <c r="Q874" s="19"/>
      <c r="R874" s="19"/>
      <c r="S874" s="19"/>
      <c r="T874" s="19"/>
      <c r="U874" s="19"/>
      <c r="V874" s="19"/>
      <c r="W874" s="19"/>
      <c r="X874" s="19"/>
      <c r="Y874" s="19"/>
      <c r="Z874" s="19"/>
      <c r="AA874" s="19"/>
      <c r="AB874" s="19"/>
      <c r="AC874" s="19"/>
    </row>
    <row r="875" spans="2:29" ht="12.75">
      <c r="B875" s="7"/>
      <c r="C875" s="7"/>
      <c r="D875" s="7"/>
      <c r="E875" s="7"/>
      <c r="F875" s="7"/>
      <c r="G875" s="7"/>
      <c r="H875" s="7"/>
      <c r="I875" s="7"/>
      <c r="J875" s="7"/>
      <c r="K875" s="7"/>
      <c r="L875" s="7"/>
      <c r="M875" s="19"/>
      <c r="N875" s="7"/>
      <c r="O875" s="19"/>
      <c r="P875" s="19"/>
      <c r="Q875" s="19"/>
      <c r="R875" s="19"/>
      <c r="S875" s="19"/>
      <c r="T875" s="19"/>
      <c r="U875" s="19"/>
      <c r="V875" s="19"/>
      <c r="W875" s="19"/>
      <c r="X875" s="19"/>
      <c r="Y875" s="19"/>
      <c r="Z875" s="19"/>
      <c r="AA875" s="19"/>
      <c r="AB875" s="19"/>
      <c r="AC875" s="19"/>
    </row>
    <row r="876" spans="2:29" ht="12.75">
      <c r="B876" s="7"/>
      <c r="C876" s="7"/>
      <c r="D876" s="7"/>
      <c r="E876" s="7"/>
      <c r="F876" s="7"/>
      <c r="G876" s="7"/>
      <c r="H876" s="7"/>
      <c r="I876" s="7"/>
      <c r="J876" s="7"/>
      <c r="K876" s="7"/>
      <c r="L876" s="7"/>
      <c r="M876" s="19"/>
      <c r="N876" s="7"/>
      <c r="O876" s="19"/>
      <c r="P876" s="19"/>
      <c r="Q876" s="19"/>
      <c r="R876" s="19"/>
      <c r="S876" s="19"/>
      <c r="T876" s="19"/>
      <c r="U876" s="19"/>
      <c r="V876" s="19"/>
      <c r="W876" s="19"/>
      <c r="X876" s="19"/>
      <c r="Y876" s="19"/>
      <c r="Z876" s="19"/>
      <c r="AA876" s="19"/>
      <c r="AB876" s="19"/>
      <c r="AC876" s="19"/>
    </row>
    <row r="877" spans="2:29" ht="12.75">
      <c r="B877" s="7"/>
      <c r="C877" s="7"/>
      <c r="D877" s="7"/>
      <c r="E877" s="7"/>
      <c r="F877" s="7"/>
      <c r="G877" s="7"/>
      <c r="H877" s="7"/>
      <c r="I877" s="7"/>
      <c r="J877" s="7"/>
      <c r="K877" s="7"/>
      <c r="L877" s="7"/>
      <c r="M877" s="19"/>
      <c r="N877" s="7"/>
      <c r="O877" s="19"/>
      <c r="P877" s="19"/>
      <c r="Q877" s="19"/>
      <c r="R877" s="19"/>
      <c r="S877" s="19"/>
      <c r="T877" s="19"/>
      <c r="U877" s="19"/>
      <c r="V877" s="19"/>
      <c r="W877" s="19"/>
      <c r="X877" s="19"/>
      <c r="Y877" s="19"/>
      <c r="Z877" s="19"/>
      <c r="AA877" s="19"/>
      <c r="AB877" s="19"/>
      <c r="AC877" s="19"/>
    </row>
    <row r="878" spans="2:29" ht="12.75">
      <c r="B878" s="7"/>
      <c r="C878" s="7"/>
      <c r="D878" s="7"/>
      <c r="E878" s="7"/>
      <c r="F878" s="7"/>
      <c r="G878" s="7"/>
      <c r="H878" s="7"/>
      <c r="I878" s="7"/>
      <c r="J878" s="7"/>
      <c r="K878" s="7"/>
      <c r="L878" s="7"/>
      <c r="M878" s="19"/>
      <c r="N878" s="7"/>
      <c r="O878" s="19"/>
      <c r="P878" s="19"/>
      <c r="Q878" s="19"/>
      <c r="R878" s="19"/>
      <c r="S878" s="19"/>
      <c r="T878" s="19"/>
      <c r="U878" s="19"/>
      <c r="V878" s="19"/>
      <c r="W878" s="19"/>
      <c r="X878" s="19"/>
      <c r="Y878" s="19"/>
      <c r="Z878" s="19"/>
      <c r="AA878" s="19"/>
      <c r="AB878" s="19"/>
      <c r="AC878" s="19"/>
    </row>
    <row r="879" spans="2:29" ht="12.75">
      <c r="B879" s="7"/>
      <c r="C879" s="7"/>
      <c r="D879" s="7"/>
      <c r="E879" s="7"/>
      <c r="F879" s="7"/>
      <c r="G879" s="7"/>
      <c r="H879" s="7"/>
      <c r="I879" s="7"/>
      <c r="J879" s="7"/>
      <c r="K879" s="7"/>
      <c r="L879" s="7"/>
      <c r="M879" s="19"/>
      <c r="N879" s="7"/>
      <c r="O879" s="19"/>
      <c r="P879" s="19"/>
      <c r="Q879" s="19"/>
      <c r="R879" s="19"/>
      <c r="S879" s="19"/>
      <c r="T879" s="19"/>
      <c r="U879" s="19"/>
      <c r="V879" s="19"/>
      <c r="W879" s="19"/>
      <c r="X879" s="19"/>
      <c r="Y879" s="19"/>
      <c r="Z879" s="19"/>
      <c r="AA879" s="19"/>
      <c r="AB879" s="19"/>
      <c r="AC879" s="19"/>
    </row>
    <row r="880" spans="2:29" ht="12.75">
      <c r="B880" s="7"/>
      <c r="C880" s="7"/>
      <c r="D880" s="7"/>
      <c r="E880" s="7"/>
      <c r="F880" s="7"/>
      <c r="G880" s="7"/>
      <c r="H880" s="7"/>
      <c r="I880" s="7"/>
      <c r="J880" s="7"/>
      <c r="K880" s="7"/>
      <c r="L880" s="7"/>
      <c r="M880" s="19"/>
      <c r="N880" s="7"/>
      <c r="O880" s="19"/>
      <c r="P880" s="19"/>
      <c r="Q880" s="19"/>
      <c r="R880" s="19"/>
      <c r="S880" s="19"/>
      <c r="T880" s="19"/>
      <c r="U880" s="19"/>
      <c r="V880" s="19"/>
      <c r="W880" s="19"/>
      <c r="X880" s="19"/>
      <c r="Y880" s="19"/>
      <c r="Z880" s="19"/>
      <c r="AA880" s="19"/>
      <c r="AB880" s="19"/>
      <c r="AC880" s="19"/>
    </row>
    <row r="881" spans="2:29" ht="12.75">
      <c r="B881" s="7"/>
      <c r="C881" s="7"/>
      <c r="D881" s="7"/>
      <c r="E881" s="7"/>
      <c r="F881" s="7"/>
      <c r="G881" s="7"/>
      <c r="H881" s="7"/>
      <c r="I881" s="7"/>
      <c r="J881" s="7"/>
      <c r="K881" s="7"/>
      <c r="L881" s="7"/>
      <c r="M881" s="19"/>
      <c r="N881" s="7"/>
      <c r="O881" s="19"/>
      <c r="P881" s="19"/>
      <c r="Q881" s="19"/>
      <c r="R881" s="19"/>
      <c r="S881" s="19"/>
      <c r="T881" s="19"/>
      <c r="U881" s="19"/>
      <c r="V881" s="19"/>
      <c r="W881" s="19"/>
      <c r="X881" s="19"/>
      <c r="Y881" s="19"/>
      <c r="Z881" s="19"/>
      <c r="AA881" s="19"/>
      <c r="AB881" s="19"/>
      <c r="AC881" s="19"/>
    </row>
    <row r="882" spans="2:29" ht="12.75">
      <c r="B882" s="7"/>
      <c r="C882" s="7"/>
      <c r="D882" s="7"/>
      <c r="E882" s="7"/>
      <c r="F882" s="7"/>
      <c r="G882" s="7"/>
      <c r="H882" s="7"/>
      <c r="I882" s="7"/>
      <c r="J882" s="7"/>
      <c r="K882" s="7"/>
      <c r="L882" s="7"/>
      <c r="M882" s="19"/>
      <c r="N882" s="7"/>
      <c r="O882" s="19"/>
      <c r="P882" s="19"/>
      <c r="Q882" s="19"/>
      <c r="R882" s="19"/>
      <c r="S882" s="19"/>
      <c r="T882" s="19"/>
      <c r="U882" s="19"/>
      <c r="V882" s="19"/>
      <c r="W882" s="19"/>
      <c r="X882" s="19"/>
      <c r="Y882" s="19"/>
      <c r="Z882" s="19"/>
      <c r="AA882" s="19"/>
      <c r="AB882" s="19"/>
      <c r="AC882" s="19"/>
    </row>
    <row r="883" spans="2:29" ht="12.75">
      <c r="B883" s="7"/>
      <c r="C883" s="7"/>
      <c r="D883" s="7"/>
      <c r="E883" s="7"/>
      <c r="F883" s="7"/>
      <c r="G883" s="7"/>
      <c r="H883" s="7"/>
      <c r="I883" s="7"/>
      <c r="J883" s="7"/>
      <c r="K883" s="7"/>
      <c r="L883" s="7"/>
      <c r="M883" s="19"/>
      <c r="N883" s="7"/>
      <c r="O883" s="19"/>
      <c r="P883" s="19"/>
      <c r="Q883" s="19"/>
      <c r="R883" s="19"/>
      <c r="S883" s="19"/>
      <c r="T883" s="19"/>
      <c r="U883" s="19"/>
      <c r="V883" s="19"/>
      <c r="W883" s="19"/>
      <c r="X883" s="19"/>
      <c r="Y883" s="19"/>
      <c r="Z883" s="19"/>
      <c r="AA883" s="19"/>
      <c r="AB883" s="19"/>
      <c r="AC883" s="19"/>
    </row>
    <row r="884" spans="2:29" ht="12.75">
      <c r="B884" s="7"/>
      <c r="C884" s="7"/>
      <c r="D884" s="7"/>
      <c r="E884" s="7"/>
      <c r="F884" s="7"/>
      <c r="G884" s="7"/>
      <c r="H884" s="7"/>
      <c r="I884" s="7"/>
      <c r="J884" s="7"/>
      <c r="K884" s="7"/>
      <c r="L884" s="7"/>
      <c r="M884" s="19"/>
      <c r="N884" s="7"/>
      <c r="O884" s="19"/>
      <c r="P884" s="19"/>
      <c r="Q884" s="19"/>
      <c r="R884" s="19"/>
      <c r="S884" s="19"/>
      <c r="T884" s="19"/>
      <c r="U884" s="19"/>
      <c r="V884" s="19"/>
      <c r="W884" s="19"/>
      <c r="X884" s="19"/>
      <c r="Y884" s="19"/>
      <c r="Z884" s="19"/>
      <c r="AA884" s="19"/>
      <c r="AB884" s="19"/>
      <c r="AC884" s="19"/>
    </row>
    <row r="885" spans="2:29" ht="12.75">
      <c r="B885" s="7"/>
      <c r="C885" s="7"/>
      <c r="D885" s="7"/>
      <c r="E885" s="7"/>
      <c r="F885" s="7"/>
      <c r="G885" s="7"/>
      <c r="H885" s="7"/>
      <c r="I885" s="7"/>
      <c r="J885" s="7"/>
      <c r="K885" s="7"/>
      <c r="L885" s="7"/>
      <c r="M885" s="19"/>
      <c r="N885" s="7"/>
      <c r="O885" s="19"/>
      <c r="P885" s="19"/>
      <c r="Q885" s="19"/>
      <c r="R885" s="19"/>
      <c r="S885" s="19"/>
      <c r="T885" s="19"/>
      <c r="U885" s="19"/>
      <c r="V885" s="19"/>
      <c r="W885" s="19"/>
      <c r="X885" s="19"/>
      <c r="Y885" s="19"/>
      <c r="Z885" s="19"/>
      <c r="AA885" s="19"/>
      <c r="AB885" s="19"/>
      <c r="AC885" s="19"/>
    </row>
    <row r="886" spans="2:29" ht="12.75">
      <c r="B886" s="7"/>
      <c r="C886" s="7"/>
      <c r="D886" s="7"/>
      <c r="E886" s="7"/>
      <c r="F886" s="7"/>
      <c r="G886" s="7"/>
      <c r="H886" s="7"/>
      <c r="I886" s="7"/>
      <c r="J886" s="7"/>
      <c r="K886" s="7"/>
      <c r="L886" s="7"/>
      <c r="M886" s="19"/>
      <c r="N886" s="7"/>
      <c r="O886" s="19"/>
      <c r="P886" s="19"/>
      <c r="Q886" s="19"/>
      <c r="R886" s="19"/>
      <c r="S886" s="19"/>
      <c r="T886" s="19"/>
      <c r="U886" s="19"/>
      <c r="V886" s="19"/>
      <c r="W886" s="19"/>
      <c r="X886" s="19"/>
      <c r="Y886" s="19"/>
      <c r="Z886" s="19"/>
      <c r="AA886" s="19"/>
      <c r="AB886" s="19"/>
      <c r="AC886" s="19"/>
    </row>
    <row r="887" spans="2:29" ht="12.75">
      <c r="B887" s="7"/>
      <c r="C887" s="7"/>
      <c r="D887" s="7"/>
      <c r="E887" s="7"/>
      <c r="F887" s="7"/>
      <c r="G887" s="7"/>
      <c r="H887" s="7"/>
      <c r="I887" s="7"/>
      <c r="J887" s="7"/>
      <c r="K887" s="7"/>
      <c r="L887" s="7"/>
      <c r="M887" s="19"/>
      <c r="N887" s="7"/>
      <c r="O887" s="19"/>
      <c r="P887" s="19"/>
      <c r="Q887" s="19"/>
      <c r="R887" s="19"/>
      <c r="S887" s="19"/>
      <c r="T887" s="19"/>
      <c r="U887" s="19"/>
      <c r="V887" s="19"/>
      <c r="W887" s="19"/>
      <c r="X887" s="19"/>
      <c r="Y887" s="19"/>
      <c r="Z887" s="19"/>
      <c r="AA887" s="19"/>
      <c r="AB887" s="19"/>
      <c r="AC887" s="19"/>
    </row>
    <row r="888" spans="2:29" ht="12.75">
      <c r="B888" s="7"/>
      <c r="C888" s="7"/>
      <c r="D888" s="7"/>
      <c r="E888" s="7"/>
      <c r="F888" s="7"/>
      <c r="G888" s="7"/>
      <c r="H888" s="7"/>
      <c r="I888" s="7"/>
      <c r="J888" s="7"/>
      <c r="K888" s="7"/>
      <c r="L888" s="7"/>
      <c r="M888" s="19"/>
      <c r="N888" s="7"/>
      <c r="O888" s="19"/>
      <c r="P888" s="19"/>
      <c r="Q888" s="19"/>
      <c r="R888" s="19"/>
      <c r="S888" s="19"/>
      <c r="T888" s="19"/>
      <c r="U888" s="19"/>
      <c r="V888" s="19"/>
      <c r="W888" s="19"/>
      <c r="X888" s="19"/>
      <c r="Y888" s="19"/>
      <c r="Z888" s="19"/>
      <c r="AA888" s="19"/>
      <c r="AB888" s="19"/>
      <c r="AC888" s="19"/>
    </row>
    <row r="889" spans="2:29" ht="12.75">
      <c r="B889" s="7"/>
      <c r="C889" s="7"/>
      <c r="D889" s="7"/>
      <c r="E889" s="7"/>
      <c r="F889" s="7"/>
      <c r="G889" s="7"/>
      <c r="H889" s="7"/>
      <c r="I889" s="7"/>
      <c r="J889" s="7"/>
      <c r="K889" s="7"/>
      <c r="L889" s="7"/>
      <c r="M889" s="19"/>
      <c r="N889" s="7"/>
      <c r="O889" s="19"/>
      <c r="P889" s="19"/>
      <c r="Q889" s="19"/>
      <c r="R889" s="19"/>
      <c r="S889" s="19"/>
      <c r="T889" s="19"/>
      <c r="U889" s="19"/>
      <c r="V889" s="19"/>
      <c r="W889" s="19"/>
      <c r="X889" s="19"/>
      <c r="Y889" s="19"/>
      <c r="Z889" s="19"/>
      <c r="AA889" s="19"/>
      <c r="AB889" s="19"/>
      <c r="AC889" s="19"/>
    </row>
    <row r="890" spans="2:29" ht="12.75">
      <c r="B890" s="7"/>
      <c r="C890" s="7"/>
      <c r="D890" s="7"/>
      <c r="E890" s="7"/>
      <c r="F890" s="7"/>
      <c r="G890" s="7"/>
      <c r="H890" s="7"/>
      <c r="I890" s="7"/>
      <c r="J890" s="7"/>
      <c r="K890" s="7"/>
      <c r="L890" s="7"/>
      <c r="M890" s="19"/>
      <c r="N890" s="7"/>
      <c r="O890" s="19"/>
      <c r="P890" s="19"/>
      <c r="Q890" s="19"/>
      <c r="R890" s="19"/>
      <c r="S890" s="19"/>
      <c r="T890" s="19"/>
      <c r="U890" s="19"/>
      <c r="V890" s="19"/>
      <c r="W890" s="19"/>
      <c r="X890" s="19"/>
      <c r="Y890" s="19"/>
      <c r="Z890" s="19"/>
      <c r="AA890" s="19"/>
      <c r="AB890" s="19"/>
      <c r="AC890" s="19"/>
    </row>
    <row r="891" spans="2:29" ht="12.75">
      <c r="B891" s="7"/>
      <c r="C891" s="7"/>
      <c r="D891" s="7"/>
      <c r="E891" s="7"/>
      <c r="F891" s="7"/>
      <c r="G891" s="7"/>
      <c r="H891" s="7"/>
      <c r="I891" s="7"/>
      <c r="J891" s="7"/>
      <c r="K891" s="7"/>
      <c r="L891" s="7"/>
      <c r="M891" s="19"/>
      <c r="N891" s="7"/>
      <c r="O891" s="19"/>
      <c r="P891" s="19"/>
      <c r="Q891" s="19"/>
      <c r="R891" s="19"/>
      <c r="S891" s="19"/>
      <c r="T891" s="19"/>
      <c r="U891" s="19"/>
      <c r="V891" s="19"/>
      <c r="W891" s="19"/>
      <c r="X891" s="19"/>
      <c r="Y891" s="19"/>
      <c r="Z891" s="19"/>
      <c r="AA891" s="19"/>
      <c r="AB891" s="19"/>
      <c r="AC891" s="19"/>
    </row>
    <row r="892" spans="2:29" ht="12.75">
      <c r="B892" s="7"/>
      <c r="C892" s="7"/>
      <c r="D892" s="7"/>
      <c r="E892" s="7"/>
      <c r="F892" s="7"/>
      <c r="G892" s="7"/>
      <c r="H892" s="7"/>
      <c r="I892" s="7"/>
      <c r="J892" s="7"/>
      <c r="K892" s="7"/>
      <c r="L892" s="7"/>
      <c r="M892" s="19"/>
      <c r="N892" s="7"/>
      <c r="O892" s="19"/>
      <c r="P892" s="19"/>
      <c r="Q892" s="19"/>
      <c r="R892" s="19"/>
      <c r="S892" s="19"/>
      <c r="T892" s="19"/>
      <c r="U892" s="19"/>
      <c r="V892" s="19"/>
      <c r="W892" s="19"/>
      <c r="X892" s="19"/>
      <c r="Y892" s="19"/>
      <c r="Z892" s="19"/>
      <c r="AA892" s="19"/>
      <c r="AB892" s="19"/>
      <c r="AC892" s="19"/>
    </row>
    <row r="893" spans="2:29" ht="12.75">
      <c r="B893" s="7"/>
      <c r="C893" s="7"/>
      <c r="D893" s="7"/>
      <c r="E893" s="7"/>
      <c r="F893" s="7"/>
      <c r="G893" s="7"/>
      <c r="H893" s="7"/>
      <c r="I893" s="7"/>
      <c r="J893" s="7"/>
      <c r="K893" s="7"/>
      <c r="L893" s="7"/>
      <c r="M893" s="19"/>
      <c r="N893" s="7"/>
      <c r="O893" s="19"/>
      <c r="P893" s="19"/>
      <c r="Q893" s="19"/>
      <c r="R893" s="19"/>
      <c r="S893" s="19"/>
      <c r="T893" s="19"/>
      <c r="U893" s="19"/>
      <c r="V893" s="19"/>
      <c r="W893" s="19"/>
      <c r="X893" s="19"/>
      <c r="Y893" s="19"/>
      <c r="Z893" s="19"/>
      <c r="AA893" s="19"/>
      <c r="AB893" s="19"/>
      <c r="AC893" s="19"/>
    </row>
    <row r="894" spans="2:29" ht="12.75">
      <c r="B894" s="7"/>
      <c r="C894" s="7"/>
      <c r="D894" s="7"/>
      <c r="E894" s="7"/>
      <c r="F894" s="7"/>
      <c r="G894" s="7"/>
      <c r="H894" s="7"/>
      <c r="I894" s="7"/>
      <c r="J894" s="7"/>
      <c r="K894" s="7"/>
      <c r="L894" s="7"/>
      <c r="M894" s="19"/>
      <c r="N894" s="7"/>
      <c r="O894" s="19"/>
      <c r="P894" s="19"/>
      <c r="Q894" s="19"/>
      <c r="R894" s="19"/>
      <c r="S894" s="19"/>
      <c r="T894" s="19"/>
      <c r="U894" s="19"/>
      <c r="V894" s="19"/>
      <c r="W894" s="19"/>
      <c r="X894" s="19"/>
      <c r="Y894" s="19"/>
      <c r="Z894" s="19"/>
      <c r="AA894" s="19"/>
      <c r="AB894" s="19"/>
      <c r="AC894" s="19"/>
    </row>
    <row r="895" spans="2:29" ht="12.75">
      <c r="B895" s="7"/>
      <c r="C895" s="7"/>
      <c r="D895" s="7"/>
      <c r="E895" s="7"/>
      <c r="F895" s="7"/>
      <c r="G895" s="7"/>
      <c r="H895" s="7"/>
      <c r="I895" s="7"/>
      <c r="J895" s="7"/>
      <c r="K895" s="7"/>
      <c r="L895" s="7"/>
      <c r="M895" s="19"/>
      <c r="N895" s="7"/>
      <c r="O895" s="19"/>
      <c r="P895" s="19"/>
      <c r="Q895" s="19"/>
      <c r="R895" s="19"/>
      <c r="S895" s="19"/>
      <c r="T895" s="19"/>
      <c r="U895" s="19"/>
      <c r="V895" s="19"/>
      <c r="W895" s="19"/>
      <c r="X895" s="19"/>
      <c r="Y895" s="19"/>
      <c r="Z895" s="19"/>
      <c r="AA895" s="19"/>
      <c r="AB895" s="19"/>
      <c r="AC895" s="19"/>
    </row>
    <row r="896" spans="2:29" ht="12.75">
      <c r="B896" s="7"/>
      <c r="C896" s="7"/>
      <c r="D896" s="7"/>
      <c r="E896" s="7"/>
      <c r="F896" s="7"/>
      <c r="G896" s="7"/>
      <c r="H896" s="7"/>
      <c r="I896" s="7"/>
      <c r="J896" s="7"/>
      <c r="K896" s="7"/>
      <c r="L896" s="7"/>
      <c r="M896" s="19"/>
      <c r="N896" s="7"/>
      <c r="O896" s="19"/>
      <c r="P896" s="19"/>
      <c r="Q896" s="19"/>
      <c r="R896" s="19"/>
      <c r="S896" s="19"/>
      <c r="T896" s="19"/>
      <c r="U896" s="19"/>
      <c r="V896" s="19"/>
      <c r="W896" s="19"/>
      <c r="X896" s="19"/>
      <c r="Y896" s="19"/>
      <c r="Z896" s="19"/>
      <c r="AA896" s="19"/>
      <c r="AB896" s="19"/>
      <c r="AC896" s="19"/>
    </row>
    <row r="897" spans="2:29" ht="12.75">
      <c r="B897" s="7"/>
      <c r="C897" s="7"/>
      <c r="D897" s="7"/>
      <c r="E897" s="7"/>
      <c r="F897" s="7"/>
      <c r="G897" s="7"/>
      <c r="H897" s="7"/>
      <c r="I897" s="7"/>
      <c r="J897" s="7"/>
      <c r="K897" s="7"/>
      <c r="L897" s="7"/>
      <c r="M897" s="19"/>
      <c r="N897" s="7"/>
      <c r="O897" s="19"/>
      <c r="P897" s="19"/>
      <c r="Q897" s="19"/>
      <c r="R897" s="19"/>
      <c r="S897" s="19"/>
      <c r="T897" s="19"/>
      <c r="U897" s="19"/>
      <c r="V897" s="19"/>
      <c r="W897" s="19"/>
      <c r="X897" s="19"/>
      <c r="Y897" s="19"/>
      <c r="Z897" s="19"/>
      <c r="AA897" s="19"/>
      <c r="AB897" s="19"/>
      <c r="AC897" s="19"/>
    </row>
    <row r="898" spans="2:29" ht="12.75">
      <c r="B898" s="7"/>
      <c r="C898" s="7"/>
      <c r="D898" s="7"/>
      <c r="E898" s="7"/>
      <c r="F898" s="7"/>
      <c r="G898" s="7"/>
      <c r="H898" s="7"/>
      <c r="I898" s="7"/>
      <c r="J898" s="7"/>
      <c r="K898" s="7"/>
      <c r="L898" s="7"/>
      <c r="M898" s="19"/>
      <c r="N898" s="7"/>
      <c r="O898" s="19"/>
      <c r="P898" s="19"/>
      <c r="Q898" s="19"/>
      <c r="R898" s="19"/>
      <c r="S898" s="19"/>
      <c r="T898" s="19"/>
      <c r="U898" s="19"/>
      <c r="V898" s="19"/>
      <c r="W898" s="19"/>
      <c r="X898" s="19"/>
      <c r="Y898" s="19"/>
      <c r="Z898" s="19"/>
      <c r="AA898" s="19"/>
      <c r="AB898" s="19"/>
      <c r="AC898" s="19"/>
    </row>
    <row r="899" spans="2:29" ht="12.75">
      <c r="B899" s="7"/>
      <c r="C899" s="7"/>
      <c r="D899" s="7"/>
      <c r="E899" s="7"/>
      <c r="F899" s="7"/>
      <c r="G899" s="7"/>
      <c r="H899" s="7"/>
      <c r="I899" s="7"/>
      <c r="J899" s="7"/>
      <c r="K899" s="7"/>
      <c r="L899" s="7"/>
      <c r="M899" s="19"/>
      <c r="N899" s="7"/>
      <c r="O899" s="19"/>
      <c r="P899" s="19"/>
      <c r="Q899" s="19"/>
      <c r="R899" s="19"/>
      <c r="S899" s="19"/>
      <c r="T899" s="19"/>
      <c r="U899" s="19"/>
      <c r="V899" s="19"/>
      <c r="W899" s="19"/>
      <c r="X899" s="19"/>
      <c r="Y899" s="19"/>
      <c r="Z899" s="19"/>
      <c r="AA899" s="19"/>
      <c r="AB899" s="19"/>
      <c r="AC899" s="19"/>
    </row>
    <row r="900" spans="2:29" ht="12.75">
      <c r="B900" s="7"/>
      <c r="C900" s="7"/>
      <c r="D900" s="7"/>
      <c r="E900" s="7"/>
      <c r="F900" s="7"/>
      <c r="G900" s="7"/>
      <c r="H900" s="7"/>
      <c r="I900" s="7"/>
      <c r="J900" s="7"/>
      <c r="K900" s="7"/>
      <c r="L900" s="7"/>
      <c r="M900" s="19"/>
      <c r="N900" s="7"/>
      <c r="O900" s="19"/>
      <c r="P900" s="19"/>
      <c r="Q900" s="19"/>
      <c r="R900" s="19"/>
      <c r="S900" s="19"/>
      <c r="T900" s="19"/>
      <c r="U900" s="19"/>
      <c r="V900" s="19"/>
      <c r="W900" s="19"/>
      <c r="X900" s="19"/>
      <c r="Y900" s="19"/>
      <c r="Z900" s="19"/>
      <c r="AA900" s="19"/>
      <c r="AB900" s="19"/>
      <c r="AC900" s="19"/>
    </row>
    <row r="901" spans="2:29" ht="12.75">
      <c r="B901" s="7"/>
      <c r="C901" s="7"/>
      <c r="D901" s="7"/>
      <c r="E901" s="7"/>
      <c r="F901" s="7"/>
      <c r="G901" s="7"/>
      <c r="H901" s="7"/>
      <c r="I901" s="7"/>
      <c r="J901" s="7"/>
      <c r="K901" s="7"/>
      <c r="L901" s="7"/>
      <c r="M901" s="19"/>
      <c r="N901" s="7"/>
      <c r="O901" s="19"/>
      <c r="P901" s="19"/>
      <c r="Q901" s="19"/>
      <c r="R901" s="19"/>
      <c r="S901" s="19"/>
      <c r="T901" s="19"/>
      <c r="U901" s="19"/>
      <c r="V901" s="19"/>
      <c r="W901" s="19"/>
      <c r="X901" s="19"/>
      <c r="Y901" s="19"/>
      <c r="Z901" s="19"/>
      <c r="AA901" s="19"/>
      <c r="AB901" s="19"/>
      <c r="AC901" s="19"/>
    </row>
    <row r="902" spans="2:29" ht="12.75">
      <c r="B902" s="7"/>
      <c r="C902" s="7"/>
      <c r="D902" s="7"/>
      <c r="E902" s="7"/>
      <c r="F902" s="7"/>
      <c r="G902" s="7"/>
      <c r="H902" s="7"/>
      <c r="I902" s="7"/>
      <c r="J902" s="7"/>
      <c r="K902" s="7"/>
      <c r="L902" s="7"/>
      <c r="M902" s="19"/>
      <c r="N902" s="7"/>
      <c r="O902" s="19"/>
      <c r="P902" s="19"/>
      <c r="Q902" s="19"/>
      <c r="R902" s="19"/>
      <c r="S902" s="19"/>
      <c r="T902" s="19"/>
      <c r="U902" s="19"/>
      <c r="V902" s="19"/>
      <c r="W902" s="19"/>
      <c r="X902" s="19"/>
      <c r="Y902" s="19"/>
      <c r="Z902" s="19"/>
      <c r="AA902" s="19"/>
      <c r="AB902" s="19"/>
      <c r="AC902" s="19"/>
    </row>
    <row r="903" spans="2:29" ht="12.75">
      <c r="B903" s="7"/>
      <c r="C903" s="7"/>
      <c r="D903" s="7"/>
      <c r="E903" s="7"/>
      <c r="F903" s="7"/>
      <c r="G903" s="7"/>
      <c r="H903" s="7"/>
      <c r="I903" s="7"/>
      <c r="J903" s="7"/>
      <c r="K903" s="7"/>
      <c r="L903" s="7"/>
      <c r="M903" s="19"/>
      <c r="N903" s="7"/>
      <c r="O903" s="19"/>
      <c r="P903" s="19"/>
      <c r="Q903" s="19"/>
      <c r="R903" s="19"/>
      <c r="S903" s="19"/>
      <c r="T903" s="19"/>
      <c r="U903" s="19"/>
      <c r="V903" s="19"/>
      <c r="W903" s="19"/>
      <c r="X903" s="19"/>
      <c r="Y903" s="19"/>
      <c r="Z903" s="19"/>
      <c r="AA903" s="19"/>
      <c r="AB903" s="19"/>
      <c r="AC903" s="19"/>
    </row>
    <row r="904" spans="2:29" ht="12.75">
      <c r="B904" s="7"/>
      <c r="C904" s="7"/>
      <c r="D904" s="7"/>
      <c r="E904" s="7"/>
      <c r="F904" s="7"/>
      <c r="G904" s="7"/>
      <c r="H904" s="7"/>
      <c r="I904" s="7"/>
      <c r="J904" s="7"/>
      <c r="K904" s="7"/>
      <c r="L904" s="7"/>
      <c r="M904" s="19"/>
      <c r="N904" s="7"/>
      <c r="O904" s="19"/>
      <c r="P904" s="19"/>
      <c r="Q904" s="19"/>
      <c r="R904" s="19"/>
      <c r="S904" s="19"/>
      <c r="T904" s="19"/>
      <c r="U904" s="19"/>
      <c r="V904" s="19"/>
      <c r="W904" s="19"/>
      <c r="X904" s="19"/>
      <c r="Y904" s="19"/>
      <c r="Z904" s="19"/>
      <c r="AA904" s="19"/>
      <c r="AB904" s="19"/>
      <c r="AC904" s="19"/>
    </row>
    <row r="905" spans="2:29" ht="12.75">
      <c r="B905" s="7"/>
      <c r="C905" s="7"/>
      <c r="D905" s="7"/>
      <c r="E905" s="7"/>
      <c r="F905" s="7"/>
      <c r="G905" s="7"/>
      <c r="H905" s="7"/>
      <c r="I905" s="7"/>
      <c r="J905" s="7"/>
      <c r="K905" s="7"/>
      <c r="L905" s="7"/>
      <c r="M905" s="19"/>
      <c r="N905" s="7"/>
      <c r="O905" s="19"/>
      <c r="P905" s="19"/>
      <c r="Q905" s="19"/>
      <c r="R905" s="19"/>
      <c r="S905" s="19"/>
      <c r="T905" s="19"/>
      <c r="U905" s="19"/>
      <c r="V905" s="19"/>
      <c r="W905" s="19"/>
      <c r="X905" s="19"/>
      <c r="Y905" s="19"/>
      <c r="Z905" s="19"/>
      <c r="AA905" s="19"/>
      <c r="AB905" s="19"/>
      <c r="AC905" s="19"/>
    </row>
    <row r="906" spans="2:29" ht="12.75">
      <c r="B906" s="7"/>
      <c r="C906" s="7"/>
      <c r="D906" s="7"/>
      <c r="E906" s="7"/>
      <c r="F906" s="7"/>
      <c r="G906" s="7"/>
      <c r="H906" s="7"/>
      <c r="I906" s="7"/>
      <c r="J906" s="7"/>
      <c r="K906" s="7"/>
      <c r="L906" s="7"/>
      <c r="M906" s="19"/>
      <c r="N906" s="7"/>
      <c r="O906" s="19"/>
      <c r="P906" s="19"/>
      <c r="Q906" s="19"/>
      <c r="R906" s="19"/>
      <c r="S906" s="19"/>
      <c r="T906" s="19"/>
      <c r="U906" s="19"/>
      <c r="V906" s="19"/>
      <c r="W906" s="19"/>
      <c r="X906" s="19"/>
      <c r="Y906" s="19"/>
      <c r="Z906" s="19"/>
      <c r="AA906" s="19"/>
      <c r="AB906" s="19"/>
      <c r="AC906" s="19"/>
    </row>
    <row r="907" spans="2:29" ht="12.75">
      <c r="B907" s="7"/>
      <c r="C907" s="7"/>
      <c r="D907" s="7"/>
      <c r="E907" s="7"/>
      <c r="F907" s="7"/>
      <c r="G907" s="7"/>
      <c r="H907" s="7"/>
      <c r="I907" s="7"/>
      <c r="J907" s="7"/>
      <c r="K907" s="7"/>
      <c r="L907" s="7"/>
      <c r="M907" s="19"/>
      <c r="N907" s="7"/>
      <c r="O907" s="19"/>
      <c r="P907" s="19"/>
      <c r="Q907" s="19"/>
      <c r="R907" s="19"/>
      <c r="S907" s="19"/>
      <c r="T907" s="19"/>
      <c r="U907" s="19"/>
      <c r="V907" s="19"/>
      <c r="W907" s="19"/>
      <c r="X907" s="19"/>
      <c r="Y907" s="19"/>
      <c r="Z907" s="19"/>
      <c r="AA907" s="19"/>
      <c r="AB907" s="19"/>
      <c r="AC907" s="19"/>
    </row>
    <row r="908" spans="2:29" ht="12.75">
      <c r="B908" s="7"/>
      <c r="C908" s="7"/>
      <c r="D908" s="7"/>
      <c r="E908" s="7"/>
      <c r="F908" s="7"/>
      <c r="G908" s="7"/>
      <c r="H908" s="7"/>
      <c r="I908" s="7"/>
      <c r="J908" s="7"/>
      <c r="K908" s="7"/>
      <c r="L908" s="7"/>
      <c r="M908" s="19"/>
      <c r="N908" s="7"/>
      <c r="O908" s="19"/>
      <c r="P908" s="19"/>
      <c r="Q908" s="19"/>
      <c r="R908" s="19"/>
      <c r="S908" s="19"/>
      <c r="T908" s="19"/>
      <c r="U908" s="19"/>
      <c r="V908" s="19"/>
      <c r="W908" s="19"/>
      <c r="X908" s="19"/>
      <c r="Y908" s="19"/>
      <c r="Z908" s="19"/>
      <c r="AA908" s="19"/>
      <c r="AB908" s="19"/>
      <c r="AC908" s="19"/>
    </row>
    <row r="909" spans="2:29" ht="12.75">
      <c r="B909" s="7"/>
      <c r="C909" s="7"/>
      <c r="D909" s="7"/>
      <c r="E909" s="7"/>
      <c r="F909" s="7"/>
      <c r="G909" s="7"/>
      <c r="H909" s="7"/>
      <c r="I909" s="7"/>
      <c r="J909" s="7"/>
      <c r="K909" s="7"/>
      <c r="L909" s="7"/>
      <c r="M909" s="19"/>
      <c r="N909" s="7"/>
      <c r="O909" s="19"/>
      <c r="P909" s="19"/>
      <c r="Q909" s="19"/>
      <c r="R909" s="19"/>
      <c r="S909" s="19"/>
      <c r="T909" s="19"/>
      <c r="U909" s="19"/>
      <c r="V909" s="19"/>
      <c r="W909" s="19"/>
      <c r="X909" s="19"/>
      <c r="Y909" s="19"/>
      <c r="Z909" s="19"/>
      <c r="AA909" s="19"/>
      <c r="AB909" s="19"/>
      <c r="AC909" s="19"/>
    </row>
    <row r="910" spans="2:29" ht="12.75">
      <c r="B910" s="7"/>
      <c r="C910" s="7"/>
      <c r="D910" s="7"/>
      <c r="E910" s="7"/>
      <c r="F910" s="7"/>
      <c r="G910" s="7"/>
      <c r="H910" s="7"/>
      <c r="I910" s="7"/>
      <c r="J910" s="7"/>
      <c r="K910" s="7"/>
      <c r="L910" s="7"/>
      <c r="M910" s="19"/>
      <c r="N910" s="7"/>
      <c r="O910" s="19"/>
      <c r="P910" s="19"/>
      <c r="Q910" s="19"/>
      <c r="R910" s="19"/>
      <c r="S910" s="19"/>
      <c r="T910" s="19"/>
      <c r="U910" s="19"/>
      <c r="V910" s="19"/>
      <c r="W910" s="19"/>
      <c r="X910" s="19"/>
      <c r="Y910" s="19"/>
      <c r="Z910" s="19"/>
      <c r="AA910" s="19"/>
      <c r="AB910" s="19"/>
      <c r="AC910" s="19"/>
    </row>
    <row r="911" spans="2:29" ht="12.75">
      <c r="B911" s="7"/>
      <c r="C911" s="7"/>
      <c r="D911" s="7"/>
      <c r="E911" s="7"/>
      <c r="F911" s="7"/>
      <c r="G911" s="7"/>
      <c r="H911" s="7"/>
      <c r="I911" s="7"/>
      <c r="J911" s="7"/>
      <c r="K911" s="7"/>
      <c r="L911" s="7"/>
      <c r="M911" s="19"/>
      <c r="N911" s="7"/>
      <c r="O911" s="19"/>
      <c r="P911" s="19"/>
      <c r="Q911" s="19"/>
      <c r="R911" s="19"/>
      <c r="S911" s="19"/>
      <c r="T911" s="19"/>
      <c r="U911" s="19"/>
      <c r="V911" s="19"/>
      <c r="W911" s="19"/>
      <c r="X911" s="19"/>
      <c r="Y911" s="19"/>
      <c r="Z911" s="19"/>
      <c r="AA911" s="19"/>
      <c r="AB911" s="19"/>
      <c r="AC911" s="19"/>
    </row>
    <row r="912" spans="2:29" ht="12.75">
      <c r="B912" s="7"/>
      <c r="C912" s="7"/>
      <c r="D912" s="7"/>
      <c r="E912" s="7"/>
      <c r="F912" s="7"/>
      <c r="G912" s="7"/>
      <c r="H912" s="7"/>
      <c r="I912" s="7"/>
      <c r="J912" s="7"/>
      <c r="K912" s="7"/>
      <c r="L912" s="7"/>
      <c r="M912" s="19"/>
      <c r="N912" s="7"/>
      <c r="O912" s="19"/>
      <c r="P912" s="19"/>
      <c r="Q912" s="19"/>
      <c r="R912" s="19"/>
      <c r="S912" s="19"/>
      <c r="T912" s="19"/>
      <c r="U912" s="19"/>
      <c r="V912" s="19"/>
      <c r="W912" s="19"/>
      <c r="X912" s="19"/>
      <c r="Y912" s="19"/>
      <c r="Z912" s="19"/>
      <c r="AA912" s="19"/>
      <c r="AB912" s="19"/>
      <c r="AC912" s="19"/>
    </row>
    <row r="913" spans="2:29" ht="12.75">
      <c r="B913" s="7"/>
      <c r="C913" s="7"/>
      <c r="D913" s="7"/>
      <c r="E913" s="7"/>
      <c r="F913" s="7"/>
      <c r="G913" s="7"/>
      <c r="H913" s="7"/>
      <c r="I913" s="7"/>
      <c r="J913" s="7"/>
      <c r="K913" s="7"/>
      <c r="L913" s="7"/>
      <c r="M913" s="19"/>
      <c r="N913" s="7"/>
      <c r="O913" s="19"/>
      <c r="P913" s="19"/>
      <c r="Q913" s="19"/>
      <c r="R913" s="19"/>
      <c r="S913" s="19"/>
      <c r="T913" s="19"/>
      <c r="U913" s="19"/>
      <c r="V913" s="19"/>
      <c r="W913" s="19"/>
      <c r="X913" s="19"/>
      <c r="Y913" s="19"/>
      <c r="Z913" s="19"/>
      <c r="AA913" s="19"/>
      <c r="AB913" s="19"/>
      <c r="AC913" s="19"/>
    </row>
    <row r="914" spans="2:29" ht="12.75">
      <c r="B914" s="7"/>
      <c r="C914" s="7"/>
      <c r="D914" s="7"/>
      <c r="E914" s="7"/>
      <c r="F914" s="7"/>
      <c r="G914" s="7"/>
      <c r="H914" s="7"/>
      <c r="I914" s="7"/>
      <c r="J914" s="7"/>
      <c r="K914" s="7"/>
      <c r="L914" s="7"/>
      <c r="M914" s="19"/>
      <c r="N914" s="7"/>
      <c r="O914" s="19"/>
      <c r="P914" s="19"/>
      <c r="Q914" s="19"/>
      <c r="R914" s="19"/>
      <c r="S914" s="19"/>
      <c r="T914" s="19"/>
      <c r="U914" s="19"/>
      <c r="V914" s="19"/>
      <c r="W914" s="19"/>
      <c r="X914" s="19"/>
      <c r="Y914" s="19"/>
      <c r="Z914" s="19"/>
      <c r="AA914" s="19"/>
      <c r="AB914" s="19"/>
      <c r="AC914" s="19"/>
    </row>
    <row r="915" spans="2:29" ht="12.75">
      <c r="B915" s="7"/>
      <c r="C915" s="7"/>
      <c r="D915" s="7"/>
      <c r="E915" s="7"/>
      <c r="F915" s="7"/>
      <c r="G915" s="7"/>
      <c r="H915" s="7"/>
      <c r="I915" s="7"/>
      <c r="J915" s="7"/>
      <c r="K915" s="7"/>
      <c r="L915" s="7"/>
      <c r="M915" s="19"/>
      <c r="N915" s="7"/>
      <c r="O915" s="19"/>
      <c r="P915" s="19"/>
      <c r="Q915" s="19"/>
      <c r="R915" s="19"/>
      <c r="S915" s="19"/>
      <c r="T915" s="19"/>
      <c r="U915" s="19"/>
      <c r="V915" s="19"/>
      <c r="W915" s="19"/>
      <c r="X915" s="19"/>
      <c r="Y915" s="19"/>
      <c r="Z915" s="19"/>
      <c r="AA915" s="19"/>
      <c r="AB915" s="19"/>
      <c r="AC915" s="19"/>
    </row>
    <row r="916" spans="2:29" ht="12.75">
      <c r="B916" s="7"/>
      <c r="C916" s="7"/>
      <c r="D916" s="7"/>
      <c r="E916" s="7"/>
      <c r="F916" s="7"/>
      <c r="G916" s="7"/>
      <c r="H916" s="7"/>
      <c r="I916" s="7"/>
      <c r="J916" s="7"/>
      <c r="K916" s="7"/>
      <c r="L916" s="7"/>
      <c r="M916" s="19"/>
      <c r="N916" s="7"/>
      <c r="O916" s="19"/>
      <c r="P916" s="19"/>
      <c r="Q916" s="19"/>
      <c r="R916" s="19"/>
      <c r="S916" s="19"/>
      <c r="T916" s="19"/>
      <c r="U916" s="19"/>
      <c r="V916" s="19"/>
      <c r="W916" s="19"/>
      <c r="X916" s="19"/>
      <c r="Y916" s="19"/>
      <c r="Z916" s="19"/>
      <c r="AA916" s="19"/>
      <c r="AB916" s="19"/>
      <c r="AC916" s="19"/>
    </row>
    <row r="917" spans="2:29" ht="12.75">
      <c r="B917" s="7"/>
      <c r="C917" s="7"/>
      <c r="D917" s="7"/>
      <c r="E917" s="7"/>
      <c r="F917" s="7"/>
      <c r="G917" s="7"/>
      <c r="H917" s="7"/>
      <c r="I917" s="7"/>
      <c r="J917" s="7"/>
      <c r="K917" s="7"/>
      <c r="L917" s="7"/>
      <c r="M917" s="19"/>
      <c r="N917" s="7"/>
      <c r="O917" s="19"/>
      <c r="P917" s="19"/>
      <c r="Q917" s="19"/>
      <c r="R917" s="19"/>
      <c r="S917" s="19"/>
      <c r="T917" s="19"/>
      <c r="U917" s="19"/>
      <c r="V917" s="19"/>
      <c r="W917" s="19"/>
      <c r="X917" s="19"/>
      <c r="Y917" s="19"/>
      <c r="Z917" s="19"/>
      <c r="AA917" s="19"/>
      <c r="AB917" s="19"/>
      <c r="AC917" s="19"/>
    </row>
    <row r="918" spans="2:29" ht="12.75">
      <c r="B918" s="7"/>
      <c r="C918" s="7"/>
      <c r="D918" s="7"/>
      <c r="E918" s="7"/>
      <c r="F918" s="7"/>
      <c r="G918" s="7"/>
      <c r="H918" s="7"/>
      <c r="I918" s="7"/>
      <c r="J918" s="7"/>
      <c r="K918" s="7"/>
      <c r="L918" s="7"/>
      <c r="M918" s="19"/>
      <c r="N918" s="7"/>
      <c r="O918" s="19"/>
      <c r="P918" s="19"/>
      <c r="Q918" s="19"/>
      <c r="R918" s="19"/>
      <c r="S918" s="19"/>
      <c r="T918" s="19"/>
      <c r="U918" s="19"/>
      <c r="V918" s="19"/>
      <c r="W918" s="19"/>
      <c r="X918" s="19"/>
      <c r="Y918" s="19"/>
      <c r="Z918" s="19"/>
      <c r="AA918" s="19"/>
      <c r="AB918" s="19"/>
      <c r="AC918" s="19"/>
    </row>
    <row r="919" spans="2:29" ht="12.75">
      <c r="B919" s="7"/>
      <c r="C919" s="7"/>
      <c r="D919" s="7"/>
      <c r="E919" s="7"/>
      <c r="F919" s="7"/>
      <c r="G919" s="7"/>
      <c r="H919" s="7"/>
      <c r="I919" s="7"/>
      <c r="J919" s="7"/>
      <c r="K919" s="7"/>
      <c r="L919" s="7"/>
      <c r="M919" s="19"/>
      <c r="N919" s="7"/>
      <c r="O919" s="19"/>
      <c r="P919" s="19"/>
      <c r="Q919" s="19"/>
      <c r="R919" s="19"/>
      <c r="S919" s="19"/>
      <c r="T919" s="19"/>
      <c r="U919" s="19"/>
      <c r="V919" s="19"/>
      <c r="W919" s="19"/>
      <c r="X919" s="19"/>
      <c r="Y919" s="19"/>
      <c r="Z919" s="19"/>
      <c r="AA919" s="19"/>
      <c r="AB919" s="19"/>
      <c r="AC919" s="19"/>
    </row>
    <row r="920" spans="2:29" ht="12.75">
      <c r="B920" s="7"/>
      <c r="C920" s="7"/>
      <c r="D920" s="7"/>
      <c r="E920" s="7"/>
      <c r="F920" s="7"/>
      <c r="G920" s="7"/>
      <c r="H920" s="7"/>
      <c r="I920" s="7"/>
      <c r="J920" s="7"/>
      <c r="K920" s="7"/>
      <c r="L920" s="7"/>
      <c r="M920" s="19"/>
      <c r="N920" s="7"/>
      <c r="O920" s="19"/>
      <c r="P920" s="19"/>
      <c r="Q920" s="19"/>
      <c r="R920" s="19"/>
      <c r="S920" s="19"/>
      <c r="T920" s="19"/>
      <c r="U920" s="19"/>
      <c r="V920" s="19"/>
      <c r="W920" s="19"/>
      <c r="X920" s="19"/>
      <c r="Y920" s="19"/>
      <c r="Z920" s="19"/>
      <c r="AA920" s="19"/>
      <c r="AB920" s="19"/>
      <c r="AC920" s="19"/>
    </row>
    <row r="921" spans="2:29" ht="12.75">
      <c r="B921" s="7"/>
      <c r="C921" s="7"/>
      <c r="D921" s="7"/>
      <c r="E921" s="7"/>
      <c r="F921" s="7"/>
      <c r="G921" s="7"/>
      <c r="H921" s="7"/>
      <c r="I921" s="7"/>
      <c r="J921" s="7"/>
      <c r="K921" s="7"/>
      <c r="L921" s="7"/>
      <c r="M921" s="19"/>
      <c r="N921" s="7"/>
      <c r="O921" s="19"/>
      <c r="P921" s="19"/>
      <c r="Q921" s="19"/>
      <c r="R921" s="19"/>
      <c r="S921" s="19"/>
      <c r="T921" s="19"/>
      <c r="U921" s="19"/>
      <c r="V921" s="19"/>
      <c r="W921" s="19"/>
      <c r="X921" s="19"/>
      <c r="Y921" s="19"/>
      <c r="Z921" s="19"/>
      <c r="AA921" s="19"/>
      <c r="AB921" s="19"/>
      <c r="AC921" s="19"/>
    </row>
    <row r="922" spans="2:29" ht="12.75">
      <c r="B922" s="7"/>
      <c r="C922" s="7"/>
      <c r="D922" s="7"/>
      <c r="E922" s="7"/>
      <c r="F922" s="7"/>
      <c r="G922" s="7"/>
      <c r="H922" s="7"/>
      <c r="I922" s="7"/>
      <c r="J922" s="7"/>
      <c r="K922" s="7"/>
      <c r="L922" s="7"/>
      <c r="M922" s="19"/>
      <c r="N922" s="7"/>
      <c r="O922" s="19"/>
      <c r="P922" s="19"/>
      <c r="Q922" s="19"/>
      <c r="R922" s="19"/>
      <c r="S922" s="19"/>
      <c r="T922" s="19"/>
      <c r="U922" s="19"/>
      <c r="V922" s="19"/>
      <c r="W922" s="19"/>
      <c r="X922" s="19"/>
      <c r="Y922" s="19"/>
      <c r="Z922" s="19"/>
      <c r="AA922" s="19"/>
      <c r="AB922" s="19"/>
      <c r="AC922" s="19"/>
    </row>
    <row r="923" spans="2:29" ht="12.75">
      <c r="B923" s="7"/>
      <c r="C923" s="7"/>
      <c r="D923" s="7"/>
      <c r="E923" s="7"/>
      <c r="F923" s="7"/>
      <c r="G923" s="7"/>
      <c r="H923" s="7"/>
      <c r="I923" s="7"/>
      <c r="J923" s="7"/>
      <c r="K923" s="7"/>
      <c r="L923" s="7"/>
      <c r="M923" s="19"/>
      <c r="N923" s="7"/>
      <c r="O923" s="19"/>
      <c r="P923" s="19"/>
      <c r="Q923" s="19"/>
      <c r="R923" s="19"/>
      <c r="S923" s="19"/>
      <c r="T923" s="19"/>
      <c r="U923" s="19"/>
      <c r="V923" s="19"/>
      <c r="W923" s="19"/>
      <c r="X923" s="19"/>
      <c r="Y923" s="19"/>
      <c r="Z923" s="19"/>
      <c r="AA923" s="19"/>
      <c r="AB923" s="19"/>
      <c r="AC923" s="19"/>
    </row>
    <row r="924" spans="2:29" ht="12.75">
      <c r="B924" s="7"/>
      <c r="C924" s="7"/>
      <c r="D924" s="7"/>
      <c r="E924" s="7"/>
      <c r="F924" s="7"/>
      <c r="G924" s="7"/>
      <c r="H924" s="7"/>
      <c r="I924" s="7"/>
      <c r="J924" s="7"/>
      <c r="K924" s="7"/>
      <c r="L924" s="7"/>
      <c r="M924" s="19"/>
      <c r="N924" s="7"/>
      <c r="O924" s="19"/>
      <c r="P924" s="19"/>
      <c r="Q924" s="19"/>
      <c r="R924" s="19"/>
      <c r="S924" s="19"/>
      <c r="T924" s="19"/>
      <c r="U924" s="19"/>
      <c r="V924" s="19"/>
      <c r="W924" s="19"/>
      <c r="X924" s="19"/>
      <c r="Y924" s="19"/>
      <c r="Z924" s="19"/>
      <c r="AA924" s="19"/>
      <c r="AB924" s="19"/>
      <c r="AC924" s="19"/>
    </row>
    <row r="925" spans="2:29" ht="12.75">
      <c r="B925" s="7"/>
      <c r="C925" s="7"/>
      <c r="D925" s="7"/>
      <c r="E925" s="7"/>
      <c r="F925" s="7"/>
      <c r="G925" s="7"/>
      <c r="H925" s="7"/>
      <c r="I925" s="7"/>
      <c r="J925" s="7"/>
      <c r="K925" s="7"/>
      <c r="L925" s="7"/>
      <c r="M925" s="19"/>
      <c r="N925" s="7"/>
      <c r="O925" s="19"/>
      <c r="P925" s="19"/>
      <c r="Q925" s="19"/>
      <c r="R925" s="19"/>
      <c r="S925" s="19"/>
      <c r="T925" s="19"/>
      <c r="U925" s="19"/>
      <c r="V925" s="19"/>
      <c r="W925" s="19"/>
      <c r="X925" s="19"/>
      <c r="Y925" s="19"/>
      <c r="Z925" s="19"/>
      <c r="AA925" s="19"/>
      <c r="AB925" s="19"/>
      <c r="AC925" s="19"/>
    </row>
    <row r="926" spans="2:29" ht="12.75">
      <c r="B926" s="7"/>
      <c r="C926" s="7"/>
      <c r="D926" s="7"/>
      <c r="E926" s="7"/>
      <c r="F926" s="7"/>
      <c r="G926" s="7"/>
      <c r="H926" s="7"/>
      <c r="I926" s="7"/>
      <c r="J926" s="7"/>
      <c r="K926" s="7"/>
      <c r="L926" s="7"/>
      <c r="M926" s="19"/>
      <c r="N926" s="7"/>
      <c r="O926" s="19"/>
      <c r="P926" s="19"/>
      <c r="Q926" s="19"/>
      <c r="R926" s="19"/>
      <c r="S926" s="19"/>
      <c r="T926" s="19"/>
      <c r="U926" s="19"/>
      <c r="V926" s="19"/>
      <c r="W926" s="19"/>
      <c r="X926" s="19"/>
      <c r="Y926" s="19"/>
      <c r="Z926" s="19"/>
      <c r="AA926" s="19"/>
      <c r="AB926" s="19"/>
      <c r="AC926" s="19"/>
    </row>
    <row r="927" spans="2:29" ht="12.75">
      <c r="B927" s="7"/>
      <c r="C927" s="7"/>
      <c r="D927" s="7"/>
      <c r="E927" s="7"/>
      <c r="F927" s="7"/>
      <c r="G927" s="7"/>
      <c r="H927" s="7"/>
      <c r="I927" s="7"/>
      <c r="J927" s="7"/>
      <c r="K927" s="7"/>
      <c r="L927" s="7"/>
      <c r="M927" s="19"/>
      <c r="N927" s="7"/>
      <c r="O927" s="19"/>
      <c r="P927" s="19"/>
      <c r="Q927" s="19"/>
      <c r="R927" s="19"/>
      <c r="S927" s="19"/>
      <c r="T927" s="19"/>
      <c r="U927" s="19"/>
      <c r="V927" s="19"/>
      <c r="W927" s="19"/>
      <c r="X927" s="19"/>
      <c r="Y927" s="19"/>
      <c r="Z927" s="19"/>
      <c r="AA927" s="19"/>
      <c r="AB927" s="19"/>
      <c r="AC927" s="19"/>
    </row>
    <row r="928" spans="2:29" ht="12.75">
      <c r="B928" s="7"/>
      <c r="C928" s="7"/>
      <c r="D928" s="7"/>
      <c r="E928" s="7"/>
      <c r="F928" s="7"/>
      <c r="G928" s="7"/>
      <c r="H928" s="7"/>
      <c r="I928" s="7"/>
      <c r="J928" s="7"/>
      <c r="K928" s="7"/>
      <c r="L928" s="7"/>
      <c r="M928" s="19"/>
      <c r="N928" s="7"/>
      <c r="O928" s="19"/>
      <c r="P928" s="19"/>
      <c r="Q928" s="19"/>
      <c r="R928" s="19"/>
      <c r="S928" s="19"/>
      <c r="T928" s="19"/>
      <c r="U928" s="19"/>
      <c r="V928" s="19"/>
      <c r="W928" s="19"/>
      <c r="X928" s="19"/>
      <c r="Y928" s="19"/>
      <c r="Z928" s="19"/>
      <c r="AA928" s="19"/>
      <c r="AB928" s="19"/>
      <c r="AC928" s="19"/>
    </row>
    <row r="929" spans="2:29" ht="12.75">
      <c r="B929" s="7"/>
      <c r="C929" s="7"/>
      <c r="D929" s="7"/>
      <c r="E929" s="7"/>
      <c r="F929" s="7"/>
      <c r="G929" s="7"/>
      <c r="H929" s="7"/>
      <c r="I929" s="7"/>
      <c r="J929" s="7"/>
      <c r="K929" s="7"/>
      <c r="L929" s="7"/>
      <c r="M929" s="19"/>
      <c r="N929" s="7"/>
      <c r="O929" s="19"/>
      <c r="P929" s="19"/>
      <c r="Q929" s="19"/>
      <c r="R929" s="19"/>
      <c r="S929" s="19"/>
      <c r="T929" s="19"/>
      <c r="U929" s="19"/>
      <c r="V929" s="19"/>
      <c r="W929" s="19"/>
      <c r="X929" s="19"/>
      <c r="Y929" s="19"/>
      <c r="Z929" s="19"/>
      <c r="AA929" s="19"/>
      <c r="AB929" s="19"/>
      <c r="AC929" s="19"/>
    </row>
    <row r="930" spans="2:29" ht="12.75">
      <c r="B930" s="7"/>
      <c r="C930" s="7"/>
      <c r="D930" s="7"/>
      <c r="E930" s="7"/>
      <c r="F930" s="7"/>
      <c r="G930" s="7"/>
      <c r="H930" s="7"/>
      <c r="I930" s="7"/>
      <c r="J930" s="7"/>
      <c r="K930" s="7"/>
      <c r="L930" s="7"/>
      <c r="M930" s="19"/>
      <c r="N930" s="7"/>
      <c r="O930" s="19"/>
      <c r="P930" s="19"/>
      <c r="Q930" s="19"/>
      <c r="R930" s="19"/>
      <c r="S930" s="19"/>
      <c r="T930" s="19"/>
      <c r="U930" s="19"/>
      <c r="V930" s="19"/>
      <c r="W930" s="19"/>
      <c r="X930" s="19"/>
      <c r="Y930" s="19"/>
      <c r="Z930" s="19"/>
      <c r="AA930" s="19"/>
      <c r="AB930" s="19"/>
      <c r="AC930" s="19"/>
    </row>
    <row r="931" spans="2:29" ht="12.75">
      <c r="B931" s="7"/>
      <c r="C931" s="7"/>
      <c r="D931" s="7"/>
      <c r="E931" s="7"/>
      <c r="F931" s="7"/>
      <c r="G931" s="7"/>
      <c r="H931" s="7"/>
      <c r="I931" s="7"/>
      <c r="J931" s="7"/>
      <c r="K931" s="7"/>
      <c r="L931" s="7"/>
      <c r="M931" s="19"/>
      <c r="N931" s="7"/>
      <c r="O931" s="19"/>
      <c r="P931" s="19"/>
      <c r="Q931" s="19"/>
      <c r="R931" s="19"/>
      <c r="S931" s="19"/>
      <c r="T931" s="19"/>
      <c r="U931" s="19"/>
      <c r="V931" s="19"/>
      <c r="W931" s="19"/>
      <c r="X931" s="19"/>
      <c r="Y931" s="19"/>
      <c r="Z931" s="19"/>
      <c r="AA931" s="19"/>
      <c r="AB931" s="19"/>
      <c r="AC931" s="19"/>
    </row>
    <row r="932" spans="2:29" ht="12.75">
      <c r="B932" s="7"/>
      <c r="C932" s="7"/>
      <c r="D932" s="7"/>
      <c r="E932" s="7"/>
      <c r="F932" s="7"/>
      <c r="G932" s="7"/>
      <c r="H932" s="7"/>
      <c r="I932" s="7"/>
      <c r="J932" s="7"/>
      <c r="K932" s="7"/>
      <c r="L932" s="7"/>
      <c r="M932" s="19"/>
      <c r="N932" s="7"/>
      <c r="O932" s="19"/>
      <c r="P932" s="19"/>
      <c r="Q932" s="19"/>
      <c r="R932" s="19"/>
      <c r="S932" s="19"/>
      <c r="T932" s="19"/>
      <c r="U932" s="19"/>
      <c r="V932" s="19"/>
      <c r="W932" s="19"/>
      <c r="X932" s="19"/>
      <c r="Y932" s="19"/>
      <c r="Z932" s="19"/>
      <c r="AA932" s="19"/>
      <c r="AB932" s="19"/>
      <c r="AC932" s="19"/>
    </row>
    <row r="933" spans="2:29" ht="12.75">
      <c r="B933" s="7"/>
      <c r="C933" s="7"/>
      <c r="D933" s="7"/>
      <c r="E933" s="7"/>
      <c r="F933" s="7"/>
      <c r="G933" s="7"/>
      <c r="H933" s="7"/>
      <c r="I933" s="7"/>
      <c r="J933" s="7"/>
      <c r="K933" s="7"/>
      <c r="L933" s="7"/>
      <c r="M933" s="19"/>
      <c r="N933" s="7"/>
      <c r="O933" s="19"/>
      <c r="P933" s="19"/>
      <c r="Q933" s="19"/>
      <c r="R933" s="19"/>
      <c r="S933" s="19"/>
      <c r="T933" s="19"/>
      <c r="U933" s="19"/>
      <c r="V933" s="19"/>
      <c r="W933" s="19"/>
      <c r="X933" s="19"/>
      <c r="Y933" s="19"/>
      <c r="Z933" s="19"/>
      <c r="AA933" s="19"/>
      <c r="AB933" s="19"/>
      <c r="AC933" s="19"/>
    </row>
    <row r="934" spans="2:29" ht="12.75">
      <c r="B934" s="7"/>
      <c r="C934" s="7"/>
      <c r="D934" s="7"/>
      <c r="E934" s="7"/>
      <c r="F934" s="7"/>
      <c r="G934" s="7"/>
      <c r="H934" s="7"/>
      <c r="I934" s="7"/>
      <c r="J934" s="7"/>
      <c r="K934" s="7"/>
      <c r="L934" s="7"/>
      <c r="M934" s="19"/>
      <c r="N934" s="7"/>
      <c r="O934" s="19"/>
      <c r="P934" s="19"/>
      <c r="Q934" s="19"/>
      <c r="R934" s="19"/>
      <c r="S934" s="19"/>
      <c r="T934" s="19"/>
      <c r="U934" s="19"/>
      <c r="V934" s="19"/>
      <c r="W934" s="19"/>
      <c r="X934" s="19"/>
      <c r="Y934" s="19"/>
      <c r="Z934" s="19"/>
      <c r="AA934" s="19"/>
      <c r="AB934" s="19"/>
      <c r="AC934" s="19"/>
    </row>
    <row r="935" spans="2:29" ht="12.75">
      <c r="B935" s="7"/>
      <c r="C935" s="7"/>
      <c r="D935" s="7"/>
      <c r="E935" s="7"/>
      <c r="F935" s="7"/>
      <c r="G935" s="7"/>
      <c r="H935" s="7"/>
      <c r="I935" s="7"/>
      <c r="J935" s="7"/>
      <c r="K935" s="7"/>
      <c r="L935" s="7"/>
      <c r="M935" s="19"/>
      <c r="N935" s="7"/>
      <c r="O935" s="19"/>
      <c r="P935" s="19"/>
      <c r="Q935" s="19"/>
      <c r="R935" s="19"/>
      <c r="S935" s="19"/>
      <c r="T935" s="19"/>
      <c r="U935" s="19"/>
      <c r="V935" s="19"/>
      <c r="W935" s="19"/>
      <c r="X935" s="19"/>
      <c r="Y935" s="19"/>
      <c r="Z935" s="19"/>
      <c r="AA935" s="19"/>
      <c r="AB935" s="19"/>
      <c r="AC935" s="19"/>
    </row>
    <row r="936" spans="2:29" ht="12.75">
      <c r="B936" s="7"/>
      <c r="C936" s="7"/>
      <c r="D936" s="7"/>
      <c r="E936" s="7"/>
      <c r="F936" s="7"/>
      <c r="G936" s="7"/>
      <c r="H936" s="7"/>
      <c r="I936" s="7"/>
      <c r="J936" s="7"/>
      <c r="K936" s="7"/>
      <c r="L936" s="7"/>
      <c r="M936" s="19"/>
      <c r="N936" s="7"/>
      <c r="O936" s="19"/>
      <c r="P936" s="19"/>
      <c r="Q936" s="19"/>
      <c r="R936" s="19"/>
      <c r="S936" s="19"/>
      <c r="T936" s="19"/>
      <c r="U936" s="19"/>
      <c r="V936" s="19"/>
      <c r="W936" s="19"/>
      <c r="X936" s="19"/>
      <c r="Y936" s="19"/>
      <c r="Z936" s="19"/>
      <c r="AA936" s="19"/>
      <c r="AB936" s="19"/>
      <c r="AC936" s="19"/>
    </row>
    <row r="937" spans="2:29" ht="12.75">
      <c r="B937" s="7"/>
      <c r="C937" s="7"/>
      <c r="D937" s="7"/>
      <c r="E937" s="7"/>
      <c r="F937" s="7"/>
      <c r="G937" s="7"/>
      <c r="H937" s="7"/>
      <c r="I937" s="7"/>
      <c r="J937" s="7"/>
      <c r="K937" s="7"/>
      <c r="L937" s="7"/>
      <c r="M937" s="19"/>
      <c r="N937" s="7"/>
      <c r="O937" s="19"/>
      <c r="P937" s="19"/>
      <c r="Q937" s="19"/>
      <c r="R937" s="19"/>
      <c r="S937" s="19"/>
      <c r="T937" s="19"/>
      <c r="U937" s="19"/>
      <c r="V937" s="19"/>
      <c r="W937" s="19"/>
      <c r="X937" s="19"/>
      <c r="Y937" s="19"/>
      <c r="Z937" s="19"/>
      <c r="AA937" s="19"/>
      <c r="AB937" s="19"/>
      <c r="AC937" s="19"/>
    </row>
    <row r="938" spans="2:29" ht="12.75">
      <c r="B938" s="7"/>
      <c r="C938" s="7"/>
      <c r="D938" s="7"/>
      <c r="E938" s="7"/>
      <c r="F938" s="7"/>
      <c r="G938" s="7"/>
      <c r="H938" s="7"/>
      <c r="I938" s="7"/>
      <c r="J938" s="7"/>
      <c r="K938" s="7"/>
      <c r="L938" s="7"/>
      <c r="M938" s="19"/>
      <c r="N938" s="7"/>
      <c r="O938" s="19"/>
      <c r="P938" s="19"/>
      <c r="Q938" s="19"/>
      <c r="R938" s="19"/>
      <c r="S938" s="19"/>
      <c r="T938" s="19"/>
      <c r="U938" s="19"/>
      <c r="V938" s="19"/>
      <c r="W938" s="19"/>
      <c r="X938" s="19"/>
      <c r="Y938" s="19"/>
      <c r="Z938" s="19"/>
      <c r="AA938" s="19"/>
      <c r="AB938" s="19"/>
      <c r="AC938" s="19"/>
    </row>
    <row r="939" spans="2:29" ht="12.75">
      <c r="B939" s="7"/>
      <c r="C939" s="7"/>
      <c r="D939" s="7"/>
      <c r="E939" s="7"/>
      <c r="F939" s="7"/>
      <c r="G939" s="7"/>
      <c r="H939" s="7"/>
      <c r="I939" s="7"/>
      <c r="J939" s="7"/>
      <c r="K939" s="7"/>
      <c r="L939" s="7"/>
      <c r="M939" s="19"/>
      <c r="N939" s="7"/>
      <c r="O939" s="19"/>
      <c r="P939" s="19"/>
      <c r="Q939" s="19"/>
      <c r="R939" s="19"/>
      <c r="S939" s="19"/>
      <c r="T939" s="19"/>
      <c r="U939" s="19"/>
      <c r="V939" s="19"/>
      <c r="W939" s="19"/>
      <c r="X939" s="19"/>
      <c r="Y939" s="19"/>
      <c r="Z939" s="19"/>
      <c r="AA939" s="19"/>
      <c r="AB939" s="19"/>
      <c r="AC939" s="19"/>
    </row>
    <row r="940" spans="2:29" ht="12.75">
      <c r="B940" s="7"/>
      <c r="C940" s="7"/>
      <c r="D940" s="7"/>
      <c r="E940" s="7"/>
      <c r="F940" s="7"/>
      <c r="G940" s="7"/>
      <c r="H940" s="7"/>
      <c r="I940" s="7"/>
      <c r="J940" s="7"/>
      <c r="K940" s="7"/>
      <c r="L940" s="7"/>
      <c r="M940" s="19"/>
      <c r="N940" s="7"/>
      <c r="O940" s="19"/>
      <c r="P940" s="19"/>
      <c r="Q940" s="19"/>
      <c r="R940" s="19"/>
      <c r="S940" s="19"/>
      <c r="T940" s="19"/>
      <c r="U940" s="19"/>
      <c r="V940" s="19"/>
      <c r="W940" s="19"/>
      <c r="X940" s="19"/>
      <c r="Y940" s="19"/>
      <c r="Z940" s="19"/>
      <c r="AA940" s="19"/>
      <c r="AB940" s="19"/>
      <c r="AC940" s="19"/>
    </row>
    <row r="941" spans="2:29" ht="12.75">
      <c r="B941" s="7"/>
      <c r="C941" s="7"/>
      <c r="D941" s="7"/>
      <c r="E941" s="7"/>
      <c r="F941" s="7"/>
      <c r="G941" s="7"/>
      <c r="H941" s="7"/>
      <c r="I941" s="7"/>
      <c r="J941" s="7"/>
      <c r="K941" s="7"/>
      <c r="L941" s="7"/>
      <c r="M941" s="19"/>
      <c r="N941" s="7"/>
      <c r="O941" s="19"/>
      <c r="P941" s="19"/>
      <c r="Q941" s="19"/>
      <c r="R941" s="19"/>
      <c r="S941" s="19"/>
      <c r="T941" s="19"/>
      <c r="U941" s="19"/>
      <c r="V941" s="19"/>
      <c r="W941" s="19"/>
      <c r="X941" s="19"/>
      <c r="Y941" s="19"/>
      <c r="Z941" s="19"/>
      <c r="AA941" s="19"/>
      <c r="AB941" s="19"/>
      <c r="AC941" s="19"/>
    </row>
    <row r="942" spans="2:29" ht="12.75">
      <c r="B942" s="7"/>
      <c r="C942" s="7"/>
      <c r="D942" s="7"/>
      <c r="E942" s="7"/>
      <c r="F942" s="7"/>
      <c r="G942" s="7"/>
      <c r="H942" s="7"/>
      <c r="I942" s="7"/>
      <c r="J942" s="7"/>
      <c r="K942" s="7"/>
      <c r="L942" s="7"/>
      <c r="M942" s="19"/>
      <c r="N942" s="7"/>
      <c r="O942" s="19"/>
      <c r="P942" s="19"/>
      <c r="Q942" s="19"/>
      <c r="R942" s="19"/>
      <c r="S942" s="19"/>
      <c r="T942" s="19"/>
      <c r="U942" s="19"/>
      <c r="V942" s="19"/>
      <c r="W942" s="19"/>
      <c r="X942" s="19"/>
      <c r="Y942" s="19"/>
      <c r="Z942" s="19"/>
      <c r="AA942" s="19"/>
      <c r="AB942" s="19"/>
      <c r="AC942" s="19"/>
    </row>
    <row r="943" spans="2:29" ht="12.75">
      <c r="B943" s="7"/>
      <c r="C943" s="7"/>
      <c r="D943" s="7"/>
      <c r="E943" s="7"/>
      <c r="F943" s="7"/>
      <c r="G943" s="7"/>
      <c r="H943" s="7"/>
      <c r="I943" s="7"/>
      <c r="J943" s="7"/>
      <c r="K943" s="7"/>
      <c r="L943" s="7"/>
      <c r="M943" s="19"/>
      <c r="N943" s="7"/>
      <c r="O943" s="19"/>
      <c r="P943" s="19"/>
      <c r="Q943" s="19"/>
      <c r="R943" s="19"/>
      <c r="S943" s="19"/>
      <c r="T943" s="19"/>
      <c r="U943" s="19"/>
      <c r="V943" s="19"/>
      <c r="W943" s="19"/>
      <c r="X943" s="19"/>
      <c r="Y943" s="19"/>
      <c r="Z943" s="19"/>
      <c r="AA943" s="19"/>
      <c r="AB943" s="19"/>
      <c r="AC943" s="19"/>
    </row>
    <row r="944" spans="2:29" ht="12.75">
      <c r="B944" s="7"/>
      <c r="C944" s="7"/>
      <c r="D944" s="7"/>
      <c r="E944" s="7"/>
      <c r="F944" s="7"/>
      <c r="G944" s="7"/>
      <c r="H944" s="7"/>
      <c r="I944" s="7"/>
      <c r="J944" s="7"/>
      <c r="K944" s="7"/>
      <c r="L944" s="7"/>
      <c r="M944" s="19"/>
      <c r="N944" s="7"/>
      <c r="O944" s="19"/>
      <c r="P944" s="19"/>
      <c r="Q944" s="19"/>
      <c r="R944" s="19"/>
      <c r="S944" s="19"/>
      <c r="T944" s="19"/>
      <c r="U944" s="19"/>
      <c r="V944" s="19"/>
      <c r="W944" s="19"/>
      <c r="X944" s="19"/>
      <c r="Y944" s="19"/>
      <c r="Z944" s="19"/>
      <c r="AA944" s="19"/>
      <c r="AB944" s="19"/>
      <c r="AC944" s="19"/>
    </row>
    <row r="945" spans="2:29" ht="12.75">
      <c r="B945" s="7"/>
      <c r="C945" s="7"/>
      <c r="D945" s="7"/>
      <c r="E945" s="7"/>
      <c r="F945" s="7"/>
      <c r="G945" s="7"/>
      <c r="H945" s="7"/>
      <c r="I945" s="7"/>
      <c r="J945" s="7"/>
      <c r="K945" s="7"/>
      <c r="L945" s="7"/>
      <c r="M945" s="19"/>
      <c r="N945" s="7"/>
      <c r="O945" s="19"/>
      <c r="P945" s="19"/>
      <c r="Q945" s="19"/>
      <c r="R945" s="19"/>
      <c r="S945" s="19"/>
      <c r="T945" s="19"/>
      <c r="U945" s="19"/>
      <c r="V945" s="19"/>
      <c r="W945" s="19"/>
      <c r="X945" s="19"/>
      <c r="Y945" s="19"/>
      <c r="Z945" s="19"/>
      <c r="AA945" s="19"/>
      <c r="AB945" s="19"/>
      <c r="AC945" s="19"/>
    </row>
    <row r="946" spans="2:29" ht="12.75">
      <c r="B946" s="7"/>
      <c r="C946" s="7"/>
      <c r="D946" s="7"/>
      <c r="E946" s="7"/>
      <c r="F946" s="7"/>
      <c r="G946" s="7"/>
      <c r="H946" s="7"/>
      <c r="I946" s="7"/>
      <c r="J946" s="7"/>
      <c r="K946" s="7"/>
      <c r="L946" s="7"/>
      <c r="M946" s="19"/>
      <c r="N946" s="7"/>
      <c r="O946" s="19"/>
      <c r="P946" s="19"/>
      <c r="Q946" s="19"/>
      <c r="R946" s="19"/>
      <c r="S946" s="19"/>
      <c r="T946" s="19"/>
      <c r="U946" s="19"/>
      <c r="V946" s="19"/>
      <c r="W946" s="19"/>
      <c r="X946" s="19"/>
      <c r="Y946" s="19"/>
      <c r="Z946" s="19"/>
      <c r="AA946" s="19"/>
      <c r="AB946" s="19"/>
      <c r="AC946" s="19"/>
    </row>
    <row r="947" spans="2:29" ht="12.75">
      <c r="B947" s="7"/>
      <c r="C947" s="7"/>
      <c r="D947" s="7"/>
      <c r="E947" s="7"/>
      <c r="F947" s="7"/>
      <c r="G947" s="7"/>
      <c r="H947" s="7"/>
      <c r="I947" s="7"/>
      <c r="J947" s="7"/>
      <c r="K947" s="7"/>
      <c r="L947" s="7"/>
      <c r="M947" s="19"/>
      <c r="N947" s="7"/>
      <c r="O947" s="19"/>
      <c r="P947" s="19"/>
      <c r="Q947" s="19"/>
      <c r="R947" s="19"/>
      <c r="S947" s="19"/>
      <c r="T947" s="19"/>
      <c r="U947" s="19"/>
      <c r="V947" s="19"/>
      <c r="W947" s="19"/>
      <c r="X947" s="19"/>
      <c r="Y947" s="19"/>
      <c r="Z947" s="19"/>
      <c r="AA947" s="19"/>
      <c r="AB947" s="19"/>
      <c r="AC947" s="19"/>
    </row>
    <row r="948" spans="2:29" ht="12.75">
      <c r="B948" s="7"/>
      <c r="C948" s="7"/>
      <c r="D948" s="7"/>
      <c r="E948" s="7"/>
      <c r="F948" s="7"/>
      <c r="G948" s="7"/>
      <c r="H948" s="7"/>
      <c r="I948" s="7"/>
      <c r="J948" s="7"/>
      <c r="K948" s="7"/>
      <c r="L948" s="7"/>
      <c r="M948" s="19"/>
      <c r="N948" s="7"/>
      <c r="O948" s="19"/>
      <c r="P948" s="19"/>
      <c r="Q948" s="19"/>
      <c r="R948" s="19"/>
      <c r="S948" s="19"/>
      <c r="T948" s="19"/>
      <c r="U948" s="19"/>
      <c r="V948" s="19"/>
      <c r="W948" s="19"/>
      <c r="X948" s="19"/>
      <c r="Y948" s="19"/>
      <c r="Z948" s="19"/>
      <c r="AA948" s="19"/>
      <c r="AB948" s="19"/>
      <c r="AC948" s="19"/>
    </row>
    <row r="949" spans="2:29" ht="12.75">
      <c r="B949" s="7"/>
      <c r="C949" s="7"/>
      <c r="D949" s="7"/>
      <c r="E949" s="7"/>
      <c r="F949" s="7"/>
      <c r="G949" s="7"/>
      <c r="H949" s="7"/>
      <c r="I949" s="7"/>
      <c r="J949" s="7"/>
      <c r="K949" s="7"/>
      <c r="L949" s="7"/>
      <c r="M949" s="19"/>
      <c r="N949" s="7"/>
      <c r="O949" s="19"/>
      <c r="P949" s="19"/>
      <c r="Q949" s="19"/>
      <c r="R949" s="19"/>
      <c r="S949" s="19"/>
      <c r="T949" s="19"/>
      <c r="U949" s="19"/>
      <c r="V949" s="19"/>
      <c r="W949" s="19"/>
      <c r="X949" s="19"/>
      <c r="Y949" s="19"/>
      <c r="Z949" s="19"/>
      <c r="AA949" s="19"/>
      <c r="AB949" s="19"/>
      <c r="AC949" s="19"/>
    </row>
    <row r="950" spans="2:29" ht="12.75">
      <c r="B950" s="7"/>
      <c r="C950" s="7"/>
      <c r="D950" s="7"/>
      <c r="E950" s="7"/>
      <c r="F950" s="7"/>
      <c r="G950" s="7"/>
      <c r="H950" s="7"/>
      <c r="I950" s="7"/>
      <c r="J950" s="7"/>
      <c r="K950" s="7"/>
      <c r="L950" s="7"/>
      <c r="M950" s="19"/>
      <c r="N950" s="7"/>
      <c r="O950" s="19"/>
      <c r="P950" s="19"/>
      <c r="Q950" s="19"/>
      <c r="R950" s="19"/>
      <c r="S950" s="19"/>
      <c r="T950" s="19"/>
      <c r="U950" s="19"/>
      <c r="V950" s="19"/>
      <c r="W950" s="19"/>
      <c r="X950" s="19"/>
      <c r="Y950" s="19"/>
      <c r="Z950" s="19"/>
      <c r="AA950" s="19"/>
      <c r="AB950" s="19"/>
      <c r="AC950" s="19"/>
    </row>
    <row r="951" spans="2:29" ht="12.75">
      <c r="B951" s="7"/>
      <c r="C951" s="7"/>
      <c r="D951" s="7"/>
      <c r="E951" s="7"/>
      <c r="F951" s="7"/>
      <c r="G951" s="7"/>
      <c r="H951" s="7"/>
      <c r="I951" s="7"/>
      <c r="J951" s="7"/>
      <c r="K951" s="7"/>
      <c r="L951" s="7"/>
      <c r="M951" s="19"/>
      <c r="N951" s="7"/>
      <c r="O951" s="19"/>
      <c r="P951" s="19"/>
      <c r="Q951" s="19"/>
      <c r="R951" s="19"/>
      <c r="S951" s="19"/>
      <c r="T951" s="19"/>
      <c r="U951" s="19"/>
      <c r="V951" s="19"/>
      <c r="W951" s="19"/>
      <c r="X951" s="19"/>
      <c r="Y951" s="19"/>
      <c r="Z951" s="19"/>
      <c r="AA951" s="19"/>
      <c r="AB951" s="19"/>
      <c r="AC951" s="19"/>
    </row>
    <row r="952" spans="2:29" ht="12.75">
      <c r="B952" s="7"/>
      <c r="C952" s="7"/>
      <c r="D952" s="7"/>
      <c r="E952" s="7"/>
      <c r="F952" s="7"/>
      <c r="G952" s="7"/>
      <c r="H952" s="7"/>
      <c r="I952" s="7"/>
      <c r="J952" s="7"/>
      <c r="K952" s="7"/>
      <c r="L952" s="7"/>
      <c r="M952" s="19"/>
      <c r="N952" s="7"/>
      <c r="O952" s="19"/>
      <c r="P952" s="19"/>
      <c r="Q952" s="19"/>
      <c r="R952" s="19"/>
      <c r="S952" s="19"/>
      <c r="T952" s="19"/>
      <c r="U952" s="19"/>
      <c r="V952" s="19"/>
      <c r="W952" s="19"/>
      <c r="X952" s="19"/>
      <c r="Y952" s="19"/>
      <c r="Z952" s="19"/>
      <c r="AA952" s="19"/>
      <c r="AB952" s="19"/>
      <c r="AC952" s="19"/>
    </row>
    <row r="953" spans="2:29" ht="12.75">
      <c r="B953" s="7"/>
      <c r="C953" s="7"/>
      <c r="D953" s="7"/>
      <c r="E953" s="7"/>
      <c r="F953" s="7"/>
      <c r="G953" s="7"/>
      <c r="H953" s="7"/>
      <c r="I953" s="7"/>
      <c r="J953" s="7"/>
      <c r="K953" s="7"/>
      <c r="L953" s="7"/>
      <c r="M953" s="19"/>
      <c r="N953" s="7"/>
      <c r="O953" s="19"/>
      <c r="P953" s="19"/>
      <c r="Q953" s="19"/>
      <c r="R953" s="19"/>
      <c r="S953" s="19"/>
      <c r="T953" s="19"/>
      <c r="U953" s="19"/>
      <c r="V953" s="19"/>
      <c r="W953" s="19"/>
      <c r="X953" s="19"/>
      <c r="Y953" s="19"/>
      <c r="Z953" s="19"/>
      <c r="AA953" s="19"/>
      <c r="AB953" s="19"/>
      <c r="AC953" s="19"/>
    </row>
    <row r="954" spans="2:29" ht="12.75">
      <c r="B954" s="7"/>
      <c r="C954" s="7"/>
      <c r="D954" s="7"/>
      <c r="E954" s="7"/>
      <c r="F954" s="7"/>
      <c r="G954" s="7"/>
      <c r="H954" s="7"/>
      <c r="I954" s="7"/>
      <c r="J954" s="7"/>
      <c r="K954" s="7"/>
      <c r="L954" s="7"/>
      <c r="M954" s="19"/>
      <c r="N954" s="7"/>
      <c r="O954" s="19"/>
      <c r="P954" s="19"/>
      <c r="Q954" s="19"/>
      <c r="R954" s="19"/>
      <c r="S954" s="19"/>
      <c r="T954" s="19"/>
      <c r="U954" s="19"/>
      <c r="V954" s="19"/>
      <c r="W954" s="19"/>
      <c r="X954" s="19"/>
      <c r="Y954" s="19"/>
      <c r="Z954" s="19"/>
      <c r="AA954" s="19"/>
      <c r="AB954" s="19"/>
      <c r="AC954" s="19"/>
    </row>
    <row r="955" spans="2:29" ht="12.75">
      <c r="B955" s="7"/>
      <c r="C955" s="7"/>
      <c r="D955" s="7"/>
      <c r="E955" s="7"/>
      <c r="F955" s="7"/>
      <c r="G955" s="7"/>
      <c r="H955" s="7"/>
      <c r="I955" s="7"/>
      <c r="J955" s="7"/>
      <c r="K955" s="7"/>
      <c r="L955" s="7"/>
      <c r="M955" s="19"/>
      <c r="N955" s="7"/>
      <c r="O955" s="19"/>
      <c r="P955" s="19"/>
      <c r="Q955" s="19"/>
      <c r="R955" s="19"/>
      <c r="S955" s="19"/>
      <c r="T955" s="19"/>
      <c r="U955" s="19"/>
      <c r="V955" s="19"/>
      <c r="W955" s="19"/>
      <c r="X955" s="19"/>
      <c r="Y955" s="19"/>
      <c r="Z955" s="19"/>
      <c r="AA955" s="19"/>
      <c r="AB955" s="19"/>
      <c r="AC955" s="19"/>
    </row>
    <row r="956" spans="2:29" ht="12.75">
      <c r="B956" s="7"/>
      <c r="C956" s="7"/>
      <c r="D956" s="7"/>
      <c r="E956" s="7"/>
      <c r="F956" s="7"/>
      <c r="G956" s="7"/>
      <c r="H956" s="7"/>
      <c r="I956" s="7"/>
      <c r="J956" s="7"/>
      <c r="K956" s="7"/>
      <c r="L956" s="7"/>
      <c r="M956" s="19"/>
      <c r="N956" s="7"/>
      <c r="O956" s="19"/>
      <c r="P956" s="19"/>
      <c r="Q956" s="19"/>
      <c r="R956" s="19"/>
      <c r="S956" s="19"/>
      <c r="T956" s="19"/>
      <c r="U956" s="19"/>
      <c r="V956" s="19"/>
      <c r="W956" s="19"/>
      <c r="X956" s="19"/>
      <c r="Y956" s="19"/>
      <c r="Z956" s="19"/>
      <c r="AA956" s="19"/>
      <c r="AB956" s="19"/>
      <c r="AC956" s="19"/>
    </row>
    <row r="957" spans="2:29" ht="12.75">
      <c r="B957" s="7"/>
      <c r="C957" s="7"/>
      <c r="D957" s="7"/>
      <c r="E957" s="7"/>
      <c r="F957" s="7"/>
      <c r="G957" s="7"/>
      <c r="H957" s="7"/>
      <c r="I957" s="7"/>
      <c r="J957" s="7"/>
      <c r="K957" s="7"/>
      <c r="L957" s="7"/>
      <c r="M957" s="19"/>
      <c r="N957" s="7"/>
      <c r="O957" s="19"/>
      <c r="P957" s="19"/>
      <c r="Q957" s="19"/>
      <c r="R957" s="19"/>
      <c r="S957" s="19"/>
      <c r="T957" s="19"/>
      <c r="U957" s="19"/>
      <c r="V957" s="19"/>
      <c r="W957" s="19"/>
      <c r="X957" s="19"/>
      <c r="Y957" s="19"/>
      <c r="Z957" s="19"/>
      <c r="AA957" s="19"/>
      <c r="AB957" s="19"/>
      <c r="AC957" s="19"/>
    </row>
    <row r="958" spans="2:29" ht="12.75">
      <c r="B958" s="7"/>
      <c r="C958" s="7"/>
      <c r="D958" s="7"/>
      <c r="E958" s="7"/>
      <c r="F958" s="7"/>
      <c r="G958" s="7"/>
      <c r="H958" s="7"/>
      <c r="I958" s="7"/>
      <c r="J958" s="7"/>
      <c r="K958" s="7"/>
      <c r="L958" s="7"/>
      <c r="M958" s="19"/>
      <c r="N958" s="7"/>
      <c r="O958" s="19"/>
      <c r="P958" s="19"/>
      <c r="Q958" s="19"/>
      <c r="R958" s="19"/>
      <c r="S958" s="19"/>
      <c r="T958" s="19"/>
      <c r="U958" s="19"/>
      <c r="V958" s="19"/>
      <c r="W958" s="19"/>
      <c r="X958" s="19"/>
      <c r="Y958" s="19"/>
      <c r="Z958" s="19"/>
      <c r="AA958" s="19"/>
      <c r="AB958" s="19"/>
      <c r="AC958" s="19"/>
    </row>
    <row r="959" spans="2:29" ht="12.75">
      <c r="B959" s="7"/>
      <c r="C959" s="7"/>
      <c r="D959" s="7"/>
      <c r="E959" s="7"/>
      <c r="F959" s="7"/>
      <c r="G959" s="7"/>
      <c r="H959" s="7"/>
      <c r="I959" s="7"/>
      <c r="J959" s="7"/>
      <c r="K959" s="7"/>
      <c r="L959" s="7"/>
      <c r="M959" s="19"/>
      <c r="N959" s="7"/>
      <c r="O959" s="19"/>
      <c r="P959" s="19"/>
      <c r="Q959" s="19"/>
      <c r="R959" s="19"/>
      <c r="S959" s="19"/>
      <c r="T959" s="19"/>
      <c r="U959" s="19"/>
      <c r="V959" s="19"/>
      <c r="W959" s="19"/>
      <c r="X959" s="19"/>
      <c r="Y959" s="19"/>
      <c r="Z959" s="19"/>
      <c r="AA959" s="19"/>
      <c r="AB959" s="19"/>
      <c r="AC959" s="19"/>
    </row>
    <row r="960" spans="2:29" ht="12.75">
      <c r="B960" s="7"/>
      <c r="C960" s="7"/>
      <c r="D960" s="7"/>
      <c r="E960" s="7"/>
      <c r="F960" s="7"/>
      <c r="G960" s="7"/>
      <c r="H960" s="7"/>
      <c r="I960" s="7"/>
      <c r="J960" s="7"/>
      <c r="K960" s="7"/>
      <c r="L960" s="7"/>
      <c r="M960" s="19"/>
      <c r="N960" s="7"/>
      <c r="O960" s="19"/>
      <c r="P960" s="19"/>
      <c r="Q960" s="19"/>
      <c r="R960" s="19"/>
      <c r="S960" s="19"/>
      <c r="T960" s="19"/>
      <c r="U960" s="19"/>
      <c r="V960" s="19"/>
      <c r="W960" s="19"/>
      <c r="X960" s="19"/>
      <c r="Y960" s="19"/>
      <c r="Z960" s="19"/>
      <c r="AA960" s="19"/>
      <c r="AB960" s="19"/>
      <c r="AC960" s="19"/>
    </row>
    <row r="961" spans="2:29" ht="12.75">
      <c r="B961" s="7"/>
      <c r="C961" s="7"/>
      <c r="D961" s="7"/>
      <c r="E961" s="7"/>
      <c r="F961" s="7"/>
      <c r="G961" s="7"/>
      <c r="H961" s="7"/>
      <c r="I961" s="7"/>
      <c r="J961" s="7"/>
      <c r="K961" s="7"/>
      <c r="L961" s="7"/>
      <c r="M961" s="19"/>
      <c r="N961" s="7"/>
      <c r="O961" s="19"/>
      <c r="P961" s="19"/>
      <c r="Q961" s="19"/>
      <c r="R961" s="19"/>
      <c r="S961" s="19"/>
      <c r="T961" s="19"/>
      <c r="U961" s="19"/>
      <c r="V961" s="19"/>
      <c r="W961" s="19"/>
      <c r="X961" s="19"/>
      <c r="Y961" s="19"/>
      <c r="Z961" s="19"/>
      <c r="AA961" s="19"/>
      <c r="AB961" s="19"/>
      <c r="AC961" s="19"/>
    </row>
    <row r="962" spans="2:29" ht="12.75">
      <c r="B962" s="7"/>
      <c r="C962" s="7"/>
      <c r="D962" s="7"/>
      <c r="E962" s="7"/>
      <c r="F962" s="7"/>
      <c r="G962" s="7"/>
      <c r="H962" s="7"/>
      <c r="I962" s="7"/>
      <c r="J962" s="7"/>
      <c r="K962" s="7"/>
      <c r="L962" s="7"/>
      <c r="M962" s="19"/>
      <c r="N962" s="7"/>
      <c r="O962" s="19"/>
      <c r="P962" s="19"/>
      <c r="Q962" s="19"/>
      <c r="R962" s="19"/>
      <c r="S962" s="19"/>
      <c r="T962" s="19"/>
      <c r="U962" s="19"/>
      <c r="V962" s="19"/>
      <c r="W962" s="19"/>
      <c r="X962" s="19"/>
      <c r="Y962" s="19"/>
      <c r="Z962" s="19"/>
      <c r="AA962" s="19"/>
      <c r="AB962" s="19"/>
      <c r="AC962" s="19"/>
    </row>
    <row r="963" spans="2:29" ht="12.75">
      <c r="B963" s="19"/>
      <c r="C963" s="19"/>
      <c r="D963" s="19"/>
      <c r="E963" s="19"/>
      <c r="F963" s="19"/>
      <c r="G963" s="19"/>
      <c r="H963" s="19"/>
      <c r="I963" s="19"/>
      <c r="J963" s="19"/>
      <c r="K963" s="19"/>
      <c r="L963" s="19"/>
      <c r="M963" s="19"/>
      <c r="N963" s="7"/>
      <c r="O963" s="19"/>
      <c r="P963" s="19"/>
      <c r="Q963" s="19"/>
      <c r="R963" s="19"/>
      <c r="S963" s="19"/>
      <c r="T963" s="19"/>
      <c r="U963" s="19"/>
      <c r="V963" s="19"/>
      <c r="W963" s="19"/>
      <c r="X963" s="19"/>
      <c r="Y963" s="19"/>
      <c r="Z963" s="19"/>
      <c r="AA963" s="19"/>
      <c r="AB963" s="19"/>
      <c r="AC963" s="19"/>
    </row>
    <row r="964" spans="2:29" ht="12.75">
      <c r="B964" s="19"/>
      <c r="C964" s="19"/>
      <c r="D964" s="19"/>
      <c r="E964" s="19"/>
      <c r="F964" s="19"/>
      <c r="G964" s="19"/>
      <c r="H964" s="19"/>
      <c r="I964" s="19"/>
      <c r="J964" s="19"/>
      <c r="K964" s="19"/>
      <c r="L964" s="19"/>
      <c r="M964" s="19"/>
      <c r="N964" s="7"/>
      <c r="O964" s="19"/>
      <c r="P964" s="19"/>
      <c r="Q964" s="19"/>
      <c r="R964" s="19"/>
      <c r="S964" s="19"/>
      <c r="T964" s="19"/>
      <c r="U964" s="19"/>
      <c r="V964" s="19"/>
      <c r="W964" s="19"/>
      <c r="X964" s="19"/>
      <c r="Y964" s="19"/>
      <c r="Z964" s="19"/>
      <c r="AA964" s="19"/>
      <c r="AB964" s="19"/>
      <c r="AC964" s="19"/>
    </row>
    <row r="965" spans="2:29" ht="12.75">
      <c r="B965" s="19"/>
      <c r="C965" s="19"/>
      <c r="D965" s="19"/>
      <c r="E965" s="19"/>
      <c r="F965" s="19"/>
      <c r="G965" s="19"/>
      <c r="H965" s="19"/>
      <c r="I965" s="19"/>
      <c r="J965" s="19"/>
      <c r="K965" s="19"/>
      <c r="L965" s="19"/>
      <c r="M965" s="19"/>
      <c r="N965" s="7"/>
      <c r="O965" s="19"/>
      <c r="P965" s="19"/>
      <c r="Q965" s="19"/>
      <c r="R965" s="19"/>
      <c r="S965" s="19"/>
      <c r="T965" s="19"/>
      <c r="U965" s="19"/>
      <c r="V965" s="19"/>
      <c r="W965" s="19"/>
      <c r="X965" s="19"/>
      <c r="Y965" s="19"/>
      <c r="Z965" s="19"/>
      <c r="AA965" s="19"/>
      <c r="AB965" s="19"/>
      <c r="AC965" s="19"/>
    </row>
    <row r="966" spans="2:29" ht="12.75">
      <c r="B966" s="19"/>
      <c r="C966" s="19"/>
      <c r="D966" s="19"/>
      <c r="E966" s="19"/>
      <c r="F966" s="19"/>
      <c r="G966" s="19"/>
      <c r="H966" s="19"/>
      <c r="I966" s="19"/>
      <c r="J966" s="19"/>
      <c r="K966" s="19"/>
      <c r="L966" s="19"/>
      <c r="M966" s="19"/>
      <c r="N966" s="7"/>
      <c r="O966" s="19"/>
      <c r="P966" s="19"/>
      <c r="Q966" s="19"/>
      <c r="R966" s="19"/>
      <c r="S966" s="19"/>
      <c r="T966" s="19"/>
      <c r="U966" s="19"/>
      <c r="V966" s="19"/>
      <c r="W966" s="19"/>
      <c r="X966" s="19"/>
      <c r="Y966" s="19"/>
      <c r="Z966" s="19"/>
      <c r="AA966" s="19"/>
      <c r="AB966" s="19"/>
      <c r="AC966" s="19"/>
    </row>
    <row r="967" spans="2:29" ht="12.75">
      <c r="B967" s="19"/>
      <c r="C967" s="19"/>
      <c r="D967" s="19"/>
      <c r="E967" s="19"/>
      <c r="F967" s="19"/>
      <c r="G967" s="19"/>
      <c r="H967" s="19"/>
      <c r="I967" s="19"/>
      <c r="J967" s="19"/>
      <c r="K967" s="19"/>
      <c r="L967" s="19"/>
      <c r="M967" s="19"/>
      <c r="N967" s="7"/>
      <c r="O967" s="19"/>
      <c r="P967" s="19"/>
      <c r="Q967" s="19"/>
      <c r="R967" s="19"/>
      <c r="S967" s="19"/>
      <c r="T967" s="19"/>
      <c r="U967" s="19"/>
      <c r="V967" s="19"/>
      <c r="W967" s="19"/>
      <c r="X967" s="19"/>
      <c r="Y967" s="19"/>
      <c r="Z967" s="19"/>
      <c r="AA967" s="19"/>
      <c r="AB967" s="19"/>
      <c r="AC967" s="19"/>
    </row>
    <row r="968" spans="2:29" ht="12.75">
      <c r="B968" s="19"/>
      <c r="C968" s="19"/>
      <c r="D968" s="19"/>
      <c r="E968" s="19"/>
      <c r="F968" s="19"/>
      <c r="G968" s="19"/>
      <c r="H968" s="19"/>
      <c r="I968" s="19"/>
      <c r="J968" s="19"/>
      <c r="K968" s="19"/>
      <c r="L968" s="19"/>
      <c r="M968" s="19"/>
      <c r="N968" s="7"/>
      <c r="O968" s="19"/>
      <c r="P968" s="19"/>
      <c r="Q968" s="19"/>
      <c r="R968" s="19"/>
      <c r="S968" s="19"/>
      <c r="T968" s="19"/>
      <c r="U968" s="19"/>
      <c r="V968" s="19"/>
      <c r="W968" s="19"/>
      <c r="X968" s="19"/>
      <c r="Y968" s="19"/>
      <c r="Z968" s="19"/>
      <c r="AA968" s="19"/>
      <c r="AB968" s="19"/>
      <c r="AC968" s="19"/>
    </row>
    <row r="969" spans="2:29" ht="12.75">
      <c r="B969" s="19"/>
      <c r="C969" s="19"/>
      <c r="D969" s="19"/>
      <c r="E969" s="19"/>
      <c r="F969" s="19"/>
      <c r="G969" s="19"/>
      <c r="H969" s="19"/>
      <c r="I969" s="19"/>
      <c r="J969" s="19"/>
      <c r="K969" s="19"/>
      <c r="L969" s="19"/>
      <c r="M969" s="19"/>
      <c r="N969" s="7"/>
      <c r="O969" s="19"/>
      <c r="P969" s="19"/>
      <c r="Q969" s="19"/>
      <c r="R969" s="19"/>
      <c r="S969" s="19"/>
      <c r="T969" s="19"/>
      <c r="U969" s="19"/>
      <c r="V969" s="19"/>
      <c r="W969" s="19"/>
      <c r="X969" s="19"/>
      <c r="Y969" s="19"/>
      <c r="Z969" s="19"/>
      <c r="AA969" s="19"/>
      <c r="AB969" s="19"/>
      <c r="AC969" s="19"/>
    </row>
    <row r="970" spans="2:29" ht="12.75">
      <c r="B970" s="19"/>
      <c r="C970" s="19"/>
      <c r="D970" s="19"/>
      <c r="E970" s="19"/>
      <c r="F970" s="19"/>
      <c r="G970" s="19"/>
      <c r="H970" s="19"/>
      <c r="I970" s="19"/>
      <c r="J970" s="19"/>
      <c r="K970" s="19"/>
      <c r="L970" s="19"/>
      <c r="M970" s="19"/>
      <c r="N970" s="7"/>
      <c r="O970" s="19"/>
      <c r="P970" s="19"/>
      <c r="Q970" s="19"/>
      <c r="R970" s="19"/>
      <c r="S970" s="19"/>
      <c r="T970" s="19"/>
      <c r="U970" s="19"/>
      <c r="V970" s="19"/>
      <c r="W970" s="19"/>
      <c r="X970" s="19"/>
      <c r="Y970" s="19"/>
      <c r="Z970" s="19"/>
      <c r="AA970" s="19"/>
      <c r="AB970" s="19"/>
      <c r="AC970" s="19"/>
    </row>
    <row r="971" spans="2:29" ht="12.75">
      <c r="B971" s="19"/>
      <c r="C971" s="19"/>
      <c r="D971" s="19"/>
      <c r="E971" s="19"/>
      <c r="F971" s="19"/>
      <c r="G971" s="19"/>
      <c r="H971" s="19"/>
      <c r="I971" s="19"/>
      <c r="J971" s="19"/>
      <c r="K971" s="19"/>
      <c r="L971" s="19"/>
      <c r="M971" s="19"/>
      <c r="N971" s="7"/>
      <c r="O971" s="19"/>
      <c r="P971" s="19"/>
      <c r="Q971" s="19"/>
      <c r="R971" s="19"/>
      <c r="S971" s="19"/>
      <c r="T971" s="19"/>
      <c r="U971" s="19"/>
      <c r="V971" s="19"/>
      <c r="W971" s="19"/>
      <c r="X971" s="19"/>
      <c r="Y971" s="19"/>
      <c r="Z971" s="19"/>
      <c r="AA971" s="19"/>
      <c r="AB971" s="19"/>
      <c r="AC971" s="19"/>
    </row>
    <row r="972" spans="2:29" ht="12.75">
      <c r="B972" s="19"/>
      <c r="C972" s="19"/>
      <c r="D972" s="19"/>
      <c r="E972" s="19"/>
      <c r="F972" s="19"/>
      <c r="G972" s="19"/>
      <c r="H972" s="19"/>
      <c r="I972" s="19"/>
      <c r="J972" s="19"/>
      <c r="K972" s="19"/>
      <c r="L972" s="19"/>
      <c r="M972" s="19"/>
      <c r="N972" s="7"/>
      <c r="O972" s="19"/>
      <c r="P972" s="19"/>
      <c r="Q972" s="19"/>
      <c r="R972" s="19"/>
      <c r="S972" s="19"/>
      <c r="T972" s="19"/>
      <c r="U972" s="19"/>
      <c r="V972" s="19"/>
      <c r="W972" s="19"/>
      <c r="X972" s="19"/>
      <c r="Y972" s="19"/>
      <c r="Z972" s="19"/>
      <c r="AA972" s="19"/>
      <c r="AB972" s="19"/>
      <c r="AC972" s="19"/>
    </row>
    <row r="973" spans="2:29" ht="12.75">
      <c r="B973" s="19"/>
      <c r="C973" s="19"/>
      <c r="D973" s="19"/>
      <c r="E973" s="19"/>
      <c r="F973" s="19"/>
      <c r="G973" s="19"/>
      <c r="H973" s="19"/>
      <c r="I973" s="19"/>
      <c r="J973" s="19"/>
      <c r="K973" s="19"/>
      <c r="L973" s="19"/>
      <c r="M973" s="19"/>
      <c r="N973" s="7"/>
      <c r="O973" s="19"/>
      <c r="P973" s="19"/>
      <c r="Q973" s="19"/>
      <c r="R973" s="19"/>
      <c r="S973" s="19"/>
      <c r="T973" s="19"/>
      <c r="U973" s="19"/>
      <c r="V973" s="19"/>
      <c r="W973" s="19"/>
      <c r="X973" s="19"/>
      <c r="Y973" s="19"/>
      <c r="Z973" s="19"/>
      <c r="AA973" s="19"/>
      <c r="AB973" s="19"/>
      <c r="AC973" s="19"/>
    </row>
    <row r="974" spans="2:29" ht="12.75">
      <c r="B974" s="19"/>
      <c r="C974" s="19"/>
      <c r="D974" s="19"/>
      <c r="E974" s="19"/>
      <c r="F974" s="19"/>
      <c r="G974" s="19"/>
      <c r="H974" s="19"/>
      <c r="I974" s="19"/>
      <c r="J974" s="19"/>
      <c r="K974" s="19"/>
      <c r="L974" s="19"/>
      <c r="M974" s="19"/>
      <c r="N974" s="7"/>
      <c r="O974" s="19"/>
      <c r="P974" s="19"/>
      <c r="Q974" s="19"/>
      <c r="R974" s="19"/>
      <c r="S974" s="19"/>
      <c r="T974" s="19"/>
      <c r="U974" s="19"/>
      <c r="V974" s="19"/>
      <c r="W974" s="19"/>
      <c r="X974" s="19"/>
      <c r="Y974" s="19"/>
      <c r="Z974" s="19"/>
      <c r="AA974" s="19"/>
      <c r="AB974" s="19"/>
      <c r="AC974" s="19"/>
    </row>
    <row r="975" spans="2:29" ht="12.75">
      <c r="B975" s="19"/>
      <c r="C975" s="19"/>
      <c r="D975" s="19"/>
      <c r="E975" s="19"/>
      <c r="F975" s="19"/>
      <c r="G975" s="19"/>
      <c r="H975" s="19"/>
      <c r="I975" s="19"/>
      <c r="J975" s="19"/>
      <c r="K975" s="19"/>
      <c r="L975" s="19"/>
      <c r="M975" s="19"/>
      <c r="N975" s="7"/>
      <c r="O975" s="19"/>
      <c r="P975" s="19"/>
      <c r="Q975" s="19"/>
      <c r="R975" s="19"/>
      <c r="S975" s="19"/>
      <c r="T975" s="19"/>
      <c r="U975" s="19"/>
      <c r="V975" s="19"/>
      <c r="W975" s="19"/>
      <c r="X975" s="19"/>
      <c r="Y975" s="19"/>
      <c r="Z975" s="19"/>
      <c r="AA975" s="19"/>
      <c r="AB975" s="19"/>
      <c r="AC975" s="19"/>
    </row>
    <row r="976" spans="2:29" ht="12.75">
      <c r="B976" s="19"/>
      <c r="C976" s="19"/>
      <c r="D976" s="19"/>
      <c r="E976" s="19"/>
      <c r="F976" s="19"/>
      <c r="G976" s="19"/>
      <c r="H976" s="19"/>
      <c r="I976" s="19"/>
      <c r="J976" s="19"/>
      <c r="K976" s="19"/>
      <c r="L976" s="19"/>
      <c r="M976" s="19"/>
      <c r="N976" s="7"/>
      <c r="O976" s="19"/>
      <c r="P976" s="19"/>
      <c r="Q976" s="19"/>
      <c r="R976" s="19"/>
      <c r="S976" s="19"/>
      <c r="T976" s="19"/>
      <c r="U976" s="19"/>
      <c r="V976" s="19"/>
      <c r="W976" s="19"/>
      <c r="X976" s="19"/>
      <c r="Y976" s="19"/>
      <c r="Z976" s="19"/>
      <c r="AA976" s="19"/>
      <c r="AB976" s="19"/>
      <c r="AC976" s="19"/>
    </row>
    <row r="977" spans="2:29" ht="12.75">
      <c r="B977" s="19"/>
      <c r="C977" s="19"/>
      <c r="D977" s="19"/>
      <c r="E977" s="19"/>
      <c r="F977" s="19"/>
      <c r="G977" s="19"/>
      <c r="H977" s="19"/>
      <c r="I977" s="19"/>
      <c r="J977" s="19"/>
      <c r="K977" s="19"/>
      <c r="L977" s="19"/>
      <c r="M977" s="19"/>
      <c r="N977" s="7"/>
      <c r="O977" s="19"/>
      <c r="P977" s="19"/>
      <c r="Q977" s="19"/>
      <c r="R977" s="19"/>
      <c r="S977" s="19"/>
      <c r="T977" s="19"/>
      <c r="U977" s="19"/>
      <c r="V977" s="19"/>
      <c r="W977" s="19"/>
      <c r="X977" s="19"/>
      <c r="Y977" s="19"/>
      <c r="Z977" s="19"/>
      <c r="AA977" s="19"/>
      <c r="AB977" s="19"/>
      <c r="AC977" s="19"/>
    </row>
    <row r="978" spans="2:29" ht="12.75">
      <c r="B978" s="19"/>
      <c r="C978" s="19"/>
      <c r="D978" s="19"/>
      <c r="E978" s="19"/>
      <c r="F978" s="19"/>
      <c r="G978" s="19"/>
      <c r="H978" s="19"/>
      <c r="I978" s="19"/>
      <c r="J978" s="19"/>
      <c r="K978" s="19"/>
      <c r="L978" s="19"/>
      <c r="M978" s="19"/>
      <c r="N978" s="7"/>
      <c r="O978" s="19"/>
      <c r="P978" s="19"/>
      <c r="Q978" s="19"/>
      <c r="R978" s="19"/>
      <c r="S978" s="19"/>
      <c r="T978" s="19"/>
      <c r="U978" s="19"/>
      <c r="V978" s="19"/>
      <c r="W978" s="19"/>
      <c r="X978" s="19"/>
      <c r="Y978" s="19"/>
      <c r="Z978" s="19"/>
      <c r="AA978" s="19"/>
      <c r="AB978" s="19"/>
      <c r="AC978" s="19"/>
    </row>
    <row r="979" spans="2:29" ht="12.75">
      <c r="B979" s="19"/>
      <c r="C979" s="19"/>
      <c r="D979" s="19"/>
      <c r="E979" s="19"/>
      <c r="F979" s="19"/>
      <c r="G979" s="19"/>
      <c r="H979" s="19"/>
      <c r="I979" s="19"/>
      <c r="J979" s="19"/>
      <c r="K979" s="19"/>
      <c r="L979" s="19"/>
      <c r="M979" s="19"/>
      <c r="N979" s="7"/>
      <c r="O979" s="19"/>
      <c r="P979" s="19"/>
      <c r="Q979" s="19"/>
      <c r="R979" s="19"/>
      <c r="S979" s="19"/>
      <c r="T979" s="19"/>
      <c r="U979" s="19"/>
      <c r="V979" s="19"/>
      <c r="W979" s="19"/>
      <c r="X979" s="19"/>
      <c r="Y979" s="19"/>
      <c r="Z979" s="19"/>
      <c r="AA979" s="19"/>
      <c r="AB979" s="19"/>
      <c r="AC979" s="19"/>
    </row>
    <row r="980" spans="2:29" ht="12.75">
      <c r="B980" s="19"/>
      <c r="C980" s="19"/>
      <c r="D980" s="19"/>
      <c r="E980" s="19"/>
      <c r="F980" s="19"/>
      <c r="G980" s="19"/>
      <c r="H980" s="19"/>
      <c r="I980" s="19"/>
      <c r="J980" s="19"/>
      <c r="K980" s="19"/>
      <c r="L980" s="19"/>
      <c r="M980" s="19"/>
      <c r="N980" s="7"/>
      <c r="O980" s="19"/>
      <c r="P980" s="19"/>
      <c r="Q980" s="19"/>
      <c r="R980" s="19"/>
      <c r="S980" s="19"/>
      <c r="T980" s="19"/>
      <c r="U980" s="19"/>
      <c r="V980" s="19"/>
      <c r="W980" s="19"/>
      <c r="X980" s="19"/>
      <c r="Y980" s="19"/>
      <c r="Z980" s="19"/>
      <c r="AA980" s="19"/>
      <c r="AB980" s="19"/>
      <c r="AC980" s="19"/>
    </row>
    <row r="981" spans="2:29" ht="12.75">
      <c r="B981" s="19"/>
      <c r="C981" s="19"/>
      <c r="D981" s="19"/>
      <c r="E981" s="19"/>
      <c r="F981" s="19"/>
      <c r="G981" s="19"/>
      <c r="H981" s="19"/>
      <c r="I981" s="19"/>
      <c r="J981" s="19"/>
      <c r="K981" s="19"/>
      <c r="L981" s="19"/>
      <c r="M981" s="19"/>
      <c r="N981" s="7"/>
      <c r="O981" s="19"/>
      <c r="P981" s="19"/>
      <c r="Q981" s="19"/>
      <c r="R981" s="19"/>
      <c r="S981" s="19"/>
      <c r="T981" s="19"/>
      <c r="U981" s="19"/>
      <c r="V981" s="19"/>
      <c r="W981" s="19"/>
      <c r="X981" s="19"/>
      <c r="Y981" s="19"/>
      <c r="Z981" s="19"/>
      <c r="AA981" s="19"/>
      <c r="AB981" s="19"/>
      <c r="AC981" s="19"/>
    </row>
    <row r="982" spans="2:29" ht="12.75">
      <c r="B982" s="19"/>
      <c r="C982" s="19"/>
      <c r="D982" s="19"/>
      <c r="E982" s="19"/>
      <c r="F982" s="19"/>
      <c r="G982" s="19"/>
      <c r="H982" s="19"/>
      <c r="I982" s="19"/>
      <c r="J982" s="19"/>
      <c r="K982" s="19"/>
      <c r="L982" s="19"/>
      <c r="M982" s="19"/>
      <c r="N982" s="7"/>
      <c r="O982" s="19"/>
      <c r="P982" s="19"/>
      <c r="Q982" s="19"/>
      <c r="R982" s="19"/>
      <c r="S982" s="19"/>
      <c r="T982" s="19"/>
      <c r="U982" s="19"/>
      <c r="V982" s="19"/>
      <c r="W982" s="19"/>
      <c r="X982" s="19"/>
      <c r="Y982" s="19"/>
      <c r="Z982" s="19"/>
      <c r="AA982" s="19"/>
      <c r="AB982" s="19"/>
      <c r="AC982" s="19"/>
    </row>
    <row r="983" spans="2:29" ht="12.75">
      <c r="B983" s="19"/>
      <c r="C983" s="19"/>
      <c r="D983" s="19"/>
      <c r="E983" s="19"/>
      <c r="F983" s="19"/>
      <c r="G983" s="19"/>
      <c r="H983" s="19"/>
      <c r="I983" s="19"/>
      <c r="J983" s="19"/>
      <c r="K983" s="19"/>
      <c r="L983" s="19"/>
      <c r="M983" s="19"/>
      <c r="N983" s="7"/>
      <c r="O983" s="19"/>
      <c r="P983" s="19"/>
      <c r="Q983" s="19"/>
      <c r="R983" s="19"/>
      <c r="S983" s="19"/>
      <c r="T983" s="19"/>
      <c r="U983" s="19"/>
      <c r="V983" s="19"/>
      <c r="W983" s="19"/>
      <c r="X983" s="19"/>
      <c r="Y983" s="19"/>
      <c r="Z983" s="19"/>
      <c r="AA983" s="19"/>
      <c r="AB983" s="19"/>
      <c r="AC983" s="19"/>
    </row>
    <row r="984" spans="2:29" ht="12.75">
      <c r="B984" s="19"/>
      <c r="C984" s="19"/>
      <c r="D984" s="19"/>
      <c r="E984" s="19"/>
      <c r="F984" s="19"/>
      <c r="G984" s="19"/>
      <c r="H984" s="19"/>
      <c r="I984" s="19"/>
      <c r="J984" s="19"/>
      <c r="K984" s="19"/>
      <c r="L984" s="19"/>
      <c r="M984" s="19"/>
      <c r="N984" s="7"/>
      <c r="O984" s="19"/>
      <c r="P984" s="19"/>
      <c r="Q984" s="19"/>
      <c r="R984" s="19"/>
      <c r="S984" s="19"/>
      <c r="T984" s="19"/>
      <c r="U984" s="19"/>
      <c r="V984" s="19"/>
      <c r="W984" s="19"/>
      <c r="X984" s="19"/>
      <c r="Y984" s="19"/>
      <c r="Z984" s="19"/>
      <c r="AA984" s="19"/>
      <c r="AB984" s="19"/>
      <c r="AC984" s="19"/>
    </row>
    <row r="985" spans="2:29" ht="12.75">
      <c r="B985" s="19"/>
      <c r="C985" s="19"/>
      <c r="D985" s="19"/>
      <c r="E985" s="19"/>
      <c r="F985" s="19"/>
      <c r="G985" s="19"/>
      <c r="H985" s="19"/>
      <c r="I985" s="19"/>
      <c r="J985" s="19"/>
      <c r="K985" s="19"/>
      <c r="L985" s="19"/>
      <c r="M985" s="19"/>
      <c r="N985" s="7"/>
      <c r="O985" s="19"/>
      <c r="P985" s="19"/>
      <c r="Q985" s="19"/>
      <c r="R985" s="19"/>
      <c r="S985" s="19"/>
      <c r="T985" s="19"/>
      <c r="U985" s="19"/>
      <c r="V985" s="19"/>
      <c r="W985" s="19"/>
      <c r="X985" s="19"/>
      <c r="Y985" s="19"/>
      <c r="Z985" s="19"/>
      <c r="AA985" s="19"/>
      <c r="AB985" s="19"/>
      <c r="AC985" s="19"/>
    </row>
    <row r="986" spans="2:29" ht="12.75">
      <c r="B986" s="19"/>
      <c r="C986" s="19"/>
      <c r="D986" s="19"/>
      <c r="E986" s="19"/>
      <c r="F986" s="19"/>
      <c r="G986" s="19"/>
      <c r="H986" s="19"/>
      <c r="I986" s="19"/>
      <c r="J986" s="19"/>
      <c r="K986" s="19"/>
      <c r="L986" s="19"/>
      <c r="M986" s="19"/>
      <c r="N986" s="7"/>
      <c r="O986" s="19"/>
      <c r="P986" s="19"/>
      <c r="Q986" s="19"/>
      <c r="R986" s="19"/>
      <c r="S986" s="19"/>
      <c r="T986" s="19"/>
      <c r="U986" s="19"/>
      <c r="V986" s="19"/>
      <c r="W986" s="19"/>
      <c r="X986" s="19"/>
      <c r="Y986" s="19"/>
      <c r="Z986" s="19"/>
      <c r="AA986" s="19"/>
      <c r="AB986" s="19"/>
      <c r="AC986" s="19"/>
    </row>
    <row r="987" spans="2:29" ht="12.75">
      <c r="B987" s="19"/>
      <c r="C987" s="19"/>
      <c r="D987" s="19"/>
      <c r="E987" s="19"/>
      <c r="F987" s="19"/>
      <c r="G987" s="19"/>
      <c r="H987" s="19"/>
      <c r="I987" s="19"/>
      <c r="J987" s="19"/>
      <c r="K987" s="19"/>
      <c r="L987" s="19"/>
      <c r="M987" s="19"/>
      <c r="N987" s="7"/>
      <c r="O987" s="19"/>
      <c r="P987" s="19"/>
      <c r="Q987" s="19"/>
      <c r="R987" s="19"/>
      <c r="S987" s="19"/>
      <c r="T987" s="19"/>
      <c r="U987" s="19"/>
      <c r="V987" s="19"/>
      <c r="W987" s="19"/>
      <c r="X987" s="19"/>
      <c r="Y987" s="19"/>
      <c r="Z987" s="19"/>
      <c r="AA987" s="19"/>
      <c r="AB987" s="19"/>
      <c r="AC987" s="19"/>
    </row>
    <row r="988" spans="2:29" ht="12.75">
      <c r="B988" s="19"/>
      <c r="C988" s="19"/>
      <c r="D988" s="19"/>
      <c r="E988" s="19"/>
      <c r="F988" s="19"/>
      <c r="G988" s="19"/>
      <c r="H988" s="19"/>
      <c r="I988" s="19"/>
      <c r="J988" s="19"/>
      <c r="K988" s="19"/>
      <c r="L988" s="19"/>
      <c r="M988" s="19"/>
      <c r="N988" s="7"/>
      <c r="O988" s="19"/>
      <c r="P988" s="19"/>
      <c r="Q988" s="19"/>
      <c r="R988" s="19"/>
      <c r="S988" s="19"/>
      <c r="T988" s="19"/>
      <c r="U988" s="19"/>
      <c r="V988" s="19"/>
      <c r="W988" s="19"/>
      <c r="X988" s="19"/>
      <c r="Y988" s="19"/>
      <c r="Z988" s="19"/>
      <c r="AA988" s="19"/>
      <c r="AB988" s="19"/>
      <c r="AC988" s="19"/>
    </row>
    <row r="989" spans="2:29" ht="12.75">
      <c r="B989" s="19"/>
      <c r="C989" s="19"/>
      <c r="D989" s="19"/>
      <c r="E989" s="19"/>
      <c r="F989" s="19"/>
      <c r="G989" s="19"/>
      <c r="H989" s="19"/>
      <c r="I989" s="19"/>
      <c r="J989" s="19"/>
      <c r="K989" s="19"/>
      <c r="L989" s="19"/>
      <c r="M989" s="19"/>
      <c r="N989" s="7"/>
      <c r="O989" s="19"/>
      <c r="P989" s="19"/>
      <c r="Q989" s="19"/>
      <c r="R989" s="19"/>
      <c r="S989" s="19"/>
      <c r="T989" s="19"/>
      <c r="U989" s="19"/>
      <c r="V989" s="19"/>
      <c r="W989" s="19"/>
      <c r="X989" s="19"/>
      <c r="Y989" s="19"/>
      <c r="Z989" s="19"/>
      <c r="AA989" s="19"/>
      <c r="AB989" s="19"/>
      <c r="AC989" s="19"/>
    </row>
    <row r="990" spans="2:29" ht="12.75">
      <c r="B990" s="19"/>
      <c r="C990" s="19"/>
      <c r="D990" s="19"/>
      <c r="E990" s="19"/>
      <c r="F990" s="19"/>
      <c r="G990" s="19"/>
      <c r="H990" s="19"/>
      <c r="I990" s="19"/>
      <c r="J990" s="19"/>
      <c r="K990" s="19"/>
      <c r="L990" s="19"/>
      <c r="M990" s="19"/>
      <c r="N990" s="7"/>
      <c r="O990" s="19"/>
      <c r="P990" s="19"/>
      <c r="Q990" s="19"/>
      <c r="R990" s="19"/>
      <c r="S990" s="19"/>
      <c r="T990" s="19"/>
      <c r="U990" s="19"/>
      <c r="V990" s="19"/>
      <c r="W990" s="19"/>
      <c r="X990" s="19"/>
      <c r="Y990" s="19"/>
      <c r="Z990" s="19"/>
      <c r="AA990" s="19"/>
      <c r="AB990" s="19"/>
      <c r="AC990" s="19"/>
    </row>
    <row r="991" spans="2:29" ht="12.75">
      <c r="B991" s="19"/>
      <c r="C991" s="19"/>
      <c r="D991" s="19"/>
      <c r="E991" s="19"/>
      <c r="F991" s="19"/>
      <c r="G991" s="19"/>
      <c r="H991" s="19"/>
      <c r="I991" s="19"/>
      <c r="J991" s="19"/>
      <c r="K991" s="19"/>
      <c r="L991" s="19"/>
      <c r="M991" s="19"/>
      <c r="N991" s="7"/>
      <c r="O991" s="19"/>
      <c r="P991" s="19"/>
      <c r="Q991" s="19"/>
      <c r="R991" s="19"/>
      <c r="S991" s="19"/>
      <c r="T991" s="19"/>
      <c r="U991" s="19"/>
      <c r="V991" s="19"/>
      <c r="W991" s="19"/>
      <c r="X991" s="19"/>
      <c r="Y991" s="19"/>
      <c r="Z991" s="19"/>
      <c r="AA991" s="19"/>
      <c r="AB991" s="19"/>
      <c r="AC991" s="19"/>
    </row>
    <row r="992" spans="2:29" ht="12.75">
      <c r="B992" s="19"/>
      <c r="C992" s="19"/>
      <c r="D992" s="19"/>
      <c r="E992" s="19"/>
      <c r="F992" s="19"/>
      <c r="G992" s="19"/>
      <c r="H992" s="19"/>
      <c r="I992" s="19"/>
      <c r="J992" s="19"/>
      <c r="K992" s="19"/>
      <c r="L992" s="19"/>
      <c r="M992" s="19"/>
      <c r="N992" s="7"/>
      <c r="O992" s="19"/>
      <c r="P992" s="19"/>
      <c r="Q992" s="19"/>
      <c r="R992" s="19"/>
      <c r="S992" s="19"/>
      <c r="T992" s="19"/>
      <c r="U992" s="19"/>
      <c r="V992" s="19"/>
      <c r="W992" s="19"/>
      <c r="X992" s="19"/>
      <c r="Y992" s="19"/>
      <c r="Z992" s="19"/>
      <c r="AA992" s="19"/>
      <c r="AB992" s="19"/>
      <c r="AC992" s="19"/>
    </row>
    <row r="993" spans="2:29" ht="12.75">
      <c r="B993" s="19"/>
      <c r="C993" s="19"/>
      <c r="D993" s="19"/>
      <c r="E993" s="19"/>
      <c r="F993" s="19"/>
      <c r="G993" s="19"/>
      <c r="H993" s="19"/>
      <c r="I993" s="19"/>
      <c r="J993" s="19"/>
      <c r="K993" s="19"/>
      <c r="L993" s="19"/>
      <c r="M993" s="19"/>
      <c r="N993" s="7"/>
      <c r="O993" s="19"/>
      <c r="P993" s="19"/>
      <c r="Q993" s="19"/>
      <c r="R993" s="19"/>
      <c r="S993" s="19"/>
      <c r="T993" s="19"/>
      <c r="U993" s="19"/>
      <c r="V993" s="19"/>
      <c r="W993" s="19"/>
      <c r="X993" s="19"/>
      <c r="Y993" s="19"/>
      <c r="Z993" s="19"/>
      <c r="AA993" s="19"/>
      <c r="AB993" s="19"/>
      <c r="AC993" s="19"/>
    </row>
    <row r="994" spans="2:29" ht="12.75">
      <c r="B994" s="19"/>
      <c r="C994" s="19"/>
      <c r="D994" s="19"/>
      <c r="E994" s="19"/>
      <c r="F994" s="19"/>
      <c r="G994" s="19"/>
      <c r="H994" s="19"/>
      <c r="I994" s="19"/>
      <c r="J994" s="19"/>
      <c r="K994" s="19"/>
      <c r="L994" s="19"/>
      <c r="M994" s="19"/>
      <c r="N994" s="7"/>
      <c r="O994" s="19"/>
      <c r="P994" s="19"/>
      <c r="Q994" s="19"/>
      <c r="R994" s="19"/>
      <c r="S994" s="19"/>
      <c r="T994" s="19"/>
      <c r="U994" s="19"/>
      <c r="V994" s="19"/>
      <c r="W994" s="19"/>
      <c r="X994" s="19"/>
      <c r="Y994" s="19"/>
      <c r="Z994" s="19"/>
      <c r="AA994" s="19"/>
      <c r="AB994" s="19"/>
      <c r="AC994" s="19"/>
    </row>
    <row r="995" spans="2:29" ht="12.75">
      <c r="B995" s="19"/>
      <c r="C995" s="19"/>
      <c r="D995" s="19"/>
      <c r="E995" s="19"/>
      <c r="F995" s="19"/>
      <c r="G995" s="19"/>
      <c r="H995" s="19"/>
      <c r="I995" s="19"/>
      <c r="J995" s="19"/>
      <c r="K995" s="19"/>
      <c r="L995" s="19"/>
      <c r="M995" s="19"/>
      <c r="N995" s="7"/>
      <c r="O995" s="19"/>
      <c r="P995" s="19"/>
      <c r="Q995" s="19"/>
      <c r="R995" s="19"/>
      <c r="S995" s="19"/>
      <c r="T995" s="19"/>
      <c r="U995" s="19"/>
      <c r="V995" s="19"/>
      <c r="W995" s="19"/>
      <c r="X995" s="19"/>
      <c r="Y995" s="19"/>
      <c r="Z995" s="19"/>
      <c r="AA995" s="19"/>
      <c r="AB995" s="19"/>
      <c r="AC995" s="19"/>
    </row>
    <row r="996" spans="2:29" ht="12.75">
      <c r="B996" s="19"/>
      <c r="C996" s="19"/>
      <c r="D996" s="19"/>
      <c r="E996" s="19"/>
      <c r="F996" s="19"/>
      <c r="G996" s="19"/>
      <c r="H996" s="19"/>
      <c r="I996" s="19"/>
      <c r="J996" s="19"/>
      <c r="K996" s="19"/>
      <c r="L996" s="19"/>
      <c r="M996" s="19"/>
      <c r="N996" s="7"/>
      <c r="O996" s="19"/>
      <c r="P996" s="19"/>
      <c r="Q996" s="19"/>
      <c r="R996" s="19"/>
      <c r="S996" s="19"/>
      <c r="T996" s="19"/>
      <c r="U996" s="19"/>
      <c r="V996" s="19"/>
      <c r="W996" s="19"/>
      <c r="X996" s="19"/>
      <c r="Y996" s="19"/>
      <c r="Z996" s="19"/>
      <c r="AA996" s="19"/>
      <c r="AB996" s="19"/>
      <c r="AC996" s="19"/>
    </row>
    <row r="997" spans="2:29" ht="12.75">
      <c r="B997" s="19"/>
      <c r="C997" s="19"/>
      <c r="D997" s="19"/>
      <c r="E997" s="19"/>
      <c r="F997" s="19"/>
      <c r="G997" s="19"/>
      <c r="H997" s="19"/>
      <c r="I997" s="19"/>
      <c r="J997" s="19"/>
      <c r="K997" s="19"/>
      <c r="L997" s="19"/>
      <c r="M997" s="19"/>
      <c r="N997" s="7"/>
      <c r="O997" s="19"/>
      <c r="P997" s="19"/>
      <c r="Q997" s="19"/>
      <c r="R997" s="19"/>
      <c r="S997" s="19"/>
      <c r="T997" s="19"/>
      <c r="U997" s="19"/>
      <c r="V997" s="19"/>
      <c r="W997" s="19"/>
      <c r="X997" s="19"/>
      <c r="Y997" s="19"/>
      <c r="Z997" s="19"/>
      <c r="AA997" s="19"/>
      <c r="AB997" s="19"/>
      <c r="AC997" s="19"/>
    </row>
    <row r="998" spans="2:29" ht="12.75">
      <c r="B998" s="19"/>
      <c r="C998" s="19"/>
      <c r="D998" s="19"/>
      <c r="E998" s="19"/>
      <c r="F998" s="19"/>
      <c r="G998" s="19"/>
      <c r="H998" s="19"/>
      <c r="I998" s="19"/>
      <c r="J998" s="19"/>
      <c r="K998" s="19"/>
      <c r="L998" s="19"/>
      <c r="M998" s="19"/>
      <c r="N998" s="7"/>
      <c r="O998" s="19"/>
      <c r="P998" s="19"/>
      <c r="Q998" s="19"/>
      <c r="R998" s="19"/>
      <c r="S998" s="19"/>
      <c r="T998" s="19"/>
      <c r="U998" s="19"/>
      <c r="V998" s="19"/>
      <c r="W998" s="19"/>
      <c r="X998" s="19"/>
      <c r="Y998" s="19"/>
      <c r="Z998" s="19"/>
      <c r="AA998" s="19"/>
      <c r="AB998" s="19"/>
      <c r="AC998" s="19"/>
    </row>
    <row r="999" spans="2:29" ht="12.75">
      <c r="B999" s="19"/>
      <c r="C999" s="19"/>
      <c r="D999" s="19"/>
      <c r="E999" s="19"/>
      <c r="F999" s="19"/>
      <c r="G999" s="19"/>
      <c r="H999" s="19"/>
      <c r="I999" s="19"/>
      <c r="J999" s="19"/>
      <c r="K999" s="19"/>
      <c r="L999" s="19"/>
      <c r="M999" s="19"/>
      <c r="N999" s="7"/>
      <c r="O999" s="19"/>
      <c r="P999" s="19"/>
      <c r="Q999" s="19"/>
      <c r="R999" s="19"/>
      <c r="S999" s="19"/>
      <c r="T999" s="19"/>
      <c r="U999" s="19"/>
      <c r="V999" s="19"/>
      <c r="W999" s="19"/>
      <c r="X999" s="19"/>
      <c r="Y999" s="19"/>
      <c r="Z999" s="19"/>
      <c r="AA999" s="19"/>
      <c r="AB999" s="19"/>
      <c r="AC999" s="19"/>
    </row>
    <row r="1000" spans="2:29" ht="12.75">
      <c r="B1000" s="19"/>
      <c r="C1000" s="19"/>
      <c r="D1000" s="19"/>
      <c r="E1000" s="19"/>
      <c r="F1000" s="19"/>
      <c r="G1000" s="19"/>
      <c r="H1000" s="19"/>
      <c r="I1000" s="19"/>
      <c r="J1000" s="19"/>
      <c r="K1000" s="19"/>
      <c r="L1000" s="19"/>
      <c r="M1000" s="19"/>
      <c r="N1000" s="7"/>
      <c r="O1000" s="19"/>
      <c r="P1000" s="19"/>
      <c r="Q1000" s="19"/>
      <c r="R1000" s="19"/>
      <c r="S1000" s="19"/>
      <c r="T1000" s="19"/>
      <c r="U1000" s="19"/>
      <c r="V1000" s="19"/>
      <c r="W1000" s="19"/>
      <c r="X1000" s="19"/>
      <c r="Y1000" s="19"/>
      <c r="Z1000" s="19"/>
      <c r="AA1000" s="19"/>
      <c r="AB1000" s="19"/>
      <c r="AC1000" s="19"/>
    </row>
  </sheetData>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 ref="H10" r:id="rId9" xr:uid="{00000000-0004-0000-0300-000008000000}"/>
    <hyperlink ref="H11" r:id="rId10" xr:uid="{00000000-0004-0000-0300-000009000000}"/>
    <hyperlink ref="H12" r:id="rId11" xr:uid="{00000000-0004-0000-0300-00000A000000}"/>
    <hyperlink ref="H13" r:id="rId12" xr:uid="{00000000-0004-0000-0300-00000B000000}"/>
    <hyperlink ref="H14" r:id="rId13" xr:uid="{00000000-0004-0000-0300-00000C000000}"/>
    <hyperlink ref="H15" r:id="rId14" xr:uid="{00000000-0004-0000-0300-00000D000000}"/>
    <hyperlink ref="H16" r:id="rId15" xr:uid="{00000000-0004-0000-0300-00000E000000}"/>
    <hyperlink ref="H17" r:id="rId16" xr:uid="{00000000-0004-0000-0300-00000F000000}"/>
    <hyperlink ref="H18" r:id="rId17" xr:uid="{00000000-0004-0000-0300-000010000000}"/>
    <hyperlink ref="H19" r:id="rId18" xr:uid="{00000000-0004-0000-0300-000011000000}"/>
    <hyperlink ref="H20" r:id="rId19" xr:uid="{00000000-0004-0000-0300-000012000000}"/>
    <hyperlink ref="H21" r:id="rId20" xr:uid="{00000000-0004-0000-0300-000013000000}"/>
    <hyperlink ref="H22" r:id="rId21" xr:uid="{00000000-0004-0000-0300-000014000000}"/>
    <hyperlink ref="H23" r:id="rId22" xr:uid="{00000000-0004-0000-0300-000015000000}"/>
    <hyperlink ref="H24" r:id="rId23" xr:uid="{00000000-0004-0000-0300-000016000000}"/>
    <hyperlink ref="H25" r:id="rId24" xr:uid="{00000000-0004-0000-0300-000017000000}"/>
    <hyperlink ref="H26" r:id="rId25" xr:uid="{00000000-0004-0000-0300-000018000000}"/>
    <hyperlink ref="H27" r:id="rId26" xr:uid="{00000000-0004-0000-0300-000019000000}"/>
    <hyperlink ref="H28" r:id="rId27" xr:uid="{00000000-0004-0000-0300-00001A000000}"/>
    <hyperlink ref="H29" r:id="rId28" xr:uid="{00000000-0004-0000-0300-00001B000000}"/>
    <hyperlink ref="H30" r:id="rId29" xr:uid="{00000000-0004-0000-0300-00001C000000}"/>
    <hyperlink ref="H31" r:id="rId30" xr:uid="{00000000-0004-0000-0300-00001D000000}"/>
    <hyperlink ref="H32" r:id="rId31" xr:uid="{00000000-0004-0000-0300-00001E000000}"/>
    <hyperlink ref="H33" r:id="rId32" xr:uid="{00000000-0004-0000-0300-00001F000000}"/>
    <hyperlink ref="H34" r:id="rId33" xr:uid="{00000000-0004-0000-0300-000020000000}"/>
    <hyperlink ref="H35" r:id="rId34" xr:uid="{00000000-0004-0000-0300-000021000000}"/>
    <hyperlink ref="H36" r:id="rId35" xr:uid="{00000000-0004-0000-0300-000022000000}"/>
    <hyperlink ref="H37" r:id="rId36" xr:uid="{00000000-0004-0000-0300-000023000000}"/>
    <hyperlink ref="H38" r:id="rId37" xr:uid="{00000000-0004-0000-0300-000024000000}"/>
    <hyperlink ref="H39" r:id="rId38" xr:uid="{00000000-0004-0000-0300-000025000000}"/>
    <hyperlink ref="H40" r:id="rId39" xr:uid="{00000000-0004-0000-0300-000026000000}"/>
    <hyperlink ref="H41" r:id="rId40" xr:uid="{00000000-0004-0000-0300-000027000000}"/>
    <hyperlink ref="H42" r:id="rId41" xr:uid="{00000000-0004-0000-0300-000028000000}"/>
    <hyperlink ref="H43" r:id="rId42" xr:uid="{00000000-0004-0000-0300-000029000000}"/>
    <hyperlink ref="H44" r:id="rId43" xr:uid="{00000000-0004-0000-0300-00002A000000}"/>
    <hyperlink ref="H45" r:id="rId44" xr:uid="{00000000-0004-0000-0300-00002B000000}"/>
    <hyperlink ref="H46" r:id="rId45" xr:uid="{00000000-0004-0000-0300-00002C000000}"/>
    <hyperlink ref="H47" r:id="rId46" xr:uid="{00000000-0004-0000-0300-00002D000000}"/>
    <hyperlink ref="H48" r:id="rId47" xr:uid="{00000000-0004-0000-0300-00002E000000}"/>
    <hyperlink ref="H49" r:id="rId48" xr:uid="{00000000-0004-0000-0300-00002F000000}"/>
    <hyperlink ref="H50" r:id="rId49" xr:uid="{00000000-0004-0000-0300-000030000000}"/>
    <hyperlink ref="H51" r:id="rId50" xr:uid="{00000000-0004-0000-0300-000031000000}"/>
    <hyperlink ref="H52" r:id="rId51" xr:uid="{00000000-0004-0000-0300-000032000000}"/>
    <hyperlink ref="H53" r:id="rId52" xr:uid="{00000000-0004-0000-0300-000033000000}"/>
    <hyperlink ref="H54" r:id="rId53" xr:uid="{00000000-0004-0000-0300-000034000000}"/>
    <hyperlink ref="H55" r:id="rId54" xr:uid="{00000000-0004-0000-0300-000035000000}"/>
    <hyperlink ref="H56" r:id="rId55" xr:uid="{00000000-0004-0000-0300-000036000000}"/>
    <hyperlink ref="H57" r:id="rId56" xr:uid="{00000000-0004-0000-0300-000037000000}"/>
    <hyperlink ref="H58" r:id="rId57" xr:uid="{00000000-0004-0000-0300-000038000000}"/>
    <hyperlink ref="H59" r:id="rId58" xr:uid="{00000000-0004-0000-0300-000039000000}"/>
    <hyperlink ref="H60" r:id="rId59" xr:uid="{00000000-0004-0000-0300-00003A000000}"/>
    <hyperlink ref="H61" r:id="rId60" xr:uid="{00000000-0004-0000-0300-00003B000000}"/>
    <hyperlink ref="H62" r:id="rId61" xr:uid="{00000000-0004-0000-0300-00003C000000}"/>
    <hyperlink ref="H63" r:id="rId62" xr:uid="{00000000-0004-0000-0300-00003D000000}"/>
    <hyperlink ref="H64" r:id="rId63" xr:uid="{00000000-0004-0000-0300-00003E000000}"/>
    <hyperlink ref="H65" r:id="rId64" xr:uid="{00000000-0004-0000-0300-00003F000000}"/>
    <hyperlink ref="H66" r:id="rId65" xr:uid="{00000000-0004-0000-0300-000040000000}"/>
    <hyperlink ref="H67" r:id="rId66" xr:uid="{00000000-0004-0000-0300-000041000000}"/>
    <hyperlink ref="H68" r:id="rId67" xr:uid="{00000000-0004-0000-0300-000042000000}"/>
    <hyperlink ref="H69" r:id="rId68" xr:uid="{00000000-0004-0000-0300-000043000000}"/>
    <hyperlink ref="H70" r:id="rId69" xr:uid="{00000000-0004-0000-0300-000044000000}"/>
    <hyperlink ref="H71" r:id="rId70" xr:uid="{00000000-0004-0000-0300-000045000000}"/>
    <hyperlink ref="H72" r:id="rId71" xr:uid="{00000000-0004-0000-0300-000046000000}"/>
    <hyperlink ref="H73" r:id="rId72" xr:uid="{00000000-0004-0000-0300-000047000000}"/>
    <hyperlink ref="H74" r:id="rId73" xr:uid="{00000000-0004-0000-0300-000048000000}"/>
    <hyperlink ref="H75" r:id="rId74" xr:uid="{00000000-0004-0000-0300-000049000000}"/>
    <hyperlink ref="H76" r:id="rId75" xr:uid="{00000000-0004-0000-0300-00004A000000}"/>
    <hyperlink ref="H77" r:id="rId76" xr:uid="{00000000-0004-0000-0300-00004B000000}"/>
    <hyperlink ref="H78" r:id="rId77" xr:uid="{00000000-0004-0000-0300-00004C000000}"/>
    <hyperlink ref="H79" r:id="rId78" xr:uid="{00000000-0004-0000-0300-00004D000000}"/>
    <hyperlink ref="H80" r:id="rId79" xr:uid="{00000000-0004-0000-0300-00004E000000}"/>
    <hyperlink ref="H81" r:id="rId80" xr:uid="{00000000-0004-0000-0300-00004F000000}"/>
    <hyperlink ref="H82" r:id="rId81" xr:uid="{00000000-0004-0000-0300-000050000000}"/>
    <hyperlink ref="H83" r:id="rId82" xr:uid="{00000000-0004-0000-0300-000051000000}"/>
    <hyperlink ref="H84" r:id="rId83" xr:uid="{00000000-0004-0000-0300-000052000000}"/>
    <hyperlink ref="H85" r:id="rId84" xr:uid="{00000000-0004-0000-0300-000053000000}"/>
    <hyperlink ref="H86" r:id="rId85" xr:uid="{00000000-0004-0000-0300-000054000000}"/>
    <hyperlink ref="H87" r:id="rId86" xr:uid="{00000000-0004-0000-0300-000055000000}"/>
    <hyperlink ref="H88" r:id="rId87" xr:uid="{00000000-0004-0000-0300-000056000000}"/>
    <hyperlink ref="H89" r:id="rId88" xr:uid="{00000000-0004-0000-0300-000057000000}"/>
    <hyperlink ref="H90" r:id="rId89" xr:uid="{00000000-0004-0000-0300-000058000000}"/>
    <hyperlink ref="H91" r:id="rId90" xr:uid="{00000000-0004-0000-0300-000059000000}"/>
    <hyperlink ref="H92" r:id="rId91" xr:uid="{00000000-0004-0000-0300-00005A000000}"/>
    <hyperlink ref="H93" r:id="rId92" xr:uid="{00000000-0004-0000-0300-00005B000000}"/>
    <hyperlink ref="H94" r:id="rId93" xr:uid="{00000000-0004-0000-0300-00005C000000}"/>
    <hyperlink ref="H95" r:id="rId94" xr:uid="{00000000-0004-0000-0300-00005D000000}"/>
    <hyperlink ref="H96" r:id="rId95" xr:uid="{00000000-0004-0000-0300-00005E000000}"/>
    <hyperlink ref="H97" r:id="rId96" xr:uid="{00000000-0004-0000-0300-00005F000000}"/>
    <hyperlink ref="H98" r:id="rId97" xr:uid="{00000000-0004-0000-0300-000060000000}"/>
    <hyperlink ref="H99" r:id="rId98" xr:uid="{00000000-0004-0000-0300-000061000000}"/>
    <hyperlink ref="H100" r:id="rId99" xr:uid="{00000000-0004-0000-0300-000062000000}"/>
    <hyperlink ref="H101" r:id="rId100" xr:uid="{00000000-0004-0000-0300-000063000000}"/>
    <hyperlink ref="H102" r:id="rId101" xr:uid="{00000000-0004-0000-0300-000064000000}"/>
    <hyperlink ref="H103" r:id="rId102" xr:uid="{00000000-0004-0000-0300-000065000000}"/>
    <hyperlink ref="H104" r:id="rId103" xr:uid="{00000000-0004-0000-0300-000066000000}"/>
    <hyperlink ref="H105" r:id="rId104" xr:uid="{00000000-0004-0000-0300-000067000000}"/>
    <hyperlink ref="H106" r:id="rId105" xr:uid="{00000000-0004-0000-0300-000068000000}"/>
    <hyperlink ref="H107" r:id="rId106" xr:uid="{00000000-0004-0000-0300-000069000000}"/>
    <hyperlink ref="H108" r:id="rId107" xr:uid="{00000000-0004-0000-0300-00006A000000}"/>
    <hyperlink ref="H109" r:id="rId108" xr:uid="{00000000-0004-0000-0300-00006B000000}"/>
    <hyperlink ref="H110" r:id="rId109" xr:uid="{00000000-0004-0000-0300-00006C000000}"/>
    <hyperlink ref="H111" r:id="rId110" xr:uid="{00000000-0004-0000-0300-00006D000000}"/>
    <hyperlink ref="H112" r:id="rId111" xr:uid="{00000000-0004-0000-0300-00006E000000}"/>
    <hyperlink ref="H113" r:id="rId112" xr:uid="{00000000-0004-0000-0300-00006F000000}"/>
    <hyperlink ref="H114" r:id="rId113" xr:uid="{00000000-0004-0000-0300-000070000000}"/>
    <hyperlink ref="H115" r:id="rId114" xr:uid="{00000000-0004-0000-0300-000071000000}"/>
    <hyperlink ref="H116" r:id="rId115" xr:uid="{00000000-0004-0000-0300-000072000000}"/>
    <hyperlink ref="H117" r:id="rId116" xr:uid="{00000000-0004-0000-0300-000073000000}"/>
    <hyperlink ref="H118" r:id="rId117" xr:uid="{00000000-0004-0000-0300-000074000000}"/>
    <hyperlink ref="H119" r:id="rId118" xr:uid="{00000000-0004-0000-0300-000075000000}"/>
    <hyperlink ref="H120" r:id="rId119" xr:uid="{00000000-0004-0000-0300-000076000000}"/>
    <hyperlink ref="H121" r:id="rId120" xr:uid="{00000000-0004-0000-0300-000077000000}"/>
    <hyperlink ref="H122" r:id="rId121" xr:uid="{00000000-0004-0000-0300-000078000000}"/>
    <hyperlink ref="H123" r:id="rId122" xr:uid="{00000000-0004-0000-0300-000079000000}"/>
    <hyperlink ref="H124" r:id="rId123" xr:uid="{00000000-0004-0000-0300-00007A000000}"/>
    <hyperlink ref="H125" r:id="rId124" xr:uid="{00000000-0004-0000-0300-00007B000000}"/>
    <hyperlink ref="H126" r:id="rId125" xr:uid="{00000000-0004-0000-0300-00007C000000}"/>
    <hyperlink ref="H127" r:id="rId126" xr:uid="{00000000-0004-0000-0300-00007D000000}"/>
    <hyperlink ref="H128" r:id="rId127" xr:uid="{00000000-0004-0000-0300-00007E000000}"/>
    <hyperlink ref="H129" r:id="rId128" xr:uid="{00000000-0004-0000-0300-00007F000000}"/>
    <hyperlink ref="H130" r:id="rId129" xr:uid="{00000000-0004-0000-0300-000080000000}"/>
    <hyperlink ref="H131" r:id="rId130" xr:uid="{00000000-0004-0000-0300-000081000000}"/>
    <hyperlink ref="H132" r:id="rId131" xr:uid="{00000000-0004-0000-0300-000082000000}"/>
    <hyperlink ref="H133" r:id="rId132" xr:uid="{00000000-0004-0000-0300-000083000000}"/>
    <hyperlink ref="H134" r:id="rId133" xr:uid="{00000000-0004-0000-0300-000084000000}"/>
    <hyperlink ref="H135" r:id="rId134" xr:uid="{00000000-0004-0000-0300-000085000000}"/>
    <hyperlink ref="H136" r:id="rId135" xr:uid="{00000000-0004-0000-0300-000086000000}"/>
    <hyperlink ref="H137" r:id="rId136" xr:uid="{00000000-0004-0000-0300-000087000000}"/>
    <hyperlink ref="H138" r:id="rId137" xr:uid="{00000000-0004-0000-0300-000088000000}"/>
    <hyperlink ref="H139" r:id="rId138" xr:uid="{00000000-0004-0000-0300-000089000000}"/>
    <hyperlink ref="H140" r:id="rId139" xr:uid="{00000000-0004-0000-0300-00008A000000}"/>
    <hyperlink ref="H141" r:id="rId140" xr:uid="{00000000-0004-0000-0300-00008B000000}"/>
    <hyperlink ref="H142" r:id="rId141" xr:uid="{00000000-0004-0000-0300-00008C000000}"/>
    <hyperlink ref="H143" r:id="rId142" xr:uid="{00000000-0004-0000-0300-00008D000000}"/>
    <hyperlink ref="H144" r:id="rId143" xr:uid="{00000000-0004-0000-0300-00008E000000}"/>
    <hyperlink ref="H145" r:id="rId144" xr:uid="{00000000-0004-0000-0300-00008F000000}"/>
    <hyperlink ref="H146" r:id="rId145" xr:uid="{00000000-0004-0000-0300-000090000000}"/>
    <hyperlink ref="H147" r:id="rId146" xr:uid="{00000000-0004-0000-0300-000091000000}"/>
    <hyperlink ref="H148" r:id="rId147" xr:uid="{00000000-0004-0000-0300-000092000000}"/>
    <hyperlink ref="H149" r:id="rId148" xr:uid="{00000000-0004-0000-0300-000093000000}"/>
    <hyperlink ref="H150" r:id="rId149" xr:uid="{00000000-0004-0000-0300-000094000000}"/>
    <hyperlink ref="H151" r:id="rId150" xr:uid="{00000000-0004-0000-0300-000095000000}"/>
    <hyperlink ref="H152" r:id="rId151" xr:uid="{00000000-0004-0000-0300-000096000000}"/>
    <hyperlink ref="H153" r:id="rId152" xr:uid="{00000000-0004-0000-0300-000097000000}"/>
    <hyperlink ref="H154" r:id="rId153" xr:uid="{00000000-0004-0000-0300-000098000000}"/>
    <hyperlink ref="H155" r:id="rId154" xr:uid="{00000000-0004-0000-0300-000099000000}"/>
    <hyperlink ref="H156" r:id="rId155" xr:uid="{00000000-0004-0000-0300-00009A000000}"/>
    <hyperlink ref="H157" r:id="rId156" xr:uid="{00000000-0004-0000-0300-00009B000000}"/>
    <hyperlink ref="H158" r:id="rId157" xr:uid="{00000000-0004-0000-0300-00009C000000}"/>
    <hyperlink ref="H159" r:id="rId158" xr:uid="{00000000-0004-0000-0300-00009D000000}"/>
    <hyperlink ref="H160" r:id="rId159" xr:uid="{00000000-0004-0000-0300-00009E000000}"/>
    <hyperlink ref="H161" r:id="rId160" xr:uid="{00000000-0004-0000-0300-00009F000000}"/>
    <hyperlink ref="H162" r:id="rId161" xr:uid="{00000000-0004-0000-0300-0000A0000000}"/>
    <hyperlink ref="H163" r:id="rId162" xr:uid="{00000000-0004-0000-0300-0000A1000000}"/>
    <hyperlink ref="H164" r:id="rId163" xr:uid="{00000000-0004-0000-0300-0000A2000000}"/>
    <hyperlink ref="H165" r:id="rId164" xr:uid="{00000000-0004-0000-0300-0000A3000000}"/>
    <hyperlink ref="H166" r:id="rId165" xr:uid="{00000000-0004-0000-0300-0000A4000000}"/>
    <hyperlink ref="H167" r:id="rId166" xr:uid="{00000000-0004-0000-0300-0000A5000000}"/>
    <hyperlink ref="H168" r:id="rId167" xr:uid="{00000000-0004-0000-0300-0000A6000000}"/>
    <hyperlink ref="H169" r:id="rId168" xr:uid="{00000000-0004-0000-0300-0000A7000000}"/>
    <hyperlink ref="H170" r:id="rId169" xr:uid="{00000000-0004-0000-0300-0000A8000000}"/>
    <hyperlink ref="H171" r:id="rId170" xr:uid="{00000000-0004-0000-0300-0000A9000000}"/>
    <hyperlink ref="H172" r:id="rId171" xr:uid="{00000000-0004-0000-0300-0000AA000000}"/>
    <hyperlink ref="H173" r:id="rId172" xr:uid="{00000000-0004-0000-0300-0000AB000000}"/>
    <hyperlink ref="H174" r:id="rId173" xr:uid="{00000000-0004-0000-0300-0000AC000000}"/>
    <hyperlink ref="H175" r:id="rId174" xr:uid="{00000000-0004-0000-0300-0000AD000000}"/>
    <hyperlink ref="H176" r:id="rId175" xr:uid="{00000000-0004-0000-0300-0000AE000000}"/>
    <hyperlink ref="H177" r:id="rId176" xr:uid="{00000000-0004-0000-0300-0000AF000000}"/>
    <hyperlink ref="H178" r:id="rId177" xr:uid="{00000000-0004-0000-0300-0000B0000000}"/>
    <hyperlink ref="H179" r:id="rId178" xr:uid="{00000000-0004-0000-0300-0000B1000000}"/>
    <hyperlink ref="H180" r:id="rId179" xr:uid="{00000000-0004-0000-0300-0000B2000000}"/>
    <hyperlink ref="H181" r:id="rId180" xr:uid="{00000000-0004-0000-0300-0000B3000000}"/>
    <hyperlink ref="H182" r:id="rId181" xr:uid="{00000000-0004-0000-0300-0000B4000000}"/>
    <hyperlink ref="H183" r:id="rId182" xr:uid="{00000000-0004-0000-0300-0000B5000000}"/>
    <hyperlink ref="H184" r:id="rId183" xr:uid="{00000000-0004-0000-0300-0000B6000000}"/>
    <hyperlink ref="H185" r:id="rId184" xr:uid="{00000000-0004-0000-0300-0000B7000000}"/>
    <hyperlink ref="H186" r:id="rId185" xr:uid="{00000000-0004-0000-0300-0000B8000000}"/>
    <hyperlink ref="H187" r:id="rId186" xr:uid="{00000000-0004-0000-0300-0000B9000000}"/>
    <hyperlink ref="H188" r:id="rId187" xr:uid="{00000000-0004-0000-0300-0000BA000000}"/>
    <hyperlink ref="H189" r:id="rId188" xr:uid="{00000000-0004-0000-0300-0000BB000000}"/>
    <hyperlink ref="H190" r:id="rId189" xr:uid="{00000000-0004-0000-0300-0000BC000000}"/>
    <hyperlink ref="H191" r:id="rId190" xr:uid="{00000000-0004-0000-0300-0000BD000000}"/>
    <hyperlink ref="H192" r:id="rId191" xr:uid="{00000000-0004-0000-0300-0000BE000000}"/>
    <hyperlink ref="H193" r:id="rId192" xr:uid="{00000000-0004-0000-0300-0000BF000000}"/>
    <hyperlink ref="H194" r:id="rId193" xr:uid="{00000000-0004-0000-0300-0000C0000000}"/>
    <hyperlink ref="H195" r:id="rId194" xr:uid="{00000000-0004-0000-0300-0000C1000000}"/>
    <hyperlink ref="H196" r:id="rId195" xr:uid="{00000000-0004-0000-0300-0000C2000000}"/>
    <hyperlink ref="H197" r:id="rId196" xr:uid="{00000000-0004-0000-0300-0000C3000000}"/>
    <hyperlink ref="H198" r:id="rId197" xr:uid="{00000000-0004-0000-0300-0000C4000000}"/>
    <hyperlink ref="H199" r:id="rId198" xr:uid="{00000000-0004-0000-0300-0000C5000000}"/>
    <hyperlink ref="H200" r:id="rId199" xr:uid="{00000000-0004-0000-0300-0000C6000000}"/>
    <hyperlink ref="H201" r:id="rId200" xr:uid="{00000000-0004-0000-0300-0000C7000000}"/>
    <hyperlink ref="H202" r:id="rId201" xr:uid="{00000000-0004-0000-0300-0000C8000000}"/>
    <hyperlink ref="H203" r:id="rId202" xr:uid="{00000000-0004-0000-0300-0000C9000000}"/>
    <hyperlink ref="H204" r:id="rId203" xr:uid="{00000000-0004-0000-0300-0000CA000000}"/>
    <hyperlink ref="H205" r:id="rId204" xr:uid="{00000000-0004-0000-0300-0000CB000000}"/>
    <hyperlink ref="H206" r:id="rId205" xr:uid="{00000000-0004-0000-0300-0000CC000000}"/>
    <hyperlink ref="H207" r:id="rId206" xr:uid="{00000000-0004-0000-0300-0000CD000000}"/>
    <hyperlink ref="H208" r:id="rId207" xr:uid="{00000000-0004-0000-0300-0000CE000000}"/>
    <hyperlink ref="H209" r:id="rId208" xr:uid="{00000000-0004-0000-0300-0000CF000000}"/>
    <hyperlink ref="H210" r:id="rId209" xr:uid="{00000000-0004-0000-0300-0000D0000000}"/>
    <hyperlink ref="H211" r:id="rId210" xr:uid="{00000000-0004-0000-0300-0000D1000000}"/>
    <hyperlink ref="H212" r:id="rId211" xr:uid="{00000000-0004-0000-0300-0000D2000000}"/>
    <hyperlink ref="H213" r:id="rId212" xr:uid="{00000000-0004-0000-0300-0000D3000000}"/>
    <hyperlink ref="H214" r:id="rId213" xr:uid="{00000000-0004-0000-0300-0000D4000000}"/>
    <hyperlink ref="H215" r:id="rId214" xr:uid="{00000000-0004-0000-0300-0000D5000000}"/>
    <hyperlink ref="H216" r:id="rId215" xr:uid="{00000000-0004-0000-0300-0000D6000000}"/>
    <hyperlink ref="H217" r:id="rId216" xr:uid="{00000000-0004-0000-0300-0000D7000000}"/>
    <hyperlink ref="H218" r:id="rId217" xr:uid="{00000000-0004-0000-0300-0000D8000000}"/>
    <hyperlink ref="H219" r:id="rId218" xr:uid="{00000000-0004-0000-0300-0000D9000000}"/>
    <hyperlink ref="H220" r:id="rId219" xr:uid="{00000000-0004-0000-0300-0000DA000000}"/>
    <hyperlink ref="H221" r:id="rId220" xr:uid="{00000000-0004-0000-0300-0000DB000000}"/>
    <hyperlink ref="H222" r:id="rId221" xr:uid="{00000000-0004-0000-0300-0000DC000000}"/>
    <hyperlink ref="H223" r:id="rId222" xr:uid="{00000000-0004-0000-0300-0000DD000000}"/>
    <hyperlink ref="H224" r:id="rId223" xr:uid="{00000000-0004-0000-0300-0000DE000000}"/>
    <hyperlink ref="H225" r:id="rId224" xr:uid="{00000000-0004-0000-0300-0000DF000000}"/>
    <hyperlink ref="H226" r:id="rId225" xr:uid="{00000000-0004-0000-0300-0000E0000000}"/>
    <hyperlink ref="H227" r:id="rId226" xr:uid="{00000000-0004-0000-0300-0000E1000000}"/>
    <hyperlink ref="H228" r:id="rId227" xr:uid="{00000000-0004-0000-0300-0000E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33"/>
  <sheetViews>
    <sheetView workbookViewId="0">
      <pane ySplit="1" topLeftCell="A2" activePane="bottomLeft" state="frozen"/>
      <selection pane="bottomLeft" activeCell="A2" sqref="A2:A210"/>
    </sheetView>
  </sheetViews>
  <sheetFormatPr defaultColWidth="12.5703125" defaultRowHeight="15.75" customHeight="1"/>
  <cols>
    <col min="2" max="13" width="12.5703125" customWidth="1"/>
    <col min="14" max="14" width="535.140625" customWidth="1"/>
  </cols>
  <sheetData>
    <row r="1" spans="1:27">
      <c r="A1" t="s">
        <v>14459</v>
      </c>
      <c r="B1" s="1" t="s">
        <v>0</v>
      </c>
      <c r="C1" s="1" t="s">
        <v>1</v>
      </c>
      <c r="D1" s="1" t="s">
        <v>2</v>
      </c>
      <c r="E1" s="1" t="s">
        <v>3</v>
      </c>
      <c r="F1" s="1" t="s">
        <v>4</v>
      </c>
      <c r="G1" s="1" t="s">
        <v>18</v>
      </c>
      <c r="H1" s="1" t="s">
        <v>6</v>
      </c>
      <c r="I1" s="1" t="s">
        <v>7</v>
      </c>
      <c r="J1" s="1" t="s">
        <v>8</v>
      </c>
      <c r="K1" s="1" t="s">
        <v>9</v>
      </c>
      <c r="L1" s="1" t="s">
        <v>10</v>
      </c>
      <c r="M1" s="1" t="s">
        <v>11</v>
      </c>
      <c r="N1" s="1" t="s">
        <v>12</v>
      </c>
      <c r="O1" s="19"/>
      <c r="P1" s="19"/>
      <c r="Q1" s="19"/>
      <c r="R1" s="19"/>
      <c r="S1" s="19"/>
      <c r="T1" s="19"/>
      <c r="U1" s="19"/>
      <c r="V1" s="19"/>
      <c r="W1" s="19"/>
      <c r="X1" s="19"/>
      <c r="Y1" s="19"/>
      <c r="Z1" s="19"/>
      <c r="AA1" s="19"/>
    </row>
    <row r="2" spans="1:27" ht="22.5" customHeight="1">
      <c r="A2" t="s">
        <v>14463</v>
      </c>
      <c r="B2" s="7" t="s">
        <v>1160</v>
      </c>
      <c r="C2" s="7" t="s">
        <v>4564</v>
      </c>
      <c r="D2" s="7" t="s">
        <v>4564</v>
      </c>
      <c r="E2" s="21" t="s">
        <v>4565</v>
      </c>
      <c r="F2" s="7" t="s">
        <v>4566</v>
      </c>
      <c r="G2" s="7"/>
      <c r="H2" s="7"/>
      <c r="I2" s="7">
        <v>4.9000000000000004</v>
      </c>
      <c r="J2" s="7">
        <v>144</v>
      </c>
      <c r="K2" s="7" t="s">
        <v>4567</v>
      </c>
      <c r="L2" s="7" t="s">
        <v>4568</v>
      </c>
      <c r="M2" s="7" t="s">
        <v>4569</v>
      </c>
      <c r="N2" s="7" t="s">
        <v>119</v>
      </c>
      <c r="O2" s="19"/>
      <c r="P2" s="19"/>
      <c r="Q2" s="19"/>
      <c r="R2" s="19"/>
      <c r="S2" s="19"/>
      <c r="T2" s="19"/>
      <c r="U2" s="19"/>
      <c r="V2" s="19"/>
      <c r="W2" s="19"/>
      <c r="X2" s="19"/>
      <c r="Y2" s="19"/>
      <c r="Z2" s="19"/>
      <c r="AA2" s="19"/>
    </row>
    <row r="3" spans="1:27" ht="22.5" customHeight="1">
      <c r="A3" t="s">
        <v>14463</v>
      </c>
      <c r="B3" s="7" t="s">
        <v>1160</v>
      </c>
      <c r="C3" s="7" t="s">
        <v>4570</v>
      </c>
      <c r="D3" s="7" t="s">
        <v>4571</v>
      </c>
      <c r="E3" s="21" t="s">
        <v>4572</v>
      </c>
      <c r="F3" s="7" t="s">
        <v>4573</v>
      </c>
      <c r="G3" s="7"/>
      <c r="H3" s="20" t="s">
        <v>4574</v>
      </c>
      <c r="I3" s="7">
        <v>4.8</v>
      </c>
      <c r="J3" s="7">
        <v>176</v>
      </c>
      <c r="K3" s="22" t="s">
        <v>4575</v>
      </c>
      <c r="L3" s="7" t="s">
        <v>4576</v>
      </c>
      <c r="M3" s="7" t="s">
        <v>1160</v>
      </c>
      <c r="N3" s="7" t="s">
        <v>119</v>
      </c>
      <c r="O3" s="19"/>
      <c r="P3" s="19"/>
      <c r="Q3" s="19"/>
      <c r="R3" s="19"/>
      <c r="S3" s="19"/>
      <c r="T3" s="19"/>
      <c r="U3" s="19"/>
      <c r="V3" s="19"/>
      <c r="W3" s="19"/>
      <c r="X3" s="19"/>
      <c r="Y3" s="19"/>
      <c r="Z3" s="19"/>
      <c r="AA3" s="19"/>
    </row>
    <row r="4" spans="1:27" ht="22.5" customHeight="1">
      <c r="A4" t="s">
        <v>14463</v>
      </c>
      <c r="B4" s="7" t="s">
        <v>1160</v>
      </c>
      <c r="C4" s="7" t="s">
        <v>4577</v>
      </c>
      <c r="D4" s="7" t="s">
        <v>4578</v>
      </c>
      <c r="E4" s="21" t="s">
        <v>4579</v>
      </c>
      <c r="F4" s="7" t="s">
        <v>4580</v>
      </c>
      <c r="G4" s="7"/>
      <c r="H4" s="17"/>
      <c r="I4" s="7">
        <v>4.9000000000000004</v>
      </c>
      <c r="J4" s="7">
        <v>57</v>
      </c>
      <c r="K4" s="22" t="s">
        <v>4581</v>
      </c>
      <c r="L4" s="7" t="s">
        <v>4582</v>
      </c>
      <c r="M4" s="7" t="s">
        <v>1160</v>
      </c>
      <c r="N4" s="7" t="s">
        <v>119</v>
      </c>
      <c r="O4" s="19"/>
      <c r="P4" s="19"/>
      <c r="Q4" s="19"/>
      <c r="R4" s="19"/>
      <c r="S4" s="19"/>
      <c r="T4" s="19"/>
      <c r="U4" s="19"/>
      <c r="V4" s="19"/>
      <c r="W4" s="19"/>
      <c r="X4" s="19"/>
      <c r="Y4" s="19"/>
      <c r="Z4" s="19"/>
      <c r="AA4" s="19"/>
    </row>
    <row r="5" spans="1:27" ht="22.5" customHeight="1">
      <c r="A5" t="s">
        <v>14463</v>
      </c>
      <c r="B5" s="7" t="s">
        <v>1160</v>
      </c>
      <c r="C5" s="7" t="s">
        <v>4583</v>
      </c>
      <c r="D5" s="7" t="s">
        <v>4584</v>
      </c>
      <c r="E5" s="21" t="s">
        <v>4585</v>
      </c>
      <c r="F5" s="7" t="s">
        <v>4586</v>
      </c>
      <c r="G5" s="7"/>
      <c r="H5" s="17" t="s">
        <v>4587</v>
      </c>
      <c r="I5" s="7">
        <v>5</v>
      </c>
      <c r="J5" s="7">
        <v>169</v>
      </c>
      <c r="K5" s="22" t="s">
        <v>4588</v>
      </c>
      <c r="L5" s="7" t="s">
        <v>4589</v>
      </c>
      <c r="M5" s="7" t="s">
        <v>4590</v>
      </c>
      <c r="N5" s="7" t="s">
        <v>316</v>
      </c>
      <c r="O5" s="19"/>
      <c r="P5" s="19"/>
      <c r="Q5" s="19"/>
      <c r="R5" s="19"/>
      <c r="S5" s="19"/>
      <c r="T5" s="19"/>
      <c r="U5" s="19"/>
      <c r="V5" s="19"/>
      <c r="W5" s="19"/>
      <c r="X5" s="19"/>
      <c r="Y5" s="19"/>
      <c r="Z5" s="19"/>
      <c r="AA5" s="19"/>
    </row>
    <row r="6" spans="1:27" ht="22.5" customHeight="1">
      <c r="A6" t="s">
        <v>14463</v>
      </c>
      <c r="B6" s="7" t="s">
        <v>1160</v>
      </c>
      <c r="C6" s="7" t="s">
        <v>4591</v>
      </c>
      <c r="D6" s="7" t="s">
        <v>4592</v>
      </c>
      <c r="E6" s="21" t="s">
        <v>4593</v>
      </c>
      <c r="F6" s="7" t="s">
        <v>4594</v>
      </c>
      <c r="G6" s="7"/>
      <c r="H6" s="17" t="s">
        <v>4595</v>
      </c>
      <c r="I6" s="7">
        <v>4.3</v>
      </c>
      <c r="J6" s="7">
        <v>903</v>
      </c>
      <c r="K6" s="7" t="s">
        <v>4596</v>
      </c>
      <c r="L6" s="7" t="s">
        <v>4597</v>
      </c>
      <c r="M6" s="7" t="s">
        <v>2690</v>
      </c>
      <c r="N6" s="7" t="s">
        <v>316</v>
      </c>
      <c r="O6" s="19"/>
      <c r="P6" s="19"/>
      <c r="Q6" s="19"/>
      <c r="R6" s="19"/>
      <c r="S6" s="19"/>
      <c r="T6" s="19"/>
      <c r="U6" s="19"/>
      <c r="V6" s="19"/>
      <c r="W6" s="19"/>
      <c r="X6" s="19"/>
      <c r="Y6" s="19"/>
      <c r="Z6" s="19"/>
      <c r="AA6" s="19"/>
    </row>
    <row r="7" spans="1:27" ht="22.5" customHeight="1">
      <c r="A7" t="s">
        <v>14463</v>
      </c>
      <c r="B7" s="7" t="s">
        <v>1160</v>
      </c>
      <c r="C7" s="7" t="s">
        <v>4598</v>
      </c>
      <c r="D7" s="7" t="s">
        <v>4599</v>
      </c>
      <c r="E7" s="21" t="s">
        <v>4600</v>
      </c>
      <c r="F7" s="7" t="s">
        <v>4601</v>
      </c>
      <c r="G7" s="7"/>
      <c r="H7" s="17" t="s">
        <v>4602</v>
      </c>
      <c r="I7" s="7">
        <v>4.9000000000000004</v>
      </c>
      <c r="J7" s="7">
        <v>134</v>
      </c>
      <c r="K7" s="7" t="s">
        <v>4603</v>
      </c>
      <c r="L7" s="7" t="s">
        <v>4604</v>
      </c>
      <c r="M7" s="7" t="s">
        <v>4605</v>
      </c>
      <c r="N7" s="7" t="s">
        <v>316</v>
      </c>
      <c r="O7" s="19"/>
      <c r="P7" s="19"/>
      <c r="Q7" s="19"/>
      <c r="R7" s="19"/>
      <c r="S7" s="19"/>
      <c r="T7" s="19"/>
      <c r="U7" s="19"/>
      <c r="V7" s="19"/>
      <c r="W7" s="19"/>
      <c r="X7" s="19"/>
      <c r="Y7" s="19"/>
      <c r="Z7" s="19"/>
      <c r="AA7" s="19"/>
    </row>
    <row r="8" spans="1:27" ht="22.5" customHeight="1">
      <c r="A8" t="s">
        <v>14463</v>
      </c>
      <c r="B8" s="7" t="s">
        <v>1160</v>
      </c>
      <c r="C8" s="7" t="s">
        <v>4606</v>
      </c>
      <c r="D8" s="7" t="s">
        <v>4607</v>
      </c>
      <c r="E8" s="21" t="s">
        <v>4608</v>
      </c>
      <c r="F8" s="7" t="s">
        <v>4609</v>
      </c>
      <c r="G8" s="7"/>
      <c r="H8" s="17" t="s">
        <v>4610</v>
      </c>
      <c r="I8" s="7">
        <v>4.9000000000000004</v>
      </c>
      <c r="J8" s="7">
        <v>135</v>
      </c>
      <c r="K8" s="7" t="s">
        <v>4611</v>
      </c>
      <c r="L8" s="7" t="s">
        <v>4612</v>
      </c>
      <c r="M8" s="7" t="s">
        <v>4167</v>
      </c>
      <c r="N8" s="7" t="s">
        <v>119</v>
      </c>
      <c r="O8" s="19"/>
      <c r="P8" s="19"/>
      <c r="Q8" s="19"/>
      <c r="R8" s="19"/>
      <c r="S8" s="19"/>
      <c r="T8" s="19"/>
      <c r="U8" s="19"/>
      <c r="V8" s="19"/>
      <c r="W8" s="19"/>
      <c r="X8" s="19"/>
      <c r="Y8" s="19"/>
      <c r="Z8" s="19"/>
      <c r="AA8" s="19"/>
    </row>
    <row r="9" spans="1:27" ht="22.5" customHeight="1">
      <c r="A9" t="s">
        <v>14463</v>
      </c>
      <c r="B9" s="7" t="s">
        <v>1160</v>
      </c>
      <c r="C9" s="7" t="s">
        <v>4613</v>
      </c>
      <c r="D9" s="7" t="s">
        <v>4614</v>
      </c>
      <c r="E9" s="21" t="s">
        <v>4615</v>
      </c>
      <c r="F9" s="7" t="s">
        <v>4616</v>
      </c>
      <c r="G9" s="7"/>
      <c r="H9" s="17" t="s">
        <v>4617</v>
      </c>
      <c r="I9" s="7">
        <v>5</v>
      </c>
      <c r="J9" s="7">
        <v>31</v>
      </c>
      <c r="K9" s="7" t="s">
        <v>4618</v>
      </c>
      <c r="L9" s="7" t="s">
        <v>2682</v>
      </c>
      <c r="M9" s="7" t="s">
        <v>1160</v>
      </c>
      <c r="N9" s="7" t="s">
        <v>119</v>
      </c>
      <c r="O9" s="19"/>
      <c r="P9" s="19"/>
      <c r="Q9" s="19"/>
      <c r="R9" s="19"/>
      <c r="S9" s="19"/>
      <c r="T9" s="19"/>
      <c r="U9" s="19"/>
      <c r="V9" s="19"/>
      <c r="W9" s="19"/>
      <c r="X9" s="19"/>
      <c r="Y9" s="19"/>
      <c r="Z9" s="19"/>
      <c r="AA9" s="19"/>
    </row>
    <row r="10" spans="1:27" ht="22.5" customHeight="1">
      <c r="A10" t="s">
        <v>14463</v>
      </c>
      <c r="B10" s="7" t="s">
        <v>1160</v>
      </c>
      <c r="C10" s="7" t="s">
        <v>4619</v>
      </c>
      <c r="D10" s="7" t="s">
        <v>4620</v>
      </c>
      <c r="E10" s="21" t="s">
        <v>4621</v>
      </c>
      <c r="F10" s="7" t="s">
        <v>4622</v>
      </c>
      <c r="G10" s="7"/>
      <c r="H10" s="17" t="s">
        <v>4623</v>
      </c>
      <c r="I10" s="7">
        <v>4.7</v>
      </c>
      <c r="J10" s="7">
        <v>314</v>
      </c>
      <c r="K10" s="7" t="s">
        <v>4624</v>
      </c>
      <c r="L10" s="7" t="s">
        <v>4166</v>
      </c>
      <c r="M10" s="7" t="s">
        <v>1160</v>
      </c>
      <c r="N10" s="7" t="s">
        <v>119</v>
      </c>
      <c r="O10" s="19"/>
      <c r="P10" s="19"/>
      <c r="Q10" s="19"/>
      <c r="R10" s="19"/>
      <c r="S10" s="19"/>
      <c r="T10" s="19"/>
      <c r="U10" s="19"/>
      <c r="V10" s="19"/>
      <c r="W10" s="19"/>
      <c r="X10" s="19"/>
      <c r="Y10" s="19"/>
      <c r="Z10" s="19"/>
      <c r="AA10" s="19"/>
    </row>
    <row r="11" spans="1:27" ht="22.5" customHeight="1">
      <c r="A11" t="s">
        <v>14463</v>
      </c>
      <c r="B11" s="7" t="s">
        <v>1160</v>
      </c>
      <c r="C11" s="7" t="s">
        <v>4625</v>
      </c>
      <c r="D11" s="7" t="s">
        <v>4626</v>
      </c>
      <c r="E11" s="21" t="s">
        <v>4627</v>
      </c>
      <c r="F11" s="7" t="s">
        <v>4628</v>
      </c>
      <c r="G11" s="7"/>
      <c r="H11" s="17" t="s">
        <v>4629</v>
      </c>
      <c r="I11" s="7">
        <v>4.8</v>
      </c>
      <c r="J11" s="9">
        <v>1429</v>
      </c>
      <c r="K11" s="7" t="s">
        <v>4630</v>
      </c>
      <c r="L11" s="7" t="s">
        <v>3538</v>
      </c>
      <c r="M11" s="7" t="s">
        <v>2020</v>
      </c>
      <c r="N11" s="7" t="s">
        <v>119</v>
      </c>
      <c r="O11" s="19"/>
      <c r="P11" s="19"/>
      <c r="Q11" s="19"/>
      <c r="R11" s="19"/>
      <c r="S11" s="19"/>
      <c r="T11" s="19"/>
      <c r="U11" s="19"/>
      <c r="V11" s="19"/>
      <c r="W11" s="19"/>
      <c r="X11" s="19"/>
      <c r="Y11" s="19"/>
      <c r="Z11" s="19"/>
      <c r="AA11" s="19"/>
    </row>
    <row r="12" spans="1:27" ht="22.5" customHeight="1">
      <c r="A12" t="s">
        <v>14463</v>
      </c>
      <c r="B12" s="7" t="s">
        <v>1160</v>
      </c>
      <c r="C12" s="7" t="s">
        <v>4631</v>
      </c>
      <c r="D12" s="7" t="s">
        <v>4632</v>
      </c>
      <c r="E12" s="7" t="s">
        <v>4633</v>
      </c>
      <c r="F12" s="7" t="s">
        <v>4634</v>
      </c>
      <c r="G12" s="7"/>
      <c r="H12" s="17" t="s">
        <v>4635</v>
      </c>
      <c r="I12" s="7">
        <v>4.5999999999999996</v>
      </c>
      <c r="J12" s="7">
        <v>98</v>
      </c>
      <c r="K12" s="7" t="s">
        <v>4636</v>
      </c>
      <c r="L12" s="7" t="s">
        <v>4637</v>
      </c>
      <c r="M12" s="7" t="s">
        <v>1994</v>
      </c>
      <c r="N12" s="7" t="s">
        <v>119</v>
      </c>
      <c r="O12" s="19"/>
      <c r="P12" s="19"/>
      <c r="Q12" s="19"/>
      <c r="R12" s="19"/>
      <c r="S12" s="19"/>
      <c r="T12" s="19"/>
      <c r="U12" s="19"/>
      <c r="V12" s="19"/>
      <c r="W12" s="19"/>
      <c r="X12" s="19"/>
      <c r="Y12" s="19"/>
      <c r="Z12" s="19"/>
      <c r="AA12" s="19"/>
    </row>
    <row r="13" spans="1:27" ht="22.5" customHeight="1">
      <c r="A13" t="s">
        <v>14463</v>
      </c>
      <c r="B13" s="7" t="s">
        <v>1160</v>
      </c>
      <c r="C13" s="7" t="s">
        <v>4638</v>
      </c>
      <c r="D13" s="7" t="s">
        <v>4639</v>
      </c>
      <c r="E13" s="7" t="s">
        <v>4640</v>
      </c>
      <c r="F13" s="7" t="s">
        <v>4641</v>
      </c>
      <c r="G13" s="7"/>
      <c r="H13" s="17" t="s">
        <v>4642</v>
      </c>
      <c r="I13" s="7">
        <v>4.9000000000000004</v>
      </c>
      <c r="J13" s="7">
        <v>81</v>
      </c>
      <c r="K13" s="7" t="s">
        <v>4643</v>
      </c>
      <c r="L13" s="7" t="s">
        <v>4644</v>
      </c>
      <c r="M13" s="7" t="s">
        <v>1189</v>
      </c>
      <c r="N13" s="7" t="s">
        <v>119</v>
      </c>
      <c r="O13" s="19"/>
      <c r="P13" s="19"/>
      <c r="Q13" s="19"/>
      <c r="R13" s="19"/>
      <c r="S13" s="19"/>
      <c r="T13" s="19"/>
      <c r="U13" s="19"/>
      <c r="V13" s="19"/>
      <c r="W13" s="19"/>
      <c r="X13" s="19"/>
      <c r="Y13" s="19"/>
      <c r="Z13" s="19"/>
      <c r="AA13" s="19"/>
    </row>
    <row r="14" spans="1:27" ht="22.5" customHeight="1">
      <c r="A14" t="s">
        <v>14463</v>
      </c>
      <c r="B14" s="7" t="s">
        <v>1160</v>
      </c>
      <c r="C14" s="7" t="s">
        <v>4645</v>
      </c>
      <c r="D14" s="7" t="s">
        <v>4646</v>
      </c>
      <c r="E14" s="7" t="s">
        <v>4647</v>
      </c>
      <c r="F14" s="7" t="s">
        <v>4648</v>
      </c>
      <c r="G14" s="7"/>
      <c r="H14" s="17" t="s">
        <v>4649</v>
      </c>
      <c r="I14" s="7">
        <v>4.9000000000000004</v>
      </c>
      <c r="J14" s="7">
        <v>55</v>
      </c>
      <c r="K14" s="7" t="s">
        <v>4650</v>
      </c>
      <c r="L14" s="7" t="s">
        <v>4231</v>
      </c>
      <c r="M14" s="7" t="s">
        <v>1189</v>
      </c>
      <c r="N14" s="7" t="s">
        <v>119</v>
      </c>
      <c r="O14" s="19"/>
      <c r="P14" s="19"/>
      <c r="Q14" s="19"/>
      <c r="R14" s="19"/>
      <c r="S14" s="19"/>
      <c r="T14" s="19"/>
      <c r="U14" s="19"/>
      <c r="V14" s="19"/>
      <c r="W14" s="19"/>
      <c r="X14" s="19"/>
      <c r="Y14" s="19"/>
      <c r="Z14" s="19"/>
      <c r="AA14" s="19"/>
    </row>
    <row r="15" spans="1:27" ht="22.5" customHeight="1">
      <c r="A15" t="s">
        <v>14463</v>
      </c>
      <c r="B15" s="7" t="s">
        <v>1160</v>
      </c>
      <c r="C15" s="7" t="s">
        <v>4651</v>
      </c>
      <c r="D15" s="7" t="s">
        <v>4652</v>
      </c>
      <c r="E15" s="7" t="s">
        <v>4653</v>
      </c>
      <c r="F15" s="7" t="s">
        <v>4654</v>
      </c>
      <c r="G15" s="7"/>
      <c r="H15" s="17" t="s">
        <v>4655</v>
      </c>
      <c r="I15" s="7">
        <v>4.8</v>
      </c>
      <c r="J15" s="7">
        <v>294</v>
      </c>
      <c r="K15" s="7" t="s">
        <v>4656</v>
      </c>
      <c r="L15" s="7" t="s">
        <v>4657</v>
      </c>
      <c r="M15" s="7" t="s">
        <v>1994</v>
      </c>
      <c r="N15" s="7" t="s">
        <v>119</v>
      </c>
      <c r="O15" s="19"/>
      <c r="P15" s="19"/>
      <c r="Q15" s="19"/>
      <c r="R15" s="19"/>
      <c r="S15" s="19"/>
      <c r="T15" s="19"/>
      <c r="U15" s="19"/>
      <c r="V15" s="19"/>
      <c r="W15" s="19"/>
      <c r="X15" s="19"/>
      <c r="Y15" s="19"/>
      <c r="Z15" s="19"/>
      <c r="AA15" s="19"/>
    </row>
    <row r="16" spans="1:27" ht="22.5" customHeight="1">
      <c r="A16" t="s">
        <v>14463</v>
      </c>
      <c r="B16" s="7" t="s">
        <v>1160</v>
      </c>
      <c r="C16" s="7" t="s">
        <v>4658</v>
      </c>
      <c r="D16" s="7" t="s">
        <v>4659</v>
      </c>
      <c r="E16" s="7" t="s">
        <v>4660</v>
      </c>
      <c r="F16" s="7" t="s">
        <v>4661</v>
      </c>
      <c r="G16" s="7"/>
      <c r="H16" s="17" t="s">
        <v>4662</v>
      </c>
      <c r="I16" s="7">
        <v>4.8</v>
      </c>
      <c r="J16" s="7">
        <v>109</v>
      </c>
      <c r="K16" s="7" t="s">
        <v>4663</v>
      </c>
      <c r="L16" s="7" t="s">
        <v>4129</v>
      </c>
      <c r="M16" s="7" t="s">
        <v>1160</v>
      </c>
      <c r="N16" s="7" t="s">
        <v>119</v>
      </c>
      <c r="O16" s="19"/>
      <c r="P16" s="19"/>
      <c r="Q16" s="19"/>
      <c r="R16" s="19"/>
      <c r="S16" s="19"/>
      <c r="T16" s="19"/>
      <c r="U16" s="19"/>
      <c r="V16" s="19"/>
      <c r="W16" s="19"/>
      <c r="X16" s="19"/>
      <c r="Y16" s="19"/>
      <c r="Z16" s="19"/>
      <c r="AA16" s="19"/>
    </row>
    <row r="17" spans="1:27" ht="22.5" customHeight="1">
      <c r="A17" t="s">
        <v>14463</v>
      </c>
      <c r="B17" s="7" t="s">
        <v>1160</v>
      </c>
      <c r="C17" s="7" t="s">
        <v>4664</v>
      </c>
      <c r="D17" s="7" t="s">
        <v>4665</v>
      </c>
      <c r="E17" s="7" t="s">
        <v>4666</v>
      </c>
      <c r="F17" s="7" t="s">
        <v>4667</v>
      </c>
      <c r="G17" s="7"/>
      <c r="H17" s="17" t="s">
        <v>4668</v>
      </c>
      <c r="I17" s="7">
        <v>4.9000000000000004</v>
      </c>
      <c r="J17" s="7">
        <v>140</v>
      </c>
      <c r="K17" s="7" t="s">
        <v>4669</v>
      </c>
      <c r="L17" s="7" t="s">
        <v>4244</v>
      </c>
      <c r="M17" s="7" t="s">
        <v>1189</v>
      </c>
      <c r="N17" s="7" t="s">
        <v>119</v>
      </c>
      <c r="O17" s="19"/>
      <c r="P17" s="19"/>
      <c r="Q17" s="19"/>
      <c r="R17" s="19"/>
      <c r="S17" s="19"/>
      <c r="T17" s="19"/>
      <c r="U17" s="19"/>
      <c r="V17" s="19"/>
      <c r="W17" s="19"/>
      <c r="X17" s="19"/>
      <c r="Y17" s="19"/>
      <c r="Z17" s="19"/>
      <c r="AA17" s="19"/>
    </row>
    <row r="18" spans="1:27" ht="22.5" customHeight="1">
      <c r="A18" t="s">
        <v>14463</v>
      </c>
      <c r="B18" s="7" t="s">
        <v>1160</v>
      </c>
      <c r="C18" s="7" t="s">
        <v>4670</v>
      </c>
      <c r="D18" s="7" t="s">
        <v>4671</v>
      </c>
      <c r="E18" s="7" t="s">
        <v>4672</v>
      </c>
      <c r="F18" s="7" t="s">
        <v>4673</v>
      </c>
      <c r="G18" s="7"/>
      <c r="H18" s="17" t="s">
        <v>4674</v>
      </c>
      <c r="I18" s="7">
        <v>4.5</v>
      </c>
      <c r="J18" s="7">
        <v>550</v>
      </c>
      <c r="K18" s="7" t="s">
        <v>4675</v>
      </c>
      <c r="L18" s="7" t="s">
        <v>4231</v>
      </c>
      <c r="M18" s="7" t="s">
        <v>1189</v>
      </c>
      <c r="N18" s="7" t="s">
        <v>119</v>
      </c>
      <c r="O18" s="19"/>
      <c r="P18" s="19"/>
      <c r="Q18" s="19"/>
      <c r="R18" s="19"/>
      <c r="S18" s="19"/>
      <c r="T18" s="19"/>
      <c r="U18" s="19"/>
      <c r="V18" s="19"/>
      <c r="W18" s="19"/>
      <c r="X18" s="19"/>
      <c r="Y18" s="19"/>
      <c r="Z18" s="19"/>
      <c r="AA18" s="19"/>
    </row>
    <row r="19" spans="1:27" ht="22.5" customHeight="1">
      <c r="A19" t="s">
        <v>14463</v>
      </c>
      <c r="B19" s="7" t="s">
        <v>1160</v>
      </c>
      <c r="C19" s="7" t="s">
        <v>4676</v>
      </c>
      <c r="D19" s="7" t="s">
        <v>4677</v>
      </c>
      <c r="E19" s="7" t="s">
        <v>4678</v>
      </c>
      <c r="F19" s="7" t="s">
        <v>4679</v>
      </c>
      <c r="G19" s="7"/>
      <c r="H19" s="17"/>
      <c r="I19" s="7">
        <v>4.9000000000000004</v>
      </c>
      <c r="J19" s="7">
        <v>558</v>
      </c>
      <c r="K19" s="7" t="s">
        <v>4680</v>
      </c>
      <c r="L19" s="7" t="s">
        <v>4681</v>
      </c>
      <c r="M19" s="7" t="s">
        <v>4682</v>
      </c>
      <c r="N19" s="7" t="s">
        <v>119</v>
      </c>
      <c r="O19" s="19"/>
      <c r="P19" s="19"/>
      <c r="Q19" s="19"/>
      <c r="R19" s="19"/>
      <c r="S19" s="19"/>
      <c r="T19" s="19"/>
      <c r="U19" s="19"/>
      <c r="V19" s="19"/>
      <c r="W19" s="19"/>
      <c r="X19" s="19"/>
      <c r="Y19" s="19"/>
      <c r="Z19" s="19"/>
      <c r="AA19" s="19"/>
    </row>
    <row r="20" spans="1:27" ht="22.5" customHeight="1">
      <c r="A20" t="s">
        <v>14463</v>
      </c>
      <c r="B20" s="7" t="s">
        <v>1160</v>
      </c>
      <c r="C20" s="7" t="s">
        <v>4683</v>
      </c>
      <c r="D20" s="7" t="s">
        <v>4684</v>
      </c>
      <c r="E20" s="7" t="s">
        <v>4685</v>
      </c>
      <c r="F20" s="7" t="s">
        <v>4654</v>
      </c>
      <c r="G20" s="7"/>
      <c r="H20" s="17" t="s">
        <v>4686</v>
      </c>
      <c r="I20" s="7">
        <v>4.8</v>
      </c>
      <c r="J20" s="7">
        <v>154</v>
      </c>
      <c r="K20" s="7" t="s">
        <v>4687</v>
      </c>
      <c r="L20" s="7" t="s">
        <v>4688</v>
      </c>
      <c r="M20" s="7" t="s">
        <v>4689</v>
      </c>
      <c r="N20" s="7" t="s">
        <v>119</v>
      </c>
      <c r="O20" s="19"/>
      <c r="P20" s="19"/>
      <c r="Q20" s="19"/>
      <c r="R20" s="19"/>
      <c r="S20" s="19"/>
      <c r="T20" s="19"/>
      <c r="U20" s="19"/>
      <c r="V20" s="19"/>
      <c r="W20" s="19"/>
      <c r="X20" s="19"/>
      <c r="Y20" s="19"/>
      <c r="Z20" s="19"/>
      <c r="AA20" s="19"/>
    </row>
    <row r="21" spans="1:27" ht="22.5" customHeight="1">
      <c r="A21" t="s">
        <v>14463</v>
      </c>
      <c r="B21" s="7" t="s">
        <v>1160</v>
      </c>
      <c r="C21" s="7" t="s">
        <v>4690</v>
      </c>
      <c r="D21" s="7" t="s">
        <v>4691</v>
      </c>
      <c r="E21" s="7" t="s">
        <v>4692</v>
      </c>
      <c r="F21" s="7" t="s">
        <v>4693</v>
      </c>
      <c r="G21" s="7"/>
      <c r="H21" s="17" t="s">
        <v>4694</v>
      </c>
      <c r="I21" s="7">
        <v>4.7</v>
      </c>
      <c r="J21" s="7">
        <v>100</v>
      </c>
      <c r="K21" s="7" t="s">
        <v>4695</v>
      </c>
      <c r="L21" s="7" t="s">
        <v>4696</v>
      </c>
      <c r="M21" s="7" t="s">
        <v>2690</v>
      </c>
      <c r="N21" s="7" t="s">
        <v>119</v>
      </c>
      <c r="O21" s="19"/>
      <c r="P21" s="19"/>
      <c r="Q21" s="19"/>
      <c r="R21" s="19"/>
      <c r="S21" s="19"/>
      <c r="T21" s="19"/>
      <c r="U21" s="19"/>
      <c r="V21" s="19"/>
      <c r="W21" s="19"/>
      <c r="X21" s="19"/>
      <c r="Y21" s="19"/>
      <c r="Z21" s="19"/>
      <c r="AA21" s="19"/>
    </row>
    <row r="22" spans="1:27" ht="22.5" customHeight="1">
      <c r="A22" t="s">
        <v>14463</v>
      </c>
      <c r="B22" s="7" t="s">
        <v>1300</v>
      </c>
      <c r="C22" s="7" t="s">
        <v>4697</v>
      </c>
      <c r="D22" s="7" t="s">
        <v>4698</v>
      </c>
      <c r="E22" s="7" t="s">
        <v>4699</v>
      </c>
      <c r="F22" s="7" t="s">
        <v>4700</v>
      </c>
      <c r="G22" s="7"/>
      <c r="H22" s="17" t="s">
        <v>4701</v>
      </c>
      <c r="I22" s="7">
        <v>5</v>
      </c>
      <c r="J22" s="7">
        <v>418</v>
      </c>
      <c r="K22" s="7" t="s">
        <v>4702</v>
      </c>
      <c r="L22" s="7" t="s">
        <v>4703</v>
      </c>
      <c r="M22" s="7" t="s">
        <v>1300</v>
      </c>
      <c r="N22" s="7" t="s">
        <v>4704</v>
      </c>
      <c r="O22" s="19"/>
      <c r="P22" s="19"/>
      <c r="Q22" s="19"/>
      <c r="R22" s="19"/>
      <c r="S22" s="19"/>
      <c r="T22" s="19"/>
      <c r="U22" s="19"/>
      <c r="V22" s="19"/>
      <c r="W22" s="19"/>
      <c r="X22" s="19"/>
      <c r="Y22" s="19"/>
      <c r="Z22" s="19"/>
      <c r="AA22" s="19"/>
    </row>
    <row r="23" spans="1:27" ht="22.5" customHeight="1">
      <c r="A23" t="s">
        <v>14463</v>
      </c>
      <c r="B23" s="7" t="s">
        <v>1300</v>
      </c>
      <c r="C23" s="7" t="s">
        <v>4705</v>
      </c>
      <c r="D23" s="7" t="s">
        <v>4706</v>
      </c>
      <c r="E23" s="7" t="s">
        <v>4707</v>
      </c>
      <c r="F23" s="7" t="s">
        <v>4708</v>
      </c>
      <c r="G23" s="7"/>
      <c r="H23" s="17" t="s">
        <v>4709</v>
      </c>
      <c r="I23" s="7">
        <v>4.8</v>
      </c>
      <c r="J23" s="7">
        <v>106</v>
      </c>
      <c r="K23" s="7" t="s">
        <v>4710</v>
      </c>
      <c r="L23" s="7" t="s">
        <v>4711</v>
      </c>
      <c r="M23" s="7" t="s">
        <v>1300</v>
      </c>
      <c r="N23" s="7" t="s">
        <v>4375</v>
      </c>
      <c r="O23" s="19"/>
      <c r="P23" s="19"/>
      <c r="Q23" s="19"/>
      <c r="R23" s="19"/>
      <c r="S23" s="19"/>
      <c r="T23" s="19"/>
      <c r="U23" s="19"/>
      <c r="V23" s="19"/>
      <c r="W23" s="19"/>
      <c r="X23" s="19"/>
      <c r="Y23" s="19"/>
      <c r="Z23" s="19"/>
      <c r="AA23" s="19"/>
    </row>
    <row r="24" spans="1:27" ht="22.5" customHeight="1">
      <c r="A24" t="s">
        <v>14463</v>
      </c>
      <c r="B24" s="7" t="s">
        <v>1300</v>
      </c>
      <c r="C24" s="7" t="s">
        <v>4712</v>
      </c>
      <c r="D24" s="7" t="s">
        <v>4713</v>
      </c>
      <c r="E24" s="7" t="s">
        <v>4714</v>
      </c>
      <c r="F24" s="7" t="s">
        <v>4715</v>
      </c>
      <c r="G24" s="7"/>
      <c r="H24" s="17" t="s">
        <v>4716</v>
      </c>
      <c r="I24" s="7">
        <v>4.9000000000000004</v>
      </c>
      <c r="J24" s="7">
        <v>140</v>
      </c>
      <c r="K24" s="7" t="s">
        <v>4717</v>
      </c>
      <c r="L24" s="7" t="s">
        <v>4718</v>
      </c>
      <c r="M24" s="7" t="s">
        <v>4719</v>
      </c>
      <c r="N24" s="7" t="s">
        <v>316</v>
      </c>
      <c r="O24" s="19"/>
      <c r="P24" s="19"/>
      <c r="Q24" s="19"/>
      <c r="R24" s="19"/>
      <c r="S24" s="19"/>
      <c r="T24" s="19"/>
      <c r="U24" s="19"/>
      <c r="V24" s="19"/>
      <c r="W24" s="19"/>
      <c r="X24" s="19"/>
      <c r="Y24" s="19"/>
      <c r="Z24" s="19"/>
      <c r="AA24" s="19"/>
    </row>
    <row r="25" spans="1:27" ht="22.5" customHeight="1">
      <c r="A25" t="s">
        <v>14463</v>
      </c>
      <c r="B25" s="7" t="s">
        <v>1300</v>
      </c>
      <c r="C25" s="7" t="s">
        <v>4720</v>
      </c>
      <c r="D25" s="7" t="s">
        <v>4721</v>
      </c>
      <c r="E25" s="7" t="s">
        <v>4722</v>
      </c>
      <c r="F25" s="7" t="s">
        <v>4723</v>
      </c>
      <c r="G25" s="7"/>
      <c r="H25" s="17" t="s">
        <v>4724</v>
      </c>
      <c r="I25" s="7">
        <v>5</v>
      </c>
      <c r="J25" s="7">
        <v>307</v>
      </c>
      <c r="K25" s="7" t="s">
        <v>4725</v>
      </c>
      <c r="L25" s="7" t="s">
        <v>4726</v>
      </c>
      <c r="M25" s="7" t="s">
        <v>1300</v>
      </c>
      <c r="N25" s="7" t="s">
        <v>324</v>
      </c>
      <c r="O25" s="19"/>
      <c r="P25" s="19"/>
      <c r="Q25" s="19"/>
      <c r="R25" s="19"/>
      <c r="S25" s="19"/>
      <c r="T25" s="19"/>
      <c r="U25" s="19"/>
      <c r="V25" s="19"/>
      <c r="W25" s="19"/>
      <c r="X25" s="19"/>
      <c r="Y25" s="19"/>
      <c r="Z25" s="19"/>
      <c r="AA25" s="19"/>
    </row>
    <row r="26" spans="1:27" ht="22.5" customHeight="1">
      <c r="A26" t="s">
        <v>14463</v>
      </c>
      <c r="B26" s="7" t="s">
        <v>1300</v>
      </c>
      <c r="C26" s="7" t="s">
        <v>4727</v>
      </c>
      <c r="D26" s="7" t="s">
        <v>4728</v>
      </c>
      <c r="E26" s="7" t="s">
        <v>4729</v>
      </c>
      <c r="F26" s="7" t="s">
        <v>4730</v>
      </c>
      <c r="G26" s="7"/>
      <c r="H26" s="17" t="s">
        <v>4731</v>
      </c>
      <c r="I26" s="7">
        <v>5</v>
      </c>
      <c r="J26" s="7">
        <v>145</v>
      </c>
      <c r="K26" s="7" t="s">
        <v>4732</v>
      </c>
      <c r="L26" s="7" t="s">
        <v>4703</v>
      </c>
      <c r="M26" s="7" t="s">
        <v>1300</v>
      </c>
      <c r="N26" s="7" t="s">
        <v>4733</v>
      </c>
      <c r="O26" s="19"/>
      <c r="P26" s="19"/>
      <c r="Q26" s="19"/>
      <c r="R26" s="19"/>
      <c r="S26" s="19"/>
      <c r="T26" s="19"/>
      <c r="U26" s="19"/>
      <c r="V26" s="19"/>
      <c r="W26" s="19"/>
      <c r="X26" s="19"/>
      <c r="Y26" s="19"/>
      <c r="Z26" s="19"/>
      <c r="AA26" s="19"/>
    </row>
    <row r="27" spans="1:27" ht="22.5" customHeight="1">
      <c r="A27" t="s">
        <v>14463</v>
      </c>
      <c r="B27" s="7" t="s">
        <v>1300</v>
      </c>
      <c r="C27" s="7" t="s">
        <v>4734</v>
      </c>
      <c r="D27" s="7" t="s">
        <v>4735</v>
      </c>
      <c r="E27" s="7" t="s">
        <v>4736</v>
      </c>
      <c r="F27" s="7" t="s">
        <v>4737</v>
      </c>
      <c r="G27" s="7"/>
      <c r="H27" s="17" t="s">
        <v>4738</v>
      </c>
      <c r="I27" s="7">
        <v>5</v>
      </c>
      <c r="J27" s="7">
        <v>120</v>
      </c>
      <c r="K27" s="7" t="s">
        <v>4739</v>
      </c>
      <c r="L27" s="7" t="s">
        <v>4740</v>
      </c>
      <c r="M27" s="7" t="s">
        <v>1300</v>
      </c>
      <c r="N27" s="7" t="s">
        <v>324</v>
      </c>
      <c r="O27" s="19"/>
      <c r="P27" s="19"/>
      <c r="Q27" s="19"/>
      <c r="R27" s="19"/>
      <c r="S27" s="19"/>
      <c r="T27" s="19"/>
      <c r="U27" s="19"/>
      <c r="V27" s="19"/>
      <c r="W27" s="19"/>
      <c r="X27" s="19"/>
      <c r="Y27" s="19"/>
      <c r="Z27" s="19"/>
      <c r="AA27" s="19"/>
    </row>
    <row r="28" spans="1:27" ht="22.5" customHeight="1">
      <c r="A28" t="s">
        <v>14463</v>
      </c>
      <c r="B28" s="7" t="s">
        <v>1300</v>
      </c>
      <c r="C28" s="7" t="s">
        <v>4741</v>
      </c>
      <c r="D28" s="7" t="s">
        <v>4742</v>
      </c>
      <c r="E28" s="7" t="s">
        <v>4743</v>
      </c>
      <c r="F28" s="7" t="s">
        <v>4744</v>
      </c>
      <c r="G28" s="7"/>
      <c r="H28" s="17" t="s">
        <v>4745</v>
      </c>
      <c r="I28" s="7">
        <v>5</v>
      </c>
      <c r="J28" s="7">
        <v>104</v>
      </c>
      <c r="K28" s="7" t="s">
        <v>4746</v>
      </c>
      <c r="L28" s="7" t="s">
        <v>4747</v>
      </c>
      <c r="M28" s="7" t="s">
        <v>1300</v>
      </c>
      <c r="N28" s="7" t="s">
        <v>316</v>
      </c>
      <c r="O28" s="19"/>
      <c r="P28" s="19"/>
      <c r="Q28" s="19"/>
      <c r="R28" s="19"/>
      <c r="S28" s="19"/>
      <c r="T28" s="19"/>
      <c r="U28" s="19"/>
      <c r="V28" s="19"/>
      <c r="W28" s="19"/>
      <c r="X28" s="19"/>
      <c r="Y28" s="19"/>
      <c r="Z28" s="19"/>
      <c r="AA28" s="19"/>
    </row>
    <row r="29" spans="1:27" ht="22.5" customHeight="1">
      <c r="A29" t="s">
        <v>14463</v>
      </c>
      <c r="B29" s="7" t="s">
        <v>1300</v>
      </c>
      <c r="C29" s="7" t="s">
        <v>4748</v>
      </c>
      <c r="D29" s="7" t="s">
        <v>4749</v>
      </c>
      <c r="E29" s="7" t="s">
        <v>4750</v>
      </c>
      <c r="F29" s="7" t="s">
        <v>4751</v>
      </c>
      <c r="G29" s="7"/>
      <c r="H29" s="17" t="s">
        <v>4752</v>
      </c>
      <c r="I29" s="7">
        <v>4.8</v>
      </c>
      <c r="J29" s="7">
        <v>133</v>
      </c>
      <c r="K29" s="7" t="s">
        <v>4753</v>
      </c>
      <c r="L29" s="7" t="s">
        <v>4754</v>
      </c>
      <c r="M29" s="7" t="s">
        <v>1300</v>
      </c>
      <c r="N29" s="7" t="s">
        <v>316</v>
      </c>
      <c r="O29" s="19"/>
      <c r="P29" s="19"/>
      <c r="Q29" s="19"/>
      <c r="R29" s="19"/>
      <c r="S29" s="19"/>
      <c r="T29" s="19"/>
      <c r="U29" s="19"/>
      <c r="V29" s="19"/>
      <c r="W29" s="19"/>
      <c r="X29" s="19"/>
      <c r="Y29" s="19"/>
      <c r="Z29" s="19"/>
      <c r="AA29" s="19"/>
    </row>
    <row r="30" spans="1:27" ht="22.5" customHeight="1">
      <c r="A30" t="s">
        <v>14463</v>
      </c>
      <c r="B30" s="7" t="s">
        <v>1300</v>
      </c>
      <c r="C30" s="7" t="s">
        <v>4755</v>
      </c>
      <c r="D30" s="7" t="s">
        <v>4756</v>
      </c>
      <c r="E30" s="7" t="s">
        <v>4757</v>
      </c>
      <c r="F30" s="7" t="s">
        <v>4758</v>
      </c>
      <c r="G30" s="7"/>
      <c r="H30" s="17" t="s">
        <v>4759</v>
      </c>
      <c r="I30" s="7">
        <v>4.9000000000000004</v>
      </c>
      <c r="J30" s="7">
        <v>213</v>
      </c>
      <c r="K30" s="7" t="s">
        <v>4760</v>
      </c>
      <c r="L30" s="7" t="s">
        <v>4761</v>
      </c>
      <c r="M30" s="7" t="s">
        <v>1300</v>
      </c>
      <c r="N30" s="7" t="s">
        <v>324</v>
      </c>
      <c r="O30" s="19"/>
      <c r="P30" s="19"/>
      <c r="Q30" s="19"/>
      <c r="R30" s="19"/>
      <c r="S30" s="19"/>
      <c r="T30" s="19"/>
      <c r="U30" s="19"/>
      <c r="V30" s="19"/>
      <c r="W30" s="19"/>
      <c r="X30" s="19"/>
      <c r="Y30" s="19"/>
      <c r="Z30" s="19"/>
      <c r="AA30" s="19"/>
    </row>
    <row r="31" spans="1:27" ht="22.5" customHeight="1">
      <c r="A31" t="s">
        <v>14463</v>
      </c>
      <c r="B31" s="7" t="s">
        <v>1300</v>
      </c>
      <c r="C31" s="7" t="s">
        <v>4762</v>
      </c>
      <c r="D31" s="7" t="s">
        <v>4763</v>
      </c>
      <c r="E31" s="7" t="s">
        <v>4764</v>
      </c>
      <c r="F31" s="7" t="s">
        <v>4765</v>
      </c>
      <c r="G31" s="7"/>
      <c r="H31" s="17" t="s">
        <v>4766</v>
      </c>
      <c r="I31" s="7">
        <v>5</v>
      </c>
      <c r="J31" s="7">
        <v>52</v>
      </c>
      <c r="K31" s="7" t="s">
        <v>4767</v>
      </c>
      <c r="L31" s="7" t="s">
        <v>4768</v>
      </c>
      <c r="M31" s="7" t="s">
        <v>1300</v>
      </c>
      <c r="N31" s="7" t="s">
        <v>324</v>
      </c>
      <c r="O31" s="19"/>
      <c r="P31" s="19"/>
      <c r="Q31" s="19"/>
      <c r="R31" s="19"/>
      <c r="S31" s="19"/>
      <c r="T31" s="19"/>
      <c r="U31" s="19"/>
      <c r="V31" s="19"/>
      <c r="W31" s="19"/>
      <c r="X31" s="19"/>
      <c r="Y31" s="19"/>
      <c r="Z31" s="19"/>
      <c r="AA31" s="19"/>
    </row>
    <row r="32" spans="1:27" ht="22.5" customHeight="1">
      <c r="A32" t="s">
        <v>14463</v>
      </c>
      <c r="B32" s="7" t="s">
        <v>1300</v>
      </c>
      <c r="C32" s="7" t="s">
        <v>4769</v>
      </c>
      <c r="D32" s="7" t="s">
        <v>4770</v>
      </c>
      <c r="E32" s="7" t="s">
        <v>4771</v>
      </c>
      <c r="F32" s="7" t="s">
        <v>4772</v>
      </c>
      <c r="G32" s="7"/>
      <c r="H32" s="17" t="s">
        <v>4773</v>
      </c>
      <c r="I32" s="7">
        <v>4.9000000000000004</v>
      </c>
      <c r="J32" s="7">
        <v>42</v>
      </c>
      <c r="K32" s="7" t="s">
        <v>4774</v>
      </c>
      <c r="L32" s="7" t="s">
        <v>4775</v>
      </c>
      <c r="M32" s="7" t="s">
        <v>4360</v>
      </c>
      <c r="N32" s="7" t="s">
        <v>316</v>
      </c>
      <c r="O32" s="19"/>
      <c r="P32" s="19"/>
      <c r="Q32" s="19"/>
      <c r="R32" s="19"/>
      <c r="S32" s="19"/>
      <c r="T32" s="19"/>
      <c r="U32" s="19"/>
      <c r="V32" s="19"/>
      <c r="W32" s="19"/>
      <c r="X32" s="19"/>
      <c r="Y32" s="19"/>
      <c r="Z32" s="19"/>
      <c r="AA32" s="19"/>
    </row>
    <row r="33" spans="1:27" ht="22.5" customHeight="1">
      <c r="A33" t="s">
        <v>14463</v>
      </c>
      <c r="B33" s="7" t="s">
        <v>1300</v>
      </c>
      <c r="C33" s="7" t="s">
        <v>4776</v>
      </c>
      <c r="D33" s="7" t="s">
        <v>4777</v>
      </c>
      <c r="E33" s="7" t="s">
        <v>4778</v>
      </c>
      <c r="F33" s="7" t="s">
        <v>4779</v>
      </c>
      <c r="G33" s="7"/>
      <c r="H33" s="17" t="s">
        <v>4780</v>
      </c>
      <c r="I33" s="7">
        <v>5</v>
      </c>
      <c r="J33" s="7">
        <v>220</v>
      </c>
      <c r="K33" s="7" t="s">
        <v>4781</v>
      </c>
      <c r="L33" s="7" t="s">
        <v>4782</v>
      </c>
      <c r="M33" s="7" t="s">
        <v>1300</v>
      </c>
      <c r="N33" s="7" t="s">
        <v>316</v>
      </c>
      <c r="O33" s="19"/>
      <c r="P33" s="19"/>
      <c r="Q33" s="19"/>
      <c r="R33" s="19"/>
      <c r="S33" s="19"/>
      <c r="T33" s="19"/>
      <c r="U33" s="19"/>
      <c r="V33" s="19"/>
      <c r="W33" s="19"/>
      <c r="X33" s="19"/>
      <c r="Y33" s="19"/>
      <c r="Z33" s="19"/>
      <c r="AA33" s="19"/>
    </row>
    <row r="34" spans="1:27" ht="22.5" customHeight="1">
      <c r="A34" t="s">
        <v>14463</v>
      </c>
      <c r="B34" s="7" t="s">
        <v>1300</v>
      </c>
      <c r="C34" s="7" t="s">
        <v>4783</v>
      </c>
      <c r="D34" s="7" t="s">
        <v>4784</v>
      </c>
      <c r="E34" s="7" t="s">
        <v>4785</v>
      </c>
      <c r="F34" s="7" t="s">
        <v>4786</v>
      </c>
      <c r="G34" s="7"/>
      <c r="H34" s="17" t="s">
        <v>4787</v>
      </c>
      <c r="I34" s="7">
        <v>5</v>
      </c>
      <c r="J34" s="7">
        <v>198</v>
      </c>
      <c r="K34" s="7" t="s">
        <v>4788</v>
      </c>
      <c r="L34" s="7" t="s">
        <v>4789</v>
      </c>
      <c r="M34" s="7" t="s">
        <v>1300</v>
      </c>
      <c r="N34" s="7" t="s">
        <v>316</v>
      </c>
      <c r="O34" s="19"/>
      <c r="P34" s="19"/>
      <c r="Q34" s="19"/>
      <c r="R34" s="19"/>
      <c r="S34" s="19"/>
      <c r="T34" s="19"/>
      <c r="U34" s="19"/>
      <c r="V34" s="19"/>
      <c r="W34" s="19"/>
      <c r="X34" s="19"/>
      <c r="Y34" s="19"/>
      <c r="Z34" s="19"/>
      <c r="AA34" s="19"/>
    </row>
    <row r="35" spans="1:27" ht="22.5" customHeight="1">
      <c r="A35" t="s">
        <v>14463</v>
      </c>
      <c r="B35" s="7" t="s">
        <v>1300</v>
      </c>
      <c r="C35" s="7" t="s">
        <v>4790</v>
      </c>
      <c r="D35" s="7" t="s">
        <v>4791</v>
      </c>
      <c r="E35" s="7" t="s">
        <v>4792</v>
      </c>
      <c r="F35" s="7" t="s">
        <v>4793</v>
      </c>
      <c r="G35" s="7"/>
      <c r="H35" s="17" t="s">
        <v>4794</v>
      </c>
      <c r="I35" s="7">
        <v>5</v>
      </c>
      <c r="J35" s="7">
        <v>50</v>
      </c>
      <c r="K35" s="7" t="s">
        <v>4795</v>
      </c>
      <c r="L35" s="7" t="s">
        <v>4796</v>
      </c>
      <c r="M35" s="7" t="s">
        <v>1300</v>
      </c>
      <c r="N35" s="7" t="s">
        <v>324</v>
      </c>
      <c r="O35" s="19"/>
      <c r="P35" s="19"/>
      <c r="Q35" s="19"/>
      <c r="R35" s="19"/>
      <c r="S35" s="19"/>
      <c r="T35" s="19"/>
      <c r="U35" s="19"/>
      <c r="V35" s="19"/>
      <c r="W35" s="19"/>
      <c r="X35" s="19"/>
      <c r="Y35" s="19"/>
      <c r="Z35" s="19"/>
      <c r="AA35" s="19"/>
    </row>
    <row r="36" spans="1:27" ht="22.5" customHeight="1">
      <c r="A36" t="s">
        <v>14463</v>
      </c>
      <c r="B36" s="7" t="s">
        <v>1300</v>
      </c>
      <c r="C36" s="7" t="s">
        <v>4797</v>
      </c>
      <c r="D36" s="7" t="s">
        <v>4798</v>
      </c>
      <c r="E36" s="7" t="s">
        <v>4799</v>
      </c>
      <c r="F36" s="7" t="s">
        <v>4800</v>
      </c>
      <c r="G36" s="7"/>
      <c r="H36" s="17" t="s">
        <v>4801</v>
      </c>
      <c r="I36" s="7">
        <v>5</v>
      </c>
      <c r="J36" s="7">
        <v>63</v>
      </c>
      <c r="K36" s="7" t="s">
        <v>4802</v>
      </c>
      <c r="L36" s="7" t="s">
        <v>4789</v>
      </c>
      <c r="M36" s="7" t="s">
        <v>1300</v>
      </c>
      <c r="N36" s="7" t="s">
        <v>324</v>
      </c>
      <c r="O36" s="19"/>
      <c r="P36" s="19"/>
      <c r="Q36" s="19"/>
      <c r="R36" s="19"/>
      <c r="S36" s="19"/>
      <c r="T36" s="19"/>
      <c r="U36" s="19"/>
      <c r="V36" s="19"/>
      <c r="W36" s="19"/>
      <c r="X36" s="19"/>
      <c r="Y36" s="19"/>
      <c r="Z36" s="19"/>
      <c r="AA36" s="19"/>
    </row>
    <row r="37" spans="1:27" ht="22.5" customHeight="1">
      <c r="A37" t="s">
        <v>14463</v>
      </c>
      <c r="B37" s="7" t="s">
        <v>1300</v>
      </c>
      <c r="C37" s="7" t="s">
        <v>4803</v>
      </c>
      <c r="D37" s="7" t="s">
        <v>4804</v>
      </c>
      <c r="E37" s="7" t="s">
        <v>4805</v>
      </c>
      <c r="F37" s="7" t="s">
        <v>4806</v>
      </c>
      <c r="G37" s="7"/>
      <c r="H37" s="17" t="s">
        <v>4807</v>
      </c>
      <c r="I37" s="7">
        <v>5</v>
      </c>
      <c r="J37" s="7">
        <v>36</v>
      </c>
      <c r="K37" s="7" t="s">
        <v>4808</v>
      </c>
      <c r="L37" s="7" t="s">
        <v>4809</v>
      </c>
      <c r="M37" s="7" t="s">
        <v>1300</v>
      </c>
      <c r="N37" s="7" t="s">
        <v>316</v>
      </c>
      <c r="O37" s="19"/>
      <c r="P37" s="19"/>
      <c r="Q37" s="19"/>
      <c r="R37" s="19"/>
      <c r="S37" s="19"/>
      <c r="T37" s="19"/>
      <c r="U37" s="19"/>
      <c r="V37" s="19"/>
      <c r="W37" s="19"/>
      <c r="X37" s="19"/>
      <c r="Y37" s="19"/>
      <c r="Z37" s="19"/>
      <c r="AA37" s="19"/>
    </row>
    <row r="38" spans="1:27" ht="22.5" customHeight="1">
      <c r="A38" t="s">
        <v>14463</v>
      </c>
      <c r="B38" s="7" t="s">
        <v>1300</v>
      </c>
      <c r="C38" s="7" t="s">
        <v>4810</v>
      </c>
      <c r="D38" s="7" t="s">
        <v>4811</v>
      </c>
      <c r="E38" s="7" t="s">
        <v>4812</v>
      </c>
      <c r="F38" s="7" t="s">
        <v>4813</v>
      </c>
      <c r="G38" s="7"/>
      <c r="H38" s="17" t="s">
        <v>4814</v>
      </c>
      <c r="I38" s="7">
        <v>5</v>
      </c>
      <c r="J38" s="7">
        <v>106</v>
      </c>
      <c r="K38" s="7" t="s">
        <v>4815</v>
      </c>
      <c r="L38" s="7" t="s">
        <v>4816</v>
      </c>
      <c r="M38" s="7" t="s">
        <v>4817</v>
      </c>
      <c r="N38" s="7" t="s">
        <v>324</v>
      </c>
      <c r="O38" s="19"/>
      <c r="P38" s="19"/>
      <c r="Q38" s="19"/>
      <c r="R38" s="19"/>
      <c r="S38" s="19"/>
      <c r="T38" s="19"/>
      <c r="U38" s="19"/>
      <c r="V38" s="19"/>
      <c r="W38" s="19"/>
      <c r="X38" s="19"/>
      <c r="Y38" s="19"/>
      <c r="Z38" s="19"/>
      <c r="AA38" s="19"/>
    </row>
    <row r="39" spans="1:27" ht="22.5" customHeight="1">
      <c r="A39" t="s">
        <v>14463</v>
      </c>
      <c r="B39" s="7" t="s">
        <v>1300</v>
      </c>
      <c r="C39" s="7" t="s">
        <v>4818</v>
      </c>
      <c r="D39" s="7" t="s">
        <v>4819</v>
      </c>
      <c r="E39" s="7" t="s">
        <v>4820</v>
      </c>
      <c r="F39" s="7" t="s">
        <v>4821</v>
      </c>
      <c r="G39" s="7"/>
      <c r="H39" s="17" t="s">
        <v>4822</v>
      </c>
      <c r="I39" s="7">
        <v>5</v>
      </c>
      <c r="J39" s="7">
        <v>177</v>
      </c>
      <c r="K39" s="7" t="s">
        <v>4823</v>
      </c>
      <c r="L39" s="7" t="s">
        <v>4824</v>
      </c>
      <c r="M39" s="7" t="s">
        <v>4825</v>
      </c>
      <c r="N39" s="7" t="s">
        <v>316</v>
      </c>
      <c r="O39" s="19"/>
      <c r="P39" s="19"/>
      <c r="Q39" s="19"/>
      <c r="R39" s="19"/>
      <c r="S39" s="19"/>
      <c r="T39" s="19"/>
      <c r="U39" s="19"/>
      <c r="V39" s="19"/>
      <c r="W39" s="19"/>
      <c r="X39" s="19"/>
      <c r="Y39" s="19"/>
      <c r="Z39" s="19"/>
      <c r="AA39" s="19"/>
    </row>
    <row r="40" spans="1:27" ht="22.5" customHeight="1">
      <c r="A40" t="s">
        <v>14463</v>
      </c>
      <c r="B40" s="7" t="s">
        <v>1300</v>
      </c>
      <c r="C40" s="7" t="s">
        <v>4826</v>
      </c>
      <c r="D40" s="7" t="s">
        <v>4827</v>
      </c>
      <c r="E40" s="7" t="s">
        <v>4828</v>
      </c>
      <c r="F40" s="7" t="s">
        <v>4829</v>
      </c>
      <c r="G40" s="7"/>
      <c r="H40" s="17" t="s">
        <v>4830</v>
      </c>
      <c r="I40" s="7">
        <v>4.9000000000000004</v>
      </c>
      <c r="J40" s="7">
        <v>248</v>
      </c>
      <c r="K40" s="7" t="s">
        <v>4831</v>
      </c>
      <c r="L40" s="7" t="s">
        <v>4832</v>
      </c>
      <c r="M40" s="7" t="s">
        <v>1300</v>
      </c>
      <c r="N40" s="7" t="s">
        <v>316</v>
      </c>
      <c r="O40" s="19"/>
      <c r="P40" s="19"/>
      <c r="Q40" s="19"/>
      <c r="R40" s="19"/>
      <c r="S40" s="19"/>
      <c r="T40" s="19"/>
      <c r="U40" s="19"/>
      <c r="V40" s="19"/>
      <c r="W40" s="19"/>
      <c r="X40" s="19"/>
      <c r="Y40" s="19"/>
      <c r="Z40" s="19"/>
      <c r="AA40" s="19"/>
    </row>
    <row r="41" spans="1:27" ht="22.5" customHeight="1">
      <c r="A41" t="s">
        <v>14463</v>
      </c>
      <c r="B41" s="7" t="s">
        <v>1300</v>
      </c>
      <c r="C41" s="7" t="s">
        <v>4833</v>
      </c>
      <c r="D41" s="7" t="s">
        <v>4834</v>
      </c>
      <c r="E41" s="7" t="s">
        <v>4835</v>
      </c>
      <c r="F41" s="7" t="s">
        <v>4836</v>
      </c>
      <c r="G41" s="7"/>
      <c r="H41" s="17" t="s">
        <v>4837</v>
      </c>
      <c r="I41" s="7">
        <v>5</v>
      </c>
      <c r="J41" s="7">
        <v>197</v>
      </c>
      <c r="K41" s="7" t="s">
        <v>4838</v>
      </c>
      <c r="L41" s="7" t="s">
        <v>4839</v>
      </c>
      <c r="M41" s="7" t="s">
        <v>1300</v>
      </c>
      <c r="N41" s="7" t="s">
        <v>4840</v>
      </c>
      <c r="O41" s="19"/>
      <c r="P41" s="19"/>
      <c r="Q41" s="19"/>
      <c r="R41" s="19"/>
      <c r="S41" s="19"/>
      <c r="T41" s="19"/>
      <c r="U41" s="19"/>
      <c r="V41" s="19"/>
      <c r="W41" s="19"/>
      <c r="X41" s="19"/>
      <c r="Y41" s="19"/>
      <c r="Z41" s="19"/>
      <c r="AA41" s="19"/>
    </row>
    <row r="42" spans="1:27" ht="22.5" customHeight="1">
      <c r="A42" t="s">
        <v>14463</v>
      </c>
      <c r="B42" s="7" t="s">
        <v>1300</v>
      </c>
      <c r="C42" s="7" t="s">
        <v>4841</v>
      </c>
      <c r="D42" s="7" t="s">
        <v>4842</v>
      </c>
      <c r="E42" s="7" t="s">
        <v>4843</v>
      </c>
      <c r="F42" s="7" t="s">
        <v>4844</v>
      </c>
      <c r="G42" s="7"/>
      <c r="H42" s="17" t="s">
        <v>1349</v>
      </c>
      <c r="I42" s="7">
        <v>4.9000000000000004</v>
      </c>
      <c r="J42" s="7">
        <v>180</v>
      </c>
      <c r="K42" s="7" t="s">
        <v>4845</v>
      </c>
      <c r="L42" s="7" t="s">
        <v>4846</v>
      </c>
      <c r="M42" s="7" t="s">
        <v>1300</v>
      </c>
      <c r="N42" s="7" t="s">
        <v>324</v>
      </c>
      <c r="O42" s="19"/>
      <c r="P42" s="19"/>
      <c r="Q42" s="19"/>
      <c r="R42" s="19"/>
      <c r="S42" s="19"/>
      <c r="T42" s="19"/>
      <c r="U42" s="19"/>
      <c r="V42" s="19"/>
      <c r="W42" s="19"/>
      <c r="X42" s="19"/>
      <c r="Y42" s="19"/>
      <c r="Z42" s="19"/>
      <c r="AA42" s="19"/>
    </row>
    <row r="43" spans="1:27" ht="22.5" customHeight="1">
      <c r="A43" t="s">
        <v>14463</v>
      </c>
      <c r="B43" s="7" t="s">
        <v>1013</v>
      </c>
      <c r="C43" s="7" t="s">
        <v>4847</v>
      </c>
      <c r="D43" s="7" t="s">
        <v>4848</v>
      </c>
      <c r="E43" s="7" t="s">
        <v>4849</v>
      </c>
      <c r="F43" s="7" t="s">
        <v>4850</v>
      </c>
      <c r="G43" s="7"/>
      <c r="H43" s="17" t="s">
        <v>4851</v>
      </c>
      <c r="I43" s="7">
        <v>5</v>
      </c>
      <c r="J43" s="7">
        <v>46</v>
      </c>
      <c r="K43" s="7" t="s">
        <v>4852</v>
      </c>
      <c r="L43" s="7" t="s">
        <v>4853</v>
      </c>
      <c r="M43" s="7" t="s">
        <v>4854</v>
      </c>
      <c r="N43" s="7" t="s">
        <v>316</v>
      </c>
      <c r="O43" s="19"/>
      <c r="P43" s="19"/>
      <c r="Q43" s="19"/>
      <c r="R43" s="19"/>
      <c r="S43" s="19"/>
      <c r="T43" s="19"/>
      <c r="U43" s="19"/>
      <c r="V43" s="19"/>
      <c r="W43" s="19"/>
      <c r="X43" s="19"/>
      <c r="Y43" s="19"/>
      <c r="Z43" s="19"/>
      <c r="AA43" s="19"/>
    </row>
    <row r="44" spans="1:27" ht="22.5" customHeight="1">
      <c r="A44" t="s">
        <v>14463</v>
      </c>
      <c r="B44" s="7" t="s">
        <v>1013</v>
      </c>
      <c r="C44" s="7" t="s">
        <v>4855</v>
      </c>
      <c r="D44" s="7" t="s">
        <v>4856</v>
      </c>
      <c r="E44" s="7" t="s">
        <v>4857</v>
      </c>
      <c r="F44" s="7" t="s">
        <v>4858</v>
      </c>
      <c r="G44" s="7"/>
      <c r="H44" s="17" t="s">
        <v>4859</v>
      </c>
      <c r="I44" s="7">
        <v>4.9000000000000004</v>
      </c>
      <c r="J44" s="7">
        <v>839</v>
      </c>
      <c r="K44" s="7" t="s">
        <v>4860</v>
      </c>
      <c r="L44" s="7" t="s">
        <v>4861</v>
      </c>
      <c r="M44" s="7" t="s">
        <v>1102</v>
      </c>
      <c r="N44" s="7" t="s">
        <v>119</v>
      </c>
      <c r="O44" s="19"/>
      <c r="P44" s="19"/>
      <c r="Q44" s="19"/>
      <c r="R44" s="19"/>
      <c r="S44" s="19"/>
      <c r="T44" s="19"/>
      <c r="U44" s="19"/>
      <c r="V44" s="19"/>
      <c r="W44" s="19"/>
      <c r="X44" s="19"/>
      <c r="Y44" s="19"/>
      <c r="Z44" s="19"/>
      <c r="AA44" s="19"/>
    </row>
    <row r="45" spans="1:27" ht="22.5" customHeight="1">
      <c r="A45" t="s">
        <v>14463</v>
      </c>
      <c r="B45" s="7" t="s">
        <v>1013</v>
      </c>
      <c r="C45" s="7" t="s">
        <v>4862</v>
      </c>
      <c r="D45" s="7" t="s">
        <v>4863</v>
      </c>
      <c r="E45" s="7" t="s">
        <v>4864</v>
      </c>
      <c r="F45" s="7" t="s">
        <v>4865</v>
      </c>
      <c r="G45" s="7"/>
      <c r="H45" s="17" t="s">
        <v>4866</v>
      </c>
      <c r="I45" s="7">
        <v>4.8</v>
      </c>
      <c r="J45" s="9">
        <v>1145</v>
      </c>
      <c r="K45" s="7" t="s">
        <v>4867</v>
      </c>
      <c r="L45" s="7" t="s">
        <v>4868</v>
      </c>
      <c r="M45" s="7" t="s">
        <v>3989</v>
      </c>
      <c r="N45" s="7" t="s">
        <v>316</v>
      </c>
      <c r="O45" s="19"/>
      <c r="P45" s="19"/>
      <c r="Q45" s="19"/>
      <c r="R45" s="19"/>
      <c r="S45" s="19"/>
      <c r="T45" s="19"/>
      <c r="U45" s="19"/>
      <c r="V45" s="19"/>
      <c r="W45" s="19"/>
      <c r="X45" s="19"/>
      <c r="Y45" s="19"/>
      <c r="Z45" s="19"/>
      <c r="AA45" s="19"/>
    </row>
    <row r="46" spans="1:27" ht="22.5" customHeight="1">
      <c r="A46" t="s">
        <v>14463</v>
      </c>
      <c r="B46" s="7" t="s">
        <v>1013</v>
      </c>
      <c r="C46" s="7" t="s">
        <v>4869</v>
      </c>
      <c r="D46" s="7" t="s">
        <v>4870</v>
      </c>
      <c r="E46" s="7" t="s">
        <v>4871</v>
      </c>
      <c r="F46" s="7" t="s">
        <v>4872</v>
      </c>
      <c r="G46" s="7"/>
      <c r="H46" s="17" t="s">
        <v>4873</v>
      </c>
      <c r="I46" s="7">
        <v>4.8</v>
      </c>
      <c r="J46" s="9">
        <v>1045</v>
      </c>
      <c r="K46" s="7" t="s">
        <v>4874</v>
      </c>
      <c r="L46" s="7" t="s">
        <v>4875</v>
      </c>
      <c r="M46" s="7" t="s">
        <v>3989</v>
      </c>
      <c r="N46" s="7" t="s">
        <v>119</v>
      </c>
      <c r="O46" s="19"/>
      <c r="P46" s="19"/>
      <c r="Q46" s="19"/>
      <c r="R46" s="19"/>
      <c r="S46" s="19"/>
      <c r="T46" s="19"/>
      <c r="U46" s="19"/>
      <c r="V46" s="19"/>
      <c r="W46" s="19"/>
      <c r="X46" s="19"/>
      <c r="Y46" s="19"/>
      <c r="Z46" s="19"/>
      <c r="AA46" s="19"/>
    </row>
    <row r="47" spans="1:27" ht="22.5" customHeight="1">
      <c r="A47" t="s">
        <v>14463</v>
      </c>
      <c r="B47" s="7" t="s">
        <v>1013</v>
      </c>
      <c r="C47" s="7" t="s">
        <v>4876</v>
      </c>
      <c r="D47" s="7" t="s">
        <v>4877</v>
      </c>
      <c r="E47" s="7" t="s">
        <v>4878</v>
      </c>
      <c r="F47" s="7" t="s">
        <v>4879</v>
      </c>
      <c r="G47" s="7"/>
      <c r="H47" s="17" t="s">
        <v>4880</v>
      </c>
      <c r="I47" s="7">
        <v>4.7</v>
      </c>
      <c r="J47" s="7">
        <v>204</v>
      </c>
      <c r="K47" s="7" t="s">
        <v>4881</v>
      </c>
      <c r="L47" s="7" t="s">
        <v>1153</v>
      </c>
      <c r="M47" s="7" t="s">
        <v>3989</v>
      </c>
      <c r="N47" s="7" t="s">
        <v>316</v>
      </c>
      <c r="O47" s="19"/>
      <c r="P47" s="19"/>
      <c r="Q47" s="19"/>
      <c r="R47" s="19"/>
      <c r="S47" s="19"/>
      <c r="T47" s="19"/>
      <c r="U47" s="19"/>
      <c r="V47" s="19"/>
      <c r="W47" s="19"/>
      <c r="X47" s="19"/>
      <c r="Y47" s="19"/>
      <c r="Z47" s="19"/>
      <c r="AA47" s="19"/>
    </row>
    <row r="48" spans="1:27" ht="22.5" customHeight="1">
      <c r="A48" t="s">
        <v>14463</v>
      </c>
      <c r="B48" s="7" t="s">
        <v>1013</v>
      </c>
      <c r="C48" s="7" t="s">
        <v>4882</v>
      </c>
      <c r="D48" s="7" t="s">
        <v>4883</v>
      </c>
      <c r="E48" s="7" t="s">
        <v>4884</v>
      </c>
      <c r="F48" s="7" t="s">
        <v>4885</v>
      </c>
      <c r="G48" s="7"/>
      <c r="H48" s="17" t="s">
        <v>4886</v>
      </c>
      <c r="I48" s="7">
        <v>4</v>
      </c>
      <c r="J48" s="7">
        <v>181</v>
      </c>
      <c r="K48" s="7" t="s">
        <v>4887</v>
      </c>
      <c r="L48" s="7" t="s">
        <v>4888</v>
      </c>
      <c r="M48" s="7" t="s">
        <v>1102</v>
      </c>
      <c r="N48" s="7" t="s">
        <v>316</v>
      </c>
      <c r="O48" s="19"/>
      <c r="P48" s="19"/>
      <c r="Q48" s="19"/>
      <c r="R48" s="19"/>
      <c r="S48" s="19"/>
      <c r="T48" s="19"/>
      <c r="U48" s="19"/>
      <c r="V48" s="19"/>
      <c r="W48" s="19"/>
      <c r="X48" s="19"/>
      <c r="Y48" s="19"/>
      <c r="Z48" s="19"/>
      <c r="AA48" s="19"/>
    </row>
    <row r="49" spans="1:27" ht="22.5" customHeight="1">
      <c r="A49" t="s">
        <v>14463</v>
      </c>
      <c r="B49" s="7" t="s">
        <v>1013</v>
      </c>
      <c r="C49" s="7" t="s">
        <v>4889</v>
      </c>
      <c r="D49" s="7" t="s">
        <v>4890</v>
      </c>
      <c r="E49" s="7" t="s">
        <v>4891</v>
      </c>
      <c r="F49" s="7" t="s">
        <v>4892</v>
      </c>
      <c r="G49" s="7"/>
      <c r="H49" s="17" t="s">
        <v>4893</v>
      </c>
      <c r="I49" s="7">
        <v>4.7</v>
      </c>
      <c r="J49" s="7">
        <v>59</v>
      </c>
      <c r="K49" s="7" t="s">
        <v>4894</v>
      </c>
      <c r="L49" s="7" t="s">
        <v>4895</v>
      </c>
      <c r="M49" s="7" t="s">
        <v>3989</v>
      </c>
      <c r="N49" s="7" t="s">
        <v>316</v>
      </c>
      <c r="O49" s="19"/>
      <c r="P49" s="19"/>
      <c r="Q49" s="19"/>
      <c r="R49" s="19"/>
      <c r="S49" s="19"/>
      <c r="T49" s="19"/>
      <c r="U49" s="19"/>
      <c r="V49" s="19"/>
      <c r="W49" s="19"/>
      <c r="X49" s="19"/>
      <c r="Y49" s="19"/>
      <c r="Z49" s="19"/>
      <c r="AA49" s="19"/>
    </row>
    <row r="50" spans="1:27" ht="22.5" customHeight="1">
      <c r="A50" t="s">
        <v>14463</v>
      </c>
      <c r="B50" s="7" t="s">
        <v>1013</v>
      </c>
      <c r="C50" s="7" t="s">
        <v>4896</v>
      </c>
      <c r="D50" s="7" t="s">
        <v>4897</v>
      </c>
      <c r="E50" s="7" t="s">
        <v>4898</v>
      </c>
      <c r="F50" s="7" t="s">
        <v>4899</v>
      </c>
      <c r="G50" s="7"/>
      <c r="H50" s="17" t="s">
        <v>4900</v>
      </c>
      <c r="I50" s="7">
        <v>5</v>
      </c>
      <c r="J50" s="7">
        <v>453</v>
      </c>
      <c r="K50" s="7" t="s">
        <v>4901</v>
      </c>
      <c r="L50" s="7" t="s">
        <v>4902</v>
      </c>
      <c r="M50" s="7" t="s">
        <v>4903</v>
      </c>
      <c r="N50" s="7" t="s">
        <v>119</v>
      </c>
      <c r="O50" s="19"/>
      <c r="P50" s="19"/>
      <c r="Q50" s="19"/>
      <c r="R50" s="19"/>
      <c r="S50" s="19"/>
      <c r="T50" s="19"/>
      <c r="U50" s="19"/>
      <c r="V50" s="19"/>
      <c r="W50" s="19"/>
      <c r="X50" s="19"/>
      <c r="Y50" s="19"/>
      <c r="Z50" s="19"/>
      <c r="AA50" s="19"/>
    </row>
    <row r="51" spans="1:27" ht="22.5" customHeight="1">
      <c r="A51" t="s">
        <v>14463</v>
      </c>
      <c r="B51" s="7" t="s">
        <v>1013</v>
      </c>
      <c r="C51" s="7" t="s">
        <v>4904</v>
      </c>
      <c r="D51" s="7" t="s">
        <v>4905</v>
      </c>
      <c r="E51" s="7" t="s">
        <v>4857</v>
      </c>
      <c r="F51" s="7" t="s">
        <v>4906</v>
      </c>
      <c r="G51" s="7"/>
      <c r="H51" s="17" t="s">
        <v>4907</v>
      </c>
      <c r="I51" s="7">
        <v>4.4000000000000004</v>
      </c>
      <c r="J51" s="7">
        <v>39</v>
      </c>
      <c r="K51" s="7" t="s">
        <v>4908</v>
      </c>
      <c r="L51" s="7" t="s">
        <v>4909</v>
      </c>
      <c r="M51" s="7" t="s">
        <v>1086</v>
      </c>
      <c r="N51" s="7" t="s">
        <v>339</v>
      </c>
      <c r="O51" s="19"/>
      <c r="P51" s="19"/>
      <c r="Q51" s="19"/>
      <c r="R51" s="19"/>
      <c r="S51" s="19"/>
      <c r="T51" s="19"/>
      <c r="U51" s="19"/>
      <c r="V51" s="19"/>
      <c r="W51" s="19"/>
      <c r="X51" s="19"/>
      <c r="Y51" s="19"/>
      <c r="Z51" s="19"/>
      <c r="AA51" s="19"/>
    </row>
    <row r="52" spans="1:27" ht="22.5" customHeight="1">
      <c r="A52" t="s">
        <v>14463</v>
      </c>
      <c r="B52" s="7" t="s">
        <v>1013</v>
      </c>
      <c r="C52" s="7" t="s">
        <v>4910</v>
      </c>
      <c r="D52" s="7" t="s">
        <v>4911</v>
      </c>
      <c r="E52" s="7" t="s">
        <v>4912</v>
      </c>
      <c r="F52" s="7" t="s">
        <v>4913</v>
      </c>
      <c r="G52" s="7"/>
      <c r="H52" s="17" t="s">
        <v>4914</v>
      </c>
      <c r="I52" s="7">
        <v>4.9000000000000004</v>
      </c>
      <c r="J52" s="9">
        <v>75</v>
      </c>
      <c r="K52" s="7" t="s">
        <v>4915</v>
      </c>
      <c r="L52" s="7" t="s">
        <v>1042</v>
      </c>
      <c r="M52" s="7" t="s">
        <v>4916</v>
      </c>
      <c r="N52" s="7" t="s">
        <v>316</v>
      </c>
      <c r="O52" s="19"/>
      <c r="P52" s="19"/>
      <c r="Q52" s="19"/>
      <c r="R52" s="19"/>
      <c r="S52" s="19"/>
      <c r="T52" s="19"/>
      <c r="U52" s="19"/>
      <c r="V52" s="19"/>
      <c r="W52" s="19"/>
      <c r="X52" s="19"/>
      <c r="Y52" s="19"/>
      <c r="Z52" s="19"/>
      <c r="AA52" s="19"/>
    </row>
    <row r="53" spans="1:27" ht="22.5" customHeight="1">
      <c r="A53" t="s">
        <v>14463</v>
      </c>
      <c r="B53" s="7" t="s">
        <v>1013</v>
      </c>
      <c r="C53" s="7" t="s">
        <v>4917</v>
      </c>
      <c r="D53" s="7" t="s">
        <v>4918</v>
      </c>
      <c r="E53" s="7" t="s">
        <v>4919</v>
      </c>
      <c r="F53" s="7" t="s">
        <v>4920</v>
      </c>
      <c r="G53" s="7"/>
      <c r="H53" s="17" t="s">
        <v>4921</v>
      </c>
      <c r="I53" s="7">
        <v>4.7</v>
      </c>
      <c r="J53" s="9">
        <v>91</v>
      </c>
      <c r="K53" s="7" t="s">
        <v>4922</v>
      </c>
      <c r="L53" s="7" t="s">
        <v>4923</v>
      </c>
      <c r="M53" s="7" t="s">
        <v>4924</v>
      </c>
      <c r="N53" s="7" t="s">
        <v>316</v>
      </c>
      <c r="O53" s="19"/>
      <c r="P53" s="19"/>
      <c r="Q53" s="19"/>
      <c r="R53" s="19"/>
      <c r="S53" s="19"/>
      <c r="T53" s="19"/>
      <c r="U53" s="19"/>
      <c r="V53" s="19"/>
      <c r="W53" s="19"/>
      <c r="X53" s="19"/>
      <c r="Y53" s="19"/>
      <c r="Z53" s="19"/>
      <c r="AA53" s="19"/>
    </row>
    <row r="54" spans="1:27" ht="22.5" customHeight="1">
      <c r="A54" t="s">
        <v>14463</v>
      </c>
      <c r="B54" s="7" t="s">
        <v>1013</v>
      </c>
      <c r="C54" s="7" t="s">
        <v>4925</v>
      </c>
      <c r="D54" s="7" t="s">
        <v>4926</v>
      </c>
      <c r="E54" s="7" t="s">
        <v>4857</v>
      </c>
      <c r="F54" s="7" t="s">
        <v>4927</v>
      </c>
      <c r="G54" s="7"/>
      <c r="H54" s="17" t="s">
        <v>4928</v>
      </c>
      <c r="I54" s="7">
        <v>4.8</v>
      </c>
      <c r="J54" s="7">
        <v>282</v>
      </c>
      <c r="K54" s="7" t="s">
        <v>4929</v>
      </c>
      <c r="L54" s="7" t="s">
        <v>1153</v>
      </c>
      <c r="M54" s="7" t="s">
        <v>1102</v>
      </c>
      <c r="N54" s="7" t="s">
        <v>316</v>
      </c>
      <c r="O54" s="19"/>
      <c r="P54" s="19"/>
      <c r="Q54" s="19"/>
      <c r="R54" s="19"/>
      <c r="S54" s="19"/>
      <c r="T54" s="19"/>
      <c r="U54" s="19"/>
      <c r="V54" s="19"/>
      <c r="W54" s="19"/>
      <c r="X54" s="19"/>
      <c r="Y54" s="19"/>
      <c r="Z54" s="19"/>
      <c r="AA54" s="19"/>
    </row>
    <row r="55" spans="1:27" ht="22.5" customHeight="1">
      <c r="A55" t="s">
        <v>14463</v>
      </c>
      <c r="B55" s="7" t="s">
        <v>1013</v>
      </c>
      <c r="C55" s="7" t="s">
        <v>4930</v>
      </c>
      <c r="D55" s="7" t="s">
        <v>4931</v>
      </c>
      <c r="E55" s="7" t="s">
        <v>4857</v>
      </c>
      <c r="F55" s="7" t="s">
        <v>4932</v>
      </c>
      <c r="G55" s="7"/>
      <c r="H55" s="17" t="s">
        <v>4933</v>
      </c>
      <c r="I55" s="7">
        <v>4.2</v>
      </c>
      <c r="J55" s="7">
        <v>313</v>
      </c>
      <c r="K55" s="7" t="s">
        <v>4934</v>
      </c>
      <c r="L55" s="7" t="s">
        <v>4935</v>
      </c>
      <c r="M55" s="7" t="s">
        <v>3989</v>
      </c>
      <c r="N55" s="7" t="s">
        <v>316</v>
      </c>
      <c r="O55" s="19"/>
      <c r="P55" s="19"/>
      <c r="Q55" s="19"/>
      <c r="R55" s="19"/>
      <c r="S55" s="19"/>
      <c r="T55" s="19"/>
      <c r="U55" s="19"/>
      <c r="V55" s="19"/>
      <c r="W55" s="19"/>
      <c r="X55" s="19"/>
      <c r="Y55" s="19"/>
      <c r="Z55" s="19"/>
      <c r="AA55" s="19"/>
    </row>
    <row r="56" spans="1:27" ht="22.5" customHeight="1">
      <c r="A56" t="s">
        <v>14463</v>
      </c>
      <c r="B56" s="7" t="s">
        <v>1013</v>
      </c>
      <c r="C56" s="7" t="s">
        <v>4936</v>
      </c>
      <c r="D56" s="7" t="s">
        <v>4937</v>
      </c>
      <c r="E56" s="7" t="s">
        <v>4938</v>
      </c>
      <c r="F56" s="7" t="s">
        <v>4939</v>
      </c>
      <c r="G56" s="7"/>
      <c r="H56" s="17" t="s">
        <v>4940</v>
      </c>
      <c r="I56" s="7">
        <v>4.3</v>
      </c>
      <c r="J56" s="7">
        <v>33</v>
      </c>
      <c r="K56" s="7" t="s">
        <v>4941</v>
      </c>
      <c r="L56" s="7" t="s">
        <v>4942</v>
      </c>
      <c r="M56" s="7" t="s">
        <v>3989</v>
      </c>
      <c r="N56" s="7" t="s">
        <v>316</v>
      </c>
      <c r="O56" s="19"/>
      <c r="P56" s="19"/>
      <c r="Q56" s="19"/>
      <c r="R56" s="19"/>
      <c r="S56" s="19"/>
      <c r="T56" s="19"/>
      <c r="U56" s="19"/>
      <c r="V56" s="19"/>
      <c r="W56" s="19"/>
      <c r="X56" s="19"/>
      <c r="Y56" s="19"/>
      <c r="Z56" s="19"/>
      <c r="AA56" s="19"/>
    </row>
    <row r="57" spans="1:27" ht="22.5" customHeight="1">
      <c r="A57" t="s">
        <v>14463</v>
      </c>
      <c r="B57" s="7" t="s">
        <v>1013</v>
      </c>
      <c r="C57" s="7" t="s">
        <v>4943</v>
      </c>
      <c r="D57" s="7" t="s">
        <v>4944</v>
      </c>
      <c r="E57" s="7" t="s">
        <v>4820</v>
      </c>
      <c r="F57" s="7" t="s">
        <v>4945</v>
      </c>
      <c r="G57" s="7"/>
      <c r="H57" s="17" t="s">
        <v>4946</v>
      </c>
      <c r="I57" s="7">
        <v>4.5</v>
      </c>
      <c r="J57" s="7">
        <v>65</v>
      </c>
      <c r="K57" s="7" t="s">
        <v>4947</v>
      </c>
      <c r="L57" s="7" t="s">
        <v>4948</v>
      </c>
      <c r="M57" s="7" t="s">
        <v>4949</v>
      </c>
      <c r="N57" s="7" t="s">
        <v>119</v>
      </c>
      <c r="O57" s="19"/>
      <c r="P57" s="19"/>
      <c r="Q57" s="19"/>
      <c r="R57" s="19"/>
      <c r="S57" s="19"/>
      <c r="T57" s="19"/>
      <c r="U57" s="19"/>
      <c r="V57" s="19"/>
      <c r="W57" s="19"/>
      <c r="X57" s="19"/>
      <c r="Y57" s="19"/>
      <c r="Z57" s="19"/>
      <c r="AA57" s="19"/>
    </row>
    <row r="58" spans="1:27" ht="22.5" customHeight="1">
      <c r="A58" t="s">
        <v>14463</v>
      </c>
      <c r="B58" s="7" t="s">
        <v>1013</v>
      </c>
      <c r="C58" s="7" t="s">
        <v>4950</v>
      </c>
      <c r="D58" s="7" t="s">
        <v>4951</v>
      </c>
      <c r="E58" s="7" t="s">
        <v>4871</v>
      </c>
      <c r="F58" s="7" t="s">
        <v>4952</v>
      </c>
      <c r="G58" s="7"/>
      <c r="H58" s="17" t="s">
        <v>4953</v>
      </c>
      <c r="I58" s="7">
        <v>4.3</v>
      </c>
      <c r="J58" s="7">
        <v>59</v>
      </c>
      <c r="K58" s="7" t="s">
        <v>4954</v>
      </c>
      <c r="L58" s="7" t="s">
        <v>4895</v>
      </c>
      <c r="M58" s="7" t="s">
        <v>3989</v>
      </c>
      <c r="N58" s="7" t="s">
        <v>119</v>
      </c>
      <c r="O58" s="19"/>
      <c r="P58" s="19"/>
      <c r="Q58" s="19"/>
      <c r="R58" s="19"/>
      <c r="S58" s="19"/>
      <c r="T58" s="19"/>
      <c r="U58" s="19"/>
      <c r="V58" s="19"/>
      <c r="W58" s="19"/>
      <c r="X58" s="19"/>
      <c r="Y58" s="19"/>
      <c r="Z58" s="19"/>
      <c r="AA58" s="19"/>
    </row>
    <row r="59" spans="1:27" ht="22.5" customHeight="1">
      <c r="A59" t="s">
        <v>14463</v>
      </c>
      <c r="B59" s="7" t="s">
        <v>1013</v>
      </c>
      <c r="C59" s="7" t="s">
        <v>4955</v>
      </c>
      <c r="D59" s="7" t="s">
        <v>4956</v>
      </c>
      <c r="E59" s="7" t="s">
        <v>4957</v>
      </c>
      <c r="F59" s="7" t="s">
        <v>4958</v>
      </c>
      <c r="G59" s="7"/>
      <c r="H59" s="17" t="s">
        <v>4959</v>
      </c>
      <c r="I59" s="7">
        <v>4.9000000000000004</v>
      </c>
      <c r="J59" s="7">
        <v>110</v>
      </c>
      <c r="K59" s="7" t="s">
        <v>4960</v>
      </c>
      <c r="L59" s="7" t="s">
        <v>1153</v>
      </c>
      <c r="M59" s="7" t="s">
        <v>3989</v>
      </c>
      <c r="N59" s="7" t="s">
        <v>316</v>
      </c>
      <c r="O59" s="19"/>
      <c r="P59" s="19"/>
      <c r="Q59" s="19"/>
      <c r="R59" s="19"/>
      <c r="S59" s="19"/>
      <c r="T59" s="19"/>
      <c r="U59" s="19"/>
      <c r="V59" s="19"/>
      <c r="W59" s="19"/>
      <c r="X59" s="19"/>
      <c r="Y59" s="19"/>
      <c r="Z59" s="19"/>
      <c r="AA59" s="19"/>
    </row>
    <row r="60" spans="1:27" ht="22.5" customHeight="1">
      <c r="A60" t="s">
        <v>14463</v>
      </c>
      <c r="B60" s="7" t="s">
        <v>864</v>
      </c>
      <c r="C60" s="7" t="s">
        <v>4961</v>
      </c>
      <c r="D60" s="7" t="s">
        <v>4962</v>
      </c>
      <c r="E60" s="7" t="s">
        <v>4963</v>
      </c>
      <c r="F60" s="7" t="s">
        <v>4964</v>
      </c>
      <c r="G60" s="7"/>
      <c r="H60" s="17" t="s">
        <v>4965</v>
      </c>
      <c r="I60" s="7">
        <v>4.8</v>
      </c>
      <c r="J60" s="7">
        <v>148</v>
      </c>
      <c r="K60" s="7" t="s">
        <v>4966</v>
      </c>
      <c r="L60" s="7" t="s">
        <v>944</v>
      </c>
      <c r="M60" s="7" t="s">
        <v>872</v>
      </c>
      <c r="N60" s="7" t="s">
        <v>316</v>
      </c>
      <c r="O60" s="19"/>
      <c r="P60" s="19"/>
      <c r="Q60" s="19"/>
      <c r="R60" s="19"/>
      <c r="S60" s="19"/>
      <c r="T60" s="19"/>
      <c r="U60" s="19"/>
      <c r="V60" s="19"/>
      <c r="W60" s="19"/>
      <c r="X60" s="19"/>
      <c r="Y60" s="19"/>
      <c r="Z60" s="19"/>
      <c r="AA60" s="19"/>
    </row>
    <row r="61" spans="1:27" ht="22.5" customHeight="1">
      <c r="A61" t="s">
        <v>14463</v>
      </c>
      <c r="B61" s="7" t="s">
        <v>864</v>
      </c>
      <c r="C61" s="7" t="s">
        <v>4967</v>
      </c>
      <c r="D61" s="7" t="s">
        <v>4968</v>
      </c>
      <c r="E61" s="7" t="s">
        <v>4969</v>
      </c>
      <c r="F61" s="7" t="s">
        <v>4970</v>
      </c>
      <c r="G61" s="7"/>
      <c r="H61" s="17" t="s">
        <v>4971</v>
      </c>
      <c r="I61" s="7">
        <v>4.8</v>
      </c>
      <c r="J61" s="7">
        <v>606</v>
      </c>
      <c r="K61" s="7" t="s">
        <v>4972</v>
      </c>
      <c r="L61" s="7" t="s">
        <v>4973</v>
      </c>
      <c r="M61" s="7" t="s">
        <v>872</v>
      </c>
      <c r="N61" s="7" t="s">
        <v>119</v>
      </c>
      <c r="O61" s="19"/>
      <c r="P61" s="19"/>
      <c r="Q61" s="19"/>
      <c r="R61" s="19"/>
      <c r="S61" s="19"/>
      <c r="T61" s="19"/>
      <c r="U61" s="19"/>
      <c r="V61" s="19"/>
      <c r="W61" s="19"/>
      <c r="X61" s="19"/>
      <c r="Y61" s="19"/>
      <c r="Z61" s="19"/>
      <c r="AA61" s="19"/>
    </row>
    <row r="62" spans="1:27" ht="22.5" customHeight="1">
      <c r="A62" t="s">
        <v>14463</v>
      </c>
      <c r="B62" s="7" t="s">
        <v>864</v>
      </c>
      <c r="C62" s="7" t="s">
        <v>4974</v>
      </c>
      <c r="D62" s="7" t="s">
        <v>4975</v>
      </c>
      <c r="E62" s="7" t="s">
        <v>4976</v>
      </c>
      <c r="F62" s="7" t="s">
        <v>4977</v>
      </c>
      <c r="G62" s="7"/>
      <c r="H62" s="17" t="s">
        <v>4978</v>
      </c>
      <c r="I62" s="7">
        <v>4.8</v>
      </c>
      <c r="J62" s="7">
        <v>628</v>
      </c>
      <c r="K62" s="7" t="s">
        <v>4979</v>
      </c>
      <c r="L62" s="7" t="s">
        <v>4973</v>
      </c>
      <c r="M62" s="7" t="s">
        <v>872</v>
      </c>
      <c r="N62" s="7" t="s">
        <v>316</v>
      </c>
      <c r="O62" s="19"/>
      <c r="P62" s="19"/>
      <c r="Q62" s="19"/>
      <c r="R62" s="19"/>
      <c r="S62" s="19"/>
      <c r="T62" s="19"/>
      <c r="U62" s="19"/>
      <c r="V62" s="19"/>
      <c r="W62" s="19"/>
      <c r="X62" s="19"/>
      <c r="Y62" s="19"/>
      <c r="Z62" s="19"/>
      <c r="AA62" s="19"/>
    </row>
    <row r="63" spans="1:27" ht="22.5" customHeight="1">
      <c r="A63" t="s">
        <v>14463</v>
      </c>
      <c r="B63" s="7" t="s">
        <v>864</v>
      </c>
      <c r="C63" s="7" t="s">
        <v>4980</v>
      </c>
      <c r="D63" s="7" t="s">
        <v>4981</v>
      </c>
      <c r="E63" s="7" t="s">
        <v>4982</v>
      </c>
      <c r="F63" s="7" t="s">
        <v>4983</v>
      </c>
      <c r="G63" s="7"/>
      <c r="H63" s="17" t="s">
        <v>4984</v>
      </c>
      <c r="I63" s="7">
        <v>4.5</v>
      </c>
      <c r="J63" s="7">
        <v>174</v>
      </c>
      <c r="K63" s="7" t="s">
        <v>4985</v>
      </c>
      <c r="L63" s="7" t="s">
        <v>4986</v>
      </c>
      <c r="M63" s="7" t="s">
        <v>872</v>
      </c>
      <c r="N63" s="7" t="s">
        <v>316</v>
      </c>
      <c r="O63" s="19"/>
      <c r="P63" s="19"/>
      <c r="Q63" s="19"/>
      <c r="R63" s="19"/>
      <c r="S63" s="19"/>
      <c r="T63" s="19"/>
      <c r="U63" s="19"/>
      <c r="V63" s="19"/>
      <c r="W63" s="19"/>
      <c r="X63" s="19"/>
      <c r="Y63" s="19"/>
      <c r="Z63" s="19"/>
      <c r="AA63" s="19"/>
    </row>
    <row r="64" spans="1:27" ht="22.5" customHeight="1">
      <c r="A64" t="s">
        <v>14463</v>
      </c>
      <c r="B64" s="7" t="s">
        <v>864</v>
      </c>
      <c r="C64" s="7" t="s">
        <v>4987</v>
      </c>
      <c r="D64" s="7" t="s">
        <v>4988</v>
      </c>
      <c r="E64" s="7" t="s">
        <v>4989</v>
      </c>
      <c r="F64" s="7" t="s">
        <v>4990</v>
      </c>
      <c r="G64" s="7"/>
      <c r="H64" s="17" t="s">
        <v>4991</v>
      </c>
      <c r="I64" s="7">
        <v>4.7</v>
      </c>
      <c r="J64" s="7">
        <v>222</v>
      </c>
      <c r="K64" s="7" t="s">
        <v>4992</v>
      </c>
      <c r="L64" s="7" t="s">
        <v>4993</v>
      </c>
      <c r="M64" s="7" t="s">
        <v>872</v>
      </c>
      <c r="N64" s="7" t="s">
        <v>316</v>
      </c>
      <c r="O64" s="19"/>
      <c r="P64" s="19"/>
      <c r="Q64" s="19"/>
      <c r="R64" s="19"/>
      <c r="S64" s="19"/>
      <c r="T64" s="19"/>
      <c r="U64" s="19"/>
      <c r="V64" s="19"/>
      <c r="W64" s="19"/>
      <c r="X64" s="19"/>
      <c r="Y64" s="19"/>
      <c r="Z64" s="19"/>
      <c r="AA64" s="19"/>
    </row>
    <row r="65" spans="1:27" ht="22.5" customHeight="1">
      <c r="A65" t="s">
        <v>14463</v>
      </c>
      <c r="B65" s="7" t="s">
        <v>864</v>
      </c>
      <c r="C65" s="7" t="s">
        <v>4994</v>
      </c>
      <c r="D65" s="7" t="s">
        <v>4995</v>
      </c>
      <c r="E65" s="7" t="s">
        <v>4996</v>
      </c>
      <c r="F65" s="7" t="s">
        <v>4997</v>
      </c>
      <c r="G65" s="7"/>
      <c r="H65" s="17" t="s">
        <v>4998</v>
      </c>
      <c r="I65" s="7">
        <v>5</v>
      </c>
      <c r="J65" s="7">
        <v>2</v>
      </c>
      <c r="K65" s="7" t="s">
        <v>4999</v>
      </c>
      <c r="L65" s="7" t="s">
        <v>3934</v>
      </c>
      <c r="M65" s="7" t="s">
        <v>1012</v>
      </c>
      <c r="N65" s="7" t="s">
        <v>316</v>
      </c>
      <c r="O65" s="19"/>
      <c r="P65" s="19"/>
      <c r="Q65" s="19"/>
      <c r="R65" s="19"/>
      <c r="S65" s="19"/>
      <c r="T65" s="19"/>
      <c r="U65" s="19"/>
      <c r="V65" s="19"/>
      <c r="W65" s="19"/>
      <c r="X65" s="19"/>
      <c r="Y65" s="19"/>
      <c r="Z65" s="19"/>
      <c r="AA65" s="19"/>
    </row>
    <row r="66" spans="1:27" ht="22.5" customHeight="1">
      <c r="A66" t="s">
        <v>14463</v>
      </c>
      <c r="B66" s="7" t="s">
        <v>864</v>
      </c>
      <c r="C66" s="7" t="s">
        <v>5000</v>
      </c>
      <c r="D66" s="7" t="s">
        <v>5001</v>
      </c>
      <c r="E66" s="7" t="s">
        <v>5002</v>
      </c>
      <c r="F66" s="7" t="s">
        <v>4990</v>
      </c>
      <c r="G66" s="7"/>
      <c r="H66" s="17" t="s">
        <v>5003</v>
      </c>
      <c r="I66" s="7">
        <v>4.8</v>
      </c>
      <c r="J66" s="7">
        <v>541</v>
      </c>
      <c r="K66" s="7" t="s">
        <v>5004</v>
      </c>
      <c r="L66" s="7" t="s">
        <v>5005</v>
      </c>
      <c r="M66" s="7" t="s">
        <v>5006</v>
      </c>
      <c r="N66" s="7" t="s">
        <v>316</v>
      </c>
      <c r="O66" s="19"/>
      <c r="P66" s="19"/>
      <c r="Q66" s="19"/>
      <c r="R66" s="19"/>
      <c r="S66" s="19"/>
      <c r="T66" s="19"/>
      <c r="U66" s="19"/>
      <c r="V66" s="19"/>
      <c r="W66" s="19"/>
      <c r="X66" s="19"/>
      <c r="Y66" s="19"/>
      <c r="Z66" s="19"/>
      <c r="AA66" s="19"/>
    </row>
    <row r="67" spans="1:27" ht="22.5" customHeight="1">
      <c r="A67" t="s">
        <v>14463</v>
      </c>
      <c r="B67" s="7" t="s">
        <v>864</v>
      </c>
      <c r="C67" s="7" t="s">
        <v>5007</v>
      </c>
      <c r="D67" s="7" t="s">
        <v>5007</v>
      </c>
      <c r="E67" s="7" t="s">
        <v>5008</v>
      </c>
      <c r="F67" s="7" t="s">
        <v>5009</v>
      </c>
      <c r="G67" s="7"/>
      <c r="H67" s="17" t="s">
        <v>5010</v>
      </c>
      <c r="I67" s="7">
        <v>4.9000000000000004</v>
      </c>
      <c r="J67" s="9">
        <v>1678</v>
      </c>
      <c r="K67" s="7" t="s">
        <v>5011</v>
      </c>
      <c r="L67" s="7" t="s">
        <v>5012</v>
      </c>
      <c r="M67" s="7" t="s">
        <v>5013</v>
      </c>
      <c r="N67" s="7" t="s">
        <v>316</v>
      </c>
      <c r="O67" s="19"/>
      <c r="P67" s="19"/>
      <c r="Q67" s="19"/>
      <c r="R67" s="19"/>
      <c r="S67" s="19"/>
      <c r="T67" s="19"/>
      <c r="U67" s="19"/>
      <c r="V67" s="19"/>
      <c r="W67" s="19"/>
      <c r="X67" s="19"/>
      <c r="Y67" s="19"/>
      <c r="Z67" s="19"/>
      <c r="AA67" s="19"/>
    </row>
    <row r="68" spans="1:27" ht="22.5" customHeight="1">
      <c r="A68" t="s">
        <v>14463</v>
      </c>
      <c r="B68" s="7" t="s">
        <v>864</v>
      </c>
      <c r="C68" s="7" t="s">
        <v>5014</v>
      </c>
      <c r="D68" s="7" t="s">
        <v>5015</v>
      </c>
      <c r="E68" s="7" t="s">
        <v>5016</v>
      </c>
      <c r="F68" s="7" t="s">
        <v>5017</v>
      </c>
      <c r="G68" s="7"/>
      <c r="H68" s="17" t="s">
        <v>5018</v>
      </c>
      <c r="I68" s="7">
        <v>4.5</v>
      </c>
      <c r="J68" s="7">
        <v>422</v>
      </c>
      <c r="K68" s="7" t="s">
        <v>5019</v>
      </c>
      <c r="L68" s="7" t="s">
        <v>887</v>
      </c>
      <c r="M68" s="7" t="s">
        <v>872</v>
      </c>
      <c r="N68" s="7" t="s">
        <v>316</v>
      </c>
      <c r="O68" s="19"/>
      <c r="P68" s="19"/>
      <c r="Q68" s="19"/>
      <c r="R68" s="19"/>
      <c r="S68" s="19"/>
      <c r="T68" s="19"/>
      <c r="U68" s="19"/>
      <c r="V68" s="19"/>
      <c r="W68" s="19"/>
      <c r="X68" s="19"/>
      <c r="Y68" s="19"/>
      <c r="Z68" s="19"/>
      <c r="AA68" s="19"/>
    </row>
    <row r="69" spans="1:27" ht="22.5" customHeight="1">
      <c r="A69" t="s">
        <v>14463</v>
      </c>
      <c r="B69" s="7" t="s">
        <v>864</v>
      </c>
      <c r="C69" s="7" t="s">
        <v>5020</v>
      </c>
      <c r="D69" s="7" t="s">
        <v>5021</v>
      </c>
      <c r="E69" s="7" t="s">
        <v>4963</v>
      </c>
      <c r="F69" s="7" t="s">
        <v>5022</v>
      </c>
      <c r="G69" s="7"/>
      <c r="H69" s="17" t="s">
        <v>5023</v>
      </c>
      <c r="I69" s="7">
        <v>4.8</v>
      </c>
      <c r="J69" s="7">
        <v>509</v>
      </c>
      <c r="K69" s="7" t="s">
        <v>5024</v>
      </c>
      <c r="L69" s="7" t="s">
        <v>5025</v>
      </c>
      <c r="M69" s="7" t="s">
        <v>5026</v>
      </c>
      <c r="N69" s="7" t="s">
        <v>316</v>
      </c>
      <c r="O69" s="19"/>
      <c r="P69" s="19"/>
      <c r="Q69" s="19"/>
      <c r="R69" s="19"/>
      <c r="S69" s="19"/>
      <c r="T69" s="19"/>
      <c r="U69" s="19"/>
      <c r="V69" s="19"/>
      <c r="W69" s="19"/>
      <c r="X69" s="19"/>
      <c r="Y69" s="19"/>
      <c r="Z69" s="19"/>
      <c r="AA69" s="19"/>
    </row>
    <row r="70" spans="1:27" ht="22.5" customHeight="1">
      <c r="A70" t="s">
        <v>14463</v>
      </c>
      <c r="B70" s="7" t="s">
        <v>864</v>
      </c>
      <c r="C70" s="7" t="s">
        <v>5027</v>
      </c>
      <c r="D70" s="7" t="s">
        <v>5028</v>
      </c>
      <c r="E70" s="7" t="s">
        <v>5029</v>
      </c>
      <c r="F70" s="7" t="s">
        <v>5030</v>
      </c>
      <c r="G70" s="7"/>
      <c r="H70" s="17" t="s">
        <v>5031</v>
      </c>
      <c r="I70" s="7">
        <v>4.9000000000000004</v>
      </c>
      <c r="J70" s="7">
        <v>554</v>
      </c>
      <c r="K70" s="7" t="s">
        <v>5032</v>
      </c>
      <c r="L70" s="7" t="s">
        <v>5033</v>
      </c>
      <c r="M70" s="7" t="s">
        <v>1012</v>
      </c>
      <c r="N70" s="7" t="s">
        <v>316</v>
      </c>
      <c r="O70" s="19"/>
      <c r="P70" s="19"/>
      <c r="Q70" s="19"/>
      <c r="R70" s="19"/>
      <c r="S70" s="19"/>
      <c r="T70" s="19"/>
      <c r="U70" s="19"/>
      <c r="V70" s="19"/>
      <c r="W70" s="19"/>
      <c r="X70" s="19"/>
      <c r="Y70" s="19"/>
      <c r="Z70" s="19"/>
      <c r="AA70" s="19"/>
    </row>
    <row r="71" spans="1:27" ht="22.5" customHeight="1">
      <c r="A71" t="s">
        <v>14463</v>
      </c>
      <c r="B71" s="7" t="s">
        <v>864</v>
      </c>
      <c r="C71" s="7" t="s">
        <v>5034</v>
      </c>
      <c r="D71" s="7" t="s">
        <v>5035</v>
      </c>
      <c r="E71" s="7" t="s">
        <v>5002</v>
      </c>
      <c r="F71" s="7" t="s">
        <v>5036</v>
      </c>
      <c r="G71" s="7"/>
      <c r="H71" s="17" t="s">
        <v>5037</v>
      </c>
      <c r="I71" s="7">
        <v>4.8</v>
      </c>
      <c r="J71" s="7">
        <v>839</v>
      </c>
      <c r="K71" s="7" t="s">
        <v>5038</v>
      </c>
      <c r="L71" s="7" t="s">
        <v>5039</v>
      </c>
      <c r="M71" s="7" t="s">
        <v>5013</v>
      </c>
      <c r="N71" s="7" t="s">
        <v>5040</v>
      </c>
      <c r="O71" s="19"/>
      <c r="P71" s="19"/>
      <c r="Q71" s="19"/>
      <c r="R71" s="19"/>
      <c r="S71" s="19"/>
      <c r="T71" s="19"/>
      <c r="U71" s="19"/>
      <c r="V71" s="19"/>
      <c r="W71" s="19"/>
      <c r="X71" s="19"/>
      <c r="Y71" s="19"/>
      <c r="Z71" s="19"/>
      <c r="AA71" s="19"/>
    </row>
    <row r="72" spans="1:27" ht="22.5" customHeight="1">
      <c r="A72" t="s">
        <v>14463</v>
      </c>
      <c r="B72" s="7" t="s">
        <v>864</v>
      </c>
      <c r="C72" s="7" t="s">
        <v>5041</v>
      </c>
      <c r="D72" s="7" t="s">
        <v>5042</v>
      </c>
      <c r="E72" s="7" t="s">
        <v>5043</v>
      </c>
      <c r="F72" s="7" t="s">
        <v>5044</v>
      </c>
      <c r="G72" s="7"/>
      <c r="H72" s="17" t="s">
        <v>5045</v>
      </c>
      <c r="I72" s="7">
        <v>4.9000000000000004</v>
      </c>
      <c r="J72" s="7">
        <v>91</v>
      </c>
      <c r="K72" s="7" t="s">
        <v>5046</v>
      </c>
      <c r="L72" s="7" t="s">
        <v>5047</v>
      </c>
      <c r="M72" s="7" t="s">
        <v>5013</v>
      </c>
      <c r="N72" s="7" t="s">
        <v>316</v>
      </c>
      <c r="O72" s="19"/>
      <c r="P72" s="19"/>
      <c r="Q72" s="19"/>
      <c r="R72" s="19"/>
      <c r="S72" s="19"/>
      <c r="T72" s="19"/>
      <c r="U72" s="19"/>
      <c r="V72" s="19"/>
      <c r="W72" s="19"/>
      <c r="X72" s="19"/>
      <c r="Y72" s="19"/>
      <c r="Z72" s="19"/>
      <c r="AA72" s="19"/>
    </row>
    <row r="73" spans="1:27" ht="22.5" customHeight="1">
      <c r="A73" t="s">
        <v>14463</v>
      </c>
      <c r="B73" s="7" t="s">
        <v>864</v>
      </c>
      <c r="C73" s="7" t="s">
        <v>5048</v>
      </c>
      <c r="D73" s="7" t="s">
        <v>5049</v>
      </c>
      <c r="E73" s="7" t="s">
        <v>5050</v>
      </c>
      <c r="F73" s="7" t="s">
        <v>5051</v>
      </c>
      <c r="G73" s="7"/>
      <c r="H73" s="17" t="s">
        <v>5052</v>
      </c>
      <c r="I73" s="7">
        <v>4.5</v>
      </c>
      <c r="J73" s="7">
        <v>31</v>
      </c>
      <c r="K73" s="7" t="s">
        <v>5053</v>
      </c>
      <c r="L73" s="7" t="s">
        <v>5005</v>
      </c>
      <c r="M73" s="7" t="s">
        <v>2491</v>
      </c>
      <c r="N73" s="7" t="s">
        <v>1322</v>
      </c>
      <c r="O73" s="19"/>
      <c r="P73" s="19"/>
      <c r="Q73" s="19"/>
      <c r="R73" s="19"/>
      <c r="S73" s="19"/>
      <c r="T73" s="19"/>
      <c r="U73" s="19"/>
      <c r="V73" s="19"/>
      <c r="W73" s="19"/>
      <c r="X73" s="19"/>
      <c r="Y73" s="19"/>
      <c r="Z73" s="19"/>
      <c r="AA73" s="19"/>
    </row>
    <row r="74" spans="1:27" ht="22.5" customHeight="1">
      <c r="A74" t="s">
        <v>14463</v>
      </c>
      <c r="B74" s="7" t="s">
        <v>864</v>
      </c>
      <c r="C74" s="7" t="s">
        <v>5054</v>
      </c>
      <c r="D74" s="7" t="s">
        <v>5055</v>
      </c>
      <c r="E74" s="7" t="s">
        <v>5056</v>
      </c>
      <c r="F74" s="7" t="s">
        <v>5057</v>
      </c>
      <c r="G74" s="7"/>
      <c r="H74" s="17" t="s">
        <v>5058</v>
      </c>
      <c r="I74" s="7">
        <v>4.8</v>
      </c>
      <c r="J74" s="9">
        <v>193</v>
      </c>
      <c r="K74" s="7" t="s">
        <v>5059</v>
      </c>
      <c r="L74" s="7" t="s">
        <v>5005</v>
      </c>
      <c r="M74" s="7" t="s">
        <v>5006</v>
      </c>
      <c r="N74" s="7" t="s">
        <v>316</v>
      </c>
      <c r="O74" s="19"/>
      <c r="P74" s="19"/>
      <c r="Q74" s="19"/>
      <c r="R74" s="19"/>
      <c r="S74" s="19"/>
      <c r="T74" s="19"/>
      <c r="U74" s="19"/>
      <c r="V74" s="19"/>
      <c r="W74" s="19"/>
      <c r="X74" s="19"/>
      <c r="Y74" s="19"/>
      <c r="Z74" s="19"/>
      <c r="AA74" s="19"/>
    </row>
    <row r="75" spans="1:27" ht="22.5" customHeight="1">
      <c r="A75" t="s">
        <v>14463</v>
      </c>
      <c r="B75" s="7" t="s">
        <v>864</v>
      </c>
      <c r="C75" s="7" t="s">
        <v>5060</v>
      </c>
      <c r="D75" s="7" t="s">
        <v>5061</v>
      </c>
      <c r="E75" s="7" t="s">
        <v>5029</v>
      </c>
      <c r="F75" s="7" t="s">
        <v>5062</v>
      </c>
      <c r="G75" s="7"/>
      <c r="H75" s="17" t="s">
        <v>5063</v>
      </c>
      <c r="I75" s="7">
        <v>4.9000000000000004</v>
      </c>
      <c r="J75" s="7">
        <v>83</v>
      </c>
      <c r="K75" s="7" t="s">
        <v>5064</v>
      </c>
      <c r="L75" s="7" t="s">
        <v>5065</v>
      </c>
      <c r="M75" s="7" t="s">
        <v>5066</v>
      </c>
      <c r="N75" s="7" t="s">
        <v>316</v>
      </c>
      <c r="O75" s="19"/>
      <c r="P75" s="19"/>
      <c r="Q75" s="19"/>
      <c r="R75" s="19"/>
      <c r="S75" s="19"/>
      <c r="T75" s="19"/>
      <c r="U75" s="19"/>
      <c r="V75" s="19"/>
      <c r="W75" s="19"/>
      <c r="X75" s="19"/>
      <c r="Y75" s="19"/>
      <c r="Z75" s="19"/>
      <c r="AA75" s="19"/>
    </row>
    <row r="76" spans="1:27" ht="22.5" customHeight="1">
      <c r="A76" t="s">
        <v>14463</v>
      </c>
      <c r="B76" s="7" t="s">
        <v>864</v>
      </c>
      <c r="C76" s="7" t="s">
        <v>5067</v>
      </c>
      <c r="D76" s="7" t="s">
        <v>5068</v>
      </c>
      <c r="E76" s="7" t="s">
        <v>5002</v>
      </c>
      <c r="F76" s="7" t="s">
        <v>5069</v>
      </c>
      <c r="G76" s="7"/>
      <c r="H76" s="17" t="s">
        <v>5070</v>
      </c>
      <c r="I76" s="7">
        <v>4.7</v>
      </c>
      <c r="J76" s="7">
        <v>932</v>
      </c>
      <c r="K76" s="7" t="s">
        <v>5071</v>
      </c>
      <c r="L76" s="7" t="s">
        <v>4973</v>
      </c>
      <c r="M76" s="7" t="s">
        <v>872</v>
      </c>
      <c r="N76" s="7" t="s">
        <v>316</v>
      </c>
      <c r="O76" s="19"/>
      <c r="P76" s="19"/>
      <c r="Q76" s="19"/>
      <c r="R76" s="19"/>
      <c r="S76" s="19"/>
      <c r="T76" s="19"/>
      <c r="U76" s="19"/>
      <c r="V76" s="19"/>
      <c r="W76" s="19"/>
      <c r="X76" s="19"/>
      <c r="Y76" s="19"/>
      <c r="Z76" s="19"/>
      <c r="AA76" s="19"/>
    </row>
    <row r="77" spans="1:27" ht="22.5" customHeight="1">
      <c r="A77" t="s">
        <v>14463</v>
      </c>
      <c r="B77" s="7" t="s">
        <v>864</v>
      </c>
      <c r="C77" s="7" t="s">
        <v>5072</v>
      </c>
      <c r="D77" s="7" t="s">
        <v>5072</v>
      </c>
      <c r="E77" s="7" t="s">
        <v>5073</v>
      </c>
      <c r="F77" s="7" t="s">
        <v>5074</v>
      </c>
      <c r="G77" s="7"/>
      <c r="H77" s="17" t="s">
        <v>5075</v>
      </c>
      <c r="I77" s="7">
        <v>4.5999999999999996</v>
      </c>
      <c r="J77" s="7">
        <v>60</v>
      </c>
      <c r="K77" s="7" t="s">
        <v>5076</v>
      </c>
      <c r="L77" s="7" t="s">
        <v>5077</v>
      </c>
      <c r="M77" s="7" t="s">
        <v>3943</v>
      </c>
      <c r="N77" s="7" t="s">
        <v>316</v>
      </c>
      <c r="O77" s="19"/>
      <c r="P77" s="19"/>
      <c r="Q77" s="19"/>
      <c r="R77" s="19"/>
      <c r="S77" s="19"/>
      <c r="T77" s="19"/>
      <c r="U77" s="19"/>
      <c r="V77" s="19"/>
      <c r="W77" s="19"/>
      <c r="X77" s="19"/>
      <c r="Y77" s="19"/>
      <c r="Z77" s="19"/>
      <c r="AA77" s="19"/>
    </row>
    <row r="78" spans="1:27" ht="22.5" customHeight="1">
      <c r="A78" t="s">
        <v>14463</v>
      </c>
      <c r="B78" s="7" t="s">
        <v>864</v>
      </c>
      <c r="C78" s="7" t="s">
        <v>5078</v>
      </c>
      <c r="D78" s="7" t="s">
        <v>5079</v>
      </c>
      <c r="E78" s="7" t="s">
        <v>4982</v>
      </c>
      <c r="F78" s="7" t="s">
        <v>5080</v>
      </c>
      <c r="G78" s="7"/>
      <c r="H78" s="17" t="s">
        <v>5081</v>
      </c>
      <c r="I78" s="7">
        <v>3.3</v>
      </c>
      <c r="J78" s="7">
        <v>100</v>
      </c>
      <c r="K78" s="7" t="s">
        <v>5082</v>
      </c>
      <c r="L78" s="7" t="s">
        <v>887</v>
      </c>
      <c r="M78" s="7" t="s">
        <v>872</v>
      </c>
      <c r="N78" s="7" t="s">
        <v>5083</v>
      </c>
      <c r="O78" s="19"/>
      <c r="P78" s="19"/>
      <c r="Q78" s="19"/>
      <c r="R78" s="19"/>
      <c r="S78" s="19"/>
      <c r="T78" s="19"/>
      <c r="U78" s="19"/>
      <c r="V78" s="19"/>
      <c r="W78" s="19"/>
      <c r="X78" s="19"/>
      <c r="Y78" s="19"/>
      <c r="Z78" s="19"/>
      <c r="AA78" s="19"/>
    </row>
    <row r="79" spans="1:27" ht="22.5" customHeight="1">
      <c r="A79" t="s">
        <v>14463</v>
      </c>
      <c r="B79" s="7" t="s">
        <v>864</v>
      </c>
      <c r="C79" s="7" t="s">
        <v>5084</v>
      </c>
      <c r="D79" s="7" t="s">
        <v>5085</v>
      </c>
      <c r="E79" s="7" t="s">
        <v>5050</v>
      </c>
      <c r="F79" s="7" t="s">
        <v>5086</v>
      </c>
      <c r="G79" s="7"/>
      <c r="H79" s="17" t="s">
        <v>5087</v>
      </c>
      <c r="I79" s="7">
        <v>4.9000000000000004</v>
      </c>
      <c r="J79" s="7">
        <v>17</v>
      </c>
      <c r="K79" s="7" t="s">
        <v>5088</v>
      </c>
      <c r="L79" s="7" t="s">
        <v>5089</v>
      </c>
      <c r="M79" s="7" t="s">
        <v>5090</v>
      </c>
      <c r="N79" s="7" t="s">
        <v>316</v>
      </c>
      <c r="O79" s="19"/>
      <c r="P79" s="19"/>
      <c r="Q79" s="19"/>
      <c r="R79" s="19"/>
      <c r="S79" s="19"/>
      <c r="T79" s="19"/>
      <c r="U79" s="19"/>
      <c r="V79" s="19"/>
      <c r="W79" s="19"/>
      <c r="X79" s="19"/>
      <c r="Y79" s="19"/>
      <c r="Z79" s="19"/>
      <c r="AA79" s="19"/>
    </row>
    <row r="80" spans="1:27" ht="22.5" customHeight="1">
      <c r="A80" t="s">
        <v>14463</v>
      </c>
      <c r="B80" s="7" t="s">
        <v>864</v>
      </c>
      <c r="C80" s="7" t="s">
        <v>5091</v>
      </c>
      <c r="D80" s="7" t="s">
        <v>5092</v>
      </c>
      <c r="E80" s="7" t="s">
        <v>5093</v>
      </c>
      <c r="F80" s="7" t="s">
        <v>5094</v>
      </c>
      <c r="G80" s="7"/>
      <c r="H80" s="17" t="s">
        <v>4984</v>
      </c>
      <c r="I80" s="7">
        <v>5</v>
      </c>
      <c r="J80" s="7">
        <v>1</v>
      </c>
      <c r="K80" s="7" t="s">
        <v>5095</v>
      </c>
      <c r="L80" s="7" t="s">
        <v>887</v>
      </c>
      <c r="M80" s="7" t="s">
        <v>872</v>
      </c>
      <c r="N80" s="7" t="s">
        <v>316</v>
      </c>
      <c r="O80" s="19"/>
      <c r="P80" s="19"/>
      <c r="Q80" s="19"/>
      <c r="R80" s="19"/>
      <c r="S80" s="19"/>
      <c r="T80" s="19"/>
      <c r="U80" s="19"/>
      <c r="V80" s="19"/>
      <c r="W80" s="19"/>
      <c r="X80" s="19"/>
      <c r="Y80" s="19"/>
      <c r="Z80" s="19"/>
      <c r="AA80" s="19"/>
    </row>
    <row r="81" spans="1:27" ht="22.5" customHeight="1">
      <c r="A81" t="s">
        <v>14463</v>
      </c>
      <c r="B81" s="7" t="s">
        <v>716</v>
      </c>
      <c r="C81" s="7" t="s">
        <v>5096</v>
      </c>
      <c r="D81" s="7" t="s">
        <v>5097</v>
      </c>
      <c r="E81" s="7" t="s">
        <v>5098</v>
      </c>
      <c r="F81" s="7" t="s">
        <v>5099</v>
      </c>
      <c r="G81" s="7"/>
      <c r="H81" s="17" t="s">
        <v>5100</v>
      </c>
      <c r="I81" s="7">
        <v>4</v>
      </c>
      <c r="J81" s="9">
        <v>25</v>
      </c>
      <c r="K81" s="7" t="s">
        <v>5101</v>
      </c>
      <c r="L81" s="7" t="s">
        <v>5102</v>
      </c>
      <c r="M81" s="7" t="s">
        <v>716</v>
      </c>
      <c r="N81" s="7" t="s">
        <v>316</v>
      </c>
      <c r="O81" s="19"/>
      <c r="P81" s="19"/>
      <c r="Q81" s="19"/>
      <c r="R81" s="19"/>
      <c r="S81" s="19"/>
      <c r="T81" s="19"/>
      <c r="U81" s="19"/>
      <c r="V81" s="19"/>
      <c r="W81" s="19"/>
      <c r="X81" s="19"/>
      <c r="Y81" s="19"/>
      <c r="Z81" s="19"/>
      <c r="AA81" s="19"/>
    </row>
    <row r="82" spans="1:27" ht="22.5" customHeight="1">
      <c r="A82" t="s">
        <v>14463</v>
      </c>
      <c r="B82" s="7" t="s">
        <v>716</v>
      </c>
      <c r="C82" s="7" t="s">
        <v>5103</v>
      </c>
      <c r="D82" s="7" t="s">
        <v>5104</v>
      </c>
      <c r="E82" s="7" t="s">
        <v>5105</v>
      </c>
      <c r="F82" s="7" t="s">
        <v>5106</v>
      </c>
      <c r="G82" s="7"/>
      <c r="H82" s="17" t="s">
        <v>5107</v>
      </c>
      <c r="I82" s="7">
        <v>3.1</v>
      </c>
      <c r="J82" s="7">
        <v>140</v>
      </c>
      <c r="K82" s="7" t="s">
        <v>5108</v>
      </c>
      <c r="L82" s="7" t="s">
        <v>5109</v>
      </c>
      <c r="M82" s="7" t="s">
        <v>5110</v>
      </c>
      <c r="N82" s="7" t="s">
        <v>316</v>
      </c>
      <c r="O82" s="19"/>
      <c r="P82" s="19"/>
      <c r="Q82" s="19"/>
      <c r="R82" s="19"/>
      <c r="S82" s="19"/>
      <c r="T82" s="19"/>
      <c r="U82" s="19"/>
      <c r="V82" s="19"/>
      <c r="W82" s="19"/>
      <c r="X82" s="19"/>
      <c r="Y82" s="19"/>
      <c r="Z82" s="19"/>
      <c r="AA82" s="19"/>
    </row>
    <row r="83" spans="1:27" ht="22.5" customHeight="1">
      <c r="A83" t="s">
        <v>14463</v>
      </c>
      <c r="B83" s="7" t="s">
        <v>716</v>
      </c>
      <c r="C83" s="7" t="s">
        <v>5111</v>
      </c>
      <c r="D83" s="7" t="s">
        <v>5112</v>
      </c>
      <c r="E83" s="7" t="s">
        <v>4963</v>
      </c>
      <c r="F83" s="7" t="s">
        <v>5113</v>
      </c>
      <c r="G83" s="7"/>
      <c r="H83" s="17" t="s">
        <v>5114</v>
      </c>
      <c r="I83" s="7">
        <v>4.7</v>
      </c>
      <c r="J83" s="7">
        <v>367</v>
      </c>
      <c r="K83" s="7" t="s">
        <v>5115</v>
      </c>
      <c r="L83" s="7" t="s">
        <v>5116</v>
      </c>
      <c r="M83" s="7" t="s">
        <v>3779</v>
      </c>
      <c r="N83" s="7" t="s">
        <v>119</v>
      </c>
      <c r="O83" s="19"/>
      <c r="P83" s="19"/>
      <c r="Q83" s="19"/>
      <c r="R83" s="19"/>
      <c r="S83" s="19"/>
      <c r="T83" s="19"/>
      <c r="U83" s="19"/>
      <c r="V83" s="19"/>
      <c r="W83" s="19"/>
      <c r="X83" s="19"/>
      <c r="Y83" s="19"/>
      <c r="Z83" s="19"/>
      <c r="AA83" s="19"/>
    </row>
    <row r="84" spans="1:27" ht="22.5" customHeight="1">
      <c r="A84" t="s">
        <v>14463</v>
      </c>
      <c r="B84" s="7" t="s">
        <v>716</v>
      </c>
      <c r="C84" s="7" t="s">
        <v>5117</v>
      </c>
      <c r="D84" s="7" t="s">
        <v>5118</v>
      </c>
      <c r="E84" s="7" t="s">
        <v>5119</v>
      </c>
      <c r="F84" s="7" t="s">
        <v>5120</v>
      </c>
      <c r="G84" s="7"/>
      <c r="H84" s="17" t="s">
        <v>5121</v>
      </c>
      <c r="I84" s="7">
        <v>2.5</v>
      </c>
      <c r="J84" s="7">
        <v>117</v>
      </c>
      <c r="K84" s="7" t="s">
        <v>5122</v>
      </c>
      <c r="L84" s="7" t="s">
        <v>5123</v>
      </c>
      <c r="M84" s="7" t="s">
        <v>5124</v>
      </c>
      <c r="N84" s="7" t="s">
        <v>316</v>
      </c>
      <c r="O84" s="19"/>
      <c r="P84" s="19"/>
      <c r="Q84" s="19"/>
      <c r="R84" s="19"/>
      <c r="S84" s="19"/>
      <c r="T84" s="19"/>
      <c r="U84" s="19"/>
      <c r="V84" s="19"/>
      <c r="W84" s="19"/>
      <c r="X84" s="19"/>
      <c r="Y84" s="19"/>
      <c r="Z84" s="19"/>
      <c r="AA84" s="19"/>
    </row>
    <row r="85" spans="1:27" ht="22.5" customHeight="1">
      <c r="A85" t="s">
        <v>14463</v>
      </c>
      <c r="B85" s="7" t="s">
        <v>716</v>
      </c>
      <c r="C85" s="7" t="s">
        <v>5125</v>
      </c>
      <c r="D85" s="7" t="s">
        <v>5126</v>
      </c>
      <c r="E85" s="7" t="s">
        <v>5127</v>
      </c>
      <c r="F85" s="7" t="s">
        <v>5128</v>
      </c>
      <c r="G85" s="7"/>
      <c r="H85" s="17" t="s">
        <v>5129</v>
      </c>
      <c r="I85" s="7">
        <v>4.8</v>
      </c>
      <c r="J85" s="7">
        <v>47</v>
      </c>
      <c r="K85" s="7" t="s">
        <v>5130</v>
      </c>
      <c r="L85" s="7" t="s">
        <v>5131</v>
      </c>
      <c r="M85" s="7" t="s">
        <v>716</v>
      </c>
      <c r="N85" s="7" t="s">
        <v>316</v>
      </c>
      <c r="O85" s="19"/>
      <c r="P85" s="19"/>
      <c r="Q85" s="19"/>
      <c r="R85" s="19"/>
      <c r="S85" s="19"/>
      <c r="T85" s="19"/>
      <c r="U85" s="19"/>
      <c r="V85" s="19"/>
      <c r="W85" s="19"/>
      <c r="X85" s="19"/>
      <c r="Y85" s="19"/>
      <c r="Z85" s="19"/>
      <c r="AA85" s="19"/>
    </row>
    <row r="86" spans="1:27" ht="22.5" customHeight="1">
      <c r="A86" t="s">
        <v>14463</v>
      </c>
      <c r="B86" s="7" t="s">
        <v>716</v>
      </c>
      <c r="C86" s="7" t="s">
        <v>5132</v>
      </c>
      <c r="D86" s="7" t="s">
        <v>5133</v>
      </c>
      <c r="E86" s="7" t="s">
        <v>5134</v>
      </c>
      <c r="F86" s="7" t="s">
        <v>5135</v>
      </c>
      <c r="G86" s="7"/>
      <c r="H86" s="17" t="s">
        <v>5136</v>
      </c>
      <c r="I86" s="7">
        <v>4.8</v>
      </c>
      <c r="J86" s="7">
        <v>64</v>
      </c>
      <c r="K86" s="7" t="s">
        <v>5137</v>
      </c>
      <c r="L86" s="7" t="s">
        <v>5138</v>
      </c>
      <c r="M86" s="7" t="s">
        <v>765</v>
      </c>
      <c r="N86" s="7" t="s">
        <v>316</v>
      </c>
      <c r="O86" s="19"/>
      <c r="P86" s="19"/>
      <c r="Q86" s="19"/>
      <c r="R86" s="19"/>
      <c r="S86" s="19"/>
      <c r="T86" s="19"/>
      <c r="U86" s="19"/>
      <c r="V86" s="19"/>
      <c r="W86" s="19"/>
      <c r="X86" s="19"/>
      <c r="Y86" s="19"/>
      <c r="Z86" s="19"/>
      <c r="AA86" s="19"/>
    </row>
    <row r="87" spans="1:27" ht="22.5" customHeight="1">
      <c r="A87" t="s">
        <v>14463</v>
      </c>
      <c r="B87" s="7" t="s">
        <v>716</v>
      </c>
      <c r="C87" s="7" t="s">
        <v>5139</v>
      </c>
      <c r="D87" s="7" t="s">
        <v>5140</v>
      </c>
      <c r="E87" s="7" t="s">
        <v>5141</v>
      </c>
      <c r="F87" s="7" t="s">
        <v>5142</v>
      </c>
      <c r="G87" s="7"/>
      <c r="H87" s="17" t="s">
        <v>5143</v>
      </c>
      <c r="I87" s="7">
        <v>5</v>
      </c>
      <c r="J87" s="7">
        <v>2</v>
      </c>
      <c r="K87" s="7" t="s">
        <v>5144</v>
      </c>
      <c r="L87" s="7" t="s">
        <v>5145</v>
      </c>
      <c r="M87" s="7" t="s">
        <v>5146</v>
      </c>
      <c r="N87" s="7" t="s">
        <v>5147</v>
      </c>
      <c r="O87" s="19"/>
      <c r="P87" s="19"/>
      <c r="Q87" s="19"/>
      <c r="R87" s="19"/>
      <c r="S87" s="19"/>
      <c r="T87" s="19"/>
      <c r="U87" s="19"/>
      <c r="V87" s="19"/>
      <c r="W87" s="19"/>
      <c r="X87" s="19"/>
      <c r="Y87" s="19"/>
      <c r="Z87" s="19"/>
      <c r="AA87" s="19"/>
    </row>
    <row r="88" spans="1:27" ht="22.5" customHeight="1">
      <c r="A88" t="s">
        <v>14463</v>
      </c>
      <c r="B88" s="7" t="s">
        <v>716</v>
      </c>
      <c r="C88" s="7" t="s">
        <v>5148</v>
      </c>
      <c r="D88" s="7" t="s">
        <v>5149</v>
      </c>
      <c r="E88" s="7" t="s">
        <v>5150</v>
      </c>
      <c r="F88" s="7" t="s">
        <v>5151</v>
      </c>
      <c r="G88" s="7"/>
      <c r="H88" s="17" t="s">
        <v>5152</v>
      </c>
      <c r="I88" s="7">
        <v>5</v>
      </c>
      <c r="J88" s="7">
        <v>17</v>
      </c>
      <c r="K88" s="7" t="s">
        <v>5153</v>
      </c>
      <c r="L88" s="7" t="s">
        <v>5154</v>
      </c>
      <c r="M88" s="7" t="s">
        <v>2402</v>
      </c>
      <c r="N88" s="7" t="s">
        <v>119</v>
      </c>
      <c r="O88" s="19"/>
      <c r="P88" s="19"/>
      <c r="Q88" s="19"/>
      <c r="R88" s="19"/>
      <c r="S88" s="19"/>
      <c r="T88" s="19"/>
      <c r="U88" s="19"/>
      <c r="V88" s="19"/>
      <c r="W88" s="19"/>
      <c r="X88" s="19"/>
      <c r="Y88" s="19"/>
      <c r="Z88" s="19"/>
      <c r="AA88" s="19"/>
    </row>
    <row r="89" spans="1:27" ht="22.5" customHeight="1">
      <c r="A89" t="s">
        <v>14463</v>
      </c>
      <c r="B89" s="7" t="s">
        <v>716</v>
      </c>
      <c r="C89" s="7" t="s">
        <v>5155</v>
      </c>
      <c r="D89" s="7" t="s">
        <v>5156</v>
      </c>
      <c r="E89" s="7" t="s">
        <v>5157</v>
      </c>
      <c r="F89" s="7" t="s">
        <v>5158</v>
      </c>
      <c r="G89" s="7"/>
      <c r="H89" s="17" t="s">
        <v>5159</v>
      </c>
      <c r="I89" s="7">
        <v>5</v>
      </c>
      <c r="J89" s="9">
        <v>12</v>
      </c>
      <c r="K89" s="7" t="s">
        <v>5160</v>
      </c>
      <c r="L89" s="7" t="s">
        <v>5161</v>
      </c>
      <c r="M89" s="7" t="s">
        <v>5162</v>
      </c>
      <c r="N89" s="7" t="s">
        <v>316</v>
      </c>
      <c r="O89" s="19"/>
      <c r="P89" s="19"/>
      <c r="Q89" s="19"/>
      <c r="R89" s="19"/>
      <c r="S89" s="19"/>
      <c r="T89" s="19"/>
      <c r="U89" s="19"/>
      <c r="V89" s="19"/>
      <c r="W89" s="19"/>
      <c r="X89" s="19"/>
      <c r="Y89" s="19"/>
      <c r="Z89" s="19"/>
      <c r="AA89" s="19"/>
    </row>
    <row r="90" spans="1:27" ht="22.5" customHeight="1">
      <c r="A90" t="s">
        <v>14463</v>
      </c>
      <c r="B90" s="7" t="s">
        <v>716</v>
      </c>
      <c r="C90" s="7" t="s">
        <v>5163</v>
      </c>
      <c r="D90" s="7" t="s">
        <v>5164</v>
      </c>
      <c r="E90" s="7" t="s">
        <v>5165</v>
      </c>
      <c r="F90" s="7" t="s">
        <v>5166</v>
      </c>
      <c r="G90" s="7"/>
      <c r="H90" s="17" t="s">
        <v>5167</v>
      </c>
      <c r="I90" s="7">
        <v>4.5999999999999996</v>
      </c>
      <c r="J90" s="7">
        <v>27</v>
      </c>
      <c r="K90" s="7" t="s">
        <v>5168</v>
      </c>
      <c r="L90" s="7" t="s">
        <v>5169</v>
      </c>
      <c r="M90" s="7" t="s">
        <v>765</v>
      </c>
      <c r="N90" s="7" t="s">
        <v>316</v>
      </c>
      <c r="O90" s="19"/>
      <c r="P90" s="19"/>
      <c r="Q90" s="19"/>
      <c r="R90" s="19"/>
      <c r="S90" s="19"/>
      <c r="T90" s="19"/>
      <c r="U90" s="19"/>
      <c r="V90" s="19"/>
      <c r="W90" s="19"/>
      <c r="X90" s="19"/>
      <c r="Y90" s="19"/>
      <c r="Z90" s="19"/>
      <c r="AA90" s="19"/>
    </row>
    <row r="91" spans="1:27" ht="22.5" customHeight="1">
      <c r="A91" t="s">
        <v>14463</v>
      </c>
      <c r="B91" s="7" t="s">
        <v>716</v>
      </c>
      <c r="C91" s="7" t="s">
        <v>5170</v>
      </c>
      <c r="D91" s="7" t="s">
        <v>5171</v>
      </c>
      <c r="E91" s="7" t="s">
        <v>5172</v>
      </c>
      <c r="F91" s="7" t="s">
        <v>5173</v>
      </c>
      <c r="G91" s="7"/>
      <c r="H91" s="17" t="s">
        <v>5174</v>
      </c>
      <c r="I91" s="7">
        <v>4.5999999999999996</v>
      </c>
      <c r="J91" s="7">
        <v>182</v>
      </c>
      <c r="K91" s="7" t="s">
        <v>5175</v>
      </c>
      <c r="L91" s="7" t="s">
        <v>5176</v>
      </c>
      <c r="M91" s="7" t="s">
        <v>765</v>
      </c>
      <c r="N91" s="7" t="s">
        <v>316</v>
      </c>
      <c r="O91" s="19"/>
      <c r="P91" s="19"/>
      <c r="Q91" s="19"/>
      <c r="R91" s="19"/>
      <c r="S91" s="19"/>
      <c r="T91" s="19"/>
      <c r="U91" s="19"/>
      <c r="V91" s="19"/>
      <c r="W91" s="19"/>
      <c r="X91" s="19"/>
      <c r="Y91" s="19"/>
      <c r="Z91" s="19"/>
      <c r="AA91" s="19"/>
    </row>
    <row r="92" spans="1:27" ht="22.5" customHeight="1">
      <c r="A92" t="s">
        <v>14463</v>
      </c>
      <c r="B92" s="7" t="s">
        <v>716</v>
      </c>
      <c r="C92" s="7" t="s">
        <v>5177</v>
      </c>
      <c r="D92" s="7" t="s">
        <v>5178</v>
      </c>
      <c r="E92" s="7" t="s">
        <v>4963</v>
      </c>
      <c r="F92" s="7" t="s">
        <v>5179</v>
      </c>
      <c r="G92" s="7"/>
      <c r="H92" s="17" t="s">
        <v>5180</v>
      </c>
      <c r="I92" s="7">
        <v>4.8</v>
      </c>
      <c r="J92" s="7">
        <v>18</v>
      </c>
      <c r="K92" s="7" t="s">
        <v>5181</v>
      </c>
      <c r="L92" s="7" t="s">
        <v>5182</v>
      </c>
      <c r="M92" s="7" t="s">
        <v>716</v>
      </c>
      <c r="N92" s="7" t="s">
        <v>316</v>
      </c>
      <c r="O92" s="19"/>
      <c r="P92" s="19"/>
      <c r="Q92" s="19"/>
      <c r="R92" s="19"/>
      <c r="S92" s="19"/>
      <c r="T92" s="19"/>
      <c r="U92" s="19"/>
      <c r="V92" s="19"/>
      <c r="W92" s="19"/>
      <c r="X92" s="19"/>
      <c r="Y92" s="19"/>
      <c r="Z92" s="19"/>
      <c r="AA92" s="19"/>
    </row>
    <row r="93" spans="1:27" ht="22.5" customHeight="1">
      <c r="A93" t="s">
        <v>14463</v>
      </c>
      <c r="B93" s="7" t="s">
        <v>716</v>
      </c>
      <c r="C93" s="7" t="s">
        <v>5183</v>
      </c>
      <c r="D93" s="7" t="s">
        <v>5184</v>
      </c>
      <c r="E93" s="7" t="s">
        <v>5185</v>
      </c>
      <c r="F93" s="7" t="s">
        <v>5186</v>
      </c>
      <c r="G93" s="7"/>
      <c r="H93" s="17" t="s">
        <v>5187</v>
      </c>
      <c r="I93" s="7">
        <v>4.5</v>
      </c>
      <c r="J93" s="7">
        <v>45</v>
      </c>
      <c r="K93" s="7" t="s">
        <v>5188</v>
      </c>
      <c r="L93" s="7" t="s">
        <v>5189</v>
      </c>
      <c r="M93" s="7" t="s">
        <v>5190</v>
      </c>
      <c r="N93" s="7" t="s">
        <v>316</v>
      </c>
      <c r="O93" s="19"/>
      <c r="P93" s="19"/>
      <c r="Q93" s="19"/>
      <c r="R93" s="19"/>
      <c r="S93" s="19"/>
      <c r="T93" s="19"/>
      <c r="U93" s="19"/>
      <c r="V93" s="19"/>
      <c r="W93" s="19"/>
      <c r="X93" s="19"/>
      <c r="Y93" s="19"/>
      <c r="Z93" s="19"/>
      <c r="AA93" s="19"/>
    </row>
    <row r="94" spans="1:27" ht="22.5" customHeight="1">
      <c r="A94" t="s">
        <v>14463</v>
      </c>
      <c r="B94" s="7" t="s">
        <v>716</v>
      </c>
      <c r="C94" s="7" t="s">
        <v>5191</v>
      </c>
      <c r="D94" s="7" t="s">
        <v>5192</v>
      </c>
      <c r="E94" s="7" t="s">
        <v>5193</v>
      </c>
      <c r="F94" s="7" t="s">
        <v>5194</v>
      </c>
      <c r="G94" s="7"/>
      <c r="H94" s="17" t="s">
        <v>5195</v>
      </c>
      <c r="I94" s="7">
        <v>3.4</v>
      </c>
      <c r="J94" s="7">
        <v>37</v>
      </c>
      <c r="K94" s="7" t="s">
        <v>5196</v>
      </c>
      <c r="L94" s="7" t="s">
        <v>5197</v>
      </c>
      <c r="M94" s="7" t="s">
        <v>2402</v>
      </c>
      <c r="N94" s="7" t="s">
        <v>316</v>
      </c>
      <c r="O94" s="19"/>
      <c r="P94" s="19"/>
      <c r="Q94" s="19"/>
      <c r="R94" s="19"/>
      <c r="S94" s="19"/>
      <c r="T94" s="19"/>
      <c r="U94" s="19"/>
      <c r="V94" s="19"/>
      <c r="W94" s="19"/>
      <c r="X94" s="19"/>
      <c r="Y94" s="19"/>
      <c r="Z94" s="19"/>
      <c r="AA94" s="19"/>
    </row>
    <row r="95" spans="1:27" ht="22.5" customHeight="1">
      <c r="A95" t="s">
        <v>14463</v>
      </c>
      <c r="B95" s="7" t="s">
        <v>716</v>
      </c>
      <c r="C95" s="7" t="s">
        <v>5198</v>
      </c>
      <c r="D95" s="7" t="s">
        <v>5199</v>
      </c>
      <c r="E95" s="7" t="s">
        <v>5050</v>
      </c>
      <c r="F95" s="7" t="s">
        <v>5200</v>
      </c>
      <c r="G95" s="7"/>
      <c r="H95" s="17" t="s">
        <v>5201</v>
      </c>
      <c r="I95" s="7">
        <v>4.5999999999999996</v>
      </c>
      <c r="J95" s="9">
        <v>3236</v>
      </c>
      <c r="K95" s="7" t="s">
        <v>5202</v>
      </c>
      <c r="L95" s="7" t="s">
        <v>5203</v>
      </c>
      <c r="M95" s="7" t="s">
        <v>5204</v>
      </c>
      <c r="N95" s="7" t="s">
        <v>4070</v>
      </c>
      <c r="O95" s="19"/>
      <c r="P95" s="19"/>
      <c r="Q95" s="19"/>
      <c r="R95" s="19"/>
      <c r="S95" s="19"/>
      <c r="T95" s="19"/>
      <c r="U95" s="19"/>
      <c r="V95" s="19"/>
      <c r="W95" s="19"/>
      <c r="X95" s="19"/>
      <c r="Y95" s="19"/>
      <c r="Z95" s="19"/>
      <c r="AA95" s="19"/>
    </row>
    <row r="96" spans="1:27" ht="22.5" customHeight="1">
      <c r="A96" t="s">
        <v>14463</v>
      </c>
      <c r="B96" s="7" t="s">
        <v>716</v>
      </c>
      <c r="C96" s="7" t="s">
        <v>5205</v>
      </c>
      <c r="D96" s="7" t="s">
        <v>5206</v>
      </c>
      <c r="E96" s="7" t="s">
        <v>5207</v>
      </c>
      <c r="F96" s="7" t="s">
        <v>5208</v>
      </c>
      <c r="G96" s="7"/>
      <c r="H96" s="17" t="s">
        <v>5209</v>
      </c>
      <c r="I96" s="7">
        <v>5</v>
      </c>
      <c r="J96" s="7">
        <v>1</v>
      </c>
      <c r="K96" s="7" t="s">
        <v>5210</v>
      </c>
      <c r="L96" s="7" t="s">
        <v>5102</v>
      </c>
      <c r="M96" s="7" t="s">
        <v>5110</v>
      </c>
      <c r="N96" s="7" t="s">
        <v>316</v>
      </c>
      <c r="O96" s="19"/>
      <c r="P96" s="19"/>
      <c r="Q96" s="19"/>
      <c r="R96" s="19"/>
      <c r="S96" s="19"/>
      <c r="T96" s="19"/>
      <c r="U96" s="19"/>
      <c r="V96" s="19"/>
      <c r="W96" s="19"/>
      <c r="X96" s="19"/>
      <c r="Y96" s="19"/>
      <c r="Z96" s="19"/>
      <c r="AA96" s="19"/>
    </row>
    <row r="97" spans="1:27" ht="22.5" customHeight="1">
      <c r="A97" t="s">
        <v>14463</v>
      </c>
      <c r="B97" s="7" t="s">
        <v>716</v>
      </c>
      <c r="C97" s="7" t="s">
        <v>5211</v>
      </c>
      <c r="D97" s="7" t="s">
        <v>5212</v>
      </c>
      <c r="E97" s="7" t="s">
        <v>5213</v>
      </c>
      <c r="F97" s="7" t="s">
        <v>5214</v>
      </c>
      <c r="G97" s="7"/>
      <c r="H97" s="17" t="s">
        <v>5215</v>
      </c>
      <c r="I97" s="7">
        <v>4</v>
      </c>
      <c r="J97" s="9">
        <v>25</v>
      </c>
      <c r="K97" s="7" t="s">
        <v>5216</v>
      </c>
      <c r="L97" s="7" t="s">
        <v>5217</v>
      </c>
      <c r="M97" s="7" t="s">
        <v>2402</v>
      </c>
      <c r="N97" s="7" t="s">
        <v>5218</v>
      </c>
      <c r="O97" s="19"/>
      <c r="P97" s="19"/>
      <c r="Q97" s="19"/>
      <c r="R97" s="19"/>
      <c r="S97" s="19"/>
      <c r="T97" s="19"/>
      <c r="U97" s="19"/>
      <c r="V97" s="19"/>
      <c r="W97" s="19"/>
      <c r="X97" s="19"/>
      <c r="Y97" s="19"/>
      <c r="Z97" s="19"/>
      <c r="AA97" s="19"/>
    </row>
    <row r="98" spans="1:27" ht="22.5" customHeight="1">
      <c r="A98" t="s">
        <v>14463</v>
      </c>
      <c r="B98" s="7" t="s">
        <v>594</v>
      </c>
      <c r="C98" s="7" t="s">
        <v>5219</v>
      </c>
      <c r="D98" s="7" t="s">
        <v>5220</v>
      </c>
      <c r="E98" s="7" t="s">
        <v>4871</v>
      </c>
      <c r="F98" s="7" t="s">
        <v>5221</v>
      </c>
      <c r="G98" s="7"/>
      <c r="H98" s="17" t="s">
        <v>5222</v>
      </c>
      <c r="I98" s="7">
        <v>5</v>
      </c>
      <c r="J98" s="7">
        <v>8</v>
      </c>
      <c r="K98" s="7" t="s">
        <v>5223</v>
      </c>
      <c r="L98" s="7" t="s">
        <v>5224</v>
      </c>
      <c r="M98" s="7" t="s">
        <v>5225</v>
      </c>
      <c r="N98" s="7" t="s">
        <v>5226</v>
      </c>
      <c r="O98" s="19"/>
      <c r="P98" s="19"/>
      <c r="Q98" s="19"/>
      <c r="R98" s="19"/>
      <c r="S98" s="19"/>
      <c r="T98" s="19"/>
      <c r="U98" s="19"/>
      <c r="V98" s="19"/>
      <c r="W98" s="19"/>
      <c r="X98" s="19"/>
      <c r="Y98" s="19"/>
      <c r="Z98" s="19"/>
      <c r="AA98" s="19"/>
    </row>
    <row r="99" spans="1:27" ht="22.5" customHeight="1">
      <c r="A99" t="s">
        <v>14463</v>
      </c>
      <c r="B99" s="7" t="s">
        <v>594</v>
      </c>
      <c r="C99" s="7" t="s">
        <v>5227</v>
      </c>
      <c r="D99" s="7" t="s">
        <v>5228</v>
      </c>
      <c r="E99" s="7" t="s">
        <v>5229</v>
      </c>
      <c r="F99" s="7" t="s">
        <v>5230</v>
      </c>
      <c r="G99" s="7"/>
      <c r="H99" s="17" t="s">
        <v>5231</v>
      </c>
      <c r="I99" s="7">
        <v>4.7</v>
      </c>
      <c r="J99" s="7">
        <v>303</v>
      </c>
      <c r="K99" s="7" t="s">
        <v>5232</v>
      </c>
      <c r="L99" s="7" t="s">
        <v>5233</v>
      </c>
      <c r="M99" s="7" t="s">
        <v>594</v>
      </c>
      <c r="N99" s="7" t="s">
        <v>316</v>
      </c>
      <c r="O99" s="19"/>
      <c r="P99" s="19"/>
      <c r="Q99" s="19"/>
      <c r="R99" s="19"/>
      <c r="S99" s="19"/>
      <c r="T99" s="19"/>
      <c r="U99" s="19"/>
      <c r="V99" s="19"/>
      <c r="W99" s="19"/>
      <c r="X99" s="19"/>
      <c r="Y99" s="19"/>
      <c r="Z99" s="19"/>
      <c r="AA99" s="19"/>
    </row>
    <row r="100" spans="1:27" ht="22.5" customHeight="1">
      <c r="A100" t="s">
        <v>14463</v>
      </c>
      <c r="B100" s="7" t="s">
        <v>594</v>
      </c>
      <c r="C100" s="7" t="s">
        <v>5234</v>
      </c>
      <c r="D100" s="7" t="s">
        <v>5235</v>
      </c>
      <c r="E100" s="7" t="s">
        <v>5236</v>
      </c>
      <c r="F100" s="7" t="s">
        <v>5237</v>
      </c>
      <c r="G100" s="7"/>
      <c r="H100" s="17" t="s">
        <v>5238</v>
      </c>
      <c r="I100" s="7">
        <v>4.5999999999999996</v>
      </c>
      <c r="J100" s="7">
        <v>122</v>
      </c>
      <c r="K100" s="7" t="s">
        <v>5239</v>
      </c>
      <c r="L100" s="7" t="s">
        <v>5240</v>
      </c>
      <c r="M100" s="7" t="s">
        <v>594</v>
      </c>
      <c r="N100" s="7" t="s">
        <v>5241</v>
      </c>
      <c r="O100" s="19"/>
      <c r="P100" s="19"/>
      <c r="Q100" s="19"/>
      <c r="R100" s="19"/>
      <c r="S100" s="19"/>
      <c r="T100" s="19"/>
      <c r="U100" s="19"/>
      <c r="V100" s="19"/>
      <c r="W100" s="19"/>
      <c r="X100" s="19"/>
      <c r="Y100" s="19"/>
      <c r="Z100" s="19"/>
      <c r="AA100" s="19"/>
    </row>
    <row r="101" spans="1:27" ht="22.5" customHeight="1">
      <c r="A101" t="s">
        <v>14463</v>
      </c>
      <c r="B101" s="7" t="s">
        <v>594</v>
      </c>
      <c r="C101" s="7" t="s">
        <v>5242</v>
      </c>
      <c r="D101" s="7" t="s">
        <v>5243</v>
      </c>
      <c r="E101" s="7" t="s">
        <v>5002</v>
      </c>
      <c r="F101" s="7" t="s">
        <v>5237</v>
      </c>
      <c r="G101" s="7"/>
      <c r="H101" s="17" t="s">
        <v>5244</v>
      </c>
      <c r="I101" s="7">
        <v>4.7</v>
      </c>
      <c r="J101" s="7">
        <v>29</v>
      </c>
      <c r="K101" s="7" t="s">
        <v>5245</v>
      </c>
      <c r="L101" s="7" t="s">
        <v>5246</v>
      </c>
      <c r="M101" s="7" t="s">
        <v>594</v>
      </c>
      <c r="N101" s="7" t="s">
        <v>316</v>
      </c>
      <c r="O101" s="19"/>
      <c r="P101" s="19"/>
      <c r="Q101" s="19"/>
      <c r="R101" s="19"/>
      <c r="S101" s="19"/>
      <c r="T101" s="19"/>
      <c r="U101" s="19"/>
      <c r="V101" s="19"/>
      <c r="W101" s="19"/>
      <c r="X101" s="19"/>
      <c r="Y101" s="19"/>
      <c r="Z101" s="19"/>
      <c r="AA101" s="19"/>
    </row>
    <row r="102" spans="1:27" ht="22.5" customHeight="1">
      <c r="A102" t="s">
        <v>14463</v>
      </c>
      <c r="B102" s="7" t="s">
        <v>594</v>
      </c>
      <c r="C102" s="7" t="s">
        <v>5247</v>
      </c>
      <c r="D102" s="7" t="s">
        <v>5248</v>
      </c>
      <c r="E102" s="7" t="s">
        <v>5213</v>
      </c>
      <c r="F102" s="7" t="s">
        <v>5249</v>
      </c>
      <c r="G102" s="7"/>
      <c r="H102" s="22" t="s">
        <v>5250</v>
      </c>
      <c r="I102" s="7">
        <v>4.7</v>
      </c>
      <c r="J102" s="7">
        <v>156</v>
      </c>
      <c r="K102" s="7" t="s">
        <v>5251</v>
      </c>
      <c r="L102" s="7" t="s">
        <v>5252</v>
      </c>
      <c r="M102" s="7" t="s">
        <v>594</v>
      </c>
      <c r="N102" s="7" t="s">
        <v>316</v>
      </c>
      <c r="O102" s="19"/>
      <c r="P102" s="19"/>
      <c r="Q102" s="19"/>
      <c r="R102" s="19"/>
      <c r="S102" s="19"/>
      <c r="T102" s="19"/>
      <c r="U102" s="19"/>
      <c r="V102" s="19"/>
      <c r="W102" s="19"/>
      <c r="X102" s="19"/>
      <c r="Y102" s="19"/>
      <c r="Z102" s="19"/>
      <c r="AA102" s="19"/>
    </row>
    <row r="103" spans="1:27" ht="22.5" customHeight="1">
      <c r="A103" t="s">
        <v>14463</v>
      </c>
      <c r="B103" s="7" t="s">
        <v>594</v>
      </c>
      <c r="C103" s="7" t="s">
        <v>5253</v>
      </c>
      <c r="D103" s="7" t="s">
        <v>5254</v>
      </c>
      <c r="E103" s="7" t="s">
        <v>5165</v>
      </c>
      <c r="F103" s="7" t="s">
        <v>5255</v>
      </c>
      <c r="G103" s="7"/>
      <c r="H103" s="17" t="s">
        <v>5256</v>
      </c>
      <c r="I103" s="7">
        <v>4.8</v>
      </c>
      <c r="J103" s="7">
        <v>75</v>
      </c>
      <c r="K103" s="7" t="s">
        <v>5257</v>
      </c>
      <c r="L103" s="7" t="s">
        <v>5258</v>
      </c>
      <c r="M103" s="7" t="s">
        <v>594</v>
      </c>
      <c r="N103" s="7" t="s">
        <v>316</v>
      </c>
      <c r="O103" s="19"/>
      <c r="P103" s="19"/>
      <c r="Q103" s="19"/>
      <c r="R103" s="19"/>
      <c r="S103" s="19"/>
      <c r="T103" s="19"/>
      <c r="U103" s="19"/>
      <c r="V103" s="19"/>
      <c r="W103" s="19"/>
      <c r="X103" s="19"/>
      <c r="Y103" s="19"/>
      <c r="Z103" s="19"/>
      <c r="AA103" s="19"/>
    </row>
    <row r="104" spans="1:27" ht="22.5" customHeight="1">
      <c r="A104" t="s">
        <v>14463</v>
      </c>
      <c r="B104" s="7" t="s">
        <v>594</v>
      </c>
      <c r="C104" s="7" t="s">
        <v>5259</v>
      </c>
      <c r="D104" s="7" t="s">
        <v>5260</v>
      </c>
      <c r="E104" s="7" t="s">
        <v>5261</v>
      </c>
      <c r="F104" s="7" t="s">
        <v>5262</v>
      </c>
      <c r="G104" s="7"/>
      <c r="H104" s="17" t="s">
        <v>5263</v>
      </c>
      <c r="I104" s="7">
        <v>4.5</v>
      </c>
      <c r="J104" s="7">
        <v>109</v>
      </c>
      <c r="K104" s="7" t="s">
        <v>5264</v>
      </c>
      <c r="L104" s="7" t="s">
        <v>5265</v>
      </c>
      <c r="M104" s="7" t="s">
        <v>594</v>
      </c>
      <c r="N104" s="7" t="s">
        <v>316</v>
      </c>
      <c r="O104" s="19"/>
      <c r="P104" s="19"/>
      <c r="Q104" s="19"/>
      <c r="R104" s="19"/>
      <c r="S104" s="19"/>
      <c r="T104" s="19"/>
      <c r="U104" s="19"/>
      <c r="V104" s="19"/>
      <c r="W104" s="19"/>
      <c r="X104" s="19"/>
      <c r="Y104" s="19"/>
      <c r="Z104" s="19"/>
      <c r="AA104" s="19"/>
    </row>
    <row r="105" spans="1:27" ht="22.5" customHeight="1">
      <c r="A105" t="s">
        <v>14463</v>
      </c>
      <c r="B105" s="7" t="s">
        <v>594</v>
      </c>
      <c r="C105" s="7" t="s">
        <v>5266</v>
      </c>
      <c r="D105" s="7" t="s">
        <v>5267</v>
      </c>
      <c r="E105" s="7" t="s">
        <v>5008</v>
      </c>
      <c r="F105" s="7" t="s">
        <v>5268</v>
      </c>
      <c r="G105" s="7"/>
      <c r="H105" s="17" t="s">
        <v>5269</v>
      </c>
      <c r="I105" s="7">
        <v>5</v>
      </c>
      <c r="J105" s="7">
        <v>12</v>
      </c>
      <c r="K105" s="7" t="s">
        <v>5270</v>
      </c>
      <c r="L105" s="7" t="s">
        <v>5271</v>
      </c>
      <c r="M105" s="7" t="s">
        <v>594</v>
      </c>
      <c r="N105" s="7" t="s">
        <v>316</v>
      </c>
      <c r="O105" s="19"/>
      <c r="P105" s="19"/>
      <c r="Q105" s="19"/>
      <c r="R105" s="19"/>
      <c r="S105" s="19"/>
      <c r="T105" s="19"/>
      <c r="U105" s="19"/>
      <c r="V105" s="19"/>
      <c r="W105" s="19"/>
      <c r="X105" s="19"/>
      <c r="Y105" s="19"/>
      <c r="Z105" s="19"/>
      <c r="AA105" s="19"/>
    </row>
    <row r="106" spans="1:27" ht="22.5" customHeight="1">
      <c r="A106" t="s">
        <v>14463</v>
      </c>
      <c r="B106" s="7" t="s">
        <v>594</v>
      </c>
      <c r="C106" s="7" t="s">
        <v>5272</v>
      </c>
      <c r="D106" s="7" t="s">
        <v>5273</v>
      </c>
      <c r="E106" s="7" t="s">
        <v>5274</v>
      </c>
      <c r="F106" s="7" t="s">
        <v>5275</v>
      </c>
      <c r="G106" s="7"/>
      <c r="H106" s="17" t="s">
        <v>5276</v>
      </c>
      <c r="I106" s="7"/>
      <c r="J106" s="7"/>
      <c r="K106" s="7" t="s">
        <v>5277</v>
      </c>
      <c r="L106" s="7" t="s">
        <v>5278</v>
      </c>
      <c r="M106" s="7" t="s">
        <v>594</v>
      </c>
      <c r="N106" s="7" t="s">
        <v>5279</v>
      </c>
      <c r="O106" s="19"/>
      <c r="P106" s="19"/>
      <c r="Q106" s="19"/>
      <c r="R106" s="19"/>
      <c r="S106" s="19"/>
      <c r="T106" s="19"/>
      <c r="U106" s="19"/>
      <c r="V106" s="19"/>
      <c r="W106" s="19"/>
      <c r="X106" s="19"/>
      <c r="Y106" s="19"/>
      <c r="Z106" s="19"/>
      <c r="AA106" s="19"/>
    </row>
    <row r="107" spans="1:27" ht="22.5" customHeight="1">
      <c r="A107" t="s">
        <v>14463</v>
      </c>
      <c r="B107" s="7" t="s">
        <v>594</v>
      </c>
      <c r="C107" s="7" t="s">
        <v>5280</v>
      </c>
      <c r="D107" s="7" t="s">
        <v>5281</v>
      </c>
      <c r="E107" s="7" t="s">
        <v>5282</v>
      </c>
      <c r="F107" s="7" t="s">
        <v>5283</v>
      </c>
      <c r="G107" s="7"/>
      <c r="H107" s="17" t="s">
        <v>5284</v>
      </c>
      <c r="I107" s="7">
        <v>4.9000000000000004</v>
      </c>
      <c r="J107" s="7">
        <v>865</v>
      </c>
      <c r="K107" s="7" t="s">
        <v>5285</v>
      </c>
      <c r="L107" s="7" t="s">
        <v>5286</v>
      </c>
      <c r="M107" s="7" t="s">
        <v>5287</v>
      </c>
      <c r="N107" s="7" t="s">
        <v>316</v>
      </c>
      <c r="O107" s="19"/>
      <c r="P107" s="19"/>
      <c r="Q107" s="19"/>
      <c r="R107" s="19"/>
      <c r="S107" s="19"/>
      <c r="T107" s="19"/>
      <c r="U107" s="19"/>
      <c r="V107" s="19"/>
      <c r="W107" s="19"/>
      <c r="X107" s="19"/>
      <c r="Y107" s="19"/>
      <c r="Z107" s="19"/>
      <c r="AA107" s="19"/>
    </row>
    <row r="108" spans="1:27" ht="22.5" customHeight="1">
      <c r="A108" t="s">
        <v>14463</v>
      </c>
      <c r="B108" s="7" t="s">
        <v>594</v>
      </c>
      <c r="C108" s="7" t="s">
        <v>5288</v>
      </c>
      <c r="D108" s="7" t="s">
        <v>5289</v>
      </c>
      <c r="E108" s="7" t="s">
        <v>5290</v>
      </c>
      <c r="F108" s="7" t="s">
        <v>5291</v>
      </c>
      <c r="G108" s="7"/>
      <c r="H108" s="17" t="s">
        <v>5292</v>
      </c>
      <c r="I108" s="7">
        <v>4.9000000000000004</v>
      </c>
      <c r="J108" s="7">
        <v>36</v>
      </c>
      <c r="K108" s="7" t="s">
        <v>5293</v>
      </c>
      <c r="L108" s="7" t="s">
        <v>5294</v>
      </c>
      <c r="M108" s="7" t="s">
        <v>594</v>
      </c>
      <c r="N108" s="7" t="s">
        <v>5295</v>
      </c>
      <c r="O108" s="19"/>
      <c r="P108" s="19"/>
      <c r="Q108" s="19"/>
      <c r="R108" s="19"/>
      <c r="S108" s="19"/>
      <c r="T108" s="19"/>
      <c r="U108" s="19"/>
      <c r="V108" s="19"/>
      <c r="W108" s="19"/>
      <c r="X108" s="19"/>
      <c r="Y108" s="19"/>
      <c r="Z108" s="19"/>
      <c r="AA108" s="19"/>
    </row>
    <row r="109" spans="1:27" ht="22.5" customHeight="1">
      <c r="A109" t="s">
        <v>14463</v>
      </c>
      <c r="B109" s="7" t="s">
        <v>594</v>
      </c>
      <c r="C109" s="7" t="s">
        <v>5296</v>
      </c>
      <c r="D109" s="7" t="s">
        <v>5297</v>
      </c>
      <c r="E109" s="7" t="s">
        <v>5002</v>
      </c>
      <c r="F109" s="7" t="s">
        <v>5298</v>
      </c>
      <c r="G109" s="7"/>
      <c r="H109" s="17" t="s">
        <v>5299</v>
      </c>
      <c r="I109" s="7">
        <v>4.4000000000000004</v>
      </c>
      <c r="J109" s="7">
        <v>37</v>
      </c>
      <c r="K109" s="7" t="s">
        <v>5300</v>
      </c>
      <c r="L109" s="7" t="s">
        <v>5301</v>
      </c>
      <c r="M109" s="7" t="s">
        <v>594</v>
      </c>
      <c r="N109" s="7" t="s">
        <v>594</v>
      </c>
      <c r="O109" s="19"/>
      <c r="P109" s="19"/>
      <c r="Q109" s="19"/>
      <c r="R109" s="19"/>
      <c r="S109" s="19"/>
      <c r="T109" s="19"/>
      <c r="U109" s="19"/>
      <c r="V109" s="19"/>
      <c r="W109" s="19"/>
      <c r="X109" s="19"/>
      <c r="Y109" s="19"/>
      <c r="Z109" s="19"/>
      <c r="AA109" s="19"/>
    </row>
    <row r="110" spans="1:27" ht="22.5" customHeight="1">
      <c r="A110" t="s">
        <v>14463</v>
      </c>
      <c r="B110" s="7" t="s">
        <v>594</v>
      </c>
      <c r="C110" s="7" t="s">
        <v>5302</v>
      </c>
      <c r="D110" s="7" t="s">
        <v>5303</v>
      </c>
      <c r="E110" s="7" t="s">
        <v>5304</v>
      </c>
      <c r="F110" s="7" t="s">
        <v>5305</v>
      </c>
      <c r="G110" s="7"/>
      <c r="H110" s="17" t="s">
        <v>5306</v>
      </c>
      <c r="I110" s="7">
        <v>4.4000000000000004</v>
      </c>
      <c r="J110" s="7">
        <v>46</v>
      </c>
      <c r="K110" s="7" t="s">
        <v>5307</v>
      </c>
      <c r="L110" s="7" t="s">
        <v>5308</v>
      </c>
      <c r="M110" s="7" t="s">
        <v>5110</v>
      </c>
      <c r="N110" s="7" t="s">
        <v>316</v>
      </c>
      <c r="O110" s="19"/>
      <c r="P110" s="19"/>
      <c r="Q110" s="19"/>
      <c r="R110" s="19"/>
      <c r="S110" s="19"/>
      <c r="T110" s="19"/>
      <c r="U110" s="19"/>
      <c r="V110" s="19"/>
      <c r="W110" s="19"/>
      <c r="X110" s="19"/>
      <c r="Y110" s="19"/>
      <c r="Z110" s="19"/>
      <c r="AA110" s="19"/>
    </row>
    <row r="111" spans="1:27" ht="22.5" customHeight="1">
      <c r="A111" t="s">
        <v>14463</v>
      </c>
      <c r="B111" s="7" t="s">
        <v>594</v>
      </c>
      <c r="C111" s="7" t="s">
        <v>5309</v>
      </c>
      <c r="D111" s="7" t="s">
        <v>5310</v>
      </c>
      <c r="E111" s="7" t="s">
        <v>5311</v>
      </c>
      <c r="F111" s="7" t="s">
        <v>5312</v>
      </c>
      <c r="G111" s="7"/>
      <c r="H111" s="17" t="s">
        <v>5313</v>
      </c>
      <c r="I111" s="7">
        <v>3.5</v>
      </c>
      <c r="J111" s="7">
        <v>30</v>
      </c>
      <c r="K111" s="7" t="s">
        <v>5314</v>
      </c>
      <c r="L111" s="7" t="s">
        <v>5315</v>
      </c>
      <c r="M111" s="7" t="s">
        <v>3702</v>
      </c>
      <c r="N111" s="7" t="s">
        <v>316</v>
      </c>
      <c r="O111" s="19"/>
      <c r="P111" s="19"/>
      <c r="Q111" s="19"/>
      <c r="R111" s="19"/>
      <c r="S111" s="19"/>
      <c r="T111" s="19"/>
      <c r="U111" s="19"/>
      <c r="V111" s="19"/>
      <c r="W111" s="19"/>
      <c r="X111" s="19"/>
      <c r="Y111" s="19"/>
      <c r="Z111" s="19"/>
      <c r="AA111" s="19"/>
    </row>
    <row r="112" spans="1:27" ht="22.5" customHeight="1">
      <c r="A112" t="s">
        <v>14463</v>
      </c>
      <c r="B112" s="7" t="s">
        <v>594</v>
      </c>
      <c r="C112" s="7" t="s">
        <v>5316</v>
      </c>
      <c r="D112" s="7" t="s">
        <v>5317</v>
      </c>
      <c r="E112" s="7" t="s">
        <v>5318</v>
      </c>
      <c r="F112" s="7" t="s">
        <v>5319</v>
      </c>
      <c r="G112" s="7"/>
      <c r="H112" s="17" t="s">
        <v>5320</v>
      </c>
      <c r="I112" s="7">
        <v>4.5</v>
      </c>
      <c r="J112" s="7">
        <v>54</v>
      </c>
      <c r="K112" s="7" t="s">
        <v>5321</v>
      </c>
      <c r="L112" s="7" t="s">
        <v>5322</v>
      </c>
      <c r="M112" s="7" t="s">
        <v>594</v>
      </c>
      <c r="N112" s="7" t="s">
        <v>316</v>
      </c>
      <c r="O112" s="19"/>
      <c r="P112" s="19"/>
      <c r="Q112" s="19"/>
      <c r="R112" s="19"/>
      <c r="S112" s="19"/>
      <c r="T112" s="19"/>
      <c r="U112" s="19"/>
      <c r="V112" s="19"/>
      <c r="W112" s="19"/>
      <c r="X112" s="19"/>
      <c r="Y112" s="19"/>
      <c r="Z112" s="19"/>
      <c r="AA112" s="19"/>
    </row>
    <row r="113" spans="1:27" ht="22.5" customHeight="1">
      <c r="A113" t="s">
        <v>14463</v>
      </c>
      <c r="B113" s="7" t="s">
        <v>594</v>
      </c>
      <c r="C113" s="7" t="s">
        <v>5323</v>
      </c>
      <c r="D113" s="7" t="s">
        <v>5324</v>
      </c>
      <c r="E113" s="7" t="s">
        <v>5318</v>
      </c>
      <c r="F113" s="7" t="s">
        <v>5325</v>
      </c>
      <c r="G113" s="7"/>
      <c r="H113" s="17" t="s">
        <v>5326</v>
      </c>
      <c r="I113" s="7">
        <v>4.9000000000000004</v>
      </c>
      <c r="J113" s="7">
        <v>124</v>
      </c>
      <c r="K113" s="7" t="s">
        <v>5327</v>
      </c>
      <c r="L113" s="7" t="s">
        <v>5328</v>
      </c>
      <c r="M113" s="7" t="s">
        <v>5329</v>
      </c>
      <c r="N113" s="7" t="s">
        <v>5330</v>
      </c>
      <c r="O113" s="19"/>
      <c r="P113" s="19"/>
      <c r="Q113" s="19"/>
      <c r="R113" s="19"/>
      <c r="S113" s="19"/>
      <c r="T113" s="19"/>
      <c r="U113" s="19"/>
      <c r="V113" s="19"/>
      <c r="W113" s="19"/>
      <c r="X113" s="19"/>
      <c r="Y113" s="19"/>
      <c r="Z113" s="19"/>
      <c r="AA113" s="19"/>
    </row>
    <row r="114" spans="1:27" ht="22.5" customHeight="1">
      <c r="A114" t="s">
        <v>14463</v>
      </c>
      <c r="B114" s="7" t="s">
        <v>594</v>
      </c>
      <c r="C114" s="7" t="s">
        <v>5331</v>
      </c>
      <c r="D114" s="7" t="s">
        <v>5332</v>
      </c>
      <c r="E114" s="7" t="s">
        <v>5333</v>
      </c>
      <c r="F114" s="7" t="s">
        <v>5334</v>
      </c>
      <c r="G114" s="7"/>
      <c r="H114" s="17" t="s">
        <v>5335</v>
      </c>
      <c r="I114" s="7">
        <v>5</v>
      </c>
      <c r="J114" s="7">
        <v>1</v>
      </c>
      <c r="K114" s="7" t="s">
        <v>5336</v>
      </c>
      <c r="L114" s="7" t="s">
        <v>5337</v>
      </c>
      <c r="M114" s="7" t="s">
        <v>594</v>
      </c>
      <c r="N114" s="7" t="s">
        <v>316</v>
      </c>
      <c r="O114" s="19"/>
      <c r="P114" s="19"/>
      <c r="Q114" s="19"/>
      <c r="R114" s="19"/>
      <c r="S114" s="19"/>
      <c r="T114" s="19"/>
      <c r="U114" s="19"/>
      <c r="V114" s="19"/>
      <c r="W114" s="19"/>
      <c r="X114" s="19"/>
      <c r="Y114" s="19"/>
      <c r="Z114" s="19"/>
      <c r="AA114" s="19"/>
    </row>
    <row r="115" spans="1:27" ht="22.5" customHeight="1">
      <c r="A115" t="s">
        <v>14463</v>
      </c>
      <c r="B115" s="7" t="s">
        <v>454</v>
      </c>
      <c r="C115" s="7" t="s">
        <v>5338</v>
      </c>
      <c r="D115" s="7" t="s">
        <v>5339</v>
      </c>
      <c r="E115" s="7" t="s">
        <v>4963</v>
      </c>
      <c r="F115" s="7" t="s">
        <v>5340</v>
      </c>
      <c r="G115" s="7"/>
      <c r="H115" s="17" t="s">
        <v>5341</v>
      </c>
      <c r="I115" s="7">
        <v>4.7</v>
      </c>
      <c r="J115" s="7">
        <v>986</v>
      </c>
      <c r="K115" s="7" t="s">
        <v>5342</v>
      </c>
      <c r="L115" s="7" t="s">
        <v>5343</v>
      </c>
      <c r="M115" s="7" t="s">
        <v>454</v>
      </c>
      <c r="N115" s="7" t="s">
        <v>119</v>
      </c>
      <c r="O115" s="19"/>
      <c r="P115" s="19"/>
      <c r="Q115" s="19"/>
      <c r="R115" s="19"/>
      <c r="S115" s="19"/>
      <c r="T115" s="19"/>
      <c r="U115" s="19"/>
      <c r="V115" s="19"/>
      <c r="W115" s="19"/>
      <c r="X115" s="19"/>
      <c r="Y115" s="19"/>
      <c r="Z115" s="19"/>
      <c r="AA115" s="19"/>
    </row>
    <row r="116" spans="1:27" ht="22.5" customHeight="1">
      <c r="A116" t="s">
        <v>14463</v>
      </c>
      <c r="B116" s="7" t="s">
        <v>454</v>
      </c>
      <c r="C116" s="7" t="s">
        <v>5344</v>
      </c>
      <c r="D116" s="7" t="s">
        <v>5345</v>
      </c>
      <c r="E116" s="7" t="s">
        <v>5002</v>
      </c>
      <c r="F116" s="7" t="s">
        <v>5346</v>
      </c>
      <c r="G116" s="7"/>
      <c r="H116" s="17" t="s">
        <v>5347</v>
      </c>
      <c r="I116" s="7">
        <v>4.7</v>
      </c>
      <c r="J116" s="7">
        <v>140</v>
      </c>
      <c r="K116" s="7" t="s">
        <v>5348</v>
      </c>
      <c r="L116" s="7" t="s">
        <v>5349</v>
      </c>
      <c r="M116" s="7" t="s">
        <v>454</v>
      </c>
      <c r="N116" s="7" t="s">
        <v>119</v>
      </c>
      <c r="O116" s="19"/>
      <c r="P116" s="19"/>
      <c r="Q116" s="19"/>
      <c r="R116" s="19"/>
      <c r="S116" s="19"/>
      <c r="T116" s="19"/>
      <c r="U116" s="19"/>
      <c r="V116" s="19"/>
      <c r="W116" s="19"/>
      <c r="X116" s="19"/>
      <c r="Y116" s="19"/>
      <c r="Z116" s="19"/>
      <c r="AA116" s="19"/>
    </row>
    <row r="117" spans="1:27" ht="22.5" customHeight="1">
      <c r="A117" t="s">
        <v>14463</v>
      </c>
      <c r="B117" s="7" t="s">
        <v>454</v>
      </c>
      <c r="C117" s="7" t="s">
        <v>5350</v>
      </c>
      <c r="D117" s="7" t="s">
        <v>5351</v>
      </c>
      <c r="E117" s="7" t="s">
        <v>5050</v>
      </c>
      <c r="F117" s="7" t="s">
        <v>5352</v>
      </c>
      <c r="G117" s="7"/>
      <c r="H117" s="17" t="s">
        <v>5353</v>
      </c>
      <c r="I117" s="7">
        <v>4.7</v>
      </c>
      <c r="J117" s="7">
        <v>805</v>
      </c>
      <c r="K117" s="7" t="s">
        <v>5354</v>
      </c>
      <c r="L117" s="7" t="s">
        <v>5355</v>
      </c>
      <c r="M117" s="7" t="s">
        <v>2020</v>
      </c>
      <c r="N117" s="7" t="s">
        <v>119</v>
      </c>
      <c r="O117" s="19"/>
      <c r="P117" s="19"/>
      <c r="Q117" s="19"/>
      <c r="R117" s="19"/>
      <c r="S117" s="19"/>
      <c r="T117" s="19"/>
      <c r="U117" s="19"/>
      <c r="V117" s="19"/>
      <c r="W117" s="19"/>
      <c r="X117" s="19"/>
      <c r="Y117" s="19"/>
      <c r="Z117" s="19"/>
      <c r="AA117" s="19"/>
    </row>
    <row r="118" spans="1:27" ht="22.5" customHeight="1">
      <c r="A118" t="s">
        <v>14463</v>
      </c>
      <c r="B118" s="7" t="s">
        <v>454</v>
      </c>
      <c r="C118" s="7" t="s">
        <v>5356</v>
      </c>
      <c r="D118" s="7" t="s">
        <v>5357</v>
      </c>
      <c r="E118" s="7" t="s">
        <v>5358</v>
      </c>
      <c r="F118" s="7" t="s">
        <v>5359</v>
      </c>
      <c r="G118" s="7"/>
      <c r="H118" s="17" t="s">
        <v>5360</v>
      </c>
      <c r="I118" s="7">
        <v>4.9000000000000004</v>
      </c>
      <c r="J118" s="9">
        <v>2280</v>
      </c>
      <c r="K118" s="7" t="s">
        <v>5361</v>
      </c>
      <c r="L118" s="7" t="s">
        <v>5362</v>
      </c>
      <c r="M118" s="7" t="s">
        <v>454</v>
      </c>
      <c r="N118" s="7" t="s">
        <v>119</v>
      </c>
      <c r="O118" s="19"/>
      <c r="P118" s="19"/>
      <c r="Q118" s="19"/>
      <c r="R118" s="19"/>
      <c r="S118" s="19"/>
      <c r="T118" s="19"/>
      <c r="U118" s="19"/>
      <c r="V118" s="19"/>
      <c r="W118" s="19"/>
      <c r="X118" s="19"/>
      <c r="Y118" s="19"/>
      <c r="Z118" s="19"/>
      <c r="AA118" s="19"/>
    </row>
    <row r="119" spans="1:27" ht="22.5" customHeight="1">
      <c r="A119" t="s">
        <v>14463</v>
      </c>
      <c r="B119" s="7" t="s">
        <v>454</v>
      </c>
      <c r="C119" s="7" t="s">
        <v>5363</v>
      </c>
      <c r="D119" s="7" t="s">
        <v>5364</v>
      </c>
      <c r="E119" s="7" t="s">
        <v>5050</v>
      </c>
      <c r="F119" s="7" t="s">
        <v>5365</v>
      </c>
      <c r="G119" s="7"/>
      <c r="H119" s="17" t="s">
        <v>5366</v>
      </c>
      <c r="I119" s="7">
        <v>4.9000000000000004</v>
      </c>
      <c r="J119" s="7">
        <v>78</v>
      </c>
      <c r="K119" s="7" t="s">
        <v>5367</v>
      </c>
      <c r="L119" s="7" t="s">
        <v>5368</v>
      </c>
      <c r="M119" s="7" t="s">
        <v>454</v>
      </c>
      <c r="N119" s="7" t="s">
        <v>119</v>
      </c>
      <c r="O119" s="19"/>
      <c r="P119" s="19"/>
      <c r="Q119" s="19"/>
      <c r="R119" s="19"/>
      <c r="S119" s="19"/>
      <c r="T119" s="19"/>
      <c r="U119" s="19"/>
      <c r="V119" s="19"/>
      <c r="W119" s="19"/>
      <c r="X119" s="19"/>
      <c r="Y119" s="19"/>
      <c r="Z119" s="19"/>
      <c r="AA119" s="19"/>
    </row>
    <row r="120" spans="1:27" ht="22.5" customHeight="1">
      <c r="A120" t="s">
        <v>14463</v>
      </c>
      <c r="B120" s="7" t="s">
        <v>454</v>
      </c>
      <c r="C120" s="7" t="s">
        <v>5369</v>
      </c>
      <c r="D120" s="7" t="s">
        <v>5370</v>
      </c>
      <c r="E120" s="7" t="s">
        <v>5213</v>
      </c>
      <c r="F120" s="7" t="s">
        <v>5371</v>
      </c>
      <c r="G120" s="7"/>
      <c r="H120" s="17" t="s">
        <v>5372</v>
      </c>
      <c r="I120" s="7">
        <v>4.9000000000000004</v>
      </c>
      <c r="J120" s="7">
        <v>34</v>
      </c>
      <c r="K120" s="7" t="s">
        <v>5373</v>
      </c>
      <c r="L120" s="7" t="s">
        <v>5374</v>
      </c>
      <c r="M120" s="7" t="s">
        <v>454</v>
      </c>
      <c r="N120" s="7" t="s">
        <v>119</v>
      </c>
      <c r="O120" s="19"/>
      <c r="P120" s="19"/>
      <c r="Q120" s="19"/>
      <c r="R120" s="19"/>
      <c r="S120" s="19"/>
      <c r="T120" s="19"/>
      <c r="U120" s="19"/>
      <c r="V120" s="19"/>
      <c r="W120" s="19"/>
      <c r="X120" s="19"/>
      <c r="Y120" s="19"/>
      <c r="Z120" s="19"/>
      <c r="AA120" s="19"/>
    </row>
    <row r="121" spans="1:27" ht="22.5" customHeight="1">
      <c r="A121" t="s">
        <v>14463</v>
      </c>
      <c r="B121" s="7" t="s">
        <v>454</v>
      </c>
      <c r="C121" s="7" t="s">
        <v>5375</v>
      </c>
      <c r="D121" s="7" t="s">
        <v>5376</v>
      </c>
      <c r="E121" s="7" t="s">
        <v>4963</v>
      </c>
      <c r="F121" s="7" t="s">
        <v>5377</v>
      </c>
      <c r="G121" s="7"/>
      <c r="H121" s="17" t="s">
        <v>5378</v>
      </c>
      <c r="I121" s="7">
        <v>4.5999999999999996</v>
      </c>
      <c r="J121" s="9">
        <v>212</v>
      </c>
      <c r="K121" s="7" t="s">
        <v>5379</v>
      </c>
      <c r="L121" s="7" t="s">
        <v>5349</v>
      </c>
      <c r="M121" s="7" t="s">
        <v>454</v>
      </c>
      <c r="N121" s="7" t="s">
        <v>119</v>
      </c>
      <c r="O121" s="19"/>
      <c r="P121" s="19"/>
      <c r="Q121" s="19"/>
      <c r="R121" s="19"/>
      <c r="S121" s="19"/>
      <c r="T121" s="19"/>
      <c r="U121" s="19"/>
      <c r="V121" s="19"/>
      <c r="W121" s="19"/>
      <c r="X121" s="19"/>
      <c r="Y121" s="19"/>
      <c r="Z121" s="19"/>
      <c r="AA121" s="19"/>
    </row>
    <row r="122" spans="1:27" ht="22.5" customHeight="1">
      <c r="A122" t="s">
        <v>14463</v>
      </c>
      <c r="B122" s="7" t="s">
        <v>454</v>
      </c>
      <c r="C122" s="7" t="s">
        <v>5380</v>
      </c>
      <c r="D122" s="7" t="s">
        <v>5381</v>
      </c>
      <c r="E122" s="7" t="s">
        <v>5382</v>
      </c>
      <c r="F122" s="7" t="s">
        <v>5383</v>
      </c>
      <c r="G122" s="7"/>
      <c r="H122" s="17" t="s">
        <v>5384</v>
      </c>
      <c r="I122" s="7">
        <v>4.7</v>
      </c>
      <c r="J122" s="7">
        <v>307</v>
      </c>
      <c r="K122" s="7" t="s">
        <v>5385</v>
      </c>
      <c r="L122" s="7" t="s">
        <v>5386</v>
      </c>
      <c r="M122" s="7" t="s">
        <v>454</v>
      </c>
      <c r="N122" s="7" t="s">
        <v>119</v>
      </c>
      <c r="O122" s="19"/>
      <c r="P122" s="19"/>
      <c r="Q122" s="19"/>
      <c r="R122" s="19"/>
      <c r="S122" s="19"/>
      <c r="T122" s="19"/>
      <c r="U122" s="19"/>
      <c r="V122" s="19"/>
      <c r="W122" s="19"/>
      <c r="X122" s="19"/>
      <c r="Y122" s="19"/>
      <c r="Z122" s="19"/>
      <c r="AA122" s="19"/>
    </row>
    <row r="123" spans="1:27" ht="22.5" customHeight="1">
      <c r="A123" t="s">
        <v>14463</v>
      </c>
      <c r="B123" s="7" t="s">
        <v>454</v>
      </c>
      <c r="C123" s="7" t="s">
        <v>5387</v>
      </c>
      <c r="D123" s="7" t="s">
        <v>5388</v>
      </c>
      <c r="E123" s="7" t="s">
        <v>5002</v>
      </c>
      <c r="F123" s="7" t="s">
        <v>5389</v>
      </c>
      <c r="G123" s="7"/>
      <c r="H123" s="17" t="s">
        <v>5390</v>
      </c>
      <c r="I123" s="7">
        <v>4.8</v>
      </c>
      <c r="J123" s="7">
        <v>76</v>
      </c>
      <c r="K123" s="7" t="s">
        <v>5391</v>
      </c>
      <c r="L123" s="7" t="s">
        <v>5392</v>
      </c>
      <c r="M123" s="7" t="s">
        <v>2020</v>
      </c>
      <c r="N123" s="7" t="s">
        <v>119</v>
      </c>
      <c r="O123" s="19"/>
      <c r="P123" s="19"/>
      <c r="Q123" s="19"/>
      <c r="R123" s="19"/>
      <c r="S123" s="19"/>
      <c r="T123" s="19"/>
      <c r="U123" s="19"/>
      <c r="V123" s="19"/>
      <c r="W123" s="19"/>
      <c r="X123" s="19"/>
      <c r="Y123" s="19"/>
      <c r="Z123" s="19"/>
      <c r="AA123" s="19"/>
    </row>
    <row r="124" spans="1:27" ht="22.5" customHeight="1">
      <c r="A124" t="s">
        <v>14463</v>
      </c>
      <c r="B124" s="7" t="s">
        <v>454</v>
      </c>
      <c r="C124" s="7" t="s">
        <v>5393</v>
      </c>
      <c r="D124" s="7" t="s">
        <v>5394</v>
      </c>
      <c r="E124" s="7" t="s">
        <v>4653</v>
      </c>
      <c r="F124" s="7" t="s">
        <v>5395</v>
      </c>
      <c r="G124" s="7"/>
      <c r="H124" s="17" t="s">
        <v>5396</v>
      </c>
      <c r="I124" s="7">
        <v>4.7</v>
      </c>
      <c r="J124" s="7">
        <v>117</v>
      </c>
      <c r="K124" s="7" t="s">
        <v>5397</v>
      </c>
      <c r="L124" s="7" t="s">
        <v>5398</v>
      </c>
      <c r="M124" s="7" t="s">
        <v>2020</v>
      </c>
      <c r="N124" s="7" t="s">
        <v>119</v>
      </c>
      <c r="O124" s="19"/>
      <c r="P124" s="19"/>
      <c r="Q124" s="19"/>
      <c r="R124" s="19"/>
      <c r="S124" s="19"/>
      <c r="T124" s="19"/>
      <c r="U124" s="19"/>
      <c r="V124" s="19"/>
      <c r="W124" s="19"/>
      <c r="X124" s="19"/>
      <c r="Y124" s="19"/>
      <c r="Z124" s="19"/>
      <c r="AA124" s="19"/>
    </row>
    <row r="125" spans="1:27" ht="22.5" customHeight="1">
      <c r="A125" t="s">
        <v>14463</v>
      </c>
      <c r="B125" s="7" t="s">
        <v>454</v>
      </c>
      <c r="C125" s="7" t="s">
        <v>5399</v>
      </c>
      <c r="D125" s="7" t="s">
        <v>5400</v>
      </c>
      <c r="E125" s="7" t="s">
        <v>5008</v>
      </c>
      <c r="F125" s="7" t="s">
        <v>5401</v>
      </c>
      <c r="G125" s="7"/>
      <c r="H125" s="17" t="s">
        <v>5402</v>
      </c>
      <c r="I125" s="7">
        <v>4.9000000000000004</v>
      </c>
      <c r="J125" s="7">
        <v>257</v>
      </c>
      <c r="K125" s="7" t="s">
        <v>5403</v>
      </c>
      <c r="L125" s="7" t="s">
        <v>5404</v>
      </c>
      <c r="M125" s="7" t="s">
        <v>2020</v>
      </c>
      <c r="N125" s="7" t="s">
        <v>119</v>
      </c>
      <c r="O125" s="19"/>
      <c r="P125" s="19"/>
      <c r="Q125" s="19"/>
      <c r="R125" s="19"/>
      <c r="S125" s="19"/>
      <c r="T125" s="19"/>
      <c r="U125" s="19"/>
      <c r="V125" s="19"/>
      <c r="W125" s="19"/>
      <c r="X125" s="19"/>
      <c r="Y125" s="19"/>
      <c r="Z125" s="19"/>
      <c r="AA125" s="19"/>
    </row>
    <row r="126" spans="1:27" ht="22.5" customHeight="1">
      <c r="A126" t="s">
        <v>14463</v>
      </c>
      <c r="B126" s="7" t="s">
        <v>454</v>
      </c>
      <c r="C126" s="7" t="s">
        <v>5405</v>
      </c>
      <c r="D126" s="7" t="s">
        <v>5406</v>
      </c>
      <c r="E126" s="7" t="s">
        <v>4963</v>
      </c>
      <c r="F126" s="7" t="s">
        <v>5407</v>
      </c>
      <c r="G126" s="7"/>
      <c r="H126" s="17" t="s">
        <v>5408</v>
      </c>
      <c r="I126" s="7">
        <v>4.7</v>
      </c>
      <c r="J126" s="7">
        <v>85</v>
      </c>
      <c r="K126" s="7" t="s">
        <v>5409</v>
      </c>
      <c r="L126" s="7" t="s">
        <v>5410</v>
      </c>
      <c r="M126" s="7" t="s">
        <v>454</v>
      </c>
      <c r="N126" s="7" t="s">
        <v>119</v>
      </c>
      <c r="O126" s="19"/>
      <c r="P126" s="19"/>
      <c r="Q126" s="19"/>
      <c r="R126" s="19"/>
      <c r="S126" s="19"/>
      <c r="T126" s="19"/>
      <c r="U126" s="19"/>
      <c r="V126" s="19"/>
      <c r="W126" s="19"/>
      <c r="X126" s="19"/>
      <c r="Y126" s="19"/>
      <c r="Z126" s="19"/>
      <c r="AA126" s="19"/>
    </row>
    <row r="127" spans="1:27" ht="22.5" customHeight="1">
      <c r="A127" t="s">
        <v>14463</v>
      </c>
      <c r="B127" s="7" t="s">
        <v>454</v>
      </c>
      <c r="C127" s="7" t="s">
        <v>5411</v>
      </c>
      <c r="D127" s="7" t="s">
        <v>5412</v>
      </c>
      <c r="E127" s="7" t="s">
        <v>5282</v>
      </c>
      <c r="F127" s="7" t="s">
        <v>5413</v>
      </c>
      <c r="G127" s="7"/>
      <c r="H127" s="17" t="s">
        <v>5414</v>
      </c>
      <c r="I127" s="7">
        <v>4.8</v>
      </c>
      <c r="J127" s="7">
        <v>20</v>
      </c>
      <c r="K127" s="7" t="s">
        <v>5415</v>
      </c>
      <c r="L127" s="7" t="s">
        <v>5416</v>
      </c>
      <c r="M127" s="7" t="s">
        <v>454</v>
      </c>
      <c r="N127" s="7" t="s">
        <v>119</v>
      </c>
      <c r="O127" s="19"/>
      <c r="P127" s="19"/>
      <c r="Q127" s="19"/>
      <c r="R127" s="19"/>
      <c r="S127" s="19"/>
      <c r="T127" s="19"/>
      <c r="U127" s="19"/>
      <c r="V127" s="19"/>
      <c r="W127" s="19"/>
      <c r="X127" s="19"/>
      <c r="Y127" s="19"/>
      <c r="Z127" s="19"/>
      <c r="AA127" s="19"/>
    </row>
    <row r="128" spans="1:27" ht="22.5" customHeight="1">
      <c r="A128" t="s">
        <v>14463</v>
      </c>
      <c r="B128" s="7" t="s">
        <v>454</v>
      </c>
      <c r="C128" s="7" t="s">
        <v>5417</v>
      </c>
      <c r="D128" s="7" t="s">
        <v>5418</v>
      </c>
      <c r="E128" s="7" t="s">
        <v>5419</v>
      </c>
      <c r="F128" s="7" t="s">
        <v>5420</v>
      </c>
      <c r="G128" s="7"/>
      <c r="H128" s="17" t="s">
        <v>5421</v>
      </c>
      <c r="I128" s="7">
        <v>4.8</v>
      </c>
      <c r="J128" s="7">
        <v>297</v>
      </c>
      <c r="K128" s="7" t="s">
        <v>5422</v>
      </c>
      <c r="L128" s="7" t="s">
        <v>3442</v>
      </c>
      <c r="M128" s="7" t="s">
        <v>454</v>
      </c>
      <c r="N128" s="7" t="s">
        <v>119</v>
      </c>
      <c r="O128" s="19"/>
      <c r="P128" s="19"/>
      <c r="Q128" s="19"/>
      <c r="R128" s="19"/>
      <c r="S128" s="19"/>
      <c r="T128" s="19"/>
      <c r="U128" s="19"/>
      <c r="V128" s="19"/>
      <c r="W128" s="19"/>
      <c r="X128" s="19"/>
      <c r="Y128" s="19"/>
      <c r="Z128" s="19"/>
      <c r="AA128" s="19"/>
    </row>
    <row r="129" spans="1:27" ht="22.5" customHeight="1">
      <c r="A129" t="s">
        <v>14463</v>
      </c>
      <c r="B129" s="7" t="s">
        <v>454</v>
      </c>
      <c r="C129" s="7" t="s">
        <v>5423</v>
      </c>
      <c r="D129" s="7" t="s">
        <v>5424</v>
      </c>
      <c r="E129" s="7" t="s">
        <v>5008</v>
      </c>
      <c r="F129" s="7" t="s">
        <v>5425</v>
      </c>
      <c r="G129" s="7"/>
      <c r="H129" s="17" t="s">
        <v>5426</v>
      </c>
      <c r="I129" s="7">
        <v>4.2</v>
      </c>
      <c r="J129" s="7">
        <v>88</v>
      </c>
      <c r="K129" s="7" t="s">
        <v>5427</v>
      </c>
      <c r="L129" s="7" t="s">
        <v>5428</v>
      </c>
      <c r="M129" s="7" t="s">
        <v>454</v>
      </c>
      <c r="N129" s="7" t="s">
        <v>119</v>
      </c>
      <c r="O129" s="19"/>
      <c r="P129" s="19"/>
      <c r="Q129" s="19"/>
      <c r="R129" s="19"/>
      <c r="S129" s="19"/>
      <c r="T129" s="19"/>
      <c r="U129" s="19"/>
      <c r="V129" s="19"/>
      <c r="W129" s="19"/>
      <c r="X129" s="19"/>
      <c r="Y129" s="19"/>
      <c r="Z129" s="19"/>
      <c r="AA129" s="19"/>
    </row>
    <row r="130" spans="1:27" ht="22.5" customHeight="1">
      <c r="A130" t="s">
        <v>14463</v>
      </c>
      <c r="B130" s="7" t="s">
        <v>454</v>
      </c>
      <c r="C130" s="7" t="s">
        <v>5429</v>
      </c>
      <c r="D130" s="7" t="s">
        <v>5430</v>
      </c>
      <c r="E130" s="7" t="s">
        <v>4963</v>
      </c>
      <c r="F130" s="7" t="s">
        <v>5431</v>
      </c>
      <c r="G130" s="7"/>
      <c r="H130" s="17" t="s">
        <v>5432</v>
      </c>
      <c r="I130" s="7">
        <v>4.8</v>
      </c>
      <c r="J130" s="9">
        <v>472</v>
      </c>
      <c r="K130" s="7" t="s">
        <v>5433</v>
      </c>
      <c r="L130" s="7" t="s">
        <v>5434</v>
      </c>
      <c r="M130" s="7" t="s">
        <v>2020</v>
      </c>
      <c r="N130" s="7" t="s">
        <v>119</v>
      </c>
      <c r="O130" s="19"/>
      <c r="P130" s="19"/>
      <c r="Q130" s="19"/>
      <c r="R130" s="19"/>
      <c r="S130" s="19"/>
      <c r="T130" s="19"/>
      <c r="U130" s="19"/>
      <c r="V130" s="19"/>
      <c r="W130" s="19"/>
      <c r="X130" s="19"/>
      <c r="Y130" s="19"/>
      <c r="Z130" s="19"/>
      <c r="AA130" s="19"/>
    </row>
    <row r="131" spans="1:27" ht="22.5" customHeight="1">
      <c r="A131" t="s">
        <v>14463</v>
      </c>
      <c r="B131" s="7" t="s">
        <v>454</v>
      </c>
      <c r="C131" s="7" t="s">
        <v>5435</v>
      </c>
      <c r="D131" s="7" t="s">
        <v>5436</v>
      </c>
      <c r="E131" s="7" t="s">
        <v>5134</v>
      </c>
      <c r="F131" s="7" t="s">
        <v>5437</v>
      </c>
      <c r="G131" s="7"/>
      <c r="H131" s="17" t="s">
        <v>5438</v>
      </c>
      <c r="I131" s="7">
        <v>4</v>
      </c>
      <c r="J131" s="7">
        <v>506</v>
      </c>
      <c r="K131" s="7" t="s">
        <v>5439</v>
      </c>
      <c r="L131" s="7" t="s">
        <v>5440</v>
      </c>
      <c r="M131" s="7" t="s">
        <v>2020</v>
      </c>
      <c r="N131" s="7" t="s">
        <v>119</v>
      </c>
      <c r="O131" s="19"/>
      <c r="P131" s="19"/>
      <c r="Q131" s="19"/>
      <c r="R131" s="19"/>
      <c r="S131" s="19"/>
      <c r="T131" s="19"/>
      <c r="U131" s="19"/>
      <c r="V131" s="19"/>
      <c r="W131" s="19"/>
      <c r="X131" s="19"/>
      <c r="Y131" s="19"/>
      <c r="Z131" s="19"/>
      <c r="AA131" s="19"/>
    </row>
    <row r="132" spans="1:27" ht="22.5" customHeight="1">
      <c r="A132" t="s">
        <v>14463</v>
      </c>
      <c r="B132" s="7" t="s">
        <v>454</v>
      </c>
      <c r="C132" s="7" t="s">
        <v>5441</v>
      </c>
      <c r="D132" s="7" t="s">
        <v>5442</v>
      </c>
      <c r="E132" s="7" t="s">
        <v>4963</v>
      </c>
      <c r="F132" s="7" t="s">
        <v>5443</v>
      </c>
      <c r="G132" s="7"/>
      <c r="H132" s="17" t="s">
        <v>5444</v>
      </c>
      <c r="I132" s="7">
        <v>4.9000000000000004</v>
      </c>
      <c r="J132" s="7">
        <v>33</v>
      </c>
      <c r="K132" s="7" t="s">
        <v>5445</v>
      </c>
      <c r="L132" s="7" t="s">
        <v>5343</v>
      </c>
      <c r="M132" s="7" t="s">
        <v>454</v>
      </c>
      <c r="N132" s="7" t="s">
        <v>119</v>
      </c>
      <c r="O132" s="19"/>
      <c r="P132" s="19"/>
      <c r="Q132" s="19"/>
      <c r="R132" s="19"/>
      <c r="S132" s="19"/>
      <c r="T132" s="19"/>
      <c r="U132" s="19"/>
      <c r="V132" s="19"/>
      <c r="W132" s="19"/>
      <c r="X132" s="19"/>
      <c r="Y132" s="19"/>
      <c r="Z132" s="19"/>
      <c r="AA132" s="19"/>
    </row>
    <row r="133" spans="1:27" ht="22.5" customHeight="1">
      <c r="A133" t="s">
        <v>14463</v>
      </c>
      <c r="B133" s="7" t="s">
        <v>454</v>
      </c>
      <c r="C133" s="7" t="s">
        <v>5446</v>
      </c>
      <c r="D133" s="7" t="s">
        <v>5447</v>
      </c>
      <c r="E133" s="7" t="s">
        <v>5141</v>
      </c>
      <c r="F133" s="7" t="s">
        <v>5448</v>
      </c>
      <c r="G133" s="7"/>
      <c r="H133" s="17" t="s">
        <v>5449</v>
      </c>
      <c r="I133" s="7">
        <v>3.9</v>
      </c>
      <c r="J133" s="7">
        <v>52</v>
      </c>
      <c r="K133" s="7" t="s">
        <v>5450</v>
      </c>
      <c r="L133" s="7" t="s">
        <v>5410</v>
      </c>
      <c r="M133" s="7" t="s">
        <v>454</v>
      </c>
      <c r="N133" s="7" t="s">
        <v>119</v>
      </c>
      <c r="O133" s="19"/>
      <c r="P133" s="19"/>
      <c r="Q133" s="19"/>
      <c r="R133" s="19"/>
      <c r="S133" s="19"/>
      <c r="T133" s="19"/>
      <c r="U133" s="19"/>
      <c r="V133" s="19"/>
      <c r="W133" s="19"/>
      <c r="X133" s="19"/>
      <c r="Y133" s="19"/>
      <c r="Z133" s="19"/>
      <c r="AA133" s="19"/>
    </row>
    <row r="134" spans="1:27" ht="22.5" customHeight="1">
      <c r="A134" t="s">
        <v>14463</v>
      </c>
      <c r="B134" s="7" t="s">
        <v>454</v>
      </c>
      <c r="C134" s="7" t="s">
        <v>5451</v>
      </c>
      <c r="D134" s="7" t="s">
        <v>5452</v>
      </c>
      <c r="E134" s="7" t="s">
        <v>5213</v>
      </c>
      <c r="F134" s="7" t="s">
        <v>5453</v>
      </c>
      <c r="G134" s="7"/>
      <c r="H134" s="17" t="s">
        <v>5454</v>
      </c>
      <c r="I134" s="7">
        <v>4.8</v>
      </c>
      <c r="J134" s="7">
        <v>223</v>
      </c>
      <c r="K134" s="7" t="s">
        <v>5455</v>
      </c>
      <c r="L134" s="7" t="s">
        <v>5456</v>
      </c>
      <c r="M134" s="7" t="s">
        <v>454</v>
      </c>
      <c r="N134" s="7" t="s">
        <v>119</v>
      </c>
      <c r="O134" s="19"/>
      <c r="P134" s="19"/>
      <c r="Q134" s="19"/>
      <c r="R134" s="19"/>
      <c r="S134" s="19"/>
      <c r="T134" s="19"/>
      <c r="U134" s="19"/>
      <c r="V134" s="19"/>
      <c r="W134" s="19"/>
      <c r="X134" s="19"/>
      <c r="Y134" s="19"/>
      <c r="Z134" s="19"/>
      <c r="AA134" s="19"/>
    </row>
    <row r="135" spans="1:27" ht="22.5" customHeight="1">
      <c r="A135" t="s">
        <v>14463</v>
      </c>
      <c r="B135" s="7" t="s">
        <v>307</v>
      </c>
      <c r="C135" s="7" t="s">
        <v>5457</v>
      </c>
      <c r="D135" s="7" t="s">
        <v>5458</v>
      </c>
      <c r="E135" s="7" t="s">
        <v>5459</v>
      </c>
      <c r="F135" s="7" t="s">
        <v>5460</v>
      </c>
      <c r="G135" s="7"/>
      <c r="H135" s="17" t="s">
        <v>5461</v>
      </c>
      <c r="I135" s="7">
        <v>4.8</v>
      </c>
      <c r="J135" s="7">
        <v>195</v>
      </c>
      <c r="K135" s="7" t="s">
        <v>5462</v>
      </c>
      <c r="L135" s="7" t="s">
        <v>331</v>
      </c>
      <c r="M135" s="7" t="s">
        <v>307</v>
      </c>
      <c r="N135" s="7" t="s">
        <v>5463</v>
      </c>
      <c r="O135" s="19"/>
      <c r="P135" s="19"/>
      <c r="Q135" s="19"/>
      <c r="R135" s="19"/>
      <c r="S135" s="19"/>
      <c r="T135" s="19"/>
      <c r="U135" s="19"/>
      <c r="V135" s="19"/>
      <c r="W135" s="19"/>
      <c r="X135" s="19"/>
      <c r="Y135" s="19"/>
      <c r="Z135" s="19"/>
      <c r="AA135" s="19"/>
    </row>
    <row r="136" spans="1:27" ht="22.5" customHeight="1">
      <c r="A136" t="s">
        <v>14463</v>
      </c>
      <c r="B136" s="7" t="s">
        <v>307</v>
      </c>
      <c r="C136" s="7" t="s">
        <v>5464</v>
      </c>
      <c r="D136" s="7" t="s">
        <v>5465</v>
      </c>
      <c r="E136" s="7" t="s">
        <v>4963</v>
      </c>
      <c r="F136" s="7" t="s">
        <v>5466</v>
      </c>
      <c r="G136" s="7"/>
      <c r="H136" s="17" t="s">
        <v>5467</v>
      </c>
      <c r="I136" s="7">
        <v>4.7</v>
      </c>
      <c r="J136" s="7">
        <v>178</v>
      </c>
      <c r="K136" s="7" t="s">
        <v>5468</v>
      </c>
      <c r="L136" s="7" t="s">
        <v>331</v>
      </c>
      <c r="M136" s="7" t="s">
        <v>307</v>
      </c>
      <c r="N136" s="7" t="s">
        <v>316</v>
      </c>
      <c r="O136" s="19"/>
      <c r="P136" s="19"/>
      <c r="Q136" s="19"/>
      <c r="R136" s="19"/>
      <c r="S136" s="19"/>
      <c r="T136" s="19"/>
      <c r="U136" s="19"/>
      <c r="V136" s="19"/>
      <c r="W136" s="19"/>
      <c r="X136" s="19"/>
      <c r="Y136" s="19"/>
      <c r="Z136" s="19"/>
      <c r="AA136" s="19"/>
    </row>
    <row r="137" spans="1:27" ht="22.5" customHeight="1">
      <c r="A137" t="s">
        <v>14463</v>
      </c>
      <c r="B137" s="7" t="s">
        <v>307</v>
      </c>
      <c r="C137" s="7" t="s">
        <v>5469</v>
      </c>
      <c r="D137" s="7" t="s">
        <v>5470</v>
      </c>
      <c r="E137" s="7" t="s">
        <v>4685</v>
      </c>
      <c r="F137" s="7" t="s">
        <v>5471</v>
      </c>
      <c r="G137" s="7"/>
      <c r="H137" s="17" t="s">
        <v>5472</v>
      </c>
      <c r="I137" s="7">
        <v>4.8</v>
      </c>
      <c r="J137" s="7">
        <v>264</v>
      </c>
      <c r="K137" s="7" t="s">
        <v>5473</v>
      </c>
      <c r="L137" s="7" t="s">
        <v>3334</v>
      </c>
      <c r="M137" s="7" t="s">
        <v>307</v>
      </c>
      <c r="N137" s="7" t="s">
        <v>316</v>
      </c>
      <c r="O137" s="19"/>
      <c r="P137" s="19"/>
      <c r="Q137" s="19"/>
      <c r="R137" s="19"/>
      <c r="S137" s="19"/>
      <c r="T137" s="19"/>
      <c r="U137" s="19"/>
      <c r="V137" s="19"/>
      <c r="W137" s="19"/>
      <c r="X137" s="19"/>
      <c r="Y137" s="19"/>
      <c r="Z137" s="19"/>
      <c r="AA137" s="19"/>
    </row>
    <row r="138" spans="1:27" ht="22.5" customHeight="1">
      <c r="A138" t="s">
        <v>14463</v>
      </c>
      <c r="B138" s="7" t="s">
        <v>307</v>
      </c>
      <c r="C138" s="7" t="s">
        <v>5474</v>
      </c>
      <c r="D138" s="7" t="s">
        <v>5475</v>
      </c>
      <c r="E138" s="7" t="s">
        <v>5476</v>
      </c>
      <c r="F138" s="7" t="s">
        <v>5477</v>
      </c>
      <c r="G138" s="7"/>
      <c r="H138" s="17" t="s">
        <v>5478</v>
      </c>
      <c r="I138" s="7">
        <v>4.8</v>
      </c>
      <c r="J138" s="7">
        <v>179</v>
      </c>
      <c r="K138" s="7" t="s">
        <v>5479</v>
      </c>
      <c r="L138" s="7" t="s">
        <v>315</v>
      </c>
      <c r="M138" s="7" t="s">
        <v>307</v>
      </c>
      <c r="N138" s="7" t="s">
        <v>316</v>
      </c>
      <c r="O138" s="19"/>
      <c r="P138" s="19"/>
      <c r="Q138" s="19"/>
      <c r="R138" s="19"/>
      <c r="S138" s="19"/>
      <c r="T138" s="19"/>
      <c r="U138" s="19"/>
      <c r="V138" s="19"/>
      <c r="W138" s="19"/>
      <c r="X138" s="19"/>
      <c r="Y138" s="19"/>
      <c r="Z138" s="19"/>
      <c r="AA138" s="19"/>
    </row>
    <row r="139" spans="1:27" ht="22.5" customHeight="1">
      <c r="A139" t="s">
        <v>14463</v>
      </c>
      <c r="B139" s="7" t="s">
        <v>307</v>
      </c>
      <c r="C139" s="7" t="s">
        <v>5480</v>
      </c>
      <c r="D139" s="7" t="s">
        <v>5481</v>
      </c>
      <c r="E139" s="7" t="s">
        <v>5482</v>
      </c>
      <c r="F139" s="7" t="s">
        <v>5483</v>
      </c>
      <c r="G139" s="7"/>
      <c r="H139" s="17" t="s">
        <v>5484</v>
      </c>
      <c r="I139" s="7">
        <v>4.7</v>
      </c>
      <c r="J139" s="7">
        <v>76</v>
      </c>
      <c r="K139" s="7" t="s">
        <v>5485</v>
      </c>
      <c r="L139" s="7" t="s">
        <v>5486</v>
      </c>
      <c r="M139" s="7" t="s">
        <v>307</v>
      </c>
      <c r="N139" s="7" t="s">
        <v>316</v>
      </c>
      <c r="O139" s="19"/>
      <c r="P139" s="19"/>
      <c r="Q139" s="19"/>
      <c r="R139" s="19"/>
      <c r="S139" s="19"/>
      <c r="T139" s="19"/>
      <c r="U139" s="19"/>
      <c r="V139" s="19"/>
      <c r="W139" s="19"/>
      <c r="X139" s="19"/>
      <c r="Y139" s="19"/>
      <c r="Z139" s="19"/>
      <c r="AA139" s="19"/>
    </row>
    <row r="140" spans="1:27" ht="22.5" customHeight="1">
      <c r="A140" t="s">
        <v>14463</v>
      </c>
      <c r="B140" s="7" t="s">
        <v>307</v>
      </c>
      <c r="C140" s="7" t="s">
        <v>5487</v>
      </c>
      <c r="D140" s="7" t="s">
        <v>5488</v>
      </c>
      <c r="E140" s="7" t="s">
        <v>5489</v>
      </c>
      <c r="F140" s="7" t="s">
        <v>5490</v>
      </c>
      <c r="G140" s="7"/>
      <c r="H140" s="17" t="s">
        <v>5491</v>
      </c>
      <c r="I140" s="7">
        <v>4.9000000000000004</v>
      </c>
      <c r="J140" s="7">
        <v>37</v>
      </c>
      <c r="K140" s="7" t="s">
        <v>5492</v>
      </c>
      <c r="L140" s="7" t="s">
        <v>331</v>
      </c>
      <c r="M140" s="7" t="s">
        <v>307</v>
      </c>
      <c r="N140" s="7" t="s">
        <v>316</v>
      </c>
      <c r="O140" s="19"/>
      <c r="P140" s="19"/>
      <c r="Q140" s="19"/>
      <c r="R140" s="19"/>
      <c r="S140" s="19"/>
      <c r="T140" s="19"/>
      <c r="U140" s="19"/>
      <c r="V140" s="19"/>
      <c r="W140" s="19"/>
      <c r="X140" s="19"/>
      <c r="Y140" s="19"/>
      <c r="Z140" s="19"/>
      <c r="AA140" s="19"/>
    </row>
    <row r="141" spans="1:27" ht="22.5" customHeight="1">
      <c r="A141" t="s">
        <v>14463</v>
      </c>
      <c r="B141" s="7" t="s">
        <v>307</v>
      </c>
      <c r="C141" s="7" t="s">
        <v>5493</v>
      </c>
      <c r="D141" s="7" t="s">
        <v>5494</v>
      </c>
      <c r="E141" s="7" t="s">
        <v>5495</v>
      </c>
      <c r="F141" s="7" t="s">
        <v>5496</v>
      </c>
      <c r="G141" s="7"/>
      <c r="H141" s="17" t="s">
        <v>5497</v>
      </c>
      <c r="I141" s="7">
        <v>4.9000000000000004</v>
      </c>
      <c r="J141" s="7">
        <v>474</v>
      </c>
      <c r="K141" s="7" t="s">
        <v>5498</v>
      </c>
      <c r="L141" s="7" t="s">
        <v>315</v>
      </c>
      <c r="M141" s="7" t="s">
        <v>307</v>
      </c>
      <c r="N141" s="7" t="s">
        <v>1902</v>
      </c>
      <c r="O141" s="19"/>
      <c r="P141" s="19"/>
      <c r="Q141" s="19"/>
      <c r="R141" s="19"/>
      <c r="S141" s="19"/>
      <c r="T141" s="19"/>
      <c r="U141" s="19"/>
      <c r="V141" s="19"/>
      <c r="W141" s="19"/>
      <c r="X141" s="19"/>
      <c r="Y141" s="19"/>
      <c r="Z141" s="19"/>
      <c r="AA141" s="19"/>
    </row>
    <row r="142" spans="1:27" ht="22.5" customHeight="1">
      <c r="A142" t="s">
        <v>14463</v>
      </c>
      <c r="B142" s="7" t="s">
        <v>307</v>
      </c>
      <c r="C142" s="7" t="s">
        <v>5499</v>
      </c>
      <c r="D142" s="7" t="s">
        <v>5500</v>
      </c>
      <c r="E142" s="7" t="s">
        <v>5008</v>
      </c>
      <c r="F142" s="7" t="s">
        <v>5501</v>
      </c>
      <c r="G142" s="7"/>
      <c r="H142" s="17" t="s">
        <v>5502</v>
      </c>
      <c r="I142" s="7">
        <v>4.9000000000000004</v>
      </c>
      <c r="J142" s="7">
        <v>193</v>
      </c>
      <c r="K142" s="7" t="s">
        <v>5503</v>
      </c>
      <c r="L142" s="7" t="s">
        <v>5504</v>
      </c>
      <c r="M142" s="7" t="s">
        <v>307</v>
      </c>
      <c r="N142" s="7" t="s">
        <v>324</v>
      </c>
      <c r="O142" s="19"/>
      <c r="P142" s="19"/>
      <c r="Q142" s="19"/>
      <c r="R142" s="19"/>
      <c r="S142" s="19"/>
      <c r="T142" s="19"/>
      <c r="U142" s="19"/>
      <c r="V142" s="19"/>
      <c r="W142" s="19"/>
      <c r="X142" s="19"/>
      <c r="Y142" s="19"/>
      <c r="Z142" s="19"/>
      <c r="AA142" s="19"/>
    </row>
    <row r="143" spans="1:27" ht="22.5" customHeight="1">
      <c r="A143" t="s">
        <v>14463</v>
      </c>
      <c r="B143" s="7" t="s">
        <v>307</v>
      </c>
      <c r="C143" s="7" t="s">
        <v>5505</v>
      </c>
      <c r="D143" s="7" t="s">
        <v>5506</v>
      </c>
      <c r="E143" s="7" t="s">
        <v>5507</v>
      </c>
      <c r="F143" s="7" t="s">
        <v>5508</v>
      </c>
      <c r="G143" s="7"/>
      <c r="H143" s="17" t="s">
        <v>5509</v>
      </c>
      <c r="I143" s="7">
        <v>5</v>
      </c>
      <c r="J143" s="7">
        <v>223</v>
      </c>
      <c r="K143" s="7" t="s">
        <v>5510</v>
      </c>
      <c r="L143" s="7" t="s">
        <v>3334</v>
      </c>
      <c r="M143" s="7" t="s">
        <v>307</v>
      </c>
      <c r="N143" s="7" t="s">
        <v>316</v>
      </c>
      <c r="O143" s="19"/>
      <c r="P143" s="19"/>
      <c r="Q143" s="19"/>
      <c r="R143" s="19"/>
      <c r="S143" s="19"/>
      <c r="T143" s="19"/>
      <c r="U143" s="19"/>
      <c r="V143" s="19"/>
      <c r="W143" s="19"/>
      <c r="X143" s="19"/>
      <c r="Y143" s="19"/>
      <c r="Z143" s="19"/>
      <c r="AA143" s="19"/>
    </row>
    <row r="144" spans="1:27" ht="22.5" customHeight="1">
      <c r="A144" t="s">
        <v>14463</v>
      </c>
      <c r="B144" s="7" t="s">
        <v>307</v>
      </c>
      <c r="C144" s="7" t="s">
        <v>5511</v>
      </c>
      <c r="D144" s="7" t="s">
        <v>5512</v>
      </c>
      <c r="E144" s="7" t="s">
        <v>5513</v>
      </c>
      <c r="F144" s="7" t="s">
        <v>5514</v>
      </c>
      <c r="G144" s="7"/>
      <c r="H144" s="17" t="s">
        <v>5515</v>
      </c>
      <c r="I144" s="7">
        <v>4.9000000000000004</v>
      </c>
      <c r="J144" s="7">
        <v>151</v>
      </c>
      <c r="K144" s="7" t="s">
        <v>5516</v>
      </c>
      <c r="L144" s="7" t="s">
        <v>331</v>
      </c>
      <c r="M144" s="7" t="s">
        <v>307</v>
      </c>
      <c r="N144" s="7" t="s">
        <v>324</v>
      </c>
      <c r="O144" s="19"/>
      <c r="P144" s="19"/>
      <c r="Q144" s="19"/>
      <c r="R144" s="19"/>
      <c r="S144" s="19"/>
      <c r="T144" s="19"/>
      <c r="U144" s="19"/>
      <c r="V144" s="19"/>
      <c r="W144" s="19"/>
      <c r="X144" s="19"/>
      <c r="Y144" s="19"/>
      <c r="Z144" s="19"/>
      <c r="AA144" s="19"/>
    </row>
    <row r="145" spans="1:27" ht="22.5" customHeight="1">
      <c r="A145" t="s">
        <v>14463</v>
      </c>
      <c r="B145" s="7" t="s">
        <v>307</v>
      </c>
      <c r="C145" s="7" t="s">
        <v>5517</v>
      </c>
      <c r="D145" s="7" t="s">
        <v>5518</v>
      </c>
      <c r="E145" s="7" t="s">
        <v>5358</v>
      </c>
      <c r="F145" s="7" t="s">
        <v>5519</v>
      </c>
      <c r="G145" s="7"/>
      <c r="H145" s="17" t="s">
        <v>5520</v>
      </c>
      <c r="I145" s="7">
        <v>4.9000000000000004</v>
      </c>
      <c r="J145" s="7">
        <v>340</v>
      </c>
      <c r="K145" s="7" t="s">
        <v>5521</v>
      </c>
      <c r="L145" s="7" t="s">
        <v>315</v>
      </c>
      <c r="M145" s="7" t="s">
        <v>307</v>
      </c>
      <c r="N145" s="7" t="s">
        <v>316</v>
      </c>
      <c r="O145" s="19"/>
      <c r="P145" s="19"/>
      <c r="Q145" s="19"/>
      <c r="R145" s="19"/>
      <c r="S145" s="19"/>
      <c r="T145" s="19"/>
      <c r="U145" s="19"/>
      <c r="V145" s="19"/>
      <c r="W145" s="19"/>
      <c r="X145" s="19"/>
      <c r="Y145" s="19"/>
      <c r="Z145" s="19"/>
      <c r="AA145" s="19"/>
    </row>
    <row r="146" spans="1:27" ht="22.5" customHeight="1">
      <c r="A146" t="s">
        <v>14463</v>
      </c>
      <c r="B146" s="7" t="s">
        <v>307</v>
      </c>
      <c r="C146" s="7" t="s">
        <v>5522</v>
      </c>
      <c r="D146" s="7" t="s">
        <v>5523</v>
      </c>
      <c r="E146" s="7" t="s">
        <v>5524</v>
      </c>
      <c r="F146" s="7"/>
      <c r="G146" s="7"/>
      <c r="H146" s="17" t="s">
        <v>5525</v>
      </c>
      <c r="I146" s="7">
        <v>5</v>
      </c>
      <c r="J146" s="7">
        <v>9</v>
      </c>
      <c r="K146" s="7" t="s">
        <v>5526</v>
      </c>
      <c r="L146" s="7" t="s">
        <v>331</v>
      </c>
      <c r="M146" s="7" t="s">
        <v>307</v>
      </c>
      <c r="N146" s="7" t="s">
        <v>339</v>
      </c>
      <c r="O146" s="19"/>
      <c r="P146" s="19"/>
      <c r="Q146" s="19"/>
      <c r="R146" s="19"/>
      <c r="S146" s="19"/>
      <c r="T146" s="19"/>
      <c r="U146" s="19"/>
      <c r="V146" s="19"/>
      <c r="W146" s="19"/>
      <c r="X146" s="19"/>
      <c r="Y146" s="19"/>
      <c r="Z146" s="19"/>
      <c r="AA146" s="19"/>
    </row>
    <row r="147" spans="1:27" ht="22.5" customHeight="1">
      <c r="A147" t="s">
        <v>14463</v>
      </c>
      <c r="B147" s="7" t="s">
        <v>307</v>
      </c>
      <c r="C147" s="7" t="s">
        <v>5527</v>
      </c>
      <c r="D147" s="7" t="s">
        <v>5528</v>
      </c>
      <c r="E147" s="7" t="s">
        <v>5529</v>
      </c>
      <c r="F147" s="7" t="s">
        <v>5530</v>
      </c>
      <c r="G147" s="7"/>
      <c r="H147" s="17" t="s">
        <v>5531</v>
      </c>
      <c r="I147" s="7">
        <v>4.5999999999999996</v>
      </c>
      <c r="J147" s="7">
        <v>57</v>
      </c>
      <c r="K147" s="7" t="s">
        <v>5532</v>
      </c>
      <c r="L147" s="7" t="s">
        <v>5533</v>
      </c>
      <c r="M147" s="7" t="s">
        <v>83</v>
      </c>
      <c r="N147" s="7" t="s">
        <v>27</v>
      </c>
      <c r="O147" s="19"/>
      <c r="P147" s="19"/>
      <c r="Q147" s="19"/>
      <c r="R147" s="19"/>
      <c r="S147" s="19"/>
      <c r="T147" s="19"/>
      <c r="U147" s="19"/>
      <c r="V147" s="19"/>
      <c r="W147" s="19"/>
      <c r="X147" s="19"/>
      <c r="Y147" s="19"/>
      <c r="Z147" s="19"/>
      <c r="AA147" s="19"/>
    </row>
    <row r="148" spans="1:27" ht="22.5" customHeight="1">
      <c r="A148" t="s">
        <v>14463</v>
      </c>
      <c r="B148" s="7" t="s">
        <v>307</v>
      </c>
      <c r="C148" s="7" t="s">
        <v>5534</v>
      </c>
      <c r="D148" s="7" t="s">
        <v>5535</v>
      </c>
      <c r="E148" s="7" t="s">
        <v>5536</v>
      </c>
      <c r="F148" s="7" t="s">
        <v>5537</v>
      </c>
      <c r="G148" s="7"/>
      <c r="H148" s="17" t="s">
        <v>5538</v>
      </c>
      <c r="I148" s="7">
        <v>4.8</v>
      </c>
      <c r="J148" s="7">
        <v>330</v>
      </c>
      <c r="K148" s="7" t="s">
        <v>5539</v>
      </c>
      <c r="L148" s="7" t="s">
        <v>315</v>
      </c>
      <c r="M148" s="7" t="s">
        <v>307</v>
      </c>
      <c r="N148" s="7" t="s">
        <v>316</v>
      </c>
      <c r="O148" s="19"/>
      <c r="P148" s="19"/>
      <c r="Q148" s="19"/>
      <c r="R148" s="19"/>
      <c r="S148" s="19"/>
      <c r="T148" s="19"/>
      <c r="U148" s="19"/>
      <c r="V148" s="19"/>
      <c r="W148" s="19"/>
      <c r="X148" s="19"/>
      <c r="Y148" s="19"/>
      <c r="Z148" s="19"/>
      <c r="AA148" s="19"/>
    </row>
    <row r="149" spans="1:27" ht="22.5" customHeight="1">
      <c r="A149" t="s">
        <v>14463</v>
      </c>
      <c r="B149" s="7" t="s">
        <v>307</v>
      </c>
      <c r="C149" s="7" t="s">
        <v>5540</v>
      </c>
      <c r="D149" s="7" t="s">
        <v>5541</v>
      </c>
      <c r="E149" s="7" t="s">
        <v>5542</v>
      </c>
      <c r="F149" s="7" t="s">
        <v>5543</v>
      </c>
      <c r="G149" s="7"/>
      <c r="H149" s="17" t="s">
        <v>5544</v>
      </c>
      <c r="I149" s="7">
        <v>5</v>
      </c>
      <c r="J149" s="7">
        <v>51</v>
      </c>
      <c r="K149" s="7" t="s">
        <v>5545</v>
      </c>
      <c r="L149" s="7" t="s">
        <v>3334</v>
      </c>
      <c r="M149" s="7" t="s">
        <v>307</v>
      </c>
      <c r="N149" s="7" t="s">
        <v>44</v>
      </c>
      <c r="O149" s="19"/>
      <c r="P149" s="19"/>
      <c r="Q149" s="19"/>
      <c r="R149" s="19"/>
      <c r="S149" s="19"/>
      <c r="T149" s="19"/>
      <c r="U149" s="19"/>
      <c r="V149" s="19"/>
      <c r="W149" s="19"/>
      <c r="X149" s="19"/>
      <c r="Y149" s="19"/>
      <c r="Z149" s="19"/>
      <c r="AA149" s="19"/>
    </row>
    <row r="150" spans="1:27" ht="22.5" customHeight="1">
      <c r="A150" t="s">
        <v>14463</v>
      </c>
      <c r="B150" s="7" t="s">
        <v>307</v>
      </c>
      <c r="C150" s="7" t="s">
        <v>5546</v>
      </c>
      <c r="D150" s="7" t="s">
        <v>5547</v>
      </c>
      <c r="E150" s="7" t="s">
        <v>5282</v>
      </c>
      <c r="F150" s="7" t="s">
        <v>5548</v>
      </c>
      <c r="G150" s="7"/>
      <c r="H150" s="17" t="s">
        <v>5549</v>
      </c>
      <c r="I150" s="7">
        <v>4.8</v>
      </c>
      <c r="J150" s="7">
        <v>38</v>
      </c>
      <c r="K150" s="7" t="s">
        <v>5550</v>
      </c>
      <c r="L150" s="7" t="s">
        <v>331</v>
      </c>
      <c r="M150" s="7" t="s">
        <v>307</v>
      </c>
      <c r="N150" s="7" t="s">
        <v>316</v>
      </c>
      <c r="O150" s="19"/>
      <c r="P150" s="19"/>
      <c r="Q150" s="19"/>
      <c r="R150" s="19"/>
      <c r="S150" s="19"/>
      <c r="T150" s="19"/>
      <c r="U150" s="19"/>
      <c r="V150" s="19"/>
      <c r="W150" s="19"/>
      <c r="X150" s="19"/>
      <c r="Y150" s="19"/>
      <c r="Z150" s="19"/>
      <c r="AA150" s="19"/>
    </row>
    <row r="151" spans="1:27" ht="22.5" customHeight="1">
      <c r="A151" t="s">
        <v>14463</v>
      </c>
      <c r="B151" s="7" t="s">
        <v>307</v>
      </c>
      <c r="C151" s="7" t="s">
        <v>5551</v>
      </c>
      <c r="D151" s="7" t="s">
        <v>5552</v>
      </c>
      <c r="E151" s="7" t="s">
        <v>5553</v>
      </c>
      <c r="F151" s="7" t="s">
        <v>5554</v>
      </c>
      <c r="G151" s="7"/>
      <c r="H151" s="17" t="s">
        <v>5555</v>
      </c>
      <c r="I151" s="7">
        <v>5</v>
      </c>
      <c r="J151" s="7">
        <v>127</v>
      </c>
      <c r="K151" s="7" t="s">
        <v>5556</v>
      </c>
      <c r="L151" s="7" t="s">
        <v>331</v>
      </c>
      <c r="M151" s="7" t="s">
        <v>307</v>
      </c>
      <c r="N151" s="7" t="s">
        <v>316</v>
      </c>
      <c r="O151" s="19"/>
      <c r="P151" s="19"/>
      <c r="Q151" s="19"/>
      <c r="R151" s="19"/>
      <c r="S151" s="19"/>
      <c r="T151" s="19"/>
      <c r="U151" s="19"/>
      <c r="V151" s="19"/>
      <c r="W151" s="19"/>
      <c r="X151" s="19"/>
      <c r="Y151" s="19"/>
      <c r="Z151" s="19"/>
      <c r="AA151" s="19"/>
    </row>
    <row r="152" spans="1:27" ht="22.5" customHeight="1">
      <c r="A152" t="s">
        <v>14463</v>
      </c>
      <c r="B152" s="7" t="s">
        <v>307</v>
      </c>
      <c r="C152" s="7" t="s">
        <v>5557</v>
      </c>
      <c r="D152" s="7" t="s">
        <v>5558</v>
      </c>
      <c r="E152" s="7" t="s">
        <v>4963</v>
      </c>
      <c r="F152" s="7" t="s">
        <v>5559</v>
      </c>
      <c r="G152" s="7"/>
      <c r="H152" s="17" t="s">
        <v>5560</v>
      </c>
      <c r="I152" s="7">
        <v>4.5999999999999996</v>
      </c>
      <c r="J152" s="7">
        <v>16</v>
      </c>
      <c r="K152" s="7" t="s">
        <v>5561</v>
      </c>
      <c r="L152" s="7" t="s">
        <v>315</v>
      </c>
      <c r="M152" s="7" t="s">
        <v>307</v>
      </c>
      <c r="N152" s="7" t="s">
        <v>1902</v>
      </c>
      <c r="O152" s="19"/>
      <c r="P152" s="19"/>
      <c r="Q152" s="19"/>
      <c r="R152" s="19"/>
      <c r="S152" s="19"/>
      <c r="T152" s="19"/>
      <c r="U152" s="19"/>
      <c r="V152" s="19"/>
      <c r="W152" s="19"/>
      <c r="X152" s="19"/>
      <c r="Y152" s="19"/>
      <c r="Z152" s="19"/>
      <c r="AA152" s="19"/>
    </row>
    <row r="153" spans="1:27" ht="22.5" customHeight="1">
      <c r="A153" t="s">
        <v>14463</v>
      </c>
      <c r="B153" s="7" t="s">
        <v>307</v>
      </c>
      <c r="C153" s="7" t="s">
        <v>5562</v>
      </c>
      <c r="D153" s="7" t="s">
        <v>5563</v>
      </c>
      <c r="E153" s="7" t="s">
        <v>5564</v>
      </c>
      <c r="F153" s="7" t="s">
        <v>5565</v>
      </c>
      <c r="G153" s="7"/>
      <c r="H153" s="17" t="s">
        <v>5566</v>
      </c>
      <c r="I153" s="7">
        <v>4.9000000000000004</v>
      </c>
      <c r="J153" s="7">
        <v>54</v>
      </c>
      <c r="K153" s="7" t="s">
        <v>5567</v>
      </c>
      <c r="L153" s="7" t="s">
        <v>5568</v>
      </c>
      <c r="M153" s="7" t="s">
        <v>307</v>
      </c>
      <c r="N153" s="7" t="s">
        <v>119</v>
      </c>
      <c r="O153" s="19"/>
      <c r="P153" s="19"/>
      <c r="Q153" s="19"/>
      <c r="R153" s="19"/>
      <c r="S153" s="19"/>
      <c r="T153" s="19"/>
      <c r="U153" s="19"/>
      <c r="V153" s="19"/>
      <c r="W153" s="19"/>
      <c r="X153" s="19"/>
      <c r="Y153" s="19"/>
      <c r="Z153" s="19"/>
      <c r="AA153" s="19"/>
    </row>
    <row r="154" spans="1:27" ht="22.5" customHeight="1">
      <c r="A154" t="s">
        <v>14463</v>
      </c>
      <c r="B154" s="7" t="s">
        <v>307</v>
      </c>
      <c r="C154" s="7" t="s">
        <v>5569</v>
      </c>
      <c r="D154" s="7" t="s">
        <v>5570</v>
      </c>
      <c r="E154" s="7" t="s">
        <v>5571</v>
      </c>
      <c r="F154" s="7" t="s">
        <v>5572</v>
      </c>
      <c r="G154" s="7"/>
      <c r="H154" s="17" t="s">
        <v>5573</v>
      </c>
      <c r="I154" s="7">
        <v>2.8</v>
      </c>
      <c r="J154" s="7">
        <v>13</v>
      </c>
      <c r="K154" s="7" t="s">
        <v>5574</v>
      </c>
      <c r="L154" s="7" t="s">
        <v>5575</v>
      </c>
      <c r="M154" s="7" t="s">
        <v>5576</v>
      </c>
      <c r="N154" s="7" t="s">
        <v>1902</v>
      </c>
      <c r="O154" s="19"/>
      <c r="P154" s="19"/>
      <c r="Q154" s="19"/>
      <c r="R154" s="19"/>
      <c r="S154" s="19"/>
      <c r="T154" s="19"/>
      <c r="U154" s="19"/>
      <c r="V154" s="19"/>
      <c r="W154" s="19"/>
      <c r="X154" s="19"/>
      <c r="Y154" s="19"/>
      <c r="Z154" s="19"/>
      <c r="AA154" s="19"/>
    </row>
    <row r="155" spans="1:27" ht="22.5" customHeight="1">
      <c r="A155" t="s">
        <v>14463</v>
      </c>
      <c r="B155" s="7" t="s">
        <v>35</v>
      </c>
      <c r="C155" s="7" t="s">
        <v>5577</v>
      </c>
      <c r="D155" s="7" t="s">
        <v>5578</v>
      </c>
      <c r="E155" s="7" t="s">
        <v>5579</v>
      </c>
      <c r="F155" s="7" t="s">
        <v>5580</v>
      </c>
      <c r="G155" s="7"/>
      <c r="H155" s="17" t="s">
        <v>5581</v>
      </c>
      <c r="I155" s="7">
        <v>5</v>
      </c>
      <c r="J155" s="7">
        <v>301</v>
      </c>
      <c r="K155" s="7" t="s">
        <v>5582</v>
      </c>
      <c r="L155" s="7" t="s">
        <v>99</v>
      </c>
      <c r="M155" s="7" t="s">
        <v>35</v>
      </c>
      <c r="N155" s="7" t="s">
        <v>5583</v>
      </c>
      <c r="O155" s="19"/>
      <c r="P155" s="19"/>
      <c r="Q155" s="19"/>
      <c r="R155" s="19"/>
      <c r="S155" s="19"/>
      <c r="T155" s="19"/>
      <c r="U155" s="19"/>
      <c r="V155" s="19"/>
      <c r="W155" s="19"/>
      <c r="X155" s="19"/>
      <c r="Y155" s="19"/>
      <c r="Z155" s="19"/>
      <c r="AA155" s="19"/>
    </row>
    <row r="156" spans="1:27" ht="22.5" customHeight="1">
      <c r="A156" t="s">
        <v>14463</v>
      </c>
      <c r="B156" s="7" t="s">
        <v>35</v>
      </c>
      <c r="C156" s="7" t="s">
        <v>5584</v>
      </c>
      <c r="D156" s="7" t="s">
        <v>5585</v>
      </c>
      <c r="E156" s="7" t="s">
        <v>5586</v>
      </c>
      <c r="F156" s="7" t="s">
        <v>5587</v>
      </c>
      <c r="G156" s="7"/>
      <c r="H156" s="17" t="s">
        <v>5588</v>
      </c>
      <c r="I156" s="7">
        <v>4.7</v>
      </c>
      <c r="J156" s="7">
        <v>480</v>
      </c>
      <c r="K156" s="7" t="s">
        <v>5589</v>
      </c>
      <c r="L156" s="7" t="s">
        <v>5590</v>
      </c>
      <c r="M156" s="7" t="s">
        <v>91</v>
      </c>
      <c r="N156" s="7" t="s">
        <v>92</v>
      </c>
      <c r="O156" s="19"/>
      <c r="P156" s="19"/>
      <c r="Q156" s="19"/>
      <c r="R156" s="19"/>
      <c r="S156" s="19"/>
      <c r="T156" s="19"/>
      <c r="U156" s="19"/>
      <c r="V156" s="19"/>
      <c r="W156" s="19"/>
      <c r="X156" s="19"/>
      <c r="Y156" s="19"/>
      <c r="Z156" s="19"/>
      <c r="AA156" s="19"/>
    </row>
    <row r="157" spans="1:27" ht="22.5" customHeight="1">
      <c r="A157" t="s">
        <v>14463</v>
      </c>
      <c r="B157" s="7" t="s">
        <v>35</v>
      </c>
      <c r="C157" s="7" t="s">
        <v>5591</v>
      </c>
      <c r="D157" s="7" t="s">
        <v>5592</v>
      </c>
      <c r="E157" s="7" t="s">
        <v>5593</v>
      </c>
      <c r="F157" s="7" t="s">
        <v>5594</v>
      </c>
      <c r="G157" s="7"/>
      <c r="H157" s="17" t="s">
        <v>5595</v>
      </c>
      <c r="I157" s="7">
        <v>4.9000000000000004</v>
      </c>
      <c r="J157" s="7">
        <v>695</v>
      </c>
      <c r="K157" s="7" t="s">
        <v>5596</v>
      </c>
      <c r="L157" s="7" t="s">
        <v>3077</v>
      </c>
      <c r="M157" s="7" t="s">
        <v>35</v>
      </c>
      <c r="N157" s="7" t="s">
        <v>27</v>
      </c>
      <c r="O157" s="19"/>
      <c r="P157" s="19"/>
      <c r="Q157" s="19"/>
      <c r="R157" s="19"/>
      <c r="S157" s="19"/>
      <c r="T157" s="19"/>
      <c r="U157" s="19"/>
      <c r="V157" s="19"/>
      <c r="W157" s="19"/>
      <c r="X157" s="19"/>
      <c r="Y157" s="19"/>
      <c r="Z157" s="19"/>
      <c r="AA157" s="19"/>
    </row>
    <row r="158" spans="1:27" ht="22.5" customHeight="1">
      <c r="A158" t="s">
        <v>14463</v>
      </c>
      <c r="B158" s="7" t="s">
        <v>35</v>
      </c>
      <c r="C158" s="7" t="s">
        <v>5597</v>
      </c>
      <c r="D158" s="7" t="s">
        <v>5598</v>
      </c>
      <c r="E158" s="7" t="s">
        <v>5599</v>
      </c>
      <c r="F158" s="7" t="s">
        <v>5600</v>
      </c>
      <c r="G158" s="7"/>
      <c r="H158" s="17" t="s">
        <v>5601</v>
      </c>
      <c r="I158" s="7">
        <v>4.9000000000000004</v>
      </c>
      <c r="J158" s="7">
        <v>742</v>
      </c>
      <c r="K158" s="7" t="s">
        <v>5602</v>
      </c>
      <c r="L158" s="7" t="s">
        <v>99</v>
      </c>
      <c r="M158" s="7" t="s">
        <v>35</v>
      </c>
      <c r="N158" s="7" t="s">
        <v>44</v>
      </c>
      <c r="O158" s="19"/>
      <c r="P158" s="19"/>
      <c r="Q158" s="19"/>
      <c r="R158" s="19"/>
      <c r="S158" s="19"/>
      <c r="T158" s="19"/>
      <c r="U158" s="19"/>
      <c r="V158" s="19"/>
      <c r="W158" s="19"/>
      <c r="X158" s="19"/>
      <c r="Y158" s="19"/>
      <c r="Z158" s="19"/>
      <c r="AA158" s="19"/>
    </row>
    <row r="159" spans="1:27" ht="22.5" customHeight="1">
      <c r="A159" t="s">
        <v>14463</v>
      </c>
      <c r="B159" s="7" t="s">
        <v>35</v>
      </c>
      <c r="C159" s="7" t="s">
        <v>5603</v>
      </c>
      <c r="D159" s="7" t="s">
        <v>5604</v>
      </c>
      <c r="E159" s="7" t="s">
        <v>5605</v>
      </c>
      <c r="F159" s="7" t="s">
        <v>5606</v>
      </c>
      <c r="G159" s="7"/>
      <c r="H159" s="17" t="s">
        <v>5607</v>
      </c>
      <c r="I159" s="7">
        <v>4.8</v>
      </c>
      <c r="J159" s="7">
        <v>194</v>
      </c>
      <c r="K159" s="7" t="s">
        <v>5608</v>
      </c>
      <c r="L159" s="7" t="s">
        <v>59</v>
      </c>
      <c r="M159" s="7" t="s">
        <v>35</v>
      </c>
      <c r="N159" s="7" t="s">
        <v>92</v>
      </c>
      <c r="O159" s="19"/>
      <c r="P159" s="19"/>
      <c r="Q159" s="19"/>
      <c r="R159" s="19"/>
      <c r="S159" s="19"/>
      <c r="T159" s="19"/>
      <c r="U159" s="19"/>
      <c r="V159" s="19"/>
      <c r="W159" s="19"/>
      <c r="X159" s="19"/>
      <c r="Y159" s="19"/>
      <c r="Z159" s="19"/>
      <c r="AA159" s="19"/>
    </row>
    <row r="160" spans="1:27" ht="22.5" customHeight="1">
      <c r="A160" t="s">
        <v>14463</v>
      </c>
      <c r="B160" s="7" t="s">
        <v>35</v>
      </c>
      <c r="C160" s="7" t="s">
        <v>5609</v>
      </c>
      <c r="D160" s="7" t="s">
        <v>5610</v>
      </c>
      <c r="E160" s="7" t="s">
        <v>5611</v>
      </c>
      <c r="F160" s="7" t="s">
        <v>5612</v>
      </c>
      <c r="G160" s="7"/>
      <c r="H160" s="17" t="s">
        <v>5613</v>
      </c>
      <c r="I160" s="7">
        <v>5</v>
      </c>
      <c r="J160" s="7">
        <v>80</v>
      </c>
      <c r="K160" s="7" t="s">
        <v>5614</v>
      </c>
      <c r="L160" s="7" t="s">
        <v>5615</v>
      </c>
      <c r="M160" s="7" t="s">
        <v>35</v>
      </c>
      <c r="N160" s="7" t="s">
        <v>27</v>
      </c>
      <c r="O160" s="19"/>
      <c r="P160" s="19"/>
      <c r="Q160" s="19"/>
      <c r="R160" s="19"/>
      <c r="S160" s="19"/>
      <c r="T160" s="19"/>
      <c r="U160" s="19"/>
      <c r="V160" s="19"/>
      <c r="W160" s="19"/>
      <c r="X160" s="19"/>
      <c r="Y160" s="19"/>
      <c r="Z160" s="19"/>
      <c r="AA160" s="19"/>
    </row>
    <row r="161" spans="1:27" ht="22.5" customHeight="1">
      <c r="A161" t="s">
        <v>14463</v>
      </c>
      <c r="B161" s="7" t="s">
        <v>35</v>
      </c>
      <c r="C161" s="7" t="s">
        <v>5616</v>
      </c>
      <c r="D161" s="7" t="s">
        <v>5617</v>
      </c>
      <c r="E161" s="7" t="s">
        <v>5618</v>
      </c>
      <c r="F161" s="7" t="s">
        <v>5619</v>
      </c>
      <c r="G161" s="7"/>
      <c r="H161" s="17" t="s">
        <v>5620</v>
      </c>
      <c r="I161" s="7">
        <v>4.9000000000000004</v>
      </c>
      <c r="J161" s="7">
        <v>137</v>
      </c>
      <c r="K161" s="7" t="s">
        <v>5621</v>
      </c>
      <c r="L161" s="7" t="s">
        <v>99</v>
      </c>
      <c r="M161" s="7" t="s">
        <v>35</v>
      </c>
      <c r="N161" s="7" t="s">
        <v>27</v>
      </c>
      <c r="O161" s="19"/>
      <c r="P161" s="19"/>
      <c r="Q161" s="19"/>
      <c r="R161" s="19"/>
      <c r="S161" s="19"/>
      <c r="T161" s="19"/>
      <c r="U161" s="19"/>
      <c r="V161" s="19"/>
      <c r="W161" s="19"/>
      <c r="X161" s="19"/>
      <c r="Y161" s="19"/>
      <c r="Z161" s="19"/>
      <c r="AA161" s="19"/>
    </row>
    <row r="162" spans="1:27" ht="22.5" customHeight="1">
      <c r="A162" t="s">
        <v>14463</v>
      </c>
      <c r="B162" s="7" t="s">
        <v>35</v>
      </c>
      <c r="C162" s="7" t="s">
        <v>5622</v>
      </c>
      <c r="D162" s="7" t="s">
        <v>5623</v>
      </c>
      <c r="E162" s="7" t="s">
        <v>5624</v>
      </c>
      <c r="F162" s="7" t="s">
        <v>5625</v>
      </c>
      <c r="G162" s="7"/>
      <c r="H162" s="17" t="s">
        <v>5626</v>
      </c>
      <c r="I162" s="7">
        <v>4.9000000000000004</v>
      </c>
      <c r="J162" s="9">
        <v>1303</v>
      </c>
      <c r="K162" s="7" t="s">
        <v>5627</v>
      </c>
      <c r="L162" s="7" t="s">
        <v>3181</v>
      </c>
      <c r="M162" s="7" t="s">
        <v>35</v>
      </c>
      <c r="N162" s="7" t="s">
        <v>27</v>
      </c>
      <c r="O162" s="19"/>
      <c r="P162" s="19"/>
      <c r="Q162" s="19"/>
      <c r="R162" s="19"/>
      <c r="S162" s="19"/>
      <c r="T162" s="19"/>
      <c r="U162" s="19"/>
      <c r="V162" s="19"/>
      <c r="W162" s="19"/>
      <c r="X162" s="19"/>
      <c r="Y162" s="19"/>
      <c r="Z162" s="19"/>
      <c r="AA162" s="19"/>
    </row>
    <row r="163" spans="1:27" ht="22.5" customHeight="1">
      <c r="A163" t="s">
        <v>14463</v>
      </c>
      <c r="B163" s="7" t="s">
        <v>35</v>
      </c>
      <c r="C163" s="7" t="s">
        <v>5628</v>
      </c>
      <c r="D163" s="7" t="s">
        <v>5629</v>
      </c>
      <c r="E163" s="7" t="s">
        <v>5630</v>
      </c>
      <c r="F163" s="7" t="s">
        <v>5631</v>
      </c>
      <c r="G163" s="7"/>
      <c r="H163" s="17" t="s">
        <v>5632</v>
      </c>
      <c r="I163" s="7">
        <v>4.9000000000000004</v>
      </c>
      <c r="J163" s="7">
        <v>251</v>
      </c>
      <c r="K163" s="7" t="s">
        <v>5633</v>
      </c>
      <c r="L163" s="7" t="s">
        <v>185</v>
      </c>
      <c r="M163" s="7" t="s">
        <v>91</v>
      </c>
      <c r="N163" s="7" t="s">
        <v>92</v>
      </c>
      <c r="O163" s="19"/>
      <c r="P163" s="19"/>
      <c r="Q163" s="19"/>
      <c r="R163" s="19"/>
      <c r="S163" s="19"/>
      <c r="T163" s="19"/>
      <c r="U163" s="19"/>
      <c r="V163" s="19"/>
      <c r="W163" s="19"/>
      <c r="X163" s="19"/>
      <c r="Y163" s="19"/>
      <c r="Z163" s="19"/>
      <c r="AA163" s="19"/>
    </row>
    <row r="164" spans="1:27" ht="22.5" customHeight="1">
      <c r="A164" t="s">
        <v>14463</v>
      </c>
      <c r="B164" s="7" t="s">
        <v>35</v>
      </c>
      <c r="C164" s="7" t="s">
        <v>5634</v>
      </c>
      <c r="D164" s="7" t="s">
        <v>5635</v>
      </c>
      <c r="E164" s="7" t="s">
        <v>5636</v>
      </c>
      <c r="F164" s="7" t="s">
        <v>5637</v>
      </c>
      <c r="G164" s="7"/>
      <c r="H164" s="17" t="s">
        <v>5638</v>
      </c>
      <c r="I164" s="7">
        <v>4.9000000000000004</v>
      </c>
      <c r="J164" s="7">
        <v>176</v>
      </c>
      <c r="K164" s="7" t="s">
        <v>5639</v>
      </c>
      <c r="L164" s="7" t="s">
        <v>59</v>
      </c>
      <c r="M164" s="7" t="s">
        <v>35</v>
      </c>
      <c r="N164" s="7" t="s">
        <v>92</v>
      </c>
      <c r="O164" s="19"/>
      <c r="P164" s="19"/>
      <c r="Q164" s="19"/>
      <c r="R164" s="19"/>
      <c r="S164" s="19"/>
      <c r="T164" s="19"/>
      <c r="U164" s="19"/>
      <c r="V164" s="19"/>
      <c r="W164" s="19"/>
      <c r="X164" s="19"/>
      <c r="Y164" s="19"/>
      <c r="Z164" s="19"/>
      <c r="AA164" s="19"/>
    </row>
    <row r="165" spans="1:27" ht="22.5" customHeight="1">
      <c r="A165" t="s">
        <v>14463</v>
      </c>
      <c r="B165" s="7" t="s">
        <v>35</v>
      </c>
      <c r="C165" s="7" t="s">
        <v>5640</v>
      </c>
      <c r="D165" s="7" t="s">
        <v>5641</v>
      </c>
      <c r="E165" s="7" t="s">
        <v>5642</v>
      </c>
      <c r="F165" s="7" t="s">
        <v>5643</v>
      </c>
      <c r="G165" s="7"/>
      <c r="H165" s="17" t="s">
        <v>5644</v>
      </c>
      <c r="I165" s="7">
        <v>4.9000000000000004</v>
      </c>
      <c r="J165" s="7">
        <v>110</v>
      </c>
      <c r="K165" s="7" t="s">
        <v>5645</v>
      </c>
      <c r="L165" s="7" t="s">
        <v>5646</v>
      </c>
      <c r="M165" s="7" t="s">
        <v>83</v>
      </c>
      <c r="N165" s="7" t="s">
        <v>339</v>
      </c>
      <c r="O165" s="19"/>
      <c r="P165" s="19"/>
      <c r="Q165" s="19"/>
      <c r="R165" s="19"/>
      <c r="S165" s="19"/>
      <c r="T165" s="19"/>
      <c r="U165" s="19"/>
      <c r="V165" s="19"/>
      <c r="W165" s="19"/>
      <c r="X165" s="19"/>
      <c r="Y165" s="19"/>
      <c r="Z165" s="19"/>
      <c r="AA165" s="19"/>
    </row>
    <row r="166" spans="1:27" ht="22.5" customHeight="1">
      <c r="A166" t="s">
        <v>14463</v>
      </c>
      <c r="B166" s="7" t="s">
        <v>35</v>
      </c>
      <c r="C166" s="7" t="s">
        <v>5647</v>
      </c>
      <c r="D166" s="7" t="s">
        <v>5648</v>
      </c>
      <c r="E166" s="7" t="s">
        <v>5649</v>
      </c>
      <c r="F166" s="7" t="s">
        <v>5650</v>
      </c>
      <c r="G166" s="7"/>
      <c r="H166" s="17" t="s">
        <v>5651</v>
      </c>
      <c r="I166" s="7">
        <v>5</v>
      </c>
      <c r="J166" s="7">
        <v>485</v>
      </c>
      <c r="K166" s="7" t="s">
        <v>5652</v>
      </c>
      <c r="L166" s="7" t="s">
        <v>3216</v>
      </c>
      <c r="M166" s="7" t="s">
        <v>35</v>
      </c>
      <c r="N166" s="7" t="s">
        <v>27</v>
      </c>
      <c r="O166" s="19"/>
      <c r="P166" s="19"/>
      <c r="Q166" s="19"/>
      <c r="R166" s="19"/>
      <c r="S166" s="19"/>
      <c r="T166" s="19"/>
      <c r="U166" s="19"/>
      <c r="V166" s="19"/>
      <c r="W166" s="19"/>
      <c r="X166" s="19"/>
      <c r="Y166" s="19"/>
      <c r="Z166" s="19"/>
      <c r="AA166" s="19"/>
    </row>
    <row r="167" spans="1:27" ht="22.5" customHeight="1">
      <c r="A167" t="s">
        <v>14463</v>
      </c>
      <c r="B167" s="7" t="s">
        <v>35</v>
      </c>
      <c r="C167" s="7" t="s">
        <v>5653</v>
      </c>
      <c r="D167" s="7" t="s">
        <v>5654</v>
      </c>
      <c r="E167" s="7" t="s">
        <v>5655</v>
      </c>
      <c r="F167" s="7" t="s">
        <v>5656</v>
      </c>
      <c r="G167" s="7"/>
      <c r="H167" s="17" t="s">
        <v>5657</v>
      </c>
      <c r="I167" s="7">
        <v>4.9000000000000004</v>
      </c>
      <c r="J167" s="7">
        <v>417</v>
      </c>
      <c r="K167" s="7" t="s">
        <v>5658</v>
      </c>
      <c r="L167" s="7" t="s">
        <v>1660</v>
      </c>
      <c r="M167" s="7" t="s">
        <v>83</v>
      </c>
      <c r="N167" s="7" t="s">
        <v>5659</v>
      </c>
      <c r="O167" s="19"/>
      <c r="P167" s="19"/>
      <c r="Q167" s="19"/>
      <c r="R167" s="19"/>
      <c r="S167" s="19"/>
      <c r="T167" s="19"/>
      <c r="U167" s="19"/>
      <c r="V167" s="19"/>
      <c r="W167" s="19"/>
      <c r="X167" s="19"/>
      <c r="Y167" s="19"/>
      <c r="Z167" s="19"/>
      <c r="AA167" s="19"/>
    </row>
    <row r="168" spans="1:27" ht="22.5" customHeight="1">
      <c r="A168" t="s">
        <v>14463</v>
      </c>
      <c r="B168" s="7" t="s">
        <v>35</v>
      </c>
      <c r="C168" s="7" t="s">
        <v>5660</v>
      </c>
      <c r="D168" s="7" t="s">
        <v>5661</v>
      </c>
      <c r="E168" s="7" t="s">
        <v>5662</v>
      </c>
      <c r="F168" s="7" t="s">
        <v>5663</v>
      </c>
      <c r="G168" s="7"/>
      <c r="H168" s="17" t="s">
        <v>5664</v>
      </c>
      <c r="I168" s="7">
        <v>4.9000000000000004</v>
      </c>
      <c r="J168" s="7">
        <v>447</v>
      </c>
      <c r="K168" s="7" t="s">
        <v>5665</v>
      </c>
      <c r="L168" s="7" t="s">
        <v>5666</v>
      </c>
      <c r="M168" s="7" t="s">
        <v>91</v>
      </c>
      <c r="N168" s="7" t="s">
        <v>44</v>
      </c>
      <c r="O168" s="19"/>
      <c r="P168" s="19"/>
      <c r="Q168" s="19"/>
      <c r="R168" s="19"/>
      <c r="S168" s="19"/>
      <c r="T168" s="19"/>
      <c r="U168" s="19"/>
      <c r="V168" s="19"/>
      <c r="W168" s="19"/>
      <c r="X168" s="19"/>
      <c r="Y168" s="19"/>
      <c r="Z168" s="19"/>
      <c r="AA168" s="19"/>
    </row>
    <row r="169" spans="1:27" ht="22.5" customHeight="1">
      <c r="A169" t="s">
        <v>14463</v>
      </c>
      <c r="B169" s="7" t="s">
        <v>35</v>
      </c>
      <c r="C169" s="7" t="s">
        <v>5667</v>
      </c>
      <c r="D169" s="7" t="s">
        <v>5668</v>
      </c>
      <c r="E169" s="7" t="s">
        <v>5669</v>
      </c>
      <c r="F169" s="7" t="s">
        <v>5670</v>
      </c>
      <c r="G169" s="7"/>
      <c r="H169" s="17" t="s">
        <v>5671</v>
      </c>
      <c r="I169" s="7">
        <v>5</v>
      </c>
      <c r="J169" s="9">
        <v>312</v>
      </c>
      <c r="K169" s="7" t="s">
        <v>5672</v>
      </c>
      <c r="L169" s="7" t="s">
        <v>5673</v>
      </c>
      <c r="M169" s="7" t="s">
        <v>83</v>
      </c>
      <c r="N169" s="7" t="s">
        <v>1732</v>
      </c>
      <c r="O169" s="19"/>
      <c r="P169" s="19"/>
      <c r="Q169" s="19"/>
      <c r="R169" s="19"/>
      <c r="S169" s="19"/>
      <c r="T169" s="19"/>
      <c r="U169" s="19"/>
      <c r="V169" s="19"/>
      <c r="W169" s="19"/>
      <c r="X169" s="19"/>
      <c r="Y169" s="19"/>
      <c r="Z169" s="19"/>
      <c r="AA169" s="19"/>
    </row>
    <row r="170" spans="1:27" ht="22.5" customHeight="1">
      <c r="A170" t="s">
        <v>14463</v>
      </c>
      <c r="B170" s="7" t="s">
        <v>35</v>
      </c>
      <c r="C170" s="7" t="s">
        <v>5674</v>
      </c>
      <c r="D170" s="7" t="s">
        <v>5675</v>
      </c>
      <c r="E170" s="7" t="s">
        <v>5676</v>
      </c>
      <c r="F170" s="7" t="s">
        <v>5677</v>
      </c>
      <c r="G170" s="7"/>
      <c r="H170" s="17" t="s">
        <v>5678</v>
      </c>
      <c r="I170" s="7">
        <v>4.9000000000000004</v>
      </c>
      <c r="J170" s="7">
        <v>331</v>
      </c>
      <c r="K170" s="7" t="s">
        <v>5679</v>
      </c>
      <c r="L170" s="7" t="s">
        <v>3277</v>
      </c>
      <c r="M170" s="7" t="s">
        <v>35</v>
      </c>
      <c r="N170" s="7" t="s">
        <v>27</v>
      </c>
      <c r="O170" s="19"/>
      <c r="P170" s="19"/>
      <c r="Q170" s="19"/>
      <c r="R170" s="19"/>
      <c r="S170" s="19"/>
      <c r="T170" s="19"/>
      <c r="U170" s="19"/>
      <c r="V170" s="19"/>
      <c r="W170" s="19"/>
      <c r="X170" s="19"/>
      <c r="Y170" s="19"/>
      <c r="Z170" s="19"/>
      <c r="AA170" s="19"/>
    </row>
    <row r="171" spans="1:27" ht="22.5" customHeight="1">
      <c r="A171" t="s">
        <v>14463</v>
      </c>
      <c r="B171" s="7" t="s">
        <v>35</v>
      </c>
      <c r="C171" s="7" t="s">
        <v>5680</v>
      </c>
      <c r="D171" s="7" t="s">
        <v>5681</v>
      </c>
      <c r="E171" s="7" t="s">
        <v>5682</v>
      </c>
      <c r="F171" s="7" t="s">
        <v>5683</v>
      </c>
      <c r="G171" s="7"/>
      <c r="H171" s="17" t="s">
        <v>5684</v>
      </c>
      <c r="I171" s="7">
        <v>4.9000000000000004</v>
      </c>
      <c r="J171" s="7">
        <v>317</v>
      </c>
      <c r="K171" s="7" t="s">
        <v>5685</v>
      </c>
      <c r="L171" s="7" t="s">
        <v>5686</v>
      </c>
      <c r="M171" s="7" t="s">
        <v>91</v>
      </c>
      <c r="N171" s="7" t="s">
        <v>27</v>
      </c>
      <c r="O171" s="19"/>
      <c r="P171" s="19"/>
      <c r="Q171" s="19"/>
      <c r="R171" s="19"/>
      <c r="S171" s="19"/>
      <c r="T171" s="19"/>
      <c r="U171" s="19"/>
      <c r="V171" s="19"/>
      <c r="W171" s="19"/>
      <c r="X171" s="19"/>
      <c r="Y171" s="19"/>
      <c r="Z171" s="19"/>
      <c r="AA171" s="19"/>
    </row>
    <row r="172" spans="1:27" ht="22.5" customHeight="1">
      <c r="A172" t="s">
        <v>14463</v>
      </c>
      <c r="B172" s="7" t="s">
        <v>35</v>
      </c>
      <c r="C172" s="7" t="s">
        <v>5687</v>
      </c>
      <c r="D172" s="7" t="s">
        <v>5688</v>
      </c>
      <c r="E172" s="7" t="s">
        <v>5689</v>
      </c>
      <c r="F172" s="7" t="s">
        <v>5690</v>
      </c>
      <c r="G172" s="7"/>
      <c r="H172" s="17" t="s">
        <v>5691</v>
      </c>
      <c r="I172" s="7">
        <v>4.9000000000000004</v>
      </c>
      <c r="J172" s="9">
        <v>1338</v>
      </c>
      <c r="K172" s="7" t="s">
        <v>5692</v>
      </c>
      <c r="L172" s="7" t="s">
        <v>1587</v>
      </c>
      <c r="M172" s="7" t="s">
        <v>83</v>
      </c>
      <c r="N172" s="7" t="s">
        <v>92</v>
      </c>
      <c r="O172" s="19"/>
      <c r="P172" s="19"/>
      <c r="Q172" s="19"/>
      <c r="R172" s="19"/>
      <c r="S172" s="19"/>
      <c r="T172" s="19"/>
      <c r="U172" s="19"/>
      <c r="V172" s="19"/>
      <c r="W172" s="19"/>
      <c r="X172" s="19"/>
      <c r="Y172" s="19"/>
      <c r="Z172" s="19"/>
      <c r="AA172" s="19"/>
    </row>
    <row r="173" spans="1:27" ht="22.5" customHeight="1">
      <c r="A173" t="s">
        <v>14463</v>
      </c>
      <c r="B173" s="7" t="s">
        <v>35</v>
      </c>
      <c r="C173" s="7" t="s">
        <v>5693</v>
      </c>
      <c r="D173" s="7" t="s">
        <v>5694</v>
      </c>
      <c r="E173" s="7" t="s">
        <v>5695</v>
      </c>
      <c r="F173" s="7" t="s">
        <v>5696</v>
      </c>
      <c r="G173" s="7"/>
      <c r="H173" s="17" t="s">
        <v>5697</v>
      </c>
      <c r="I173" s="7">
        <v>4.9000000000000004</v>
      </c>
      <c r="J173" s="7">
        <v>405</v>
      </c>
      <c r="K173" s="7" t="s">
        <v>5698</v>
      </c>
      <c r="L173" s="7" t="s">
        <v>118</v>
      </c>
      <c r="M173" s="7" t="s">
        <v>35</v>
      </c>
      <c r="N173" s="7" t="s">
        <v>44</v>
      </c>
      <c r="O173" s="19"/>
      <c r="P173" s="19"/>
      <c r="Q173" s="19"/>
      <c r="R173" s="19"/>
      <c r="S173" s="19"/>
      <c r="T173" s="19"/>
      <c r="U173" s="19"/>
      <c r="V173" s="19"/>
      <c r="W173" s="19"/>
      <c r="X173" s="19"/>
      <c r="Y173" s="19"/>
      <c r="Z173" s="19"/>
      <c r="AA173" s="19"/>
    </row>
    <row r="174" spans="1:27" ht="22.5" customHeight="1">
      <c r="A174" t="s">
        <v>14463</v>
      </c>
      <c r="B174" s="7" t="s">
        <v>35</v>
      </c>
      <c r="C174" s="7" t="s">
        <v>5699</v>
      </c>
      <c r="D174" s="7" t="s">
        <v>5700</v>
      </c>
      <c r="E174" s="7" t="s">
        <v>5701</v>
      </c>
      <c r="F174" s="7" t="s">
        <v>5702</v>
      </c>
      <c r="G174" s="7"/>
      <c r="H174" s="17" t="s">
        <v>5703</v>
      </c>
      <c r="I174" s="7">
        <v>4.9000000000000004</v>
      </c>
      <c r="J174" s="7">
        <v>419</v>
      </c>
      <c r="K174" s="7" t="s">
        <v>5704</v>
      </c>
      <c r="L174" s="7" t="s">
        <v>75</v>
      </c>
      <c r="M174" s="7" t="s">
        <v>91</v>
      </c>
      <c r="N174" s="7" t="s">
        <v>27</v>
      </c>
      <c r="O174" s="19"/>
      <c r="P174" s="19"/>
      <c r="Q174" s="19"/>
      <c r="R174" s="19"/>
      <c r="S174" s="19"/>
      <c r="T174" s="19"/>
      <c r="U174" s="19"/>
      <c r="V174" s="19"/>
      <c r="W174" s="19"/>
      <c r="X174" s="19"/>
      <c r="Y174" s="19"/>
      <c r="Z174" s="19"/>
      <c r="AA174" s="19"/>
    </row>
    <row r="175" spans="1:27" ht="22.5" customHeight="1">
      <c r="A175" t="s">
        <v>14463</v>
      </c>
      <c r="B175" s="7" t="s">
        <v>91</v>
      </c>
      <c r="C175" s="7" t="s">
        <v>5705</v>
      </c>
      <c r="D175" s="7" t="s">
        <v>5706</v>
      </c>
      <c r="E175" s="7" t="s">
        <v>5707</v>
      </c>
      <c r="F175" s="7" t="s">
        <v>5708</v>
      </c>
      <c r="G175" s="7"/>
      <c r="H175" s="17" t="s">
        <v>5709</v>
      </c>
      <c r="I175" s="7">
        <v>4.7</v>
      </c>
      <c r="J175" s="7">
        <v>826</v>
      </c>
      <c r="K175" s="7" t="s">
        <v>5710</v>
      </c>
      <c r="L175" s="7" t="s">
        <v>5711</v>
      </c>
      <c r="M175" s="7" t="s">
        <v>91</v>
      </c>
      <c r="N175" s="7" t="s">
        <v>27</v>
      </c>
      <c r="O175" s="19"/>
      <c r="P175" s="19"/>
      <c r="Q175" s="19"/>
      <c r="R175" s="19"/>
      <c r="S175" s="19"/>
      <c r="T175" s="19"/>
      <c r="U175" s="19"/>
      <c r="V175" s="19"/>
      <c r="W175" s="19"/>
      <c r="X175" s="19"/>
      <c r="Y175" s="19"/>
      <c r="Z175" s="19"/>
      <c r="AA175" s="19"/>
    </row>
    <row r="176" spans="1:27" ht="22.5" customHeight="1">
      <c r="A176" t="s">
        <v>14463</v>
      </c>
      <c r="B176" s="7" t="s">
        <v>91</v>
      </c>
      <c r="C176" s="7" t="s">
        <v>5712</v>
      </c>
      <c r="D176" s="7" t="s">
        <v>5713</v>
      </c>
      <c r="E176" s="7" t="s">
        <v>5714</v>
      </c>
      <c r="F176" s="7" t="s">
        <v>5715</v>
      </c>
      <c r="G176" s="7"/>
      <c r="H176" s="17" t="s">
        <v>5716</v>
      </c>
      <c r="I176" s="7">
        <v>4.9000000000000004</v>
      </c>
      <c r="J176" s="7">
        <v>776</v>
      </c>
      <c r="K176" s="7" t="s">
        <v>5717</v>
      </c>
      <c r="L176" s="7" t="s">
        <v>1587</v>
      </c>
      <c r="M176" s="7" t="s">
        <v>83</v>
      </c>
      <c r="N176" s="7" t="s">
        <v>92</v>
      </c>
      <c r="O176" s="19"/>
      <c r="P176" s="19"/>
      <c r="Q176" s="19"/>
      <c r="R176" s="19"/>
      <c r="S176" s="19"/>
      <c r="T176" s="19"/>
      <c r="U176" s="19"/>
      <c r="V176" s="19"/>
      <c r="W176" s="19"/>
      <c r="X176" s="19"/>
      <c r="Y176" s="19"/>
      <c r="Z176" s="19"/>
      <c r="AA176" s="19"/>
    </row>
    <row r="177" spans="1:27" ht="22.5" customHeight="1">
      <c r="A177" t="s">
        <v>14463</v>
      </c>
      <c r="B177" s="7" t="s">
        <v>91</v>
      </c>
      <c r="C177" s="7" t="s">
        <v>5718</v>
      </c>
      <c r="D177" s="7" t="s">
        <v>5719</v>
      </c>
      <c r="E177" s="7" t="s">
        <v>5720</v>
      </c>
      <c r="F177" s="7" t="s">
        <v>5721</v>
      </c>
      <c r="G177" s="7"/>
      <c r="H177" s="17" t="s">
        <v>5722</v>
      </c>
      <c r="I177" s="7">
        <v>4.8</v>
      </c>
      <c r="J177" s="9">
        <v>1403</v>
      </c>
      <c r="K177" s="7" t="s">
        <v>5723</v>
      </c>
      <c r="L177" s="7" t="s">
        <v>5686</v>
      </c>
      <c r="M177" s="7" t="s">
        <v>91</v>
      </c>
      <c r="N177" s="7" t="s">
        <v>27</v>
      </c>
      <c r="O177" s="19"/>
      <c r="P177" s="19"/>
      <c r="Q177" s="19"/>
      <c r="R177" s="19"/>
      <c r="S177" s="19"/>
      <c r="T177" s="19"/>
      <c r="U177" s="19"/>
      <c r="V177" s="19"/>
      <c r="W177" s="19"/>
      <c r="X177" s="19"/>
      <c r="Y177" s="19"/>
      <c r="Z177" s="19"/>
      <c r="AA177" s="19"/>
    </row>
    <row r="178" spans="1:27" ht="22.5" customHeight="1">
      <c r="A178" t="s">
        <v>14463</v>
      </c>
      <c r="B178" s="7" t="s">
        <v>91</v>
      </c>
      <c r="C178" s="7" t="s">
        <v>5724</v>
      </c>
      <c r="D178" s="7" t="s">
        <v>5725</v>
      </c>
      <c r="E178" s="7" t="s">
        <v>5726</v>
      </c>
      <c r="F178" s="7" t="s">
        <v>5727</v>
      </c>
      <c r="G178" s="7"/>
      <c r="H178" s="20" t="s">
        <v>5728</v>
      </c>
      <c r="I178" s="7">
        <v>4.9000000000000004</v>
      </c>
      <c r="J178" s="7">
        <v>286</v>
      </c>
      <c r="K178" s="7" t="s">
        <v>5729</v>
      </c>
      <c r="L178" s="7" t="s">
        <v>5730</v>
      </c>
      <c r="M178" s="7" t="s">
        <v>83</v>
      </c>
      <c r="N178" s="7" t="s">
        <v>27</v>
      </c>
      <c r="O178" s="19"/>
      <c r="P178" s="19"/>
      <c r="Q178" s="19"/>
      <c r="R178" s="19"/>
      <c r="S178" s="19"/>
      <c r="T178" s="19"/>
      <c r="U178" s="19"/>
      <c r="V178" s="19"/>
      <c r="W178" s="19"/>
      <c r="X178" s="19"/>
      <c r="Y178" s="19"/>
      <c r="Z178" s="19"/>
      <c r="AA178" s="19"/>
    </row>
    <row r="179" spans="1:27" ht="22.5" customHeight="1">
      <c r="A179" t="s">
        <v>14463</v>
      </c>
      <c r="B179" s="7" t="s">
        <v>91</v>
      </c>
      <c r="C179" s="7" t="s">
        <v>5731</v>
      </c>
      <c r="D179" s="7" t="s">
        <v>5732</v>
      </c>
      <c r="E179" s="7" t="s">
        <v>5733</v>
      </c>
      <c r="F179" s="7" t="s">
        <v>5734</v>
      </c>
      <c r="G179" s="7"/>
      <c r="H179" s="17" t="s">
        <v>5735</v>
      </c>
      <c r="I179" s="7">
        <v>5</v>
      </c>
      <c r="J179" s="9">
        <v>653</v>
      </c>
      <c r="K179" s="7" t="s">
        <v>5736</v>
      </c>
      <c r="L179" s="7" t="s">
        <v>3077</v>
      </c>
      <c r="M179" s="7" t="s">
        <v>35</v>
      </c>
      <c r="N179" s="7" t="s">
        <v>27</v>
      </c>
      <c r="O179" s="19"/>
      <c r="P179" s="19"/>
      <c r="Q179" s="19"/>
      <c r="R179" s="19"/>
      <c r="S179" s="19"/>
      <c r="T179" s="19"/>
      <c r="U179" s="19"/>
      <c r="V179" s="19"/>
      <c r="W179" s="19"/>
      <c r="X179" s="19"/>
      <c r="Y179" s="19"/>
      <c r="Z179" s="19"/>
      <c r="AA179" s="19"/>
    </row>
    <row r="180" spans="1:27" ht="22.5" customHeight="1">
      <c r="A180" t="s">
        <v>14463</v>
      </c>
      <c r="B180" s="7" t="s">
        <v>91</v>
      </c>
      <c r="C180" s="7" t="s">
        <v>5737</v>
      </c>
      <c r="D180" s="7" t="s">
        <v>5738</v>
      </c>
      <c r="E180" s="7" t="s">
        <v>5739</v>
      </c>
      <c r="F180" s="7" t="s">
        <v>5740</v>
      </c>
      <c r="G180" s="7"/>
      <c r="H180" s="17" t="s">
        <v>5741</v>
      </c>
      <c r="I180" s="7">
        <v>5</v>
      </c>
      <c r="J180" s="7">
        <v>245</v>
      </c>
      <c r="K180" s="7" t="s">
        <v>5742</v>
      </c>
      <c r="L180" s="7" t="s">
        <v>5743</v>
      </c>
      <c r="M180" s="7" t="s">
        <v>91</v>
      </c>
      <c r="N180" s="7" t="s">
        <v>27</v>
      </c>
      <c r="O180" s="19"/>
      <c r="P180" s="19"/>
      <c r="Q180" s="19"/>
      <c r="R180" s="19"/>
      <c r="S180" s="19"/>
      <c r="T180" s="19"/>
      <c r="U180" s="19"/>
      <c r="V180" s="19"/>
      <c r="W180" s="19"/>
      <c r="X180" s="19"/>
      <c r="Y180" s="19"/>
      <c r="Z180" s="19"/>
      <c r="AA180" s="19"/>
    </row>
    <row r="181" spans="1:27" ht="22.5" customHeight="1">
      <c r="A181" t="s">
        <v>14463</v>
      </c>
      <c r="B181" s="7" t="s">
        <v>91</v>
      </c>
      <c r="C181" s="7" t="s">
        <v>5744</v>
      </c>
      <c r="D181" s="7" t="s">
        <v>5745</v>
      </c>
      <c r="E181" s="7" t="s">
        <v>5746</v>
      </c>
      <c r="F181" s="7" t="s">
        <v>5747</v>
      </c>
      <c r="G181" s="7"/>
      <c r="H181" s="17" t="s">
        <v>5748</v>
      </c>
      <c r="I181" s="7">
        <v>4.8</v>
      </c>
      <c r="J181" s="7">
        <v>550</v>
      </c>
      <c r="K181" s="7" t="s">
        <v>5749</v>
      </c>
      <c r="L181" s="7" t="s">
        <v>5750</v>
      </c>
      <c r="M181" s="7" t="s">
        <v>91</v>
      </c>
      <c r="N181" s="7" t="s">
        <v>27</v>
      </c>
      <c r="O181" s="19"/>
      <c r="P181" s="19"/>
      <c r="Q181" s="19"/>
      <c r="R181" s="19"/>
      <c r="S181" s="19"/>
      <c r="T181" s="19"/>
      <c r="U181" s="19"/>
      <c r="V181" s="19"/>
      <c r="W181" s="19"/>
      <c r="X181" s="19"/>
      <c r="Y181" s="19"/>
      <c r="Z181" s="19"/>
      <c r="AA181" s="19"/>
    </row>
    <row r="182" spans="1:27" ht="22.5" customHeight="1">
      <c r="A182" t="s">
        <v>14463</v>
      </c>
      <c r="B182" s="7" t="s">
        <v>91</v>
      </c>
      <c r="C182" s="7" t="s">
        <v>5751</v>
      </c>
      <c r="D182" s="7" t="s">
        <v>5752</v>
      </c>
      <c r="E182" s="7" t="s">
        <v>5753</v>
      </c>
      <c r="F182" s="7" t="s">
        <v>5754</v>
      </c>
      <c r="G182" s="7"/>
      <c r="H182" s="17" t="s">
        <v>5755</v>
      </c>
      <c r="I182" s="7">
        <v>4.8</v>
      </c>
      <c r="J182" s="9">
        <v>1098</v>
      </c>
      <c r="K182" s="7" t="s">
        <v>5756</v>
      </c>
      <c r="L182" s="7" t="s">
        <v>3209</v>
      </c>
      <c r="M182" s="7" t="s">
        <v>91</v>
      </c>
      <c r="N182" s="7" t="s">
        <v>27</v>
      </c>
      <c r="O182" s="19"/>
      <c r="P182" s="19"/>
      <c r="Q182" s="19"/>
      <c r="R182" s="19"/>
      <c r="S182" s="19"/>
      <c r="T182" s="19"/>
      <c r="U182" s="19"/>
      <c r="V182" s="19"/>
      <c r="W182" s="19"/>
      <c r="X182" s="19"/>
      <c r="Y182" s="19"/>
      <c r="Z182" s="19"/>
      <c r="AA182" s="19"/>
    </row>
    <row r="183" spans="1:27" ht="22.5" customHeight="1">
      <c r="A183" t="s">
        <v>14463</v>
      </c>
      <c r="B183" s="7" t="s">
        <v>91</v>
      </c>
      <c r="C183" s="7" t="s">
        <v>5757</v>
      </c>
      <c r="D183" s="7" t="s">
        <v>5758</v>
      </c>
      <c r="E183" s="7" t="s">
        <v>5759</v>
      </c>
      <c r="F183" s="7" t="s">
        <v>5760</v>
      </c>
      <c r="G183" s="7"/>
      <c r="H183" s="17" t="s">
        <v>5761</v>
      </c>
      <c r="I183" s="7">
        <v>4.9000000000000004</v>
      </c>
      <c r="J183" s="7">
        <v>494</v>
      </c>
      <c r="K183" s="7" t="s">
        <v>5762</v>
      </c>
      <c r="L183" s="7" t="s">
        <v>1660</v>
      </c>
      <c r="M183" s="7" t="s">
        <v>91</v>
      </c>
      <c r="N183" s="7" t="s">
        <v>44</v>
      </c>
      <c r="O183" s="19"/>
      <c r="P183" s="19"/>
      <c r="Q183" s="19"/>
      <c r="R183" s="19"/>
      <c r="S183" s="19"/>
      <c r="T183" s="19"/>
      <c r="U183" s="19"/>
      <c r="V183" s="19"/>
      <c r="W183" s="19"/>
      <c r="X183" s="19"/>
      <c r="Y183" s="19"/>
      <c r="Z183" s="19"/>
      <c r="AA183" s="19"/>
    </row>
    <row r="184" spans="1:27" ht="22.5" customHeight="1">
      <c r="A184" t="s">
        <v>14463</v>
      </c>
      <c r="B184" s="7" t="s">
        <v>91</v>
      </c>
      <c r="C184" s="7" t="s">
        <v>5763</v>
      </c>
      <c r="D184" s="7" t="s">
        <v>5764</v>
      </c>
      <c r="E184" s="7" t="s">
        <v>5765</v>
      </c>
      <c r="F184" s="7" t="s">
        <v>5766</v>
      </c>
      <c r="G184" s="7"/>
      <c r="H184" s="17" t="s">
        <v>5767</v>
      </c>
      <c r="I184" s="7">
        <v>4.9000000000000004</v>
      </c>
      <c r="J184" s="9">
        <v>419</v>
      </c>
      <c r="K184" s="7" t="s">
        <v>5768</v>
      </c>
      <c r="L184" s="7" t="s">
        <v>5769</v>
      </c>
      <c r="M184" s="7" t="s">
        <v>83</v>
      </c>
      <c r="N184" s="7" t="s">
        <v>27</v>
      </c>
      <c r="O184" s="19"/>
      <c r="P184" s="19"/>
      <c r="Q184" s="19"/>
      <c r="R184" s="19"/>
      <c r="S184" s="19"/>
      <c r="T184" s="19"/>
      <c r="U184" s="19"/>
      <c r="V184" s="19"/>
      <c r="W184" s="19"/>
      <c r="X184" s="19"/>
      <c r="Y184" s="19"/>
      <c r="Z184" s="19"/>
      <c r="AA184" s="19"/>
    </row>
    <row r="185" spans="1:27" ht="22.5" customHeight="1">
      <c r="A185" t="s">
        <v>14463</v>
      </c>
      <c r="B185" s="7" t="s">
        <v>91</v>
      </c>
      <c r="C185" s="7" t="s">
        <v>5770</v>
      </c>
      <c r="D185" s="7" t="s">
        <v>5771</v>
      </c>
      <c r="E185" s="7" t="s">
        <v>5772</v>
      </c>
      <c r="F185" s="7" t="s">
        <v>5773</v>
      </c>
      <c r="G185" s="7"/>
      <c r="H185" s="17" t="s">
        <v>5774</v>
      </c>
      <c r="I185" s="7">
        <v>4.8</v>
      </c>
      <c r="J185" s="7">
        <v>509</v>
      </c>
      <c r="K185" s="7" t="s">
        <v>5775</v>
      </c>
      <c r="L185" s="7" t="s">
        <v>99</v>
      </c>
      <c r="M185" s="7" t="s">
        <v>35</v>
      </c>
      <c r="N185" s="7" t="s">
        <v>44</v>
      </c>
      <c r="O185" s="19"/>
      <c r="P185" s="19"/>
      <c r="Q185" s="19"/>
      <c r="R185" s="19"/>
      <c r="S185" s="19"/>
      <c r="T185" s="19"/>
      <c r="U185" s="19"/>
      <c r="V185" s="19"/>
      <c r="W185" s="19"/>
      <c r="X185" s="19"/>
      <c r="Y185" s="19"/>
      <c r="Z185" s="19"/>
      <c r="AA185" s="19"/>
    </row>
    <row r="186" spans="1:27" ht="22.5" customHeight="1">
      <c r="A186" t="s">
        <v>14463</v>
      </c>
      <c r="B186" s="7" t="s">
        <v>91</v>
      </c>
      <c r="C186" s="7" t="s">
        <v>5776</v>
      </c>
      <c r="D186" s="7" t="s">
        <v>5777</v>
      </c>
      <c r="E186" s="7" t="s">
        <v>5778</v>
      </c>
      <c r="F186" s="7" t="s">
        <v>5779</v>
      </c>
      <c r="G186" s="7"/>
      <c r="H186" s="17" t="s">
        <v>5780</v>
      </c>
      <c r="I186" s="7">
        <v>4.5999999999999996</v>
      </c>
      <c r="J186" s="9">
        <v>801</v>
      </c>
      <c r="K186" s="7" t="s">
        <v>5781</v>
      </c>
      <c r="L186" s="7" t="s">
        <v>1587</v>
      </c>
      <c r="M186" s="7" t="s">
        <v>83</v>
      </c>
      <c r="N186" s="7" t="s">
        <v>27</v>
      </c>
      <c r="O186" s="19"/>
      <c r="P186" s="19"/>
      <c r="Q186" s="19"/>
      <c r="R186" s="19"/>
      <c r="S186" s="19"/>
      <c r="T186" s="19"/>
      <c r="U186" s="19"/>
      <c r="V186" s="19"/>
      <c r="W186" s="19"/>
      <c r="X186" s="19"/>
      <c r="Y186" s="19"/>
      <c r="Z186" s="19"/>
      <c r="AA186" s="19"/>
    </row>
    <row r="187" spans="1:27" ht="22.5" customHeight="1">
      <c r="A187" t="s">
        <v>14463</v>
      </c>
      <c r="B187" s="7" t="s">
        <v>91</v>
      </c>
      <c r="C187" s="7" t="s">
        <v>5782</v>
      </c>
      <c r="D187" s="7" t="s">
        <v>5783</v>
      </c>
      <c r="E187" s="7" t="s">
        <v>5784</v>
      </c>
      <c r="F187" s="7" t="s">
        <v>5785</v>
      </c>
      <c r="G187" s="7"/>
      <c r="H187" s="17" t="s">
        <v>5786</v>
      </c>
      <c r="I187" s="7">
        <v>4.8</v>
      </c>
      <c r="J187" s="7">
        <v>514</v>
      </c>
      <c r="K187" s="7" t="s">
        <v>5787</v>
      </c>
      <c r="L187" s="7" t="s">
        <v>5750</v>
      </c>
      <c r="M187" s="7" t="s">
        <v>91</v>
      </c>
      <c r="N187" s="7" t="s">
        <v>92</v>
      </c>
      <c r="O187" s="19"/>
      <c r="P187" s="19"/>
      <c r="Q187" s="19"/>
      <c r="R187" s="19"/>
      <c r="S187" s="19"/>
      <c r="T187" s="19"/>
      <c r="U187" s="19"/>
      <c r="V187" s="19"/>
      <c r="W187" s="19"/>
      <c r="X187" s="19"/>
      <c r="Y187" s="19"/>
      <c r="Z187" s="19"/>
      <c r="AA187" s="19"/>
    </row>
    <row r="188" spans="1:27" ht="22.5" customHeight="1">
      <c r="A188" t="s">
        <v>14463</v>
      </c>
      <c r="B188" s="7" t="s">
        <v>91</v>
      </c>
      <c r="C188" s="7" t="s">
        <v>5788</v>
      </c>
      <c r="D188" s="7" t="s">
        <v>5789</v>
      </c>
      <c r="E188" s="7" t="s">
        <v>5790</v>
      </c>
      <c r="F188" s="7" t="s">
        <v>5791</v>
      </c>
      <c r="G188" s="7"/>
      <c r="H188" s="17" t="s">
        <v>5792</v>
      </c>
      <c r="I188" s="7">
        <v>4.9000000000000004</v>
      </c>
      <c r="J188" s="7">
        <v>792</v>
      </c>
      <c r="K188" s="7" t="s">
        <v>5793</v>
      </c>
      <c r="L188" s="7" t="s">
        <v>5794</v>
      </c>
      <c r="M188" s="7" t="s">
        <v>91</v>
      </c>
      <c r="N188" s="7" t="s">
        <v>92</v>
      </c>
      <c r="O188" s="19"/>
      <c r="P188" s="19"/>
      <c r="Q188" s="19"/>
      <c r="R188" s="19"/>
      <c r="S188" s="19"/>
      <c r="T188" s="19"/>
      <c r="U188" s="19"/>
      <c r="V188" s="19"/>
      <c r="W188" s="19"/>
      <c r="X188" s="19"/>
      <c r="Y188" s="19"/>
      <c r="Z188" s="19"/>
      <c r="AA188" s="19"/>
    </row>
    <row r="189" spans="1:27" ht="22.5" customHeight="1">
      <c r="A189" t="s">
        <v>14463</v>
      </c>
      <c r="B189" s="7" t="s">
        <v>91</v>
      </c>
      <c r="C189" s="7" t="s">
        <v>5795</v>
      </c>
      <c r="D189" s="7" t="s">
        <v>5796</v>
      </c>
      <c r="E189" s="7" t="s">
        <v>5797</v>
      </c>
      <c r="F189" s="7" t="s">
        <v>5798</v>
      </c>
      <c r="G189" s="7"/>
      <c r="H189" s="17" t="s">
        <v>5799</v>
      </c>
      <c r="I189" s="7">
        <v>5</v>
      </c>
      <c r="J189" s="7">
        <v>340</v>
      </c>
      <c r="K189" s="7" t="s">
        <v>5800</v>
      </c>
      <c r="L189" s="7" t="s">
        <v>5673</v>
      </c>
      <c r="M189" s="7" t="s">
        <v>83</v>
      </c>
      <c r="N189" s="7" t="s">
        <v>44</v>
      </c>
      <c r="O189" s="19"/>
      <c r="P189" s="19"/>
      <c r="Q189" s="19"/>
      <c r="R189" s="19"/>
      <c r="S189" s="19"/>
      <c r="T189" s="19"/>
      <c r="U189" s="19"/>
      <c r="V189" s="19"/>
      <c r="W189" s="19"/>
      <c r="X189" s="19"/>
      <c r="Y189" s="19"/>
      <c r="Z189" s="19"/>
      <c r="AA189" s="19"/>
    </row>
    <row r="190" spans="1:27" ht="22.5" customHeight="1">
      <c r="A190" t="s">
        <v>14463</v>
      </c>
      <c r="B190" s="7" t="s">
        <v>91</v>
      </c>
      <c r="C190" s="7" t="s">
        <v>5801</v>
      </c>
      <c r="D190" s="7" t="s">
        <v>5802</v>
      </c>
      <c r="E190" s="7" t="s">
        <v>5803</v>
      </c>
      <c r="F190" s="7" t="s">
        <v>5804</v>
      </c>
      <c r="G190" s="7"/>
      <c r="H190" s="17" t="s">
        <v>5805</v>
      </c>
      <c r="I190" s="7">
        <v>4.9000000000000004</v>
      </c>
      <c r="J190" s="7">
        <v>193</v>
      </c>
      <c r="K190" s="7" t="s">
        <v>5806</v>
      </c>
      <c r="L190" s="7" t="s">
        <v>185</v>
      </c>
      <c r="M190" s="7" t="s">
        <v>91</v>
      </c>
      <c r="N190" s="7" t="s">
        <v>27</v>
      </c>
      <c r="O190" s="19"/>
      <c r="P190" s="19"/>
      <c r="Q190" s="19"/>
      <c r="R190" s="19"/>
      <c r="S190" s="19"/>
      <c r="T190" s="19"/>
      <c r="U190" s="19"/>
      <c r="V190" s="19"/>
      <c r="W190" s="19"/>
      <c r="X190" s="19"/>
      <c r="Y190" s="19"/>
      <c r="Z190" s="19"/>
      <c r="AA190" s="19"/>
    </row>
    <row r="191" spans="1:27" ht="22.5" customHeight="1">
      <c r="A191" t="s">
        <v>14463</v>
      </c>
      <c r="B191" s="7" t="s">
        <v>91</v>
      </c>
      <c r="C191" s="7" t="s">
        <v>5807</v>
      </c>
      <c r="D191" s="7" t="s">
        <v>5808</v>
      </c>
      <c r="E191" s="7" t="s">
        <v>5809</v>
      </c>
      <c r="F191" s="7" t="s">
        <v>5810</v>
      </c>
      <c r="G191" s="7"/>
      <c r="H191" s="17" t="s">
        <v>5811</v>
      </c>
      <c r="I191" s="7">
        <v>5</v>
      </c>
      <c r="J191" s="7">
        <v>610</v>
      </c>
      <c r="K191" s="7" t="s">
        <v>5812</v>
      </c>
      <c r="L191" s="7" t="s">
        <v>5813</v>
      </c>
      <c r="M191" s="7" t="s">
        <v>35</v>
      </c>
      <c r="N191" s="7" t="s">
        <v>92</v>
      </c>
      <c r="O191" s="19"/>
      <c r="P191" s="19"/>
      <c r="Q191" s="19"/>
      <c r="R191" s="19"/>
      <c r="S191" s="19"/>
      <c r="T191" s="19"/>
      <c r="U191" s="19"/>
      <c r="V191" s="19"/>
      <c r="W191" s="19"/>
      <c r="X191" s="19"/>
      <c r="Y191" s="19"/>
      <c r="Z191" s="19"/>
      <c r="AA191" s="19"/>
    </row>
    <row r="192" spans="1:27" ht="22.5" customHeight="1">
      <c r="A192" t="s">
        <v>14463</v>
      </c>
      <c r="B192" s="7" t="s">
        <v>91</v>
      </c>
      <c r="C192" s="7" t="s">
        <v>5814</v>
      </c>
      <c r="D192" s="7" t="s">
        <v>5815</v>
      </c>
      <c r="E192" s="7" t="s">
        <v>5816</v>
      </c>
      <c r="F192" s="7" t="s">
        <v>5817</v>
      </c>
      <c r="G192" s="7"/>
      <c r="H192" s="17" t="s">
        <v>5818</v>
      </c>
      <c r="I192" s="7">
        <v>4.8</v>
      </c>
      <c r="J192" s="9">
        <v>962</v>
      </c>
      <c r="K192" s="7" t="s">
        <v>5819</v>
      </c>
      <c r="L192" s="7" t="s">
        <v>1660</v>
      </c>
      <c r="M192" s="7" t="s">
        <v>83</v>
      </c>
      <c r="N192" s="7" t="s">
        <v>27</v>
      </c>
      <c r="O192" s="19"/>
      <c r="P192" s="19"/>
      <c r="Q192" s="19"/>
      <c r="R192" s="19"/>
      <c r="S192" s="19"/>
      <c r="T192" s="19"/>
      <c r="U192" s="19"/>
      <c r="V192" s="19"/>
      <c r="W192" s="19"/>
      <c r="X192" s="19"/>
      <c r="Y192" s="19"/>
      <c r="Z192" s="19"/>
      <c r="AA192" s="19"/>
    </row>
    <row r="193" spans="1:27" ht="22.5" customHeight="1">
      <c r="A193" t="s">
        <v>14463</v>
      </c>
      <c r="B193" s="7" t="s">
        <v>1447</v>
      </c>
      <c r="C193" s="7" t="s">
        <v>5820</v>
      </c>
      <c r="D193" s="7" t="s">
        <v>5821</v>
      </c>
      <c r="E193" s="7" t="s">
        <v>5822</v>
      </c>
      <c r="F193" s="7" t="s">
        <v>5823</v>
      </c>
      <c r="G193" s="7"/>
      <c r="H193" s="17" t="s">
        <v>5824</v>
      </c>
      <c r="I193" s="7">
        <v>4.9000000000000004</v>
      </c>
      <c r="J193" s="7">
        <v>467</v>
      </c>
      <c r="K193" s="7" t="s">
        <v>5825</v>
      </c>
      <c r="L193" s="7" t="s">
        <v>5826</v>
      </c>
      <c r="M193" s="7" t="s">
        <v>1455</v>
      </c>
      <c r="N193" s="7" t="s">
        <v>5827</v>
      </c>
      <c r="O193" s="19"/>
      <c r="P193" s="19"/>
      <c r="Q193" s="19"/>
      <c r="R193" s="19"/>
      <c r="S193" s="19"/>
      <c r="T193" s="19"/>
      <c r="U193" s="19"/>
      <c r="V193" s="19"/>
      <c r="W193" s="19"/>
      <c r="X193" s="19"/>
      <c r="Y193" s="19"/>
      <c r="Z193" s="19"/>
      <c r="AA193" s="19"/>
    </row>
    <row r="194" spans="1:27" ht="22.5" customHeight="1">
      <c r="A194" t="s">
        <v>14463</v>
      </c>
      <c r="B194" s="7" t="s">
        <v>1447</v>
      </c>
      <c r="C194" s="7" t="s">
        <v>5828</v>
      </c>
      <c r="D194" s="7" t="s">
        <v>5829</v>
      </c>
      <c r="E194" s="7" t="s">
        <v>5830</v>
      </c>
      <c r="F194" s="7" t="s">
        <v>5831</v>
      </c>
      <c r="G194" s="7"/>
      <c r="H194" s="17" t="s">
        <v>5832</v>
      </c>
      <c r="I194" s="7">
        <v>4.8</v>
      </c>
      <c r="J194" s="9">
        <v>157</v>
      </c>
      <c r="K194" s="7" t="s">
        <v>5833</v>
      </c>
      <c r="L194" s="7" t="s">
        <v>4495</v>
      </c>
      <c r="M194" s="7" t="s">
        <v>1455</v>
      </c>
      <c r="N194" s="7" t="s">
        <v>316</v>
      </c>
      <c r="O194" s="19"/>
      <c r="P194" s="19"/>
      <c r="Q194" s="19"/>
      <c r="R194" s="19"/>
      <c r="S194" s="19"/>
      <c r="T194" s="19"/>
      <c r="U194" s="19"/>
      <c r="V194" s="19"/>
      <c r="W194" s="19"/>
      <c r="X194" s="19"/>
      <c r="Y194" s="19"/>
      <c r="Z194" s="19"/>
      <c r="AA194" s="19"/>
    </row>
    <row r="195" spans="1:27" ht="22.5" customHeight="1">
      <c r="A195" t="s">
        <v>14463</v>
      </c>
      <c r="B195" s="7" t="s">
        <v>1447</v>
      </c>
      <c r="C195" s="7" t="s">
        <v>5834</v>
      </c>
      <c r="D195" s="7" t="s">
        <v>5835</v>
      </c>
      <c r="E195" s="7" t="s">
        <v>5836</v>
      </c>
      <c r="F195" s="7" t="s">
        <v>5837</v>
      </c>
      <c r="G195" s="7"/>
      <c r="H195" s="17" t="s">
        <v>5838</v>
      </c>
      <c r="I195" s="7">
        <v>4.8</v>
      </c>
      <c r="J195" s="7">
        <v>392</v>
      </c>
      <c r="K195" s="7" t="s">
        <v>5839</v>
      </c>
      <c r="L195" s="7" t="s">
        <v>5840</v>
      </c>
      <c r="M195" s="7" t="s">
        <v>1455</v>
      </c>
      <c r="N195" s="7" t="s">
        <v>119</v>
      </c>
      <c r="O195" s="19"/>
      <c r="P195" s="19"/>
      <c r="Q195" s="19"/>
      <c r="R195" s="19"/>
      <c r="S195" s="19"/>
      <c r="T195" s="19"/>
      <c r="U195" s="19"/>
      <c r="V195" s="19"/>
      <c r="W195" s="19"/>
      <c r="X195" s="19"/>
      <c r="Y195" s="19"/>
      <c r="Z195" s="19"/>
      <c r="AA195" s="19"/>
    </row>
    <row r="196" spans="1:27" ht="22.5" customHeight="1">
      <c r="A196" t="s">
        <v>14463</v>
      </c>
      <c r="B196" s="7" t="s">
        <v>1447</v>
      </c>
      <c r="C196" s="7" t="s">
        <v>5841</v>
      </c>
      <c r="D196" s="7" t="s">
        <v>5842</v>
      </c>
      <c r="E196" s="7" t="s">
        <v>5843</v>
      </c>
      <c r="F196" s="7" t="s">
        <v>5844</v>
      </c>
      <c r="G196" s="7"/>
      <c r="H196" s="17" t="s">
        <v>5845</v>
      </c>
      <c r="I196" s="7">
        <v>4.8</v>
      </c>
      <c r="J196" s="7">
        <v>257</v>
      </c>
      <c r="K196" s="7" t="s">
        <v>5846</v>
      </c>
      <c r="L196" s="7" t="s">
        <v>5847</v>
      </c>
      <c r="M196" s="7" t="s">
        <v>1455</v>
      </c>
      <c r="N196" s="7" t="s">
        <v>316</v>
      </c>
      <c r="O196" s="19"/>
      <c r="P196" s="19"/>
      <c r="Q196" s="19"/>
      <c r="R196" s="19"/>
      <c r="S196" s="19"/>
      <c r="T196" s="19"/>
      <c r="U196" s="19"/>
      <c r="V196" s="19"/>
      <c r="W196" s="19"/>
      <c r="X196" s="19"/>
      <c r="Y196" s="19"/>
      <c r="Z196" s="19"/>
      <c r="AA196" s="19"/>
    </row>
    <row r="197" spans="1:27" ht="22.5" customHeight="1">
      <c r="A197" t="s">
        <v>14463</v>
      </c>
      <c r="B197" s="7" t="s">
        <v>1447</v>
      </c>
      <c r="C197" s="7" t="s">
        <v>5848</v>
      </c>
      <c r="D197" s="7" t="s">
        <v>5849</v>
      </c>
      <c r="E197" s="7" t="s">
        <v>5850</v>
      </c>
      <c r="F197" s="7" t="s">
        <v>5851</v>
      </c>
      <c r="G197" s="7"/>
      <c r="H197" s="17" t="s">
        <v>5852</v>
      </c>
      <c r="I197" s="7">
        <v>4.9000000000000004</v>
      </c>
      <c r="J197" s="7">
        <v>658</v>
      </c>
      <c r="K197" s="7" t="s">
        <v>5853</v>
      </c>
      <c r="L197" s="7" t="s">
        <v>1454</v>
      </c>
      <c r="M197" s="7" t="s">
        <v>1455</v>
      </c>
      <c r="N197" s="7" t="s">
        <v>5854</v>
      </c>
      <c r="O197" s="19"/>
      <c r="P197" s="19"/>
      <c r="Q197" s="19"/>
      <c r="R197" s="19"/>
      <c r="S197" s="19"/>
      <c r="T197" s="19"/>
      <c r="U197" s="19"/>
      <c r="V197" s="19"/>
      <c r="W197" s="19"/>
      <c r="X197" s="19"/>
      <c r="Y197" s="19"/>
      <c r="Z197" s="19"/>
      <c r="AA197" s="19"/>
    </row>
    <row r="198" spans="1:27" ht="22.5" customHeight="1">
      <c r="A198" t="s">
        <v>14463</v>
      </c>
      <c r="B198" s="7" t="s">
        <v>1447</v>
      </c>
      <c r="C198" s="7" t="s">
        <v>5855</v>
      </c>
      <c r="D198" s="7" t="s">
        <v>5856</v>
      </c>
      <c r="E198" s="7" t="s">
        <v>5857</v>
      </c>
      <c r="F198" s="7" t="s">
        <v>5858</v>
      </c>
      <c r="G198" s="7"/>
      <c r="H198" s="17" t="s">
        <v>5859</v>
      </c>
      <c r="I198" s="7">
        <v>4.8</v>
      </c>
      <c r="J198" s="7">
        <v>430</v>
      </c>
      <c r="K198" s="7" t="s">
        <v>5860</v>
      </c>
      <c r="L198" s="7" t="s">
        <v>1496</v>
      </c>
      <c r="M198" s="7" t="s">
        <v>1455</v>
      </c>
      <c r="N198" s="7" t="s">
        <v>316</v>
      </c>
      <c r="O198" s="19"/>
      <c r="P198" s="19"/>
      <c r="Q198" s="19"/>
      <c r="R198" s="19"/>
      <c r="S198" s="19"/>
      <c r="T198" s="19"/>
      <c r="U198" s="19"/>
      <c r="V198" s="19"/>
      <c r="W198" s="19"/>
      <c r="X198" s="19"/>
      <c r="Y198" s="19"/>
      <c r="Z198" s="19"/>
      <c r="AA198" s="19"/>
    </row>
    <row r="199" spans="1:27" ht="22.5" customHeight="1">
      <c r="A199" t="s">
        <v>14463</v>
      </c>
      <c r="B199" s="7" t="s">
        <v>1447</v>
      </c>
      <c r="C199" s="7" t="s">
        <v>5861</v>
      </c>
      <c r="D199" s="7" t="s">
        <v>5862</v>
      </c>
      <c r="E199" s="7" t="s">
        <v>5863</v>
      </c>
      <c r="F199" s="7" t="s">
        <v>5864</v>
      </c>
      <c r="G199" s="7"/>
      <c r="H199" s="17" t="s">
        <v>5865</v>
      </c>
      <c r="I199" s="7">
        <v>4.5999999999999996</v>
      </c>
      <c r="J199" s="7">
        <v>370</v>
      </c>
      <c r="K199" s="7" t="s">
        <v>5866</v>
      </c>
      <c r="L199" s="7" t="s">
        <v>1476</v>
      </c>
      <c r="M199" s="7" t="s">
        <v>1455</v>
      </c>
      <c r="N199" s="7" t="s">
        <v>316</v>
      </c>
      <c r="O199" s="19"/>
      <c r="P199" s="19"/>
      <c r="Q199" s="19"/>
      <c r="R199" s="19"/>
      <c r="S199" s="19"/>
      <c r="T199" s="19"/>
      <c r="U199" s="19"/>
      <c r="V199" s="19"/>
      <c r="W199" s="19"/>
      <c r="X199" s="19"/>
      <c r="Y199" s="19"/>
      <c r="Z199" s="19"/>
      <c r="AA199" s="19"/>
    </row>
    <row r="200" spans="1:27" ht="22.5" customHeight="1">
      <c r="A200" t="s">
        <v>14463</v>
      </c>
      <c r="B200" s="7" t="s">
        <v>1447</v>
      </c>
      <c r="C200" s="7" t="s">
        <v>5867</v>
      </c>
      <c r="D200" s="7" t="s">
        <v>5868</v>
      </c>
      <c r="E200" s="7" t="s">
        <v>5869</v>
      </c>
      <c r="F200" s="7" t="s">
        <v>5870</v>
      </c>
      <c r="G200" s="7"/>
      <c r="H200" s="17" t="s">
        <v>5871</v>
      </c>
      <c r="I200" s="7">
        <v>5</v>
      </c>
      <c r="J200" s="7">
        <v>301</v>
      </c>
      <c r="K200" s="7" t="s">
        <v>5872</v>
      </c>
      <c r="L200" s="7" t="s">
        <v>1515</v>
      </c>
      <c r="M200" s="7" t="s">
        <v>1455</v>
      </c>
      <c r="N200" s="7" t="s">
        <v>5873</v>
      </c>
      <c r="O200" s="19"/>
      <c r="P200" s="19"/>
      <c r="Q200" s="19"/>
      <c r="R200" s="19"/>
      <c r="S200" s="19"/>
      <c r="T200" s="19"/>
      <c r="U200" s="19"/>
      <c r="V200" s="19"/>
      <c r="W200" s="19"/>
      <c r="X200" s="19"/>
      <c r="Y200" s="19"/>
      <c r="Z200" s="19"/>
      <c r="AA200" s="19"/>
    </row>
    <row r="201" spans="1:27" ht="22.5" customHeight="1">
      <c r="A201" t="s">
        <v>14463</v>
      </c>
      <c r="B201" s="7" t="s">
        <v>1447</v>
      </c>
      <c r="C201" s="7" t="s">
        <v>5874</v>
      </c>
      <c r="D201" s="7" t="s">
        <v>5875</v>
      </c>
      <c r="E201" s="7" t="s">
        <v>5876</v>
      </c>
      <c r="F201" s="7" t="s">
        <v>5877</v>
      </c>
      <c r="G201" s="7"/>
      <c r="H201" s="17" t="s">
        <v>5878</v>
      </c>
      <c r="I201" s="7">
        <v>4.7</v>
      </c>
      <c r="J201" s="7">
        <v>890</v>
      </c>
      <c r="K201" s="7" t="s">
        <v>5879</v>
      </c>
      <c r="L201" s="7" t="s">
        <v>4495</v>
      </c>
      <c r="M201" s="7" t="s">
        <v>1455</v>
      </c>
      <c r="N201" s="7" t="s">
        <v>316</v>
      </c>
      <c r="O201" s="19"/>
      <c r="P201" s="19"/>
      <c r="Q201" s="19"/>
      <c r="R201" s="19"/>
      <c r="S201" s="19"/>
      <c r="T201" s="19"/>
      <c r="U201" s="19"/>
      <c r="V201" s="19"/>
      <c r="W201" s="19"/>
      <c r="X201" s="19"/>
      <c r="Y201" s="19"/>
      <c r="Z201" s="19"/>
      <c r="AA201" s="19"/>
    </row>
    <row r="202" spans="1:27" ht="22.5" customHeight="1">
      <c r="A202" t="s">
        <v>14463</v>
      </c>
      <c r="B202" s="7" t="s">
        <v>1447</v>
      </c>
      <c r="C202" s="7" t="s">
        <v>5880</v>
      </c>
      <c r="D202" s="7" t="s">
        <v>2160</v>
      </c>
      <c r="E202" s="7" t="s">
        <v>5881</v>
      </c>
      <c r="F202" s="7" t="s">
        <v>5882</v>
      </c>
      <c r="G202" s="7"/>
      <c r="H202" s="17" t="s">
        <v>5883</v>
      </c>
      <c r="I202" s="7">
        <v>4.5</v>
      </c>
      <c r="J202" s="7">
        <v>372</v>
      </c>
      <c r="K202" s="7" t="s">
        <v>5884</v>
      </c>
      <c r="L202" s="7" t="s">
        <v>1555</v>
      </c>
      <c r="M202" s="7" t="s">
        <v>1455</v>
      </c>
      <c r="N202" s="7" t="s">
        <v>316</v>
      </c>
      <c r="O202" s="19"/>
      <c r="P202" s="19"/>
      <c r="Q202" s="19"/>
      <c r="R202" s="19"/>
      <c r="S202" s="19"/>
      <c r="T202" s="19"/>
      <c r="U202" s="19"/>
      <c r="V202" s="19"/>
      <c r="W202" s="19"/>
      <c r="X202" s="19"/>
      <c r="Y202" s="19"/>
      <c r="Z202" s="19"/>
      <c r="AA202" s="19"/>
    </row>
    <row r="203" spans="1:27" ht="22.5" customHeight="1">
      <c r="A203" t="s">
        <v>14463</v>
      </c>
      <c r="B203" s="7" t="s">
        <v>1447</v>
      </c>
      <c r="C203" s="7" t="s">
        <v>5885</v>
      </c>
      <c r="D203" s="7" t="s">
        <v>5886</v>
      </c>
      <c r="E203" s="7" t="s">
        <v>5887</v>
      </c>
      <c r="F203" s="7" t="s">
        <v>5888</v>
      </c>
      <c r="G203" s="7"/>
      <c r="H203" s="17" t="s">
        <v>5889</v>
      </c>
      <c r="I203" s="7">
        <v>4.9000000000000004</v>
      </c>
      <c r="J203" s="7">
        <v>298</v>
      </c>
      <c r="K203" s="7" t="s">
        <v>5890</v>
      </c>
      <c r="L203" s="7" t="s">
        <v>5891</v>
      </c>
      <c r="M203" s="7" t="s">
        <v>1455</v>
      </c>
      <c r="N203" s="7" t="s">
        <v>316</v>
      </c>
      <c r="O203" s="19"/>
      <c r="P203" s="19"/>
      <c r="Q203" s="19"/>
      <c r="R203" s="19"/>
      <c r="S203" s="19"/>
      <c r="T203" s="19"/>
      <c r="U203" s="19"/>
      <c r="V203" s="19"/>
      <c r="W203" s="19"/>
      <c r="X203" s="19"/>
      <c r="Y203" s="19"/>
      <c r="Z203" s="19"/>
      <c r="AA203" s="19"/>
    </row>
    <row r="204" spans="1:27" ht="22.5" customHeight="1">
      <c r="A204" t="s">
        <v>14463</v>
      </c>
      <c r="B204" s="7" t="s">
        <v>1447</v>
      </c>
      <c r="C204" s="7" t="s">
        <v>5892</v>
      </c>
      <c r="D204" s="7" t="s">
        <v>5893</v>
      </c>
      <c r="E204" s="7" t="s">
        <v>5894</v>
      </c>
      <c r="F204" s="7" t="s">
        <v>5895</v>
      </c>
      <c r="G204" s="7"/>
      <c r="H204" s="17" t="s">
        <v>5896</v>
      </c>
      <c r="I204" s="7">
        <v>4.8</v>
      </c>
      <c r="J204" s="7">
        <v>353</v>
      </c>
      <c r="K204" s="7" t="s">
        <v>5897</v>
      </c>
      <c r="L204" s="7" t="s">
        <v>1476</v>
      </c>
      <c r="M204" s="7" t="s">
        <v>1455</v>
      </c>
      <c r="N204" s="7" t="s">
        <v>316</v>
      </c>
      <c r="O204" s="19"/>
      <c r="P204" s="19"/>
      <c r="Q204" s="19"/>
      <c r="R204" s="19"/>
      <c r="S204" s="19"/>
      <c r="T204" s="19"/>
      <c r="U204" s="19"/>
      <c r="V204" s="19"/>
      <c r="W204" s="19"/>
      <c r="X204" s="19"/>
      <c r="Y204" s="19"/>
      <c r="Z204" s="19"/>
      <c r="AA204" s="19"/>
    </row>
    <row r="205" spans="1:27" ht="22.5" customHeight="1">
      <c r="A205" t="s">
        <v>14463</v>
      </c>
      <c r="B205" s="7" t="s">
        <v>1447</v>
      </c>
      <c r="C205" s="7" t="s">
        <v>5898</v>
      </c>
      <c r="D205" s="7" t="s">
        <v>5899</v>
      </c>
      <c r="E205" s="7" t="s">
        <v>5900</v>
      </c>
      <c r="F205" s="7" t="s">
        <v>5901</v>
      </c>
      <c r="G205" s="7"/>
      <c r="H205" s="17" t="s">
        <v>5902</v>
      </c>
      <c r="I205" s="7">
        <v>4.8</v>
      </c>
      <c r="J205" s="9">
        <v>1278</v>
      </c>
      <c r="K205" s="7" t="s">
        <v>5903</v>
      </c>
      <c r="L205" s="7" t="s">
        <v>5904</v>
      </c>
      <c r="M205" s="7" t="s">
        <v>1455</v>
      </c>
      <c r="N205" s="7" t="s">
        <v>316</v>
      </c>
      <c r="O205" s="19"/>
      <c r="P205" s="19"/>
      <c r="Q205" s="19"/>
      <c r="R205" s="19"/>
      <c r="S205" s="19"/>
      <c r="T205" s="19"/>
      <c r="U205" s="19"/>
      <c r="V205" s="19"/>
      <c r="W205" s="19"/>
      <c r="X205" s="19"/>
      <c r="Y205" s="19"/>
      <c r="Z205" s="19"/>
      <c r="AA205" s="19"/>
    </row>
    <row r="206" spans="1:27" ht="22.5" customHeight="1">
      <c r="A206" t="s">
        <v>14463</v>
      </c>
      <c r="B206" s="7" t="s">
        <v>1447</v>
      </c>
      <c r="C206" s="7" t="s">
        <v>5905</v>
      </c>
      <c r="D206" s="7" t="s">
        <v>5906</v>
      </c>
      <c r="E206" s="7" t="s">
        <v>5907</v>
      </c>
      <c r="F206" s="7" t="s">
        <v>5908</v>
      </c>
      <c r="G206" s="7"/>
      <c r="H206" s="17" t="s">
        <v>5909</v>
      </c>
      <c r="I206" s="7">
        <v>4.8</v>
      </c>
      <c r="J206" s="7">
        <v>139</v>
      </c>
      <c r="K206" s="7" t="s">
        <v>5910</v>
      </c>
      <c r="L206" s="7" t="s">
        <v>1529</v>
      </c>
      <c r="M206" s="7" t="s">
        <v>1455</v>
      </c>
      <c r="N206" s="7" t="s">
        <v>316</v>
      </c>
      <c r="O206" s="19"/>
      <c r="P206" s="19"/>
      <c r="Q206" s="19"/>
      <c r="R206" s="19"/>
      <c r="S206" s="19"/>
      <c r="T206" s="19"/>
      <c r="U206" s="19"/>
      <c r="V206" s="19"/>
      <c r="W206" s="19"/>
      <c r="X206" s="19"/>
      <c r="Y206" s="19"/>
      <c r="Z206" s="19"/>
      <c r="AA206" s="19"/>
    </row>
    <row r="207" spans="1:27" ht="22.5" customHeight="1">
      <c r="A207" t="s">
        <v>14463</v>
      </c>
      <c r="B207" s="7" t="s">
        <v>1447</v>
      </c>
      <c r="C207" s="7" t="s">
        <v>5911</v>
      </c>
      <c r="D207" s="7" t="s">
        <v>5912</v>
      </c>
      <c r="E207" s="7" t="s">
        <v>5913</v>
      </c>
      <c r="F207" s="7" t="s">
        <v>5914</v>
      </c>
      <c r="G207" s="7"/>
      <c r="H207" s="17" t="s">
        <v>5915</v>
      </c>
      <c r="I207" s="7">
        <v>5</v>
      </c>
      <c r="J207" s="7">
        <v>955</v>
      </c>
      <c r="K207" s="7" t="s">
        <v>4528</v>
      </c>
      <c r="L207" s="7" t="s">
        <v>4495</v>
      </c>
      <c r="M207" s="7" t="s">
        <v>1455</v>
      </c>
      <c r="N207" s="7" t="s">
        <v>316</v>
      </c>
      <c r="O207" s="19"/>
      <c r="P207" s="19"/>
      <c r="Q207" s="19"/>
      <c r="R207" s="19"/>
      <c r="S207" s="19"/>
      <c r="T207" s="19"/>
      <c r="U207" s="19"/>
      <c r="V207" s="19"/>
      <c r="W207" s="19"/>
      <c r="X207" s="19"/>
      <c r="Y207" s="19"/>
      <c r="Z207" s="19"/>
      <c r="AA207" s="19"/>
    </row>
    <row r="208" spans="1:27" ht="22.5" customHeight="1">
      <c r="A208" t="s">
        <v>14463</v>
      </c>
      <c r="B208" s="7" t="s">
        <v>1447</v>
      </c>
      <c r="C208" s="7" t="s">
        <v>5916</v>
      </c>
      <c r="D208" s="7" t="s">
        <v>5917</v>
      </c>
      <c r="E208" s="7" t="s">
        <v>5918</v>
      </c>
      <c r="F208" s="7"/>
      <c r="G208" s="7"/>
      <c r="H208" s="17" t="s">
        <v>5919</v>
      </c>
      <c r="I208" s="7">
        <v>4.9000000000000004</v>
      </c>
      <c r="J208" s="7">
        <v>385</v>
      </c>
      <c r="K208" s="7" t="s">
        <v>5920</v>
      </c>
      <c r="L208" s="7" t="s">
        <v>1476</v>
      </c>
      <c r="M208" s="7" t="s">
        <v>1455</v>
      </c>
      <c r="N208" s="7" t="s">
        <v>1322</v>
      </c>
      <c r="O208" s="19"/>
      <c r="P208" s="19"/>
      <c r="Q208" s="19"/>
      <c r="R208" s="19"/>
      <c r="S208" s="19"/>
      <c r="T208" s="19"/>
      <c r="U208" s="19"/>
      <c r="V208" s="19"/>
      <c r="W208" s="19"/>
      <c r="X208" s="19"/>
      <c r="Y208" s="19"/>
      <c r="Z208" s="19"/>
      <c r="AA208" s="19"/>
    </row>
    <row r="209" spans="1:27" ht="22.5" customHeight="1">
      <c r="A209" t="s">
        <v>14463</v>
      </c>
      <c r="B209" s="7" t="s">
        <v>1447</v>
      </c>
      <c r="C209" s="7" t="s">
        <v>5921</v>
      </c>
      <c r="D209" s="7" t="s">
        <v>5922</v>
      </c>
      <c r="E209" s="7" t="s">
        <v>5923</v>
      </c>
      <c r="F209" s="7" t="s">
        <v>5924</v>
      </c>
      <c r="G209" s="7"/>
      <c r="H209" s="17" t="s">
        <v>5925</v>
      </c>
      <c r="I209" s="7">
        <v>4.9000000000000004</v>
      </c>
      <c r="J209" s="7">
        <v>279</v>
      </c>
      <c r="K209" s="7" t="s">
        <v>5926</v>
      </c>
      <c r="L209" s="7" t="s">
        <v>5927</v>
      </c>
      <c r="M209" s="7" t="s">
        <v>1455</v>
      </c>
      <c r="N209" s="7" t="s">
        <v>316</v>
      </c>
      <c r="O209" s="19"/>
      <c r="P209" s="19"/>
      <c r="Q209" s="19"/>
      <c r="R209" s="19"/>
      <c r="S209" s="19"/>
      <c r="T209" s="19"/>
      <c r="U209" s="19"/>
      <c r="V209" s="19"/>
      <c r="W209" s="19"/>
      <c r="X209" s="19"/>
      <c r="Y209" s="19"/>
      <c r="Z209" s="19"/>
      <c r="AA209" s="19"/>
    </row>
    <row r="210" spans="1:27" ht="22.5" customHeight="1">
      <c r="A210" t="s">
        <v>14463</v>
      </c>
      <c r="B210" s="7" t="s">
        <v>1447</v>
      </c>
      <c r="C210" s="7" t="s">
        <v>5928</v>
      </c>
      <c r="D210" s="7" t="s">
        <v>5929</v>
      </c>
      <c r="E210" s="7" t="s">
        <v>5930</v>
      </c>
      <c r="F210" s="7" t="s">
        <v>5931</v>
      </c>
      <c r="G210" s="7"/>
      <c r="H210" s="17" t="s">
        <v>5932</v>
      </c>
      <c r="I210" s="7">
        <v>4.8</v>
      </c>
      <c r="J210" s="7">
        <v>97</v>
      </c>
      <c r="K210" s="7" t="s">
        <v>5933</v>
      </c>
      <c r="L210" s="7" t="s">
        <v>1522</v>
      </c>
      <c r="M210" s="7" t="s">
        <v>1455</v>
      </c>
      <c r="N210" s="7" t="s">
        <v>316</v>
      </c>
      <c r="O210" s="19"/>
      <c r="P210" s="19"/>
      <c r="Q210" s="19"/>
      <c r="R210" s="19"/>
      <c r="S210" s="19"/>
      <c r="T210" s="19"/>
      <c r="U210" s="19"/>
      <c r="V210" s="19"/>
      <c r="W210" s="19"/>
      <c r="X210" s="19"/>
      <c r="Y210" s="19"/>
      <c r="Z210" s="19"/>
      <c r="AA210" s="19"/>
    </row>
    <row r="211" spans="1:27" ht="12.75">
      <c r="B211" s="7"/>
      <c r="C211" s="7"/>
      <c r="D211" s="7"/>
      <c r="E211" s="7"/>
      <c r="F211" s="7"/>
      <c r="G211" s="7"/>
      <c r="H211" s="17"/>
      <c r="I211" s="7"/>
      <c r="J211" s="7"/>
      <c r="K211" s="7"/>
      <c r="L211" s="7"/>
      <c r="M211" s="7"/>
      <c r="N211" s="7"/>
      <c r="O211" s="19"/>
      <c r="P211" s="19"/>
      <c r="Q211" s="19"/>
      <c r="R211" s="19"/>
      <c r="S211" s="19"/>
      <c r="T211" s="19"/>
      <c r="U211" s="19"/>
      <c r="V211" s="19"/>
      <c r="W211" s="19"/>
      <c r="X211" s="19"/>
      <c r="Y211" s="19"/>
      <c r="Z211" s="19"/>
      <c r="AA211" s="19"/>
    </row>
    <row r="212" spans="1:27" ht="12.75">
      <c r="B212" s="7"/>
      <c r="C212" s="7"/>
      <c r="D212" s="7"/>
      <c r="E212" s="7"/>
      <c r="F212" s="7"/>
      <c r="G212" s="7"/>
      <c r="H212" s="17"/>
      <c r="I212" s="7"/>
      <c r="J212" s="7"/>
      <c r="K212" s="7"/>
      <c r="L212" s="7"/>
      <c r="M212" s="7"/>
      <c r="N212" s="7"/>
      <c r="O212" s="19"/>
      <c r="P212" s="19"/>
      <c r="Q212" s="19"/>
      <c r="R212" s="19"/>
      <c r="S212" s="19"/>
      <c r="T212" s="19"/>
      <c r="U212" s="19"/>
      <c r="V212" s="19"/>
      <c r="W212" s="19"/>
      <c r="X212" s="19"/>
      <c r="Y212" s="19"/>
      <c r="Z212" s="19"/>
      <c r="AA212" s="19"/>
    </row>
    <row r="213" spans="1:27" ht="12.75">
      <c r="B213" s="7"/>
      <c r="C213" s="7"/>
      <c r="D213" s="7"/>
      <c r="E213" s="7"/>
      <c r="F213" s="7"/>
      <c r="G213" s="7"/>
      <c r="H213" s="17"/>
      <c r="I213" s="7"/>
      <c r="J213" s="7"/>
      <c r="K213" s="7"/>
      <c r="L213" s="7"/>
      <c r="M213" s="7"/>
      <c r="N213" s="7"/>
      <c r="O213" s="19"/>
      <c r="P213" s="19"/>
      <c r="Q213" s="19"/>
      <c r="R213" s="19"/>
      <c r="S213" s="19"/>
      <c r="T213" s="19"/>
      <c r="U213" s="19"/>
      <c r="V213" s="19"/>
      <c r="W213" s="19"/>
      <c r="X213" s="19"/>
      <c r="Y213" s="19"/>
      <c r="Z213" s="19"/>
      <c r="AA213" s="19"/>
    </row>
    <row r="214" spans="1:27" ht="12.75">
      <c r="B214" s="7"/>
      <c r="C214" s="7"/>
      <c r="D214" s="7"/>
      <c r="E214" s="7"/>
      <c r="F214" s="7"/>
      <c r="G214" s="7"/>
      <c r="H214" s="17"/>
      <c r="I214" s="7"/>
      <c r="J214" s="7"/>
      <c r="K214" s="7"/>
      <c r="L214" s="7"/>
      <c r="M214" s="7"/>
      <c r="N214" s="7"/>
      <c r="O214" s="19"/>
      <c r="P214" s="19"/>
      <c r="Q214" s="19"/>
      <c r="R214" s="19"/>
      <c r="S214" s="19"/>
      <c r="T214" s="19"/>
      <c r="U214" s="19"/>
      <c r="V214" s="19"/>
      <c r="W214" s="19"/>
      <c r="X214" s="19"/>
      <c r="Y214" s="19"/>
      <c r="Z214" s="19"/>
      <c r="AA214" s="19"/>
    </row>
    <row r="215" spans="1:27" ht="12.75">
      <c r="B215" s="7"/>
      <c r="C215" s="7"/>
      <c r="D215" s="7"/>
      <c r="E215" s="7"/>
      <c r="F215" s="7"/>
      <c r="G215" s="7"/>
      <c r="H215" s="17"/>
      <c r="I215" s="7"/>
      <c r="J215" s="7"/>
      <c r="K215" s="7"/>
      <c r="L215" s="7"/>
      <c r="M215" s="7"/>
      <c r="N215" s="7"/>
      <c r="O215" s="19"/>
      <c r="P215" s="19"/>
      <c r="Q215" s="19"/>
      <c r="R215" s="19"/>
      <c r="S215" s="19"/>
      <c r="T215" s="19"/>
      <c r="U215" s="19"/>
      <c r="V215" s="19"/>
      <c r="W215" s="19"/>
      <c r="X215" s="19"/>
      <c r="Y215" s="19"/>
      <c r="Z215" s="19"/>
      <c r="AA215" s="19"/>
    </row>
    <row r="216" spans="1:27" ht="12.75">
      <c r="B216" s="7"/>
      <c r="C216" s="7"/>
      <c r="D216" s="7"/>
      <c r="E216" s="7"/>
      <c r="F216" s="7"/>
      <c r="G216" s="7"/>
      <c r="H216" s="17"/>
      <c r="I216" s="7"/>
      <c r="J216" s="7"/>
      <c r="K216" s="7"/>
      <c r="L216" s="7"/>
      <c r="M216" s="7"/>
      <c r="N216" s="7"/>
      <c r="O216" s="19"/>
      <c r="P216" s="19"/>
      <c r="Q216" s="19"/>
      <c r="R216" s="19"/>
      <c r="S216" s="19"/>
      <c r="T216" s="19"/>
      <c r="U216" s="19"/>
      <c r="V216" s="19"/>
      <c r="W216" s="19"/>
      <c r="X216" s="19"/>
      <c r="Y216" s="19"/>
      <c r="Z216" s="19"/>
      <c r="AA216" s="19"/>
    </row>
    <row r="217" spans="1:27" ht="12.75">
      <c r="B217" s="7"/>
      <c r="C217" s="7"/>
      <c r="D217" s="7"/>
      <c r="E217" s="7"/>
      <c r="F217" s="7"/>
      <c r="G217" s="7"/>
      <c r="H217" s="17"/>
      <c r="I217" s="7"/>
      <c r="J217" s="9"/>
      <c r="K217" s="7"/>
      <c r="L217" s="7"/>
      <c r="M217" s="7"/>
      <c r="N217" s="7"/>
      <c r="O217" s="19"/>
      <c r="P217" s="19"/>
      <c r="Q217" s="19"/>
      <c r="R217" s="19"/>
      <c r="S217" s="19"/>
      <c r="T217" s="19"/>
      <c r="U217" s="19"/>
      <c r="V217" s="19"/>
      <c r="W217" s="19"/>
      <c r="X217" s="19"/>
      <c r="Y217" s="19"/>
      <c r="Z217" s="19"/>
      <c r="AA217" s="19"/>
    </row>
    <row r="218" spans="1:27" ht="12.75">
      <c r="B218" s="7"/>
      <c r="C218" s="7"/>
      <c r="D218" s="7"/>
      <c r="E218" s="7"/>
      <c r="F218" s="7"/>
      <c r="G218" s="7"/>
      <c r="H218" s="17"/>
      <c r="I218" s="7"/>
      <c r="J218" s="9"/>
      <c r="K218" s="7"/>
      <c r="L218" s="7"/>
      <c r="M218" s="7"/>
      <c r="N218" s="7"/>
      <c r="O218" s="19"/>
      <c r="P218" s="19"/>
      <c r="Q218" s="19"/>
      <c r="R218" s="19"/>
      <c r="S218" s="19"/>
      <c r="T218" s="19"/>
      <c r="U218" s="19"/>
      <c r="V218" s="19"/>
      <c r="W218" s="19"/>
      <c r="X218" s="19"/>
      <c r="Y218" s="19"/>
      <c r="Z218" s="19"/>
      <c r="AA218" s="19"/>
    </row>
    <row r="219" spans="1:27" ht="12.75">
      <c r="B219" s="7"/>
      <c r="C219" s="7"/>
      <c r="D219" s="7"/>
      <c r="E219" s="7"/>
      <c r="F219" s="7"/>
      <c r="G219" s="7"/>
      <c r="H219" s="17"/>
      <c r="I219" s="7"/>
      <c r="J219" s="7"/>
      <c r="K219" s="7"/>
      <c r="L219" s="7"/>
      <c r="M219" s="7"/>
      <c r="N219" s="7"/>
      <c r="O219" s="19"/>
      <c r="P219" s="19"/>
      <c r="Q219" s="19"/>
      <c r="R219" s="19"/>
      <c r="S219" s="19"/>
      <c r="T219" s="19"/>
      <c r="U219" s="19"/>
      <c r="V219" s="19"/>
      <c r="W219" s="19"/>
      <c r="X219" s="19"/>
      <c r="Y219" s="19"/>
      <c r="Z219" s="19"/>
      <c r="AA219" s="19"/>
    </row>
    <row r="220" spans="1:27" ht="12.75">
      <c r="B220" s="7"/>
      <c r="C220" s="7"/>
      <c r="D220" s="7"/>
      <c r="E220" s="7"/>
      <c r="F220" s="7"/>
      <c r="G220" s="7"/>
      <c r="H220" s="17"/>
      <c r="I220" s="7"/>
      <c r="J220" s="9"/>
      <c r="K220" s="7"/>
      <c r="L220" s="7"/>
      <c r="M220" s="7"/>
      <c r="N220" s="7"/>
      <c r="O220" s="19"/>
      <c r="P220" s="19"/>
      <c r="Q220" s="19"/>
      <c r="R220" s="19"/>
      <c r="S220" s="19"/>
      <c r="T220" s="19"/>
      <c r="U220" s="19"/>
      <c r="V220" s="19"/>
      <c r="W220" s="19"/>
      <c r="X220" s="19"/>
      <c r="Y220" s="19"/>
      <c r="Z220" s="19"/>
      <c r="AA220" s="19"/>
    </row>
    <row r="221" spans="1:27" ht="12.75">
      <c r="B221" s="7"/>
      <c r="C221" s="7"/>
      <c r="D221" s="7"/>
      <c r="E221" s="7"/>
      <c r="F221" s="7"/>
      <c r="G221" s="7"/>
      <c r="H221" s="17"/>
      <c r="I221" s="7"/>
      <c r="J221" s="7"/>
      <c r="K221" s="7"/>
      <c r="L221" s="7"/>
      <c r="M221" s="7"/>
      <c r="N221" s="7"/>
      <c r="O221" s="19"/>
      <c r="P221" s="19"/>
      <c r="Q221" s="19"/>
      <c r="R221" s="19"/>
      <c r="S221" s="19"/>
      <c r="T221" s="19"/>
      <c r="U221" s="19"/>
      <c r="V221" s="19"/>
      <c r="W221" s="19"/>
      <c r="X221" s="19"/>
      <c r="Y221" s="19"/>
      <c r="Z221" s="19"/>
      <c r="AA221" s="19"/>
    </row>
    <row r="222" spans="1:27" ht="12.75">
      <c r="B222" s="7"/>
      <c r="C222" s="7"/>
      <c r="D222" s="7"/>
      <c r="E222" s="7"/>
      <c r="F222" s="7"/>
      <c r="G222" s="7"/>
      <c r="H222" s="17"/>
      <c r="I222" s="7"/>
      <c r="J222" s="7"/>
      <c r="K222" s="7"/>
      <c r="L222" s="7"/>
      <c r="M222" s="7"/>
      <c r="N222" s="7"/>
      <c r="O222" s="19"/>
      <c r="P222" s="19"/>
      <c r="Q222" s="19"/>
      <c r="R222" s="19"/>
      <c r="S222" s="19"/>
      <c r="T222" s="19"/>
      <c r="U222" s="19"/>
      <c r="V222" s="19"/>
      <c r="W222" s="19"/>
      <c r="X222" s="19"/>
      <c r="Y222" s="19"/>
      <c r="Z222" s="19"/>
      <c r="AA222" s="19"/>
    </row>
    <row r="223" spans="1:27" ht="12.75">
      <c r="B223" s="7"/>
      <c r="C223" s="7"/>
      <c r="D223" s="7"/>
      <c r="E223" s="7"/>
      <c r="F223" s="7"/>
      <c r="G223" s="7"/>
      <c r="H223" s="7"/>
      <c r="I223" s="7"/>
      <c r="J223" s="7"/>
      <c r="K223" s="7"/>
      <c r="L223" s="7"/>
      <c r="M223" s="7"/>
      <c r="N223" s="7"/>
      <c r="O223" s="19"/>
      <c r="P223" s="19"/>
      <c r="Q223" s="19"/>
      <c r="R223" s="19"/>
      <c r="S223" s="19"/>
      <c r="T223" s="19"/>
      <c r="U223" s="19"/>
      <c r="V223" s="19"/>
      <c r="W223" s="19"/>
      <c r="X223" s="19"/>
      <c r="Y223" s="19"/>
      <c r="Z223" s="19"/>
      <c r="AA223" s="19"/>
    </row>
    <row r="224" spans="1:27" ht="12.75">
      <c r="B224" s="7"/>
      <c r="C224" s="7"/>
      <c r="D224" s="7"/>
      <c r="E224" s="7"/>
      <c r="F224" s="7"/>
      <c r="G224" s="7"/>
      <c r="H224" s="7"/>
      <c r="I224" s="7"/>
      <c r="J224" s="7"/>
      <c r="K224" s="7"/>
      <c r="L224" s="7"/>
      <c r="M224" s="7"/>
      <c r="N224" s="7"/>
      <c r="O224" s="19"/>
      <c r="P224" s="19"/>
      <c r="Q224" s="19"/>
      <c r="R224" s="19"/>
      <c r="S224" s="19"/>
      <c r="T224" s="19"/>
      <c r="U224" s="19"/>
      <c r="V224" s="19"/>
      <c r="W224" s="19"/>
      <c r="X224" s="19"/>
      <c r="Y224" s="19"/>
      <c r="Z224" s="19"/>
      <c r="AA224" s="19"/>
    </row>
    <row r="225" spans="2:27" ht="12.75">
      <c r="B225" s="7"/>
      <c r="C225" s="7"/>
      <c r="D225" s="7"/>
      <c r="E225" s="7"/>
      <c r="F225" s="7"/>
      <c r="G225" s="7"/>
      <c r="H225" s="7"/>
      <c r="I225" s="7"/>
      <c r="J225" s="7"/>
      <c r="K225" s="7"/>
      <c r="L225" s="7"/>
      <c r="M225" s="7"/>
      <c r="N225" s="7"/>
      <c r="O225" s="19"/>
      <c r="P225" s="19"/>
      <c r="Q225" s="19"/>
      <c r="R225" s="19"/>
      <c r="S225" s="19"/>
      <c r="T225" s="19"/>
      <c r="U225" s="19"/>
      <c r="V225" s="19"/>
      <c r="W225" s="19"/>
      <c r="X225" s="19"/>
      <c r="Y225" s="19"/>
      <c r="Z225" s="19"/>
      <c r="AA225" s="19"/>
    </row>
    <row r="226" spans="2:27" ht="12.75">
      <c r="B226" s="7"/>
      <c r="C226" s="7"/>
      <c r="D226" s="7"/>
      <c r="E226" s="7"/>
      <c r="F226" s="7"/>
      <c r="G226" s="7"/>
      <c r="H226" s="7"/>
      <c r="I226" s="7"/>
      <c r="J226" s="9"/>
      <c r="K226" s="7"/>
      <c r="L226" s="7"/>
      <c r="M226" s="7"/>
      <c r="N226" s="7"/>
      <c r="O226" s="19"/>
      <c r="P226" s="19"/>
      <c r="Q226" s="19"/>
      <c r="R226" s="19"/>
      <c r="S226" s="19"/>
      <c r="T226" s="19"/>
      <c r="U226" s="19"/>
      <c r="V226" s="19"/>
      <c r="W226" s="19"/>
      <c r="X226" s="19"/>
      <c r="Y226" s="19"/>
      <c r="Z226" s="19"/>
      <c r="AA226" s="19"/>
    </row>
    <row r="227" spans="2:27" ht="12.75">
      <c r="B227" s="7"/>
      <c r="C227" s="7"/>
      <c r="D227" s="7"/>
      <c r="E227" s="7"/>
      <c r="F227" s="7"/>
      <c r="G227" s="7"/>
      <c r="H227" s="7"/>
      <c r="I227" s="7"/>
      <c r="J227" s="7"/>
      <c r="K227" s="7"/>
      <c r="L227" s="7"/>
      <c r="M227" s="7"/>
      <c r="N227" s="7"/>
      <c r="O227" s="19"/>
      <c r="P227" s="19"/>
      <c r="Q227" s="19"/>
      <c r="R227" s="19"/>
      <c r="S227" s="19"/>
      <c r="T227" s="19"/>
      <c r="U227" s="19"/>
      <c r="V227" s="19"/>
      <c r="W227" s="19"/>
      <c r="X227" s="19"/>
      <c r="Y227" s="19"/>
      <c r="Z227" s="19"/>
      <c r="AA227" s="19"/>
    </row>
    <row r="228" spans="2:27" ht="12.75">
      <c r="B228" s="7"/>
      <c r="C228" s="7"/>
      <c r="D228" s="7"/>
      <c r="E228" s="7"/>
      <c r="F228" s="7"/>
      <c r="G228" s="7"/>
      <c r="H228" s="7"/>
      <c r="I228" s="7"/>
      <c r="J228" s="7"/>
      <c r="K228" s="7"/>
      <c r="L228" s="7"/>
      <c r="M228" s="7"/>
      <c r="N228" s="7"/>
      <c r="O228" s="19"/>
      <c r="P228" s="19"/>
      <c r="Q228" s="19"/>
      <c r="R228" s="19"/>
      <c r="S228" s="19"/>
      <c r="T228" s="19"/>
      <c r="U228" s="19"/>
      <c r="V228" s="19"/>
      <c r="W228" s="19"/>
      <c r="X228" s="19"/>
      <c r="Y228" s="19"/>
      <c r="Z228" s="19"/>
      <c r="AA228" s="19"/>
    </row>
    <row r="229" spans="2:27" ht="12.75">
      <c r="B229" s="7"/>
      <c r="C229" s="7"/>
      <c r="D229" s="7"/>
      <c r="E229" s="7"/>
      <c r="F229" s="7"/>
      <c r="G229" s="7"/>
      <c r="H229" s="7"/>
      <c r="I229" s="7"/>
      <c r="J229" s="7"/>
      <c r="K229" s="7"/>
      <c r="L229" s="7"/>
      <c r="M229" s="7"/>
      <c r="N229" s="7"/>
      <c r="O229" s="19"/>
      <c r="P229" s="19"/>
      <c r="Q229" s="19"/>
      <c r="R229" s="19"/>
      <c r="S229" s="19"/>
      <c r="T229" s="19"/>
      <c r="U229" s="19"/>
      <c r="V229" s="19"/>
      <c r="W229" s="19"/>
      <c r="X229" s="19"/>
      <c r="Y229" s="19"/>
      <c r="Z229" s="19"/>
      <c r="AA229" s="19"/>
    </row>
    <row r="230" spans="2:27" ht="12.75">
      <c r="B230" s="7"/>
      <c r="C230" s="7"/>
      <c r="D230" s="7"/>
      <c r="E230" s="7"/>
      <c r="F230" s="7"/>
      <c r="G230" s="7"/>
      <c r="H230" s="7"/>
      <c r="I230" s="7"/>
      <c r="J230" s="7"/>
      <c r="K230" s="7"/>
      <c r="L230" s="7"/>
      <c r="M230" s="7"/>
      <c r="N230" s="7"/>
      <c r="O230" s="19"/>
      <c r="P230" s="19"/>
      <c r="Q230" s="19"/>
      <c r="R230" s="19"/>
      <c r="S230" s="19"/>
      <c r="T230" s="19"/>
      <c r="U230" s="19"/>
      <c r="V230" s="19"/>
      <c r="W230" s="19"/>
      <c r="X230" s="19"/>
      <c r="Y230" s="19"/>
      <c r="Z230" s="19"/>
      <c r="AA230" s="19"/>
    </row>
    <row r="231" spans="2:27" ht="12.75">
      <c r="B231" s="7"/>
      <c r="C231" s="7"/>
      <c r="D231" s="7"/>
      <c r="E231" s="7"/>
      <c r="F231" s="7"/>
      <c r="G231" s="7"/>
      <c r="H231" s="7"/>
      <c r="I231" s="7"/>
      <c r="J231" s="7"/>
      <c r="K231" s="7"/>
      <c r="L231" s="7"/>
      <c r="M231" s="7"/>
      <c r="N231" s="7"/>
      <c r="O231" s="19"/>
      <c r="P231" s="19"/>
      <c r="Q231" s="19"/>
      <c r="R231" s="19"/>
      <c r="S231" s="19"/>
      <c r="T231" s="19"/>
      <c r="U231" s="19"/>
      <c r="V231" s="19"/>
      <c r="W231" s="19"/>
      <c r="X231" s="19"/>
      <c r="Y231" s="19"/>
      <c r="Z231" s="19"/>
      <c r="AA231" s="19"/>
    </row>
    <row r="232" spans="2:27" ht="12.75">
      <c r="B232" s="7"/>
      <c r="C232" s="7"/>
      <c r="D232" s="7"/>
      <c r="E232" s="7"/>
      <c r="F232" s="7"/>
      <c r="G232" s="7"/>
      <c r="H232" s="7"/>
      <c r="I232" s="7"/>
      <c r="J232" s="7"/>
      <c r="K232" s="7"/>
      <c r="L232" s="7"/>
      <c r="M232" s="7"/>
      <c r="N232" s="7"/>
      <c r="O232" s="19"/>
      <c r="P232" s="19"/>
      <c r="Q232" s="19"/>
      <c r="R232" s="19"/>
      <c r="S232" s="19"/>
      <c r="T232" s="19"/>
      <c r="U232" s="19"/>
      <c r="V232" s="19"/>
      <c r="W232" s="19"/>
      <c r="X232" s="19"/>
      <c r="Y232" s="19"/>
      <c r="Z232" s="19"/>
      <c r="AA232" s="19"/>
    </row>
    <row r="233" spans="2:27" ht="12.75">
      <c r="B233" s="7"/>
      <c r="C233" s="7"/>
      <c r="D233" s="7"/>
      <c r="E233" s="7"/>
      <c r="F233" s="7"/>
      <c r="G233" s="7"/>
      <c r="H233" s="7"/>
      <c r="I233" s="7"/>
      <c r="J233" s="7"/>
      <c r="K233" s="7"/>
      <c r="L233" s="7"/>
      <c r="M233" s="7"/>
      <c r="N233" s="7"/>
      <c r="O233" s="19"/>
      <c r="P233" s="19"/>
      <c r="Q233" s="19"/>
      <c r="R233" s="19"/>
      <c r="S233" s="19"/>
      <c r="T233" s="19"/>
      <c r="U233" s="19"/>
      <c r="V233" s="19"/>
      <c r="W233" s="19"/>
      <c r="X233" s="19"/>
      <c r="Y233" s="19"/>
      <c r="Z233" s="19"/>
      <c r="AA233" s="19"/>
    </row>
    <row r="234" spans="2:27" ht="12.75">
      <c r="B234" s="7"/>
      <c r="C234" s="7"/>
      <c r="D234" s="7"/>
      <c r="E234" s="7"/>
      <c r="F234" s="7"/>
      <c r="G234" s="7"/>
      <c r="H234" s="7"/>
      <c r="I234" s="7"/>
      <c r="J234" s="7"/>
      <c r="K234" s="7"/>
      <c r="L234" s="7"/>
      <c r="M234" s="7"/>
      <c r="N234" s="7"/>
      <c r="O234" s="19"/>
      <c r="P234" s="19"/>
      <c r="Q234" s="19"/>
      <c r="R234" s="19"/>
      <c r="S234" s="19"/>
      <c r="T234" s="19"/>
      <c r="U234" s="19"/>
      <c r="V234" s="19"/>
      <c r="W234" s="19"/>
      <c r="X234" s="19"/>
      <c r="Y234" s="19"/>
      <c r="Z234" s="19"/>
      <c r="AA234" s="19"/>
    </row>
    <row r="235" spans="2:27" ht="12.75">
      <c r="B235" s="7"/>
      <c r="C235" s="7"/>
      <c r="D235" s="7"/>
      <c r="E235" s="7"/>
      <c r="F235" s="7"/>
      <c r="G235" s="7"/>
      <c r="H235" s="7"/>
      <c r="I235" s="7"/>
      <c r="J235" s="7"/>
      <c r="K235" s="7"/>
      <c r="L235" s="7"/>
      <c r="M235" s="7"/>
      <c r="N235" s="7"/>
      <c r="O235" s="19"/>
      <c r="P235" s="19"/>
      <c r="Q235" s="19"/>
      <c r="R235" s="19"/>
      <c r="S235" s="19"/>
      <c r="T235" s="19"/>
      <c r="U235" s="19"/>
      <c r="V235" s="19"/>
      <c r="W235" s="19"/>
      <c r="X235" s="19"/>
      <c r="Y235" s="19"/>
      <c r="Z235" s="19"/>
      <c r="AA235" s="19"/>
    </row>
    <row r="236" spans="2:27" ht="12.75">
      <c r="B236" s="7"/>
      <c r="C236" s="7"/>
      <c r="D236" s="7"/>
      <c r="E236" s="7"/>
      <c r="F236" s="7"/>
      <c r="G236" s="7"/>
      <c r="H236" s="7"/>
      <c r="I236" s="7"/>
      <c r="J236" s="7"/>
      <c r="K236" s="7"/>
      <c r="L236" s="7"/>
      <c r="M236" s="7"/>
      <c r="N236" s="7"/>
      <c r="O236" s="19"/>
      <c r="P236" s="19"/>
      <c r="Q236" s="19"/>
      <c r="R236" s="19"/>
      <c r="S236" s="19"/>
      <c r="T236" s="19"/>
      <c r="U236" s="19"/>
      <c r="V236" s="19"/>
      <c r="W236" s="19"/>
      <c r="X236" s="19"/>
      <c r="Y236" s="19"/>
      <c r="Z236" s="19"/>
      <c r="AA236" s="19"/>
    </row>
    <row r="237" spans="2:27" ht="12.75">
      <c r="B237" s="7"/>
      <c r="C237" s="7"/>
      <c r="D237" s="7"/>
      <c r="E237" s="7"/>
      <c r="F237" s="7"/>
      <c r="G237" s="7"/>
      <c r="H237" s="7"/>
      <c r="I237" s="7"/>
      <c r="J237" s="7"/>
      <c r="K237" s="7"/>
      <c r="L237" s="7"/>
      <c r="M237" s="7"/>
      <c r="N237" s="7"/>
      <c r="O237" s="19"/>
      <c r="P237" s="19"/>
      <c r="Q237" s="19"/>
      <c r="R237" s="19"/>
      <c r="S237" s="19"/>
      <c r="T237" s="19"/>
      <c r="U237" s="19"/>
      <c r="V237" s="19"/>
      <c r="W237" s="19"/>
      <c r="X237" s="19"/>
      <c r="Y237" s="19"/>
      <c r="Z237" s="19"/>
      <c r="AA237" s="19"/>
    </row>
    <row r="238" spans="2:27" ht="12.75">
      <c r="B238" s="7"/>
      <c r="C238" s="7"/>
      <c r="D238" s="7"/>
      <c r="E238" s="7"/>
      <c r="F238" s="7"/>
      <c r="G238" s="7"/>
      <c r="H238" s="7"/>
      <c r="I238" s="7"/>
      <c r="J238" s="7"/>
      <c r="K238" s="7"/>
      <c r="L238" s="7"/>
      <c r="M238" s="7"/>
      <c r="N238" s="7"/>
      <c r="O238" s="19"/>
      <c r="P238" s="19"/>
      <c r="Q238" s="19"/>
      <c r="R238" s="19"/>
      <c r="S238" s="19"/>
      <c r="T238" s="19"/>
      <c r="U238" s="19"/>
      <c r="V238" s="19"/>
      <c r="W238" s="19"/>
      <c r="X238" s="19"/>
      <c r="Y238" s="19"/>
      <c r="Z238" s="19"/>
      <c r="AA238" s="19"/>
    </row>
    <row r="239" spans="2:27" ht="12.75">
      <c r="B239" s="7"/>
      <c r="C239" s="7"/>
      <c r="D239" s="7"/>
      <c r="E239" s="7"/>
      <c r="F239" s="7"/>
      <c r="G239" s="7"/>
      <c r="H239" s="7"/>
      <c r="I239" s="7"/>
      <c r="J239" s="7"/>
      <c r="K239" s="7"/>
      <c r="L239" s="7"/>
      <c r="M239" s="7"/>
      <c r="N239" s="7"/>
      <c r="O239" s="19"/>
      <c r="P239" s="19"/>
      <c r="Q239" s="19"/>
      <c r="R239" s="19"/>
      <c r="S239" s="19"/>
      <c r="T239" s="19"/>
      <c r="U239" s="19"/>
      <c r="V239" s="19"/>
      <c r="W239" s="19"/>
      <c r="X239" s="19"/>
      <c r="Y239" s="19"/>
      <c r="Z239" s="19"/>
      <c r="AA239" s="19"/>
    </row>
    <row r="240" spans="2:27" ht="12.75">
      <c r="B240" s="7"/>
      <c r="C240" s="7"/>
      <c r="D240" s="7"/>
      <c r="E240" s="7"/>
      <c r="F240" s="7"/>
      <c r="G240" s="7"/>
      <c r="H240" s="7"/>
      <c r="I240" s="7"/>
      <c r="J240" s="7"/>
      <c r="K240" s="7"/>
      <c r="L240" s="7"/>
      <c r="M240" s="7"/>
      <c r="N240" s="7"/>
      <c r="O240" s="19"/>
      <c r="P240" s="19"/>
      <c r="Q240" s="19"/>
      <c r="R240" s="19"/>
      <c r="S240" s="19"/>
      <c r="T240" s="19"/>
      <c r="U240" s="19"/>
      <c r="V240" s="19"/>
      <c r="W240" s="19"/>
      <c r="X240" s="19"/>
      <c r="Y240" s="19"/>
      <c r="Z240" s="19"/>
      <c r="AA240" s="19"/>
    </row>
    <row r="241" spans="2:27" ht="12.75">
      <c r="B241" s="7"/>
      <c r="C241" s="7"/>
      <c r="D241" s="7"/>
      <c r="E241" s="7"/>
      <c r="F241" s="7"/>
      <c r="G241" s="7"/>
      <c r="H241" s="7"/>
      <c r="I241" s="7"/>
      <c r="J241" s="7"/>
      <c r="K241" s="7"/>
      <c r="L241" s="7"/>
      <c r="M241" s="7"/>
      <c r="N241" s="7"/>
      <c r="O241" s="19"/>
      <c r="P241" s="19"/>
      <c r="Q241" s="19"/>
      <c r="R241" s="19"/>
      <c r="S241" s="19"/>
      <c r="T241" s="19"/>
      <c r="U241" s="19"/>
      <c r="V241" s="19"/>
      <c r="W241" s="19"/>
      <c r="X241" s="19"/>
      <c r="Y241" s="19"/>
      <c r="Z241" s="19"/>
      <c r="AA241" s="19"/>
    </row>
    <row r="242" spans="2:27" ht="12.75">
      <c r="B242" s="7"/>
      <c r="C242" s="7"/>
      <c r="D242" s="7"/>
      <c r="E242" s="7"/>
      <c r="F242" s="7"/>
      <c r="G242" s="7"/>
      <c r="H242" s="7"/>
      <c r="I242" s="7"/>
      <c r="J242" s="7"/>
      <c r="K242" s="7"/>
      <c r="L242" s="7"/>
      <c r="M242" s="7"/>
      <c r="N242" s="7"/>
      <c r="O242" s="19"/>
      <c r="P242" s="19"/>
      <c r="Q242" s="19"/>
      <c r="R242" s="19"/>
      <c r="S242" s="19"/>
      <c r="T242" s="19"/>
      <c r="U242" s="19"/>
      <c r="V242" s="19"/>
      <c r="W242" s="19"/>
      <c r="X242" s="19"/>
      <c r="Y242" s="19"/>
      <c r="Z242" s="19"/>
      <c r="AA242" s="19"/>
    </row>
    <row r="243" spans="2:27" ht="12.75">
      <c r="B243" s="7"/>
      <c r="C243" s="7"/>
      <c r="D243" s="7"/>
      <c r="E243" s="7"/>
      <c r="F243" s="7"/>
      <c r="G243" s="7"/>
      <c r="H243" s="7"/>
      <c r="I243" s="7"/>
      <c r="J243" s="7"/>
      <c r="K243" s="7"/>
      <c r="L243" s="7"/>
      <c r="M243" s="7"/>
      <c r="N243" s="7"/>
      <c r="O243" s="19"/>
      <c r="P243" s="19"/>
      <c r="Q243" s="19"/>
      <c r="R243" s="19"/>
      <c r="S243" s="19"/>
      <c r="T243" s="19"/>
      <c r="U243" s="19"/>
      <c r="V243" s="19"/>
      <c r="W243" s="19"/>
      <c r="X243" s="19"/>
      <c r="Y243" s="19"/>
      <c r="Z243" s="19"/>
      <c r="AA243" s="19"/>
    </row>
    <row r="244" spans="2:27" ht="12.75">
      <c r="B244" s="7"/>
      <c r="C244" s="7"/>
      <c r="D244" s="7"/>
      <c r="E244" s="7"/>
      <c r="F244" s="7"/>
      <c r="G244" s="7"/>
      <c r="H244" s="7"/>
      <c r="I244" s="7"/>
      <c r="J244" s="7"/>
      <c r="K244" s="7"/>
      <c r="L244" s="7"/>
      <c r="M244" s="7"/>
      <c r="N244" s="7"/>
      <c r="O244" s="19"/>
      <c r="P244" s="19"/>
      <c r="Q244" s="19"/>
      <c r="R244" s="19"/>
      <c r="S244" s="19"/>
      <c r="T244" s="19"/>
      <c r="U244" s="19"/>
      <c r="V244" s="19"/>
      <c r="W244" s="19"/>
      <c r="X244" s="19"/>
      <c r="Y244" s="19"/>
      <c r="Z244" s="19"/>
      <c r="AA244" s="19"/>
    </row>
    <row r="245" spans="2:27" ht="12.75">
      <c r="B245" s="7"/>
      <c r="C245" s="7"/>
      <c r="D245" s="7"/>
      <c r="E245" s="7"/>
      <c r="F245" s="7"/>
      <c r="G245" s="7"/>
      <c r="H245" s="7"/>
      <c r="I245" s="7"/>
      <c r="J245" s="7"/>
      <c r="K245" s="7"/>
      <c r="L245" s="7"/>
      <c r="M245" s="7"/>
      <c r="N245" s="7"/>
      <c r="O245" s="19"/>
      <c r="P245" s="19"/>
      <c r="Q245" s="19"/>
      <c r="R245" s="19"/>
      <c r="S245" s="19"/>
      <c r="T245" s="19"/>
      <c r="U245" s="19"/>
      <c r="V245" s="19"/>
      <c r="W245" s="19"/>
      <c r="X245" s="19"/>
      <c r="Y245" s="19"/>
      <c r="Z245" s="19"/>
      <c r="AA245" s="19"/>
    </row>
    <row r="246" spans="2:27" ht="12.75">
      <c r="B246" s="7"/>
      <c r="C246" s="7"/>
      <c r="D246" s="7"/>
      <c r="E246" s="7"/>
      <c r="F246" s="7"/>
      <c r="G246" s="7"/>
      <c r="H246" s="7"/>
      <c r="I246" s="7"/>
      <c r="J246" s="7"/>
      <c r="K246" s="7"/>
      <c r="L246" s="7"/>
      <c r="M246" s="7"/>
      <c r="N246" s="7"/>
      <c r="O246" s="19"/>
      <c r="P246" s="19"/>
      <c r="Q246" s="19"/>
      <c r="R246" s="19"/>
      <c r="S246" s="19"/>
      <c r="T246" s="19"/>
      <c r="U246" s="19"/>
      <c r="V246" s="19"/>
      <c r="W246" s="19"/>
      <c r="X246" s="19"/>
      <c r="Y246" s="19"/>
      <c r="Z246" s="19"/>
      <c r="AA246" s="19"/>
    </row>
    <row r="247" spans="2:27" ht="12.75">
      <c r="B247" s="7"/>
      <c r="C247" s="7"/>
      <c r="D247" s="7"/>
      <c r="E247" s="7"/>
      <c r="F247" s="7"/>
      <c r="G247" s="7"/>
      <c r="H247" s="7"/>
      <c r="I247" s="7"/>
      <c r="J247" s="7"/>
      <c r="K247" s="7"/>
      <c r="L247" s="7"/>
      <c r="M247" s="7"/>
      <c r="N247" s="7"/>
      <c r="O247" s="19"/>
      <c r="P247" s="19"/>
      <c r="Q247" s="19"/>
      <c r="R247" s="19"/>
      <c r="S247" s="19"/>
      <c r="T247" s="19"/>
      <c r="U247" s="19"/>
      <c r="V247" s="19"/>
      <c r="W247" s="19"/>
      <c r="X247" s="19"/>
      <c r="Y247" s="19"/>
      <c r="Z247" s="19"/>
      <c r="AA247" s="19"/>
    </row>
    <row r="248" spans="2:27" ht="12.75">
      <c r="B248" s="7"/>
      <c r="C248" s="7"/>
      <c r="D248" s="7"/>
      <c r="E248" s="7"/>
      <c r="F248" s="7"/>
      <c r="G248" s="7"/>
      <c r="H248" s="7"/>
      <c r="I248" s="7"/>
      <c r="J248" s="7"/>
      <c r="K248" s="7"/>
      <c r="L248" s="7"/>
      <c r="M248" s="7"/>
      <c r="N248" s="7"/>
      <c r="O248" s="19"/>
      <c r="P248" s="19"/>
      <c r="Q248" s="19"/>
      <c r="R248" s="19"/>
      <c r="S248" s="19"/>
      <c r="T248" s="19"/>
      <c r="U248" s="19"/>
      <c r="V248" s="19"/>
      <c r="W248" s="19"/>
      <c r="X248" s="19"/>
      <c r="Y248" s="19"/>
      <c r="Z248" s="19"/>
      <c r="AA248" s="19"/>
    </row>
    <row r="249" spans="2:27" ht="12.75">
      <c r="B249" s="7"/>
      <c r="C249" s="7"/>
      <c r="D249" s="7"/>
      <c r="E249" s="7"/>
      <c r="F249" s="7"/>
      <c r="G249" s="7"/>
      <c r="H249" s="7"/>
      <c r="I249" s="7"/>
      <c r="J249" s="7"/>
      <c r="K249" s="7"/>
      <c r="L249" s="7"/>
      <c r="M249" s="7"/>
      <c r="N249" s="7"/>
      <c r="O249" s="19"/>
      <c r="P249" s="19"/>
      <c r="Q249" s="19"/>
      <c r="R249" s="19"/>
      <c r="S249" s="19"/>
      <c r="T249" s="19"/>
      <c r="U249" s="19"/>
      <c r="V249" s="19"/>
      <c r="W249" s="19"/>
      <c r="X249" s="19"/>
      <c r="Y249" s="19"/>
      <c r="Z249" s="19"/>
      <c r="AA249" s="19"/>
    </row>
    <row r="250" spans="2:27" ht="12.75">
      <c r="B250" s="7"/>
      <c r="C250" s="7"/>
      <c r="D250" s="7"/>
      <c r="E250" s="7"/>
      <c r="F250" s="7"/>
      <c r="G250" s="7"/>
      <c r="H250" s="7"/>
      <c r="I250" s="7"/>
      <c r="J250" s="7"/>
      <c r="K250" s="7"/>
      <c r="L250" s="7"/>
      <c r="M250" s="7"/>
      <c r="N250" s="7"/>
      <c r="O250" s="19"/>
      <c r="P250" s="19"/>
      <c r="Q250" s="19"/>
      <c r="R250" s="19"/>
      <c r="S250" s="19"/>
      <c r="T250" s="19"/>
      <c r="U250" s="19"/>
      <c r="V250" s="19"/>
      <c r="W250" s="19"/>
      <c r="X250" s="19"/>
      <c r="Y250" s="19"/>
      <c r="Z250" s="19"/>
      <c r="AA250" s="19"/>
    </row>
    <row r="251" spans="2:27" ht="12.75">
      <c r="B251" s="7"/>
      <c r="C251" s="7"/>
      <c r="D251" s="7"/>
      <c r="E251" s="7"/>
      <c r="F251" s="7"/>
      <c r="G251" s="7"/>
      <c r="H251" s="7"/>
      <c r="I251" s="7"/>
      <c r="J251" s="7"/>
      <c r="K251" s="7"/>
      <c r="L251" s="7"/>
      <c r="M251" s="7"/>
      <c r="N251" s="7"/>
      <c r="O251" s="19"/>
      <c r="P251" s="19"/>
      <c r="Q251" s="19"/>
      <c r="R251" s="19"/>
      <c r="S251" s="19"/>
      <c r="T251" s="19"/>
      <c r="U251" s="19"/>
      <c r="V251" s="19"/>
      <c r="W251" s="19"/>
      <c r="X251" s="19"/>
      <c r="Y251" s="19"/>
      <c r="Z251" s="19"/>
      <c r="AA251" s="19"/>
    </row>
    <row r="252" spans="2:27" ht="12.75">
      <c r="B252" s="7"/>
      <c r="C252" s="7"/>
      <c r="D252" s="7"/>
      <c r="E252" s="7"/>
      <c r="F252" s="7"/>
      <c r="G252" s="7"/>
      <c r="H252" s="7"/>
      <c r="I252" s="7"/>
      <c r="J252" s="7"/>
      <c r="K252" s="7"/>
      <c r="L252" s="7"/>
      <c r="M252" s="7"/>
      <c r="N252" s="7"/>
      <c r="O252" s="19"/>
      <c r="P252" s="19"/>
      <c r="Q252" s="19"/>
      <c r="R252" s="19"/>
      <c r="S252" s="19"/>
      <c r="T252" s="19"/>
      <c r="U252" s="19"/>
      <c r="V252" s="19"/>
      <c r="W252" s="19"/>
      <c r="X252" s="19"/>
      <c r="Y252" s="19"/>
      <c r="Z252" s="19"/>
      <c r="AA252" s="19"/>
    </row>
    <row r="253" spans="2:27" ht="12.75">
      <c r="B253" s="7"/>
      <c r="C253" s="7"/>
      <c r="D253" s="7"/>
      <c r="E253" s="7"/>
      <c r="F253" s="7"/>
      <c r="G253" s="7"/>
      <c r="H253" s="7"/>
      <c r="I253" s="7"/>
      <c r="J253" s="7"/>
      <c r="K253" s="7"/>
      <c r="L253" s="7"/>
      <c r="M253" s="7"/>
      <c r="N253" s="7"/>
      <c r="O253" s="19"/>
      <c r="P253" s="19"/>
      <c r="Q253" s="19"/>
      <c r="R253" s="19"/>
      <c r="S253" s="19"/>
      <c r="T253" s="19"/>
      <c r="U253" s="19"/>
      <c r="V253" s="19"/>
      <c r="W253" s="19"/>
      <c r="X253" s="19"/>
      <c r="Y253" s="19"/>
      <c r="Z253" s="19"/>
      <c r="AA253" s="19"/>
    </row>
    <row r="254" spans="2:27" ht="12.75">
      <c r="B254" s="7"/>
      <c r="C254" s="7"/>
      <c r="D254" s="7"/>
      <c r="E254" s="7"/>
      <c r="F254" s="7"/>
      <c r="G254" s="7"/>
      <c r="H254" s="7"/>
      <c r="I254" s="7"/>
      <c r="J254" s="7"/>
      <c r="K254" s="7"/>
      <c r="L254" s="7"/>
      <c r="M254" s="7"/>
      <c r="N254" s="7"/>
      <c r="O254" s="19"/>
      <c r="P254" s="19"/>
      <c r="Q254" s="19"/>
      <c r="R254" s="19"/>
      <c r="S254" s="19"/>
      <c r="T254" s="19"/>
      <c r="U254" s="19"/>
      <c r="V254" s="19"/>
      <c r="W254" s="19"/>
      <c r="X254" s="19"/>
      <c r="Y254" s="19"/>
      <c r="Z254" s="19"/>
      <c r="AA254" s="19"/>
    </row>
    <row r="255" spans="2:27" ht="12.75">
      <c r="B255" s="7"/>
      <c r="C255" s="7"/>
      <c r="D255" s="7"/>
      <c r="E255" s="7"/>
      <c r="F255" s="7"/>
      <c r="G255" s="7"/>
      <c r="H255" s="7"/>
      <c r="I255" s="7"/>
      <c r="J255" s="7"/>
      <c r="K255" s="7"/>
      <c r="L255" s="7"/>
      <c r="M255" s="7"/>
      <c r="N255" s="7"/>
      <c r="O255" s="19"/>
      <c r="P255" s="19"/>
      <c r="Q255" s="19"/>
      <c r="R255" s="19"/>
      <c r="S255" s="19"/>
      <c r="T255" s="19"/>
      <c r="U255" s="19"/>
      <c r="V255" s="19"/>
      <c r="W255" s="19"/>
      <c r="X255" s="19"/>
      <c r="Y255" s="19"/>
      <c r="Z255" s="19"/>
      <c r="AA255" s="19"/>
    </row>
    <row r="256" spans="2:27" ht="12.75">
      <c r="B256" s="7"/>
      <c r="C256" s="7"/>
      <c r="D256" s="7"/>
      <c r="E256" s="7"/>
      <c r="F256" s="7"/>
      <c r="G256" s="7"/>
      <c r="H256" s="7"/>
      <c r="I256" s="7"/>
      <c r="J256" s="7"/>
      <c r="K256" s="7"/>
      <c r="L256" s="7"/>
      <c r="M256" s="7"/>
      <c r="N256" s="7"/>
      <c r="O256" s="19"/>
      <c r="P256" s="19"/>
      <c r="Q256" s="19"/>
      <c r="R256" s="19"/>
      <c r="S256" s="19"/>
      <c r="T256" s="19"/>
      <c r="U256" s="19"/>
      <c r="V256" s="19"/>
      <c r="W256" s="19"/>
      <c r="X256" s="19"/>
      <c r="Y256" s="19"/>
      <c r="Z256" s="19"/>
      <c r="AA256" s="19"/>
    </row>
    <row r="257" spans="2:27" ht="12.75">
      <c r="B257" s="7"/>
      <c r="C257" s="7"/>
      <c r="D257" s="7"/>
      <c r="E257" s="7"/>
      <c r="F257" s="7"/>
      <c r="G257" s="7"/>
      <c r="H257" s="7"/>
      <c r="I257" s="7"/>
      <c r="J257" s="7"/>
      <c r="K257" s="7"/>
      <c r="L257" s="7"/>
      <c r="M257" s="7"/>
      <c r="N257" s="7"/>
      <c r="O257" s="19"/>
      <c r="P257" s="19"/>
      <c r="Q257" s="19"/>
      <c r="R257" s="19"/>
      <c r="S257" s="19"/>
      <c r="T257" s="19"/>
      <c r="U257" s="19"/>
      <c r="V257" s="19"/>
      <c r="W257" s="19"/>
      <c r="X257" s="19"/>
      <c r="Y257" s="19"/>
      <c r="Z257" s="19"/>
      <c r="AA257" s="19"/>
    </row>
    <row r="258" spans="2:27" ht="12.75">
      <c r="B258" s="7"/>
      <c r="C258" s="7"/>
      <c r="D258" s="7"/>
      <c r="E258" s="7"/>
      <c r="F258" s="7"/>
      <c r="G258" s="7"/>
      <c r="H258" s="7"/>
      <c r="I258" s="7"/>
      <c r="J258" s="7"/>
      <c r="K258" s="7"/>
      <c r="L258" s="7"/>
      <c r="M258" s="7"/>
      <c r="N258" s="7"/>
      <c r="O258" s="19"/>
      <c r="P258" s="19"/>
      <c r="Q258" s="19"/>
      <c r="R258" s="19"/>
      <c r="S258" s="19"/>
      <c r="T258" s="19"/>
      <c r="U258" s="19"/>
      <c r="V258" s="19"/>
      <c r="W258" s="19"/>
      <c r="X258" s="19"/>
      <c r="Y258" s="19"/>
      <c r="Z258" s="19"/>
      <c r="AA258" s="19"/>
    </row>
    <row r="259" spans="2:27" ht="12.75">
      <c r="B259" s="7"/>
      <c r="C259" s="7"/>
      <c r="D259" s="7"/>
      <c r="E259" s="7"/>
      <c r="F259" s="7"/>
      <c r="G259" s="7"/>
      <c r="H259" s="7"/>
      <c r="I259" s="7"/>
      <c r="J259" s="7"/>
      <c r="K259" s="7"/>
      <c r="L259" s="7"/>
      <c r="M259" s="7"/>
      <c r="N259" s="7"/>
      <c r="O259" s="19"/>
      <c r="P259" s="19"/>
      <c r="Q259" s="19"/>
      <c r="R259" s="19"/>
      <c r="S259" s="19"/>
      <c r="T259" s="19"/>
      <c r="U259" s="19"/>
      <c r="V259" s="19"/>
      <c r="W259" s="19"/>
      <c r="X259" s="19"/>
      <c r="Y259" s="19"/>
      <c r="Z259" s="19"/>
      <c r="AA259" s="19"/>
    </row>
    <row r="260" spans="2:27" ht="12.75">
      <c r="B260" s="7"/>
      <c r="C260" s="7"/>
      <c r="D260" s="7"/>
      <c r="E260" s="7"/>
      <c r="F260" s="7"/>
      <c r="G260" s="7"/>
      <c r="H260" s="7"/>
      <c r="I260" s="7"/>
      <c r="J260" s="7"/>
      <c r="K260" s="7"/>
      <c r="L260" s="7"/>
      <c r="M260" s="7"/>
      <c r="N260" s="7"/>
      <c r="O260" s="19"/>
      <c r="P260" s="19"/>
      <c r="Q260" s="19"/>
      <c r="R260" s="19"/>
      <c r="S260" s="19"/>
      <c r="T260" s="19"/>
      <c r="U260" s="19"/>
      <c r="V260" s="19"/>
      <c r="W260" s="19"/>
      <c r="X260" s="19"/>
      <c r="Y260" s="19"/>
      <c r="Z260" s="19"/>
      <c r="AA260" s="19"/>
    </row>
    <row r="261" spans="2:27" ht="12.75">
      <c r="B261" s="7"/>
      <c r="C261" s="7"/>
      <c r="D261" s="7"/>
      <c r="E261" s="7"/>
      <c r="F261" s="7"/>
      <c r="G261" s="7"/>
      <c r="H261" s="7"/>
      <c r="I261" s="7"/>
      <c r="J261" s="7"/>
      <c r="K261" s="7"/>
      <c r="L261" s="7"/>
      <c r="M261" s="7"/>
      <c r="N261" s="7"/>
      <c r="O261" s="19"/>
      <c r="P261" s="19"/>
      <c r="Q261" s="19"/>
      <c r="R261" s="19"/>
      <c r="S261" s="19"/>
      <c r="T261" s="19"/>
      <c r="U261" s="19"/>
      <c r="V261" s="19"/>
      <c r="W261" s="19"/>
      <c r="X261" s="19"/>
      <c r="Y261" s="19"/>
      <c r="Z261" s="19"/>
      <c r="AA261" s="19"/>
    </row>
    <row r="262" spans="2:27" ht="12.75">
      <c r="B262" s="7"/>
      <c r="C262" s="7"/>
      <c r="D262" s="7"/>
      <c r="E262" s="7"/>
      <c r="F262" s="7"/>
      <c r="G262" s="7"/>
      <c r="H262" s="7"/>
      <c r="I262" s="7"/>
      <c r="J262" s="7"/>
      <c r="K262" s="7"/>
      <c r="L262" s="7"/>
      <c r="M262" s="7"/>
      <c r="N262" s="7"/>
      <c r="O262" s="19"/>
      <c r="P262" s="19"/>
      <c r="Q262" s="19"/>
      <c r="R262" s="19"/>
      <c r="S262" s="19"/>
      <c r="T262" s="19"/>
      <c r="U262" s="19"/>
      <c r="V262" s="19"/>
      <c r="W262" s="19"/>
      <c r="X262" s="19"/>
      <c r="Y262" s="19"/>
      <c r="Z262" s="19"/>
      <c r="AA262" s="19"/>
    </row>
    <row r="263" spans="2:27" ht="12.75">
      <c r="B263" s="7"/>
      <c r="C263" s="7"/>
      <c r="D263" s="7"/>
      <c r="E263" s="7"/>
      <c r="F263" s="7"/>
      <c r="G263" s="7"/>
      <c r="H263" s="7"/>
      <c r="I263" s="7"/>
      <c r="J263" s="7"/>
      <c r="K263" s="7"/>
      <c r="L263" s="7"/>
      <c r="M263" s="7"/>
      <c r="N263" s="7"/>
      <c r="O263" s="19"/>
      <c r="P263" s="19"/>
      <c r="Q263" s="19"/>
      <c r="R263" s="19"/>
      <c r="S263" s="19"/>
      <c r="T263" s="19"/>
      <c r="U263" s="19"/>
      <c r="V263" s="19"/>
      <c r="W263" s="19"/>
      <c r="X263" s="19"/>
      <c r="Y263" s="19"/>
      <c r="Z263" s="19"/>
      <c r="AA263" s="19"/>
    </row>
    <row r="264" spans="2:27" ht="12.75">
      <c r="B264" s="7"/>
      <c r="C264" s="7"/>
      <c r="D264" s="7"/>
      <c r="E264" s="7"/>
      <c r="F264" s="7"/>
      <c r="G264" s="7"/>
      <c r="H264" s="7"/>
      <c r="I264" s="7"/>
      <c r="J264" s="7"/>
      <c r="K264" s="7"/>
      <c r="L264" s="7"/>
      <c r="M264" s="7"/>
      <c r="N264" s="7"/>
      <c r="O264" s="19"/>
      <c r="P264" s="19"/>
      <c r="Q264" s="19"/>
      <c r="R264" s="19"/>
      <c r="S264" s="19"/>
      <c r="T264" s="19"/>
      <c r="U264" s="19"/>
      <c r="V264" s="19"/>
      <c r="W264" s="19"/>
      <c r="X264" s="19"/>
      <c r="Y264" s="19"/>
      <c r="Z264" s="19"/>
      <c r="AA264" s="19"/>
    </row>
    <row r="265" spans="2:27" ht="12.75">
      <c r="B265" s="7"/>
      <c r="C265" s="7"/>
      <c r="D265" s="7"/>
      <c r="E265" s="7"/>
      <c r="F265" s="7"/>
      <c r="G265" s="7"/>
      <c r="H265" s="7"/>
      <c r="I265" s="7"/>
      <c r="J265" s="7"/>
      <c r="K265" s="7"/>
      <c r="L265" s="7"/>
      <c r="M265" s="7"/>
      <c r="N265" s="7"/>
      <c r="O265" s="19"/>
      <c r="P265" s="19"/>
      <c r="Q265" s="19"/>
      <c r="R265" s="19"/>
      <c r="S265" s="19"/>
      <c r="T265" s="19"/>
      <c r="U265" s="19"/>
      <c r="V265" s="19"/>
      <c r="W265" s="19"/>
      <c r="X265" s="19"/>
      <c r="Y265" s="19"/>
      <c r="Z265" s="19"/>
      <c r="AA265" s="19"/>
    </row>
    <row r="266" spans="2:27" ht="12.75">
      <c r="B266" s="7"/>
      <c r="C266" s="7"/>
      <c r="D266" s="7"/>
      <c r="E266" s="7"/>
      <c r="F266" s="7"/>
      <c r="G266" s="7"/>
      <c r="H266" s="7"/>
      <c r="I266" s="7"/>
      <c r="J266" s="7"/>
      <c r="K266" s="7"/>
      <c r="L266" s="7"/>
      <c r="M266" s="7"/>
      <c r="N266" s="7"/>
      <c r="O266" s="19"/>
      <c r="P266" s="19"/>
      <c r="Q266" s="19"/>
      <c r="R266" s="19"/>
      <c r="S266" s="19"/>
      <c r="T266" s="19"/>
      <c r="U266" s="19"/>
      <c r="V266" s="19"/>
      <c r="W266" s="19"/>
      <c r="X266" s="19"/>
      <c r="Y266" s="19"/>
      <c r="Z266" s="19"/>
      <c r="AA266" s="19"/>
    </row>
    <row r="267" spans="2:27" ht="12.75">
      <c r="B267" s="7"/>
      <c r="C267" s="7"/>
      <c r="D267" s="7"/>
      <c r="E267" s="7"/>
      <c r="F267" s="7"/>
      <c r="G267" s="7"/>
      <c r="H267" s="7"/>
      <c r="I267" s="7"/>
      <c r="J267" s="7"/>
      <c r="K267" s="7"/>
      <c r="L267" s="7"/>
      <c r="M267" s="7"/>
      <c r="N267" s="7"/>
      <c r="O267" s="19"/>
      <c r="P267" s="19"/>
      <c r="Q267" s="19"/>
      <c r="R267" s="19"/>
      <c r="S267" s="19"/>
      <c r="T267" s="19"/>
      <c r="U267" s="19"/>
      <c r="V267" s="19"/>
      <c r="W267" s="19"/>
      <c r="X267" s="19"/>
      <c r="Y267" s="19"/>
      <c r="Z267" s="19"/>
      <c r="AA267" s="19"/>
    </row>
    <row r="268" spans="2:27" ht="12.75">
      <c r="B268" s="7"/>
      <c r="C268" s="7"/>
      <c r="D268" s="7"/>
      <c r="E268" s="7"/>
      <c r="F268" s="7"/>
      <c r="G268" s="7"/>
      <c r="H268" s="7"/>
      <c r="I268" s="7"/>
      <c r="J268" s="7"/>
      <c r="K268" s="7"/>
      <c r="L268" s="7"/>
      <c r="M268" s="7"/>
      <c r="N268" s="7"/>
      <c r="O268" s="19"/>
      <c r="P268" s="19"/>
      <c r="Q268" s="19"/>
      <c r="R268" s="19"/>
      <c r="S268" s="19"/>
      <c r="T268" s="19"/>
      <c r="U268" s="19"/>
      <c r="V268" s="19"/>
      <c r="W268" s="19"/>
      <c r="X268" s="19"/>
      <c r="Y268" s="19"/>
      <c r="Z268" s="19"/>
      <c r="AA268" s="19"/>
    </row>
    <row r="269" spans="2:27" ht="12.75">
      <c r="B269" s="7"/>
      <c r="C269" s="7"/>
      <c r="D269" s="7"/>
      <c r="E269" s="7"/>
      <c r="F269" s="7"/>
      <c r="G269" s="7"/>
      <c r="H269" s="7"/>
      <c r="I269" s="7"/>
      <c r="J269" s="7"/>
      <c r="K269" s="7"/>
      <c r="L269" s="7"/>
      <c r="M269" s="7"/>
      <c r="N269" s="7"/>
      <c r="O269" s="19"/>
      <c r="P269" s="19"/>
      <c r="Q269" s="19"/>
      <c r="R269" s="19"/>
      <c r="S269" s="19"/>
      <c r="T269" s="19"/>
      <c r="U269" s="19"/>
      <c r="V269" s="19"/>
      <c r="W269" s="19"/>
      <c r="X269" s="19"/>
      <c r="Y269" s="19"/>
      <c r="Z269" s="19"/>
      <c r="AA269" s="19"/>
    </row>
    <row r="270" spans="2:27" ht="12.75">
      <c r="B270" s="7"/>
      <c r="C270" s="7"/>
      <c r="D270" s="7"/>
      <c r="E270" s="7"/>
      <c r="F270" s="7"/>
      <c r="G270" s="7"/>
      <c r="H270" s="7"/>
      <c r="I270" s="7"/>
      <c r="J270" s="7"/>
      <c r="K270" s="7"/>
      <c r="L270" s="7"/>
      <c r="M270" s="7"/>
      <c r="N270" s="7"/>
      <c r="O270" s="19"/>
      <c r="P270" s="19"/>
      <c r="Q270" s="19"/>
      <c r="R270" s="19"/>
      <c r="S270" s="19"/>
      <c r="T270" s="19"/>
      <c r="U270" s="19"/>
      <c r="V270" s="19"/>
      <c r="W270" s="19"/>
      <c r="X270" s="19"/>
      <c r="Y270" s="19"/>
      <c r="Z270" s="19"/>
      <c r="AA270" s="19"/>
    </row>
    <row r="271" spans="2:27" ht="12.75">
      <c r="B271" s="7"/>
      <c r="C271" s="7"/>
      <c r="D271" s="7"/>
      <c r="E271" s="7"/>
      <c r="F271" s="7"/>
      <c r="G271" s="7"/>
      <c r="H271" s="7"/>
      <c r="I271" s="7"/>
      <c r="J271" s="7"/>
      <c r="K271" s="7"/>
      <c r="L271" s="7"/>
      <c r="M271" s="7"/>
      <c r="N271" s="7"/>
      <c r="O271" s="19"/>
      <c r="P271" s="19"/>
      <c r="Q271" s="19"/>
      <c r="R271" s="19"/>
      <c r="S271" s="19"/>
      <c r="T271" s="19"/>
      <c r="U271" s="19"/>
      <c r="V271" s="19"/>
      <c r="W271" s="19"/>
      <c r="X271" s="19"/>
      <c r="Y271" s="19"/>
      <c r="Z271" s="19"/>
      <c r="AA271" s="19"/>
    </row>
    <row r="272" spans="2:27" ht="12.75">
      <c r="B272" s="7"/>
      <c r="C272" s="7"/>
      <c r="D272" s="7"/>
      <c r="E272" s="7"/>
      <c r="F272" s="7"/>
      <c r="G272" s="7"/>
      <c r="H272" s="7"/>
      <c r="I272" s="7"/>
      <c r="J272" s="7"/>
      <c r="K272" s="7"/>
      <c r="L272" s="7"/>
      <c r="M272" s="7"/>
      <c r="N272" s="7"/>
      <c r="O272" s="19"/>
      <c r="P272" s="19"/>
      <c r="Q272" s="19"/>
      <c r="R272" s="19"/>
      <c r="S272" s="19"/>
      <c r="T272" s="19"/>
      <c r="U272" s="19"/>
      <c r="V272" s="19"/>
      <c r="W272" s="19"/>
      <c r="X272" s="19"/>
      <c r="Y272" s="19"/>
      <c r="Z272" s="19"/>
      <c r="AA272" s="19"/>
    </row>
    <row r="273" spans="2:27" ht="12.75">
      <c r="B273" s="7"/>
      <c r="C273" s="7"/>
      <c r="D273" s="7"/>
      <c r="E273" s="7"/>
      <c r="F273" s="7"/>
      <c r="G273" s="7"/>
      <c r="H273" s="7"/>
      <c r="I273" s="7"/>
      <c r="J273" s="7"/>
      <c r="K273" s="7"/>
      <c r="L273" s="7"/>
      <c r="M273" s="7"/>
      <c r="N273" s="7"/>
      <c r="O273" s="19"/>
      <c r="P273" s="19"/>
      <c r="Q273" s="19"/>
      <c r="R273" s="19"/>
      <c r="S273" s="19"/>
      <c r="T273" s="19"/>
      <c r="U273" s="19"/>
      <c r="V273" s="19"/>
      <c r="W273" s="19"/>
      <c r="X273" s="19"/>
      <c r="Y273" s="19"/>
      <c r="Z273" s="19"/>
      <c r="AA273" s="19"/>
    </row>
    <row r="274" spans="2:27" ht="12.75">
      <c r="B274" s="7"/>
      <c r="C274" s="7"/>
      <c r="D274" s="7"/>
      <c r="E274" s="7"/>
      <c r="F274" s="7"/>
      <c r="G274" s="7"/>
      <c r="H274" s="7"/>
      <c r="I274" s="7"/>
      <c r="J274" s="7"/>
      <c r="K274" s="7"/>
      <c r="L274" s="7"/>
      <c r="M274" s="7"/>
      <c r="N274" s="7"/>
      <c r="O274" s="19"/>
      <c r="P274" s="19"/>
      <c r="Q274" s="19"/>
      <c r="R274" s="19"/>
      <c r="S274" s="19"/>
      <c r="T274" s="19"/>
      <c r="U274" s="19"/>
      <c r="V274" s="19"/>
      <c r="W274" s="19"/>
      <c r="X274" s="19"/>
      <c r="Y274" s="19"/>
      <c r="Z274" s="19"/>
      <c r="AA274" s="19"/>
    </row>
    <row r="275" spans="2:27" ht="12.75">
      <c r="B275" s="7"/>
      <c r="C275" s="7"/>
      <c r="D275" s="7"/>
      <c r="E275" s="7"/>
      <c r="F275" s="7"/>
      <c r="G275" s="7"/>
      <c r="H275" s="7"/>
      <c r="I275" s="7"/>
      <c r="J275" s="7"/>
      <c r="K275" s="7"/>
      <c r="L275" s="7"/>
      <c r="M275" s="7"/>
      <c r="N275" s="7"/>
      <c r="O275" s="19"/>
      <c r="P275" s="19"/>
      <c r="Q275" s="19"/>
      <c r="R275" s="19"/>
      <c r="S275" s="19"/>
      <c r="T275" s="19"/>
      <c r="U275" s="19"/>
      <c r="V275" s="19"/>
      <c r="W275" s="19"/>
      <c r="X275" s="19"/>
      <c r="Y275" s="19"/>
      <c r="Z275" s="19"/>
      <c r="AA275" s="19"/>
    </row>
    <row r="276" spans="2:27" ht="12.75">
      <c r="B276" s="7"/>
      <c r="C276" s="7"/>
      <c r="D276" s="7"/>
      <c r="E276" s="7"/>
      <c r="F276" s="7"/>
      <c r="G276" s="7"/>
      <c r="H276" s="7"/>
      <c r="I276" s="7"/>
      <c r="J276" s="7"/>
      <c r="K276" s="7"/>
      <c r="L276" s="7"/>
      <c r="M276" s="7"/>
      <c r="N276" s="7"/>
      <c r="O276" s="19"/>
      <c r="P276" s="19"/>
      <c r="Q276" s="19"/>
      <c r="R276" s="19"/>
      <c r="S276" s="19"/>
      <c r="T276" s="19"/>
      <c r="U276" s="19"/>
      <c r="V276" s="19"/>
      <c r="W276" s="19"/>
      <c r="X276" s="19"/>
      <c r="Y276" s="19"/>
      <c r="Z276" s="19"/>
      <c r="AA276" s="19"/>
    </row>
    <row r="277" spans="2:27" ht="12.75">
      <c r="B277" s="7"/>
      <c r="C277" s="7"/>
      <c r="D277" s="7"/>
      <c r="E277" s="7"/>
      <c r="F277" s="7"/>
      <c r="G277" s="7"/>
      <c r="H277" s="7"/>
      <c r="I277" s="7"/>
      <c r="J277" s="7"/>
      <c r="K277" s="7"/>
      <c r="L277" s="7"/>
      <c r="M277" s="7"/>
      <c r="N277" s="7"/>
      <c r="O277" s="19"/>
      <c r="P277" s="19"/>
      <c r="Q277" s="19"/>
      <c r="R277" s="19"/>
      <c r="S277" s="19"/>
      <c r="T277" s="19"/>
      <c r="U277" s="19"/>
      <c r="V277" s="19"/>
      <c r="W277" s="19"/>
      <c r="X277" s="19"/>
      <c r="Y277" s="19"/>
      <c r="Z277" s="19"/>
      <c r="AA277" s="19"/>
    </row>
    <row r="278" spans="2:27" ht="12.75">
      <c r="B278" s="7"/>
      <c r="C278" s="7"/>
      <c r="D278" s="7"/>
      <c r="E278" s="7"/>
      <c r="F278" s="7"/>
      <c r="G278" s="7"/>
      <c r="H278" s="7"/>
      <c r="I278" s="7"/>
      <c r="J278" s="7"/>
      <c r="K278" s="7"/>
      <c r="L278" s="7"/>
      <c r="M278" s="7"/>
      <c r="N278" s="7"/>
      <c r="O278" s="19"/>
      <c r="P278" s="19"/>
      <c r="Q278" s="19"/>
      <c r="R278" s="19"/>
      <c r="S278" s="19"/>
      <c r="T278" s="19"/>
      <c r="U278" s="19"/>
      <c r="V278" s="19"/>
      <c r="W278" s="19"/>
      <c r="X278" s="19"/>
      <c r="Y278" s="19"/>
      <c r="Z278" s="19"/>
      <c r="AA278" s="19"/>
    </row>
    <row r="279" spans="2:27" ht="12.75">
      <c r="B279" s="7"/>
      <c r="C279" s="7"/>
      <c r="D279" s="7"/>
      <c r="E279" s="7"/>
      <c r="F279" s="7"/>
      <c r="G279" s="7"/>
      <c r="H279" s="7"/>
      <c r="I279" s="7"/>
      <c r="J279" s="7"/>
      <c r="K279" s="7"/>
      <c r="L279" s="7"/>
      <c r="M279" s="7"/>
      <c r="N279" s="7"/>
      <c r="O279" s="19"/>
      <c r="P279" s="19"/>
      <c r="Q279" s="19"/>
      <c r="R279" s="19"/>
      <c r="S279" s="19"/>
      <c r="T279" s="19"/>
      <c r="U279" s="19"/>
      <c r="V279" s="19"/>
      <c r="W279" s="19"/>
      <c r="X279" s="19"/>
      <c r="Y279" s="19"/>
      <c r="Z279" s="19"/>
      <c r="AA279" s="19"/>
    </row>
    <row r="280" spans="2:27" ht="12.75">
      <c r="B280" s="7"/>
      <c r="C280" s="7"/>
      <c r="D280" s="7"/>
      <c r="E280" s="7"/>
      <c r="F280" s="7"/>
      <c r="G280" s="7"/>
      <c r="H280" s="7"/>
      <c r="I280" s="7"/>
      <c r="J280" s="7"/>
      <c r="K280" s="7"/>
      <c r="L280" s="7"/>
      <c r="M280" s="7"/>
      <c r="N280" s="7"/>
      <c r="O280" s="19"/>
      <c r="P280" s="19"/>
      <c r="Q280" s="19"/>
      <c r="R280" s="19"/>
      <c r="S280" s="19"/>
      <c r="T280" s="19"/>
      <c r="U280" s="19"/>
      <c r="V280" s="19"/>
      <c r="W280" s="19"/>
      <c r="X280" s="19"/>
      <c r="Y280" s="19"/>
      <c r="Z280" s="19"/>
      <c r="AA280" s="19"/>
    </row>
    <row r="281" spans="2:27" ht="12.75">
      <c r="B281" s="7"/>
      <c r="C281" s="7"/>
      <c r="D281" s="7"/>
      <c r="E281" s="7"/>
      <c r="F281" s="7"/>
      <c r="G281" s="7"/>
      <c r="H281" s="7"/>
      <c r="I281" s="7"/>
      <c r="J281" s="7"/>
      <c r="K281" s="7"/>
      <c r="L281" s="7"/>
      <c r="M281" s="7"/>
      <c r="N281" s="7"/>
      <c r="O281" s="19"/>
      <c r="P281" s="19"/>
      <c r="Q281" s="19"/>
      <c r="R281" s="19"/>
      <c r="S281" s="19"/>
      <c r="T281" s="19"/>
      <c r="U281" s="19"/>
      <c r="V281" s="19"/>
      <c r="W281" s="19"/>
      <c r="X281" s="19"/>
      <c r="Y281" s="19"/>
      <c r="Z281" s="19"/>
      <c r="AA281" s="19"/>
    </row>
    <row r="282" spans="2:27" ht="12.75">
      <c r="B282" s="7"/>
      <c r="C282" s="7"/>
      <c r="D282" s="7"/>
      <c r="E282" s="7"/>
      <c r="F282" s="7"/>
      <c r="G282" s="7"/>
      <c r="H282" s="7"/>
      <c r="I282" s="7"/>
      <c r="J282" s="7"/>
      <c r="K282" s="7"/>
      <c r="L282" s="7"/>
      <c r="M282" s="7"/>
      <c r="N282" s="7"/>
      <c r="O282" s="19"/>
      <c r="P282" s="19"/>
      <c r="Q282" s="19"/>
      <c r="R282" s="19"/>
      <c r="S282" s="19"/>
      <c r="T282" s="19"/>
      <c r="U282" s="19"/>
      <c r="V282" s="19"/>
      <c r="W282" s="19"/>
      <c r="X282" s="19"/>
      <c r="Y282" s="19"/>
      <c r="Z282" s="19"/>
      <c r="AA282" s="19"/>
    </row>
    <row r="283" spans="2:27" ht="12.75">
      <c r="B283" s="7"/>
      <c r="C283" s="7"/>
      <c r="D283" s="7"/>
      <c r="E283" s="7"/>
      <c r="F283" s="7"/>
      <c r="G283" s="7"/>
      <c r="H283" s="7"/>
      <c r="I283" s="7"/>
      <c r="J283" s="7"/>
      <c r="K283" s="7"/>
      <c r="L283" s="7"/>
      <c r="M283" s="7"/>
      <c r="N283" s="7"/>
      <c r="O283" s="19"/>
      <c r="P283" s="19"/>
      <c r="Q283" s="19"/>
      <c r="R283" s="19"/>
      <c r="S283" s="19"/>
      <c r="T283" s="19"/>
      <c r="U283" s="19"/>
      <c r="V283" s="19"/>
      <c r="W283" s="19"/>
      <c r="X283" s="19"/>
      <c r="Y283" s="19"/>
      <c r="Z283" s="19"/>
      <c r="AA283" s="19"/>
    </row>
    <row r="284" spans="2:27" ht="12.75">
      <c r="B284" s="7"/>
      <c r="C284" s="7"/>
      <c r="D284" s="7"/>
      <c r="E284" s="7"/>
      <c r="F284" s="7"/>
      <c r="G284" s="7"/>
      <c r="H284" s="7"/>
      <c r="I284" s="7"/>
      <c r="J284" s="7"/>
      <c r="K284" s="7"/>
      <c r="L284" s="7"/>
      <c r="M284" s="7"/>
      <c r="N284" s="7"/>
      <c r="O284" s="19"/>
      <c r="P284" s="19"/>
      <c r="Q284" s="19"/>
      <c r="R284" s="19"/>
      <c r="S284" s="19"/>
      <c r="T284" s="19"/>
      <c r="U284" s="19"/>
      <c r="V284" s="19"/>
      <c r="W284" s="19"/>
      <c r="X284" s="19"/>
      <c r="Y284" s="19"/>
      <c r="Z284" s="19"/>
      <c r="AA284" s="19"/>
    </row>
    <row r="285" spans="2:27" ht="12.75">
      <c r="B285" s="7"/>
      <c r="C285" s="7"/>
      <c r="D285" s="7"/>
      <c r="E285" s="7"/>
      <c r="F285" s="7"/>
      <c r="G285" s="7"/>
      <c r="H285" s="7"/>
      <c r="I285" s="7"/>
      <c r="J285" s="7"/>
      <c r="K285" s="7"/>
      <c r="L285" s="7"/>
      <c r="M285" s="7"/>
      <c r="N285" s="7"/>
      <c r="O285" s="19"/>
      <c r="P285" s="19"/>
      <c r="Q285" s="19"/>
      <c r="R285" s="19"/>
      <c r="S285" s="19"/>
      <c r="T285" s="19"/>
      <c r="U285" s="19"/>
      <c r="V285" s="19"/>
      <c r="W285" s="19"/>
      <c r="X285" s="19"/>
      <c r="Y285" s="19"/>
      <c r="Z285" s="19"/>
      <c r="AA285" s="19"/>
    </row>
    <row r="286" spans="2:27" ht="12.75">
      <c r="B286" s="7"/>
      <c r="C286" s="7"/>
      <c r="D286" s="7"/>
      <c r="E286" s="7"/>
      <c r="F286" s="7"/>
      <c r="G286" s="7"/>
      <c r="H286" s="7"/>
      <c r="I286" s="7"/>
      <c r="J286" s="7"/>
      <c r="K286" s="7"/>
      <c r="L286" s="7"/>
      <c r="M286" s="7"/>
      <c r="N286" s="7"/>
      <c r="O286" s="19"/>
      <c r="P286" s="19"/>
      <c r="Q286" s="19"/>
      <c r="R286" s="19"/>
      <c r="S286" s="19"/>
      <c r="T286" s="19"/>
      <c r="U286" s="19"/>
      <c r="V286" s="19"/>
      <c r="W286" s="19"/>
      <c r="X286" s="19"/>
      <c r="Y286" s="19"/>
      <c r="Z286" s="19"/>
      <c r="AA286" s="19"/>
    </row>
    <row r="287" spans="2:27" ht="12.75">
      <c r="B287" s="7"/>
      <c r="C287" s="7"/>
      <c r="D287" s="7"/>
      <c r="E287" s="7"/>
      <c r="F287" s="7"/>
      <c r="G287" s="7"/>
      <c r="H287" s="7"/>
      <c r="I287" s="7"/>
      <c r="J287" s="7"/>
      <c r="K287" s="7"/>
      <c r="L287" s="7"/>
      <c r="M287" s="7"/>
      <c r="N287" s="7"/>
      <c r="O287" s="19"/>
      <c r="P287" s="19"/>
      <c r="Q287" s="19"/>
      <c r="R287" s="19"/>
      <c r="S287" s="19"/>
      <c r="T287" s="19"/>
      <c r="U287" s="19"/>
      <c r="V287" s="19"/>
      <c r="W287" s="19"/>
      <c r="X287" s="19"/>
      <c r="Y287" s="19"/>
      <c r="Z287" s="19"/>
      <c r="AA287" s="19"/>
    </row>
    <row r="288" spans="2:27" ht="12.75">
      <c r="B288" s="7"/>
      <c r="C288" s="7"/>
      <c r="D288" s="7"/>
      <c r="E288" s="7"/>
      <c r="F288" s="7"/>
      <c r="G288" s="7"/>
      <c r="H288" s="7"/>
      <c r="I288" s="7"/>
      <c r="J288" s="7"/>
      <c r="K288" s="7"/>
      <c r="L288" s="7"/>
      <c r="M288" s="7"/>
      <c r="N288" s="7"/>
      <c r="O288" s="19"/>
      <c r="P288" s="19"/>
      <c r="Q288" s="19"/>
      <c r="R288" s="19"/>
      <c r="S288" s="19"/>
      <c r="T288" s="19"/>
      <c r="U288" s="19"/>
      <c r="V288" s="19"/>
      <c r="W288" s="19"/>
      <c r="X288" s="19"/>
      <c r="Y288" s="19"/>
      <c r="Z288" s="19"/>
      <c r="AA288" s="19"/>
    </row>
    <row r="289" spans="2:27" ht="12.75">
      <c r="B289" s="7"/>
      <c r="C289" s="7"/>
      <c r="D289" s="7"/>
      <c r="E289" s="7"/>
      <c r="F289" s="7"/>
      <c r="G289" s="7"/>
      <c r="H289" s="7"/>
      <c r="I289" s="7"/>
      <c r="J289" s="7"/>
      <c r="K289" s="7"/>
      <c r="L289" s="7"/>
      <c r="M289" s="7"/>
      <c r="N289" s="7"/>
      <c r="O289" s="19"/>
      <c r="P289" s="19"/>
      <c r="Q289" s="19"/>
      <c r="R289" s="19"/>
      <c r="S289" s="19"/>
      <c r="T289" s="19"/>
      <c r="U289" s="19"/>
      <c r="V289" s="19"/>
      <c r="W289" s="19"/>
      <c r="X289" s="19"/>
      <c r="Y289" s="19"/>
      <c r="Z289" s="19"/>
      <c r="AA289" s="19"/>
    </row>
    <row r="290" spans="2:27" ht="12.75">
      <c r="B290" s="7"/>
      <c r="C290" s="7"/>
      <c r="D290" s="7"/>
      <c r="E290" s="7"/>
      <c r="F290" s="7"/>
      <c r="G290" s="7"/>
      <c r="H290" s="7"/>
      <c r="I290" s="7"/>
      <c r="J290" s="7"/>
      <c r="K290" s="7"/>
      <c r="L290" s="7"/>
      <c r="M290" s="7"/>
      <c r="N290" s="7"/>
      <c r="O290" s="19"/>
      <c r="P290" s="19"/>
      <c r="Q290" s="19"/>
      <c r="R290" s="19"/>
      <c r="S290" s="19"/>
      <c r="T290" s="19"/>
      <c r="U290" s="19"/>
      <c r="V290" s="19"/>
      <c r="W290" s="19"/>
      <c r="X290" s="19"/>
      <c r="Y290" s="19"/>
      <c r="Z290" s="19"/>
      <c r="AA290" s="19"/>
    </row>
    <row r="291" spans="2:27" ht="12.75">
      <c r="B291" s="7"/>
      <c r="C291" s="7"/>
      <c r="D291" s="7"/>
      <c r="E291" s="7"/>
      <c r="F291" s="7"/>
      <c r="G291" s="7"/>
      <c r="H291" s="7"/>
      <c r="I291" s="7"/>
      <c r="J291" s="7"/>
      <c r="K291" s="7"/>
      <c r="L291" s="7"/>
      <c r="M291" s="7"/>
      <c r="N291" s="7"/>
      <c r="O291" s="19"/>
      <c r="P291" s="19"/>
      <c r="Q291" s="19"/>
      <c r="R291" s="19"/>
      <c r="S291" s="19"/>
      <c r="T291" s="19"/>
      <c r="U291" s="19"/>
      <c r="V291" s="19"/>
      <c r="W291" s="19"/>
      <c r="X291" s="19"/>
      <c r="Y291" s="19"/>
      <c r="Z291" s="19"/>
      <c r="AA291" s="19"/>
    </row>
    <row r="292" spans="2:27" ht="12.75">
      <c r="B292" s="7"/>
      <c r="C292" s="7"/>
      <c r="D292" s="7"/>
      <c r="E292" s="7"/>
      <c r="F292" s="7"/>
      <c r="G292" s="7"/>
      <c r="H292" s="7"/>
      <c r="I292" s="7"/>
      <c r="J292" s="7"/>
      <c r="K292" s="7"/>
      <c r="L292" s="7"/>
      <c r="M292" s="7"/>
      <c r="N292" s="7"/>
      <c r="O292" s="19"/>
      <c r="P292" s="19"/>
      <c r="Q292" s="19"/>
      <c r="R292" s="19"/>
      <c r="S292" s="19"/>
      <c r="T292" s="19"/>
      <c r="U292" s="19"/>
      <c r="V292" s="19"/>
      <c r="W292" s="19"/>
      <c r="X292" s="19"/>
      <c r="Y292" s="19"/>
      <c r="Z292" s="19"/>
      <c r="AA292" s="19"/>
    </row>
    <row r="293" spans="2:27" ht="12.75">
      <c r="B293" s="7"/>
      <c r="C293" s="7"/>
      <c r="D293" s="7"/>
      <c r="E293" s="7"/>
      <c r="F293" s="7"/>
      <c r="G293" s="7"/>
      <c r="H293" s="7"/>
      <c r="I293" s="7"/>
      <c r="J293" s="7"/>
      <c r="K293" s="7"/>
      <c r="L293" s="7"/>
      <c r="M293" s="7"/>
      <c r="N293" s="7"/>
      <c r="O293" s="19"/>
      <c r="P293" s="19"/>
      <c r="Q293" s="19"/>
      <c r="R293" s="19"/>
      <c r="S293" s="19"/>
      <c r="T293" s="19"/>
      <c r="U293" s="19"/>
      <c r="V293" s="19"/>
      <c r="W293" s="19"/>
      <c r="X293" s="19"/>
      <c r="Y293" s="19"/>
      <c r="Z293" s="19"/>
      <c r="AA293" s="19"/>
    </row>
    <row r="294" spans="2:27" ht="12.75">
      <c r="B294" s="7"/>
      <c r="C294" s="7"/>
      <c r="D294" s="7"/>
      <c r="E294" s="7"/>
      <c r="F294" s="7"/>
      <c r="G294" s="7"/>
      <c r="H294" s="7"/>
      <c r="I294" s="7"/>
      <c r="J294" s="7"/>
      <c r="K294" s="7"/>
      <c r="L294" s="7"/>
      <c r="M294" s="7"/>
      <c r="N294" s="7"/>
      <c r="O294" s="19"/>
      <c r="P294" s="19"/>
      <c r="Q294" s="19"/>
      <c r="R294" s="19"/>
      <c r="S294" s="19"/>
      <c r="T294" s="19"/>
      <c r="U294" s="19"/>
      <c r="V294" s="19"/>
      <c r="W294" s="19"/>
      <c r="X294" s="19"/>
      <c r="Y294" s="19"/>
      <c r="Z294" s="19"/>
      <c r="AA294" s="19"/>
    </row>
    <row r="295" spans="2:27" ht="12.75">
      <c r="B295" s="7"/>
      <c r="C295" s="7"/>
      <c r="D295" s="7"/>
      <c r="E295" s="7"/>
      <c r="F295" s="7"/>
      <c r="G295" s="7"/>
      <c r="H295" s="7"/>
      <c r="I295" s="7"/>
      <c r="J295" s="7"/>
      <c r="K295" s="7"/>
      <c r="L295" s="7"/>
      <c r="M295" s="7"/>
      <c r="N295" s="7"/>
      <c r="O295" s="19"/>
      <c r="P295" s="19"/>
      <c r="Q295" s="19"/>
      <c r="R295" s="19"/>
      <c r="S295" s="19"/>
      <c r="T295" s="19"/>
      <c r="U295" s="19"/>
      <c r="V295" s="19"/>
      <c r="W295" s="19"/>
      <c r="X295" s="19"/>
      <c r="Y295" s="19"/>
      <c r="Z295" s="19"/>
      <c r="AA295" s="19"/>
    </row>
    <row r="296" spans="2:27" ht="12.75">
      <c r="B296" s="7"/>
      <c r="C296" s="7"/>
      <c r="D296" s="7"/>
      <c r="E296" s="7"/>
      <c r="F296" s="7"/>
      <c r="G296" s="7"/>
      <c r="H296" s="7"/>
      <c r="I296" s="7"/>
      <c r="J296" s="7"/>
      <c r="K296" s="7"/>
      <c r="L296" s="7"/>
      <c r="M296" s="7"/>
      <c r="N296" s="7"/>
      <c r="O296" s="19"/>
      <c r="P296" s="19"/>
      <c r="Q296" s="19"/>
      <c r="R296" s="19"/>
      <c r="S296" s="19"/>
      <c r="T296" s="19"/>
      <c r="U296" s="19"/>
      <c r="V296" s="19"/>
      <c r="W296" s="19"/>
      <c r="X296" s="19"/>
      <c r="Y296" s="19"/>
      <c r="Z296" s="19"/>
      <c r="AA296" s="19"/>
    </row>
    <row r="297" spans="2:27" ht="12.75">
      <c r="B297" s="7"/>
      <c r="C297" s="7"/>
      <c r="D297" s="7"/>
      <c r="E297" s="7"/>
      <c r="F297" s="7"/>
      <c r="G297" s="7"/>
      <c r="H297" s="7"/>
      <c r="I297" s="7"/>
      <c r="J297" s="7"/>
      <c r="K297" s="7"/>
      <c r="L297" s="7"/>
      <c r="M297" s="7"/>
      <c r="N297" s="7"/>
      <c r="O297" s="19"/>
      <c r="P297" s="19"/>
      <c r="Q297" s="19"/>
      <c r="R297" s="19"/>
      <c r="S297" s="19"/>
      <c r="T297" s="19"/>
      <c r="U297" s="19"/>
      <c r="V297" s="19"/>
      <c r="W297" s="19"/>
      <c r="X297" s="19"/>
      <c r="Y297" s="19"/>
      <c r="Z297" s="19"/>
      <c r="AA297" s="19"/>
    </row>
    <row r="298" spans="2:27" ht="12.75">
      <c r="B298" s="7"/>
      <c r="C298" s="7"/>
      <c r="D298" s="7"/>
      <c r="E298" s="7"/>
      <c r="F298" s="7"/>
      <c r="G298" s="7"/>
      <c r="H298" s="7"/>
      <c r="I298" s="7"/>
      <c r="J298" s="7"/>
      <c r="K298" s="7"/>
      <c r="L298" s="7"/>
      <c r="M298" s="7"/>
      <c r="N298" s="7"/>
      <c r="O298" s="19"/>
      <c r="P298" s="19"/>
      <c r="Q298" s="19"/>
      <c r="R298" s="19"/>
      <c r="S298" s="19"/>
      <c r="T298" s="19"/>
      <c r="U298" s="19"/>
      <c r="V298" s="19"/>
      <c r="W298" s="19"/>
      <c r="X298" s="19"/>
      <c r="Y298" s="19"/>
      <c r="Z298" s="19"/>
      <c r="AA298" s="19"/>
    </row>
    <row r="299" spans="2:27" ht="12.75">
      <c r="B299" s="7"/>
      <c r="C299" s="7"/>
      <c r="D299" s="7"/>
      <c r="E299" s="7"/>
      <c r="F299" s="7"/>
      <c r="G299" s="7"/>
      <c r="H299" s="7"/>
      <c r="I299" s="7"/>
      <c r="J299" s="7"/>
      <c r="K299" s="7"/>
      <c r="L299" s="7"/>
      <c r="M299" s="7"/>
      <c r="N299" s="7"/>
      <c r="O299" s="19"/>
      <c r="P299" s="19"/>
      <c r="Q299" s="19"/>
      <c r="R299" s="19"/>
      <c r="S299" s="19"/>
      <c r="T299" s="19"/>
      <c r="U299" s="19"/>
      <c r="V299" s="19"/>
      <c r="W299" s="19"/>
      <c r="X299" s="19"/>
      <c r="Y299" s="19"/>
      <c r="Z299" s="19"/>
      <c r="AA299" s="19"/>
    </row>
    <row r="300" spans="2:27" ht="12.75">
      <c r="B300" s="7"/>
      <c r="C300" s="7"/>
      <c r="D300" s="7"/>
      <c r="E300" s="7"/>
      <c r="F300" s="7"/>
      <c r="G300" s="7"/>
      <c r="H300" s="7"/>
      <c r="I300" s="7"/>
      <c r="J300" s="7"/>
      <c r="K300" s="7"/>
      <c r="L300" s="7"/>
      <c r="M300" s="7"/>
      <c r="N300" s="7"/>
      <c r="O300" s="19"/>
      <c r="P300" s="19"/>
      <c r="Q300" s="19"/>
      <c r="R300" s="19"/>
      <c r="S300" s="19"/>
      <c r="T300" s="19"/>
      <c r="U300" s="19"/>
      <c r="V300" s="19"/>
      <c r="W300" s="19"/>
      <c r="X300" s="19"/>
      <c r="Y300" s="19"/>
      <c r="Z300" s="19"/>
      <c r="AA300" s="19"/>
    </row>
    <row r="301" spans="2:27" ht="12.75">
      <c r="B301" s="7"/>
      <c r="C301" s="7"/>
      <c r="D301" s="7"/>
      <c r="E301" s="7"/>
      <c r="F301" s="7"/>
      <c r="G301" s="7"/>
      <c r="H301" s="7"/>
      <c r="I301" s="7"/>
      <c r="J301" s="7"/>
      <c r="K301" s="7"/>
      <c r="L301" s="7"/>
      <c r="M301" s="7"/>
      <c r="N301" s="7"/>
      <c r="O301" s="19"/>
      <c r="P301" s="19"/>
      <c r="Q301" s="19"/>
      <c r="R301" s="19"/>
      <c r="S301" s="19"/>
      <c r="T301" s="19"/>
      <c r="U301" s="19"/>
      <c r="V301" s="19"/>
      <c r="W301" s="19"/>
      <c r="X301" s="19"/>
      <c r="Y301" s="19"/>
      <c r="Z301" s="19"/>
      <c r="AA301" s="19"/>
    </row>
    <row r="302" spans="2:27" ht="12.75">
      <c r="B302" s="7"/>
      <c r="C302" s="7"/>
      <c r="D302" s="7"/>
      <c r="E302" s="7"/>
      <c r="F302" s="7"/>
      <c r="G302" s="7"/>
      <c r="H302" s="7"/>
      <c r="I302" s="7"/>
      <c r="J302" s="7"/>
      <c r="K302" s="7"/>
      <c r="L302" s="7"/>
      <c r="M302" s="7"/>
      <c r="N302" s="7"/>
      <c r="O302" s="19"/>
      <c r="P302" s="19"/>
      <c r="Q302" s="19"/>
      <c r="R302" s="19"/>
      <c r="S302" s="19"/>
      <c r="T302" s="19"/>
      <c r="U302" s="19"/>
      <c r="V302" s="19"/>
      <c r="W302" s="19"/>
      <c r="X302" s="19"/>
      <c r="Y302" s="19"/>
      <c r="Z302" s="19"/>
      <c r="AA302" s="19"/>
    </row>
    <row r="303" spans="2:27" ht="12.75">
      <c r="B303" s="7"/>
      <c r="C303" s="7"/>
      <c r="D303" s="7"/>
      <c r="E303" s="7"/>
      <c r="F303" s="7"/>
      <c r="G303" s="7"/>
      <c r="H303" s="7"/>
      <c r="I303" s="7"/>
      <c r="J303" s="7"/>
      <c r="K303" s="7"/>
      <c r="L303" s="7"/>
      <c r="M303" s="7"/>
      <c r="N303" s="7"/>
      <c r="O303" s="19"/>
      <c r="P303" s="19"/>
      <c r="Q303" s="19"/>
      <c r="R303" s="19"/>
      <c r="S303" s="19"/>
      <c r="T303" s="19"/>
      <c r="U303" s="19"/>
      <c r="V303" s="19"/>
      <c r="W303" s="19"/>
      <c r="X303" s="19"/>
      <c r="Y303" s="19"/>
      <c r="Z303" s="19"/>
      <c r="AA303" s="19"/>
    </row>
    <row r="304" spans="2:27" ht="12.75">
      <c r="B304" s="7"/>
      <c r="C304" s="7"/>
      <c r="D304" s="7"/>
      <c r="E304" s="7"/>
      <c r="F304" s="7"/>
      <c r="G304" s="7"/>
      <c r="H304" s="7"/>
      <c r="I304" s="7"/>
      <c r="J304" s="7"/>
      <c r="K304" s="7"/>
      <c r="L304" s="7"/>
      <c r="M304" s="7"/>
      <c r="N304" s="7"/>
      <c r="O304" s="19"/>
      <c r="P304" s="19"/>
      <c r="Q304" s="19"/>
      <c r="R304" s="19"/>
      <c r="S304" s="19"/>
      <c r="T304" s="19"/>
      <c r="U304" s="19"/>
      <c r="V304" s="19"/>
      <c r="W304" s="19"/>
      <c r="X304" s="19"/>
      <c r="Y304" s="19"/>
      <c r="Z304" s="19"/>
      <c r="AA304" s="19"/>
    </row>
    <row r="305" spans="2:27" ht="12.75">
      <c r="B305" s="7"/>
      <c r="C305" s="7"/>
      <c r="D305" s="7"/>
      <c r="E305" s="7"/>
      <c r="F305" s="7"/>
      <c r="G305" s="7"/>
      <c r="H305" s="7"/>
      <c r="I305" s="7"/>
      <c r="J305" s="7"/>
      <c r="K305" s="7"/>
      <c r="L305" s="7"/>
      <c r="M305" s="7"/>
      <c r="N305" s="7"/>
      <c r="O305" s="19"/>
      <c r="P305" s="19"/>
      <c r="Q305" s="19"/>
      <c r="R305" s="19"/>
      <c r="S305" s="19"/>
      <c r="T305" s="19"/>
      <c r="U305" s="19"/>
      <c r="V305" s="19"/>
      <c r="W305" s="19"/>
      <c r="X305" s="19"/>
      <c r="Y305" s="19"/>
      <c r="Z305" s="19"/>
      <c r="AA305" s="19"/>
    </row>
    <row r="306" spans="2:27" ht="12.75">
      <c r="B306" s="7"/>
      <c r="C306" s="7"/>
      <c r="D306" s="7"/>
      <c r="E306" s="7"/>
      <c r="F306" s="7"/>
      <c r="G306" s="7"/>
      <c r="H306" s="7"/>
      <c r="I306" s="7"/>
      <c r="J306" s="7"/>
      <c r="K306" s="7"/>
      <c r="L306" s="7"/>
      <c r="M306" s="7"/>
      <c r="N306" s="7"/>
      <c r="O306" s="19"/>
      <c r="P306" s="19"/>
      <c r="Q306" s="19"/>
      <c r="R306" s="19"/>
      <c r="S306" s="19"/>
      <c r="T306" s="19"/>
      <c r="U306" s="19"/>
      <c r="V306" s="19"/>
      <c r="W306" s="19"/>
      <c r="X306" s="19"/>
      <c r="Y306" s="19"/>
      <c r="Z306" s="19"/>
      <c r="AA306" s="19"/>
    </row>
    <row r="307" spans="2:27" ht="12.75">
      <c r="B307" s="7"/>
      <c r="C307" s="7"/>
      <c r="D307" s="7"/>
      <c r="E307" s="7"/>
      <c r="F307" s="7"/>
      <c r="G307" s="7"/>
      <c r="H307" s="7"/>
      <c r="I307" s="7"/>
      <c r="J307" s="7"/>
      <c r="K307" s="7"/>
      <c r="L307" s="7"/>
      <c r="M307" s="7"/>
      <c r="N307" s="7"/>
      <c r="O307" s="19"/>
      <c r="P307" s="19"/>
      <c r="Q307" s="19"/>
      <c r="R307" s="19"/>
      <c r="S307" s="19"/>
      <c r="T307" s="19"/>
      <c r="U307" s="19"/>
      <c r="V307" s="19"/>
      <c r="W307" s="19"/>
      <c r="X307" s="19"/>
      <c r="Y307" s="19"/>
      <c r="Z307" s="19"/>
      <c r="AA307" s="19"/>
    </row>
    <row r="308" spans="2:27" ht="12.75">
      <c r="B308" s="7"/>
      <c r="C308" s="7"/>
      <c r="D308" s="7"/>
      <c r="E308" s="7"/>
      <c r="F308" s="7"/>
      <c r="G308" s="7"/>
      <c r="H308" s="7"/>
      <c r="I308" s="7"/>
      <c r="J308" s="7"/>
      <c r="K308" s="7"/>
      <c r="L308" s="7"/>
      <c r="M308" s="7"/>
      <c r="N308" s="7"/>
      <c r="O308" s="19"/>
      <c r="P308" s="19"/>
      <c r="Q308" s="19"/>
      <c r="R308" s="19"/>
      <c r="S308" s="19"/>
      <c r="T308" s="19"/>
      <c r="U308" s="19"/>
      <c r="V308" s="19"/>
      <c r="W308" s="19"/>
      <c r="X308" s="19"/>
      <c r="Y308" s="19"/>
      <c r="Z308" s="19"/>
      <c r="AA308" s="19"/>
    </row>
    <row r="309" spans="2:27" ht="12.75">
      <c r="B309" s="7"/>
      <c r="C309" s="7"/>
      <c r="D309" s="7"/>
      <c r="E309" s="7"/>
      <c r="F309" s="7"/>
      <c r="G309" s="7"/>
      <c r="H309" s="7"/>
      <c r="I309" s="7"/>
      <c r="J309" s="7"/>
      <c r="K309" s="7"/>
      <c r="L309" s="7"/>
      <c r="M309" s="7"/>
      <c r="N309" s="7"/>
      <c r="O309" s="19"/>
      <c r="P309" s="19"/>
      <c r="Q309" s="19"/>
      <c r="R309" s="19"/>
      <c r="S309" s="19"/>
      <c r="T309" s="19"/>
      <c r="U309" s="19"/>
      <c r="V309" s="19"/>
      <c r="W309" s="19"/>
      <c r="X309" s="19"/>
      <c r="Y309" s="19"/>
      <c r="Z309" s="19"/>
      <c r="AA309" s="19"/>
    </row>
    <row r="310" spans="2:27" ht="12.75">
      <c r="B310" s="7"/>
      <c r="C310" s="7"/>
      <c r="D310" s="7"/>
      <c r="E310" s="7"/>
      <c r="F310" s="7"/>
      <c r="G310" s="7"/>
      <c r="H310" s="7"/>
      <c r="I310" s="7"/>
      <c r="J310" s="7"/>
      <c r="K310" s="7"/>
      <c r="L310" s="7"/>
      <c r="M310" s="7"/>
      <c r="N310" s="7"/>
      <c r="O310" s="19"/>
      <c r="P310" s="19"/>
      <c r="Q310" s="19"/>
      <c r="R310" s="19"/>
      <c r="S310" s="19"/>
      <c r="T310" s="19"/>
      <c r="U310" s="19"/>
      <c r="V310" s="19"/>
      <c r="W310" s="19"/>
      <c r="X310" s="19"/>
      <c r="Y310" s="19"/>
      <c r="Z310" s="19"/>
      <c r="AA310" s="19"/>
    </row>
    <row r="311" spans="2:27" ht="12.75">
      <c r="B311" s="7"/>
      <c r="C311" s="7"/>
      <c r="D311" s="7"/>
      <c r="E311" s="7"/>
      <c r="F311" s="7"/>
      <c r="G311" s="7"/>
      <c r="H311" s="7"/>
      <c r="I311" s="7"/>
      <c r="J311" s="7"/>
      <c r="K311" s="7"/>
      <c r="L311" s="7"/>
      <c r="M311" s="7"/>
      <c r="N311" s="7"/>
      <c r="O311" s="19"/>
      <c r="P311" s="19"/>
      <c r="Q311" s="19"/>
      <c r="R311" s="19"/>
      <c r="S311" s="19"/>
      <c r="T311" s="19"/>
      <c r="U311" s="19"/>
      <c r="V311" s="19"/>
      <c r="W311" s="19"/>
      <c r="X311" s="19"/>
      <c r="Y311" s="19"/>
      <c r="Z311" s="19"/>
      <c r="AA311" s="19"/>
    </row>
    <row r="312" spans="2:27" ht="12.75">
      <c r="B312" s="7"/>
      <c r="C312" s="7"/>
      <c r="D312" s="7"/>
      <c r="E312" s="7"/>
      <c r="F312" s="7"/>
      <c r="G312" s="7"/>
      <c r="H312" s="7"/>
      <c r="I312" s="7"/>
      <c r="J312" s="7"/>
      <c r="K312" s="7"/>
      <c r="L312" s="7"/>
      <c r="M312" s="7"/>
      <c r="N312" s="7"/>
      <c r="O312" s="19"/>
      <c r="P312" s="19"/>
      <c r="Q312" s="19"/>
      <c r="R312" s="19"/>
      <c r="S312" s="19"/>
      <c r="T312" s="19"/>
      <c r="U312" s="19"/>
      <c r="V312" s="19"/>
      <c r="W312" s="19"/>
      <c r="X312" s="19"/>
      <c r="Y312" s="19"/>
      <c r="Z312" s="19"/>
      <c r="AA312" s="19"/>
    </row>
    <row r="313" spans="2:27" ht="12.75">
      <c r="B313" s="7"/>
      <c r="C313" s="7"/>
      <c r="D313" s="7"/>
      <c r="E313" s="7"/>
      <c r="F313" s="7"/>
      <c r="G313" s="7"/>
      <c r="H313" s="7"/>
      <c r="I313" s="7"/>
      <c r="J313" s="7"/>
      <c r="K313" s="7"/>
      <c r="L313" s="7"/>
      <c r="M313" s="7"/>
      <c r="N313" s="7"/>
      <c r="O313" s="19"/>
      <c r="P313" s="19"/>
      <c r="Q313" s="19"/>
      <c r="R313" s="19"/>
      <c r="S313" s="19"/>
      <c r="T313" s="19"/>
      <c r="U313" s="19"/>
      <c r="V313" s="19"/>
      <c r="W313" s="19"/>
      <c r="X313" s="19"/>
      <c r="Y313" s="19"/>
      <c r="Z313" s="19"/>
      <c r="AA313" s="19"/>
    </row>
    <row r="314" spans="2:27" ht="12.75">
      <c r="B314" s="7"/>
      <c r="C314" s="7"/>
      <c r="D314" s="7"/>
      <c r="E314" s="7"/>
      <c r="F314" s="7"/>
      <c r="G314" s="7"/>
      <c r="H314" s="7"/>
      <c r="I314" s="7"/>
      <c r="J314" s="7"/>
      <c r="K314" s="7"/>
      <c r="L314" s="7"/>
      <c r="M314" s="7"/>
      <c r="N314" s="7"/>
      <c r="O314" s="19"/>
      <c r="P314" s="19"/>
      <c r="Q314" s="19"/>
      <c r="R314" s="19"/>
      <c r="S314" s="19"/>
      <c r="T314" s="19"/>
      <c r="U314" s="19"/>
      <c r="V314" s="19"/>
      <c r="W314" s="19"/>
      <c r="X314" s="19"/>
      <c r="Y314" s="19"/>
      <c r="Z314" s="19"/>
      <c r="AA314" s="19"/>
    </row>
    <row r="315" spans="2:27" ht="12.75">
      <c r="B315" s="7"/>
      <c r="C315" s="7"/>
      <c r="D315" s="7"/>
      <c r="E315" s="7"/>
      <c r="F315" s="7"/>
      <c r="G315" s="7"/>
      <c r="H315" s="7"/>
      <c r="I315" s="7"/>
      <c r="J315" s="7"/>
      <c r="K315" s="7"/>
      <c r="L315" s="7"/>
      <c r="M315" s="7"/>
      <c r="N315" s="7"/>
      <c r="O315" s="19"/>
      <c r="P315" s="19"/>
      <c r="Q315" s="19"/>
      <c r="R315" s="19"/>
      <c r="S315" s="19"/>
      <c r="T315" s="19"/>
      <c r="U315" s="19"/>
      <c r="V315" s="19"/>
      <c r="W315" s="19"/>
      <c r="X315" s="19"/>
      <c r="Y315" s="19"/>
      <c r="Z315" s="19"/>
      <c r="AA315" s="19"/>
    </row>
    <row r="316" spans="2:27" ht="12.75">
      <c r="B316" s="7"/>
      <c r="C316" s="7"/>
      <c r="D316" s="7"/>
      <c r="E316" s="7"/>
      <c r="F316" s="7"/>
      <c r="G316" s="7"/>
      <c r="H316" s="7"/>
      <c r="I316" s="7"/>
      <c r="J316" s="7"/>
      <c r="K316" s="7"/>
      <c r="L316" s="7"/>
      <c r="M316" s="7"/>
      <c r="N316" s="7"/>
      <c r="O316" s="19"/>
      <c r="P316" s="19"/>
      <c r="Q316" s="19"/>
      <c r="R316" s="19"/>
      <c r="S316" s="19"/>
      <c r="T316" s="19"/>
      <c r="U316" s="19"/>
      <c r="V316" s="19"/>
      <c r="W316" s="19"/>
      <c r="X316" s="19"/>
      <c r="Y316" s="19"/>
      <c r="Z316" s="19"/>
      <c r="AA316" s="19"/>
    </row>
    <row r="317" spans="2:27" ht="12.75">
      <c r="B317" s="7"/>
      <c r="C317" s="7"/>
      <c r="D317" s="7"/>
      <c r="E317" s="7"/>
      <c r="F317" s="7"/>
      <c r="G317" s="7"/>
      <c r="H317" s="7"/>
      <c r="I317" s="7"/>
      <c r="J317" s="7"/>
      <c r="K317" s="7"/>
      <c r="L317" s="7"/>
      <c r="M317" s="7"/>
      <c r="N317" s="7"/>
      <c r="O317" s="19"/>
      <c r="P317" s="19"/>
      <c r="Q317" s="19"/>
      <c r="R317" s="19"/>
      <c r="S317" s="19"/>
      <c r="T317" s="19"/>
      <c r="U317" s="19"/>
      <c r="V317" s="19"/>
      <c r="W317" s="19"/>
      <c r="X317" s="19"/>
      <c r="Y317" s="19"/>
      <c r="Z317" s="19"/>
      <c r="AA317" s="19"/>
    </row>
    <row r="318" spans="2:27" ht="12.75">
      <c r="B318" s="7"/>
      <c r="C318" s="7"/>
      <c r="D318" s="7"/>
      <c r="E318" s="7"/>
      <c r="F318" s="7"/>
      <c r="G318" s="7"/>
      <c r="H318" s="7"/>
      <c r="I318" s="7"/>
      <c r="J318" s="7"/>
      <c r="K318" s="7"/>
      <c r="L318" s="7"/>
      <c r="M318" s="7"/>
      <c r="N318" s="7"/>
      <c r="O318" s="19"/>
      <c r="P318" s="19"/>
      <c r="Q318" s="19"/>
      <c r="R318" s="19"/>
      <c r="S318" s="19"/>
      <c r="T318" s="19"/>
      <c r="U318" s="19"/>
      <c r="V318" s="19"/>
      <c r="W318" s="19"/>
      <c r="X318" s="19"/>
      <c r="Y318" s="19"/>
      <c r="Z318" s="19"/>
      <c r="AA318" s="19"/>
    </row>
    <row r="319" spans="2:27" ht="12.75">
      <c r="B319" s="7"/>
      <c r="C319" s="7"/>
      <c r="D319" s="7"/>
      <c r="E319" s="7"/>
      <c r="F319" s="7"/>
      <c r="G319" s="7"/>
      <c r="H319" s="7"/>
      <c r="I319" s="7"/>
      <c r="J319" s="7"/>
      <c r="K319" s="7"/>
      <c r="L319" s="7"/>
      <c r="M319" s="7"/>
      <c r="N319" s="7"/>
      <c r="O319" s="19"/>
      <c r="P319" s="19"/>
      <c r="Q319" s="19"/>
      <c r="R319" s="19"/>
      <c r="S319" s="19"/>
      <c r="T319" s="19"/>
      <c r="U319" s="19"/>
      <c r="V319" s="19"/>
      <c r="W319" s="19"/>
      <c r="X319" s="19"/>
      <c r="Y319" s="19"/>
      <c r="Z319" s="19"/>
      <c r="AA319" s="19"/>
    </row>
    <row r="320" spans="2:27" ht="12.75">
      <c r="B320" s="7"/>
      <c r="C320" s="7"/>
      <c r="D320" s="7"/>
      <c r="E320" s="7"/>
      <c r="F320" s="7"/>
      <c r="G320" s="7"/>
      <c r="H320" s="7"/>
      <c r="I320" s="7"/>
      <c r="J320" s="7"/>
      <c r="K320" s="7"/>
      <c r="L320" s="7"/>
      <c r="M320" s="7"/>
      <c r="N320" s="7"/>
      <c r="O320" s="19"/>
      <c r="P320" s="19"/>
      <c r="Q320" s="19"/>
      <c r="R320" s="19"/>
      <c r="S320" s="19"/>
      <c r="T320" s="19"/>
      <c r="U320" s="19"/>
      <c r="V320" s="19"/>
      <c r="W320" s="19"/>
      <c r="X320" s="19"/>
      <c r="Y320" s="19"/>
      <c r="Z320" s="19"/>
      <c r="AA320" s="19"/>
    </row>
    <row r="321" spans="2:27" ht="12.75">
      <c r="B321" s="7"/>
      <c r="C321" s="7"/>
      <c r="D321" s="7"/>
      <c r="E321" s="7"/>
      <c r="F321" s="7"/>
      <c r="G321" s="7"/>
      <c r="H321" s="7"/>
      <c r="I321" s="7"/>
      <c r="J321" s="7"/>
      <c r="K321" s="7"/>
      <c r="L321" s="7"/>
      <c r="M321" s="7"/>
      <c r="N321" s="7"/>
      <c r="O321" s="19"/>
      <c r="P321" s="19"/>
      <c r="Q321" s="19"/>
      <c r="R321" s="19"/>
      <c r="S321" s="19"/>
      <c r="T321" s="19"/>
      <c r="U321" s="19"/>
      <c r="V321" s="19"/>
      <c r="W321" s="19"/>
      <c r="X321" s="19"/>
      <c r="Y321" s="19"/>
      <c r="Z321" s="19"/>
      <c r="AA321" s="19"/>
    </row>
    <row r="322" spans="2:27" ht="12.75">
      <c r="B322" s="7"/>
      <c r="C322" s="7"/>
      <c r="D322" s="7"/>
      <c r="E322" s="7"/>
      <c r="F322" s="7"/>
      <c r="G322" s="7"/>
      <c r="H322" s="7"/>
      <c r="I322" s="7"/>
      <c r="J322" s="7"/>
      <c r="K322" s="7"/>
      <c r="L322" s="7"/>
      <c r="M322" s="7"/>
      <c r="N322" s="7"/>
      <c r="O322" s="19"/>
      <c r="P322" s="19"/>
      <c r="Q322" s="19"/>
      <c r="R322" s="19"/>
      <c r="S322" s="19"/>
      <c r="T322" s="19"/>
      <c r="U322" s="19"/>
      <c r="V322" s="19"/>
      <c r="W322" s="19"/>
      <c r="X322" s="19"/>
      <c r="Y322" s="19"/>
      <c r="Z322" s="19"/>
      <c r="AA322" s="19"/>
    </row>
    <row r="323" spans="2:27" ht="12.75">
      <c r="B323" s="7"/>
      <c r="C323" s="7"/>
      <c r="D323" s="7"/>
      <c r="E323" s="7"/>
      <c r="F323" s="7"/>
      <c r="G323" s="7"/>
      <c r="H323" s="7"/>
      <c r="I323" s="7"/>
      <c r="J323" s="7"/>
      <c r="K323" s="7"/>
      <c r="L323" s="7"/>
      <c r="M323" s="7"/>
      <c r="N323" s="7"/>
      <c r="O323" s="19"/>
      <c r="P323" s="19"/>
      <c r="Q323" s="19"/>
      <c r="R323" s="19"/>
      <c r="S323" s="19"/>
      <c r="T323" s="19"/>
      <c r="U323" s="19"/>
      <c r="V323" s="19"/>
      <c r="W323" s="19"/>
      <c r="X323" s="19"/>
      <c r="Y323" s="19"/>
      <c r="Z323" s="19"/>
      <c r="AA323" s="19"/>
    </row>
    <row r="324" spans="2:27" ht="12.75">
      <c r="B324" s="7"/>
      <c r="C324" s="7"/>
      <c r="D324" s="7"/>
      <c r="E324" s="7"/>
      <c r="F324" s="7"/>
      <c r="G324" s="7"/>
      <c r="H324" s="7"/>
      <c r="I324" s="7"/>
      <c r="J324" s="7"/>
      <c r="K324" s="7"/>
      <c r="L324" s="7"/>
      <c r="M324" s="7"/>
      <c r="N324" s="7"/>
      <c r="O324" s="19"/>
      <c r="P324" s="19"/>
      <c r="Q324" s="19"/>
      <c r="R324" s="19"/>
      <c r="S324" s="19"/>
      <c r="T324" s="19"/>
      <c r="U324" s="19"/>
      <c r="V324" s="19"/>
      <c r="W324" s="19"/>
      <c r="X324" s="19"/>
      <c r="Y324" s="19"/>
      <c r="Z324" s="19"/>
      <c r="AA324" s="19"/>
    </row>
    <row r="325" spans="2:27" ht="12.75">
      <c r="B325" s="7"/>
      <c r="C325" s="7"/>
      <c r="D325" s="7"/>
      <c r="E325" s="7"/>
      <c r="F325" s="7"/>
      <c r="G325" s="7"/>
      <c r="H325" s="7"/>
      <c r="I325" s="7"/>
      <c r="J325" s="7"/>
      <c r="K325" s="7"/>
      <c r="L325" s="7"/>
      <c r="M325" s="7"/>
      <c r="N325" s="7"/>
      <c r="O325" s="19"/>
      <c r="P325" s="19"/>
      <c r="Q325" s="19"/>
      <c r="R325" s="19"/>
      <c r="S325" s="19"/>
      <c r="T325" s="19"/>
      <c r="U325" s="19"/>
      <c r="V325" s="19"/>
      <c r="W325" s="19"/>
      <c r="X325" s="19"/>
      <c r="Y325" s="19"/>
      <c r="Z325" s="19"/>
      <c r="AA325" s="19"/>
    </row>
    <row r="326" spans="2:27" ht="12.75">
      <c r="B326" s="7"/>
      <c r="C326" s="7"/>
      <c r="D326" s="7"/>
      <c r="E326" s="7"/>
      <c r="F326" s="7"/>
      <c r="G326" s="7"/>
      <c r="H326" s="7"/>
      <c r="I326" s="7"/>
      <c r="J326" s="7"/>
      <c r="K326" s="7"/>
      <c r="L326" s="7"/>
      <c r="M326" s="7"/>
      <c r="N326" s="7"/>
      <c r="O326" s="19"/>
      <c r="P326" s="19"/>
      <c r="Q326" s="19"/>
      <c r="R326" s="19"/>
      <c r="S326" s="19"/>
      <c r="T326" s="19"/>
      <c r="U326" s="19"/>
      <c r="V326" s="19"/>
      <c r="W326" s="19"/>
      <c r="X326" s="19"/>
      <c r="Y326" s="19"/>
      <c r="Z326" s="19"/>
      <c r="AA326" s="19"/>
    </row>
    <row r="327" spans="2:27" ht="12.75">
      <c r="B327" s="7"/>
      <c r="C327" s="7"/>
      <c r="D327" s="7"/>
      <c r="E327" s="7"/>
      <c r="F327" s="7"/>
      <c r="G327" s="7"/>
      <c r="H327" s="7"/>
      <c r="I327" s="7"/>
      <c r="J327" s="7"/>
      <c r="K327" s="7"/>
      <c r="L327" s="7"/>
      <c r="M327" s="7"/>
      <c r="N327" s="7"/>
      <c r="O327" s="19"/>
      <c r="P327" s="19"/>
      <c r="Q327" s="19"/>
      <c r="R327" s="19"/>
      <c r="S327" s="19"/>
      <c r="T327" s="19"/>
      <c r="U327" s="19"/>
      <c r="V327" s="19"/>
      <c r="W327" s="19"/>
      <c r="X327" s="19"/>
      <c r="Y327" s="19"/>
      <c r="Z327" s="19"/>
      <c r="AA327" s="19"/>
    </row>
    <row r="328" spans="2:27" ht="12.75">
      <c r="B328" s="7"/>
      <c r="C328" s="7"/>
      <c r="D328" s="7"/>
      <c r="E328" s="7"/>
      <c r="F328" s="7"/>
      <c r="G328" s="7"/>
      <c r="H328" s="7"/>
      <c r="I328" s="7"/>
      <c r="J328" s="7"/>
      <c r="K328" s="7"/>
      <c r="L328" s="7"/>
      <c r="M328" s="7"/>
      <c r="N328" s="7"/>
      <c r="O328" s="19"/>
      <c r="P328" s="19"/>
      <c r="Q328" s="19"/>
      <c r="R328" s="19"/>
      <c r="S328" s="19"/>
      <c r="T328" s="19"/>
      <c r="U328" s="19"/>
      <c r="V328" s="19"/>
      <c r="W328" s="19"/>
      <c r="X328" s="19"/>
      <c r="Y328" s="19"/>
      <c r="Z328" s="19"/>
      <c r="AA328" s="19"/>
    </row>
    <row r="329" spans="2:27" ht="12.75">
      <c r="B329" s="7"/>
      <c r="C329" s="7"/>
      <c r="D329" s="7"/>
      <c r="E329" s="7"/>
      <c r="F329" s="7"/>
      <c r="G329" s="7"/>
      <c r="H329" s="7"/>
      <c r="I329" s="7"/>
      <c r="J329" s="7"/>
      <c r="K329" s="7"/>
      <c r="L329" s="7"/>
      <c r="M329" s="7"/>
      <c r="N329" s="7"/>
      <c r="O329" s="19"/>
      <c r="P329" s="19"/>
      <c r="Q329" s="19"/>
      <c r="R329" s="19"/>
      <c r="S329" s="19"/>
      <c r="T329" s="19"/>
      <c r="U329" s="19"/>
      <c r="V329" s="19"/>
      <c r="W329" s="19"/>
      <c r="X329" s="19"/>
      <c r="Y329" s="19"/>
      <c r="Z329" s="19"/>
      <c r="AA329" s="19"/>
    </row>
    <row r="330" spans="2:27" ht="12.75">
      <c r="B330" s="7"/>
      <c r="C330" s="7"/>
      <c r="D330" s="7"/>
      <c r="E330" s="7"/>
      <c r="F330" s="7"/>
      <c r="G330" s="7"/>
      <c r="H330" s="7"/>
      <c r="I330" s="7"/>
      <c r="J330" s="7"/>
      <c r="K330" s="7"/>
      <c r="L330" s="7"/>
      <c r="M330" s="7"/>
      <c r="N330" s="7"/>
      <c r="O330" s="19"/>
      <c r="P330" s="19"/>
      <c r="Q330" s="19"/>
      <c r="R330" s="19"/>
      <c r="S330" s="19"/>
      <c r="T330" s="19"/>
      <c r="U330" s="19"/>
      <c r="V330" s="19"/>
      <c r="W330" s="19"/>
      <c r="X330" s="19"/>
      <c r="Y330" s="19"/>
      <c r="Z330" s="19"/>
      <c r="AA330" s="19"/>
    </row>
    <row r="331" spans="2:27" ht="12.75">
      <c r="B331" s="7"/>
      <c r="C331" s="7"/>
      <c r="D331" s="7"/>
      <c r="E331" s="7"/>
      <c r="F331" s="7"/>
      <c r="G331" s="7"/>
      <c r="H331" s="7"/>
      <c r="I331" s="7"/>
      <c r="J331" s="7"/>
      <c r="K331" s="7"/>
      <c r="L331" s="7"/>
      <c r="M331" s="7"/>
      <c r="N331" s="7"/>
      <c r="O331" s="19"/>
      <c r="P331" s="19"/>
      <c r="Q331" s="19"/>
      <c r="R331" s="19"/>
      <c r="S331" s="19"/>
      <c r="T331" s="19"/>
      <c r="U331" s="19"/>
      <c r="V331" s="19"/>
      <c r="W331" s="19"/>
      <c r="X331" s="19"/>
      <c r="Y331" s="19"/>
      <c r="Z331" s="19"/>
      <c r="AA331" s="19"/>
    </row>
    <row r="332" spans="2:27" ht="12.75">
      <c r="B332" s="7"/>
      <c r="C332" s="7"/>
      <c r="D332" s="7"/>
      <c r="E332" s="7"/>
      <c r="F332" s="7"/>
      <c r="G332" s="7"/>
      <c r="H332" s="7"/>
      <c r="I332" s="7"/>
      <c r="J332" s="7"/>
      <c r="K332" s="7"/>
      <c r="L332" s="7"/>
      <c r="M332" s="7"/>
      <c r="N332" s="7"/>
      <c r="O332" s="19"/>
      <c r="P332" s="19"/>
      <c r="Q332" s="19"/>
      <c r="R332" s="19"/>
      <c r="S332" s="19"/>
      <c r="T332" s="19"/>
      <c r="U332" s="19"/>
      <c r="V332" s="19"/>
      <c r="W332" s="19"/>
      <c r="X332" s="19"/>
      <c r="Y332" s="19"/>
      <c r="Z332" s="19"/>
      <c r="AA332" s="19"/>
    </row>
    <row r="333" spans="2:27" ht="12.75">
      <c r="B333" s="7"/>
      <c r="C333" s="7"/>
      <c r="D333" s="7"/>
      <c r="E333" s="7"/>
      <c r="F333" s="7"/>
      <c r="G333" s="7"/>
      <c r="H333" s="7"/>
      <c r="I333" s="7"/>
      <c r="J333" s="7"/>
      <c r="K333" s="7"/>
      <c r="L333" s="7"/>
      <c r="M333" s="7"/>
      <c r="N333" s="7"/>
      <c r="O333" s="19"/>
      <c r="P333" s="19"/>
      <c r="Q333" s="19"/>
      <c r="R333" s="19"/>
      <c r="S333" s="19"/>
      <c r="T333" s="19"/>
      <c r="U333" s="19"/>
      <c r="V333" s="19"/>
      <c r="W333" s="19"/>
      <c r="X333" s="19"/>
      <c r="Y333" s="19"/>
      <c r="Z333" s="19"/>
      <c r="AA333" s="19"/>
    </row>
    <row r="334" spans="2:27" ht="12.75">
      <c r="B334" s="7"/>
      <c r="C334" s="7"/>
      <c r="D334" s="7"/>
      <c r="E334" s="7"/>
      <c r="F334" s="7"/>
      <c r="G334" s="7"/>
      <c r="H334" s="7"/>
      <c r="I334" s="7"/>
      <c r="J334" s="7"/>
      <c r="K334" s="7"/>
      <c r="L334" s="7"/>
      <c r="M334" s="7"/>
      <c r="N334" s="7"/>
      <c r="O334" s="19"/>
      <c r="P334" s="19"/>
      <c r="Q334" s="19"/>
      <c r="R334" s="19"/>
      <c r="S334" s="19"/>
      <c r="T334" s="19"/>
      <c r="U334" s="19"/>
      <c r="V334" s="19"/>
      <c r="W334" s="19"/>
      <c r="X334" s="19"/>
      <c r="Y334" s="19"/>
      <c r="Z334" s="19"/>
      <c r="AA334" s="19"/>
    </row>
    <row r="335" spans="2:27" ht="12.75">
      <c r="B335" s="7"/>
      <c r="C335" s="7"/>
      <c r="D335" s="7"/>
      <c r="E335" s="7"/>
      <c r="F335" s="7"/>
      <c r="G335" s="7"/>
      <c r="H335" s="7"/>
      <c r="I335" s="7"/>
      <c r="J335" s="7"/>
      <c r="K335" s="7"/>
      <c r="L335" s="7"/>
      <c r="M335" s="7"/>
      <c r="N335" s="7"/>
      <c r="O335" s="19"/>
      <c r="P335" s="19"/>
      <c r="Q335" s="19"/>
      <c r="R335" s="19"/>
      <c r="S335" s="19"/>
      <c r="T335" s="19"/>
      <c r="U335" s="19"/>
      <c r="V335" s="19"/>
      <c r="W335" s="19"/>
      <c r="X335" s="19"/>
      <c r="Y335" s="19"/>
      <c r="Z335" s="19"/>
      <c r="AA335" s="19"/>
    </row>
    <row r="336" spans="2:27" ht="12.75">
      <c r="B336" s="7"/>
      <c r="C336" s="7"/>
      <c r="D336" s="7"/>
      <c r="E336" s="7"/>
      <c r="F336" s="7"/>
      <c r="G336" s="7"/>
      <c r="H336" s="7"/>
      <c r="I336" s="7"/>
      <c r="J336" s="7"/>
      <c r="K336" s="7"/>
      <c r="L336" s="7"/>
      <c r="M336" s="7"/>
      <c r="N336" s="7"/>
      <c r="O336" s="19"/>
      <c r="P336" s="19"/>
      <c r="Q336" s="19"/>
      <c r="R336" s="19"/>
      <c r="S336" s="19"/>
      <c r="T336" s="19"/>
      <c r="U336" s="19"/>
      <c r="V336" s="19"/>
      <c r="W336" s="19"/>
      <c r="X336" s="19"/>
      <c r="Y336" s="19"/>
      <c r="Z336" s="19"/>
      <c r="AA336" s="19"/>
    </row>
    <row r="337" spans="2:27" ht="12.75">
      <c r="B337" s="7"/>
      <c r="C337" s="7"/>
      <c r="D337" s="7"/>
      <c r="E337" s="7"/>
      <c r="F337" s="7"/>
      <c r="G337" s="7"/>
      <c r="H337" s="7"/>
      <c r="I337" s="7"/>
      <c r="J337" s="7"/>
      <c r="K337" s="7"/>
      <c r="L337" s="7"/>
      <c r="M337" s="7"/>
      <c r="N337" s="7"/>
      <c r="O337" s="19"/>
      <c r="P337" s="19"/>
      <c r="Q337" s="19"/>
      <c r="R337" s="19"/>
      <c r="S337" s="19"/>
      <c r="T337" s="19"/>
      <c r="U337" s="19"/>
      <c r="V337" s="19"/>
      <c r="W337" s="19"/>
      <c r="X337" s="19"/>
      <c r="Y337" s="19"/>
      <c r="Z337" s="19"/>
      <c r="AA337" s="19"/>
    </row>
    <row r="338" spans="2:27" ht="12.75">
      <c r="B338" s="7"/>
      <c r="C338" s="7"/>
      <c r="D338" s="7"/>
      <c r="E338" s="7"/>
      <c r="F338" s="7"/>
      <c r="G338" s="7"/>
      <c r="H338" s="7"/>
      <c r="I338" s="7"/>
      <c r="J338" s="7"/>
      <c r="K338" s="7"/>
      <c r="L338" s="7"/>
      <c r="M338" s="7"/>
      <c r="N338" s="7"/>
      <c r="O338" s="19"/>
      <c r="P338" s="19"/>
      <c r="Q338" s="19"/>
      <c r="R338" s="19"/>
      <c r="S338" s="19"/>
      <c r="T338" s="19"/>
      <c r="U338" s="19"/>
      <c r="V338" s="19"/>
      <c r="W338" s="19"/>
      <c r="X338" s="19"/>
      <c r="Y338" s="19"/>
      <c r="Z338" s="19"/>
      <c r="AA338" s="19"/>
    </row>
    <row r="339" spans="2:27" ht="12.75">
      <c r="B339" s="7"/>
      <c r="C339" s="7"/>
      <c r="D339" s="7"/>
      <c r="E339" s="7"/>
      <c r="F339" s="7"/>
      <c r="G339" s="7"/>
      <c r="H339" s="7"/>
      <c r="I339" s="7"/>
      <c r="J339" s="7"/>
      <c r="K339" s="7"/>
      <c r="L339" s="7"/>
      <c r="M339" s="7"/>
      <c r="N339" s="7"/>
      <c r="O339" s="19"/>
      <c r="P339" s="19"/>
      <c r="Q339" s="19"/>
      <c r="R339" s="19"/>
      <c r="S339" s="19"/>
      <c r="T339" s="19"/>
      <c r="U339" s="19"/>
      <c r="V339" s="19"/>
      <c r="W339" s="19"/>
      <c r="X339" s="19"/>
      <c r="Y339" s="19"/>
      <c r="Z339" s="19"/>
      <c r="AA339" s="19"/>
    </row>
    <row r="340" spans="2:27" ht="12.75">
      <c r="B340" s="7"/>
      <c r="C340" s="7"/>
      <c r="D340" s="7"/>
      <c r="E340" s="7"/>
      <c r="F340" s="7"/>
      <c r="G340" s="7"/>
      <c r="H340" s="7"/>
      <c r="I340" s="7"/>
      <c r="J340" s="7"/>
      <c r="K340" s="7"/>
      <c r="L340" s="7"/>
      <c r="M340" s="7"/>
      <c r="N340" s="7"/>
      <c r="O340" s="19"/>
      <c r="P340" s="19"/>
      <c r="Q340" s="19"/>
      <c r="R340" s="19"/>
      <c r="S340" s="19"/>
      <c r="T340" s="19"/>
      <c r="U340" s="19"/>
      <c r="V340" s="19"/>
      <c r="W340" s="19"/>
      <c r="X340" s="19"/>
      <c r="Y340" s="19"/>
      <c r="Z340" s="19"/>
      <c r="AA340" s="19"/>
    </row>
    <row r="341" spans="2:27" ht="12.75">
      <c r="B341" s="7"/>
      <c r="C341" s="7"/>
      <c r="D341" s="7"/>
      <c r="E341" s="7"/>
      <c r="F341" s="7"/>
      <c r="G341" s="7"/>
      <c r="H341" s="7"/>
      <c r="I341" s="7"/>
      <c r="J341" s="7"/>
      <c r="K341" s="7"/>
      <c r="L341" s="7"/>
      <c r="M341" s="7"/>
      <c r="N341" s="7"/>
      <c r="O341" s="19"/>
      <c r="P341" s="19"/>
      <c r="Q341" s="19"/>
      <c r="R341" s="19"/>
      <c r="S341" s="19"/>
      <c r="T341" s="19"/>
      <c r="U341" s="19"/>
      <c r="V341" s="19"/>
      <c r="W341" s="19"/>
      <c r="X341" s="19"/>
      <c r="Y341" s="19"/>
      <c r="Z341" s="19"/>
      <c r="AA341" s="19"/>
    </row>
    <row r="342" spans="2:27" ht="12.75">
      <c r="B342" s="7"/>
      <c r="C342" s="7"/>
      <c r="D342" s="7"/>
      <c r="E342" s="7"/>
      <c r="F342" s="7"/>
      <c r="G342" s="7"/>
      <c r="H342" s="7"/>
      <c r="I342" s="7"/>
      <c r="J342" s="7"/>
      <c r="K342" s="7"/>
      <c r="L342" s="7"/>
      <c r="M342" s="7"/>
      <c r="N342" s="7"/>
      <c r="O342" s="19"/>
      <c r="P342" s="19"/>
      <c r="Q342" s="19"/>
      <c r="R342" s="19"/>
      <c r="S342" s="19"/>
      <c r="T342" s="19"/>
      <c r="U342" s="19"/>
      <c r="V342" s="19"/>
      <c r="W342" s="19"/>
      <c r="X342" s="19"/>
      <c r="Y342" s="19"/>
      <c r="Z342" s="19"/>
      <c r="AA342" s="19"/>
    </row>
    <row r="343" spans="2:27" ht="12.75">
      <c r="B343" s="7"/>
      <c r="C343" s="7"/>
      <c r="D343" s="7"/>
      <c r="E343" s="7"/>
      <c r="F343" s="7"/>
      <c r="G343" s="7"/>
      <c r="H343" s="7"/>
      <c r="I343" s="7"/>
      <c r="J343" s="7"/>
      <c r="K343" s="7"/>
      <c r="L343" s="7"/>
      <c r="M343" s="7"/>
      <c r="N343" s="7"/>
      <c r="O343" s="19"/>
      <c r="P343" s="19"/>
      <c r="Q343" s="19"/>
      <c r="R343" s="19"/>
      <c r="S343" s="19"/>
      <c r="T343" s="19"/>
      <c r="U343" s="19"/>
      <c r="V343" s="19"/>
      <c r="W343" s="19"/>
      <c r="X343" s="19"/>
      <c r="Y343" s="19"/>
      <c r="Z343" s="19"/>
      <c r="AA343" s="19"/>
    </row>
    <row r="344" spans="2:27" ht="12.75">
      <c r="B344" s="7"/>
      <c r="C344" s="7"/>
      <c r="D344" s="7"/>
      <c r="E344" s="7"/>
      <c r="F344" s="7"/>
      <c r="G344" s="7"/>
      <c r="H344" s="7"/>
      <c r="I344" s="7"/>
      <c r="J344" s="7"/>
      <c r="K344" s="7"/>
      <c r="L344" s="7"/>
      <c r="M344" s="7"/>
      <c r="N344" s="7"/>
      <c r="O344" s="19"/>
      <c r="P344" s="19"/>
      <c r="Q344" s="19"/>
      <c r="R344" s="19"/>
      <c r="S344" s="19"/>
      <c r="T344" s="19"/>
      <c r="U344" s="19"/>
      <c r="V344" s="19"/>
      <c r="W344" s="19"/>
      <c r="X344" s="19"/>
      <c r="Y344" s="19"/>
      <c r="Z344" s="19"/>
      <c r="AA344" s="19"/>
    </row>
    <row r="345" spans="2:27" ht="12.75">
      <c r="B345" s="7"/>
      <c r="C345" s="7"/>
      <c r="D345" s="7"/>
      <c r="E345" s="7"/>
      <c r="F345" s="7"/>
      <c r="G345" s="7"/>
      <c r="H345" s="7"/>
      <c r="I345" s="7"/>
      <c r="J345" s="7"/>
      <c r="K345" s="7"/>
      <c r="L345" s="7"/>
      <c r="M345" s="7"/>
      <c r="N345" s="7"/>
      <c r="O345" s="19"/>
      <c r="P345" s="19"/>
      <c r="Q345" s="19"/>
      <c r="R345" s="19"/>
      <c r="S345" s="19"/>
      <c r="T345" s="19"/>
      <c r="U345" s="19"/>
      <c r="V345" s="19"/>
      <c r="W345" s="19"/>
      <c r="X345" s="19"/>
      <c r="Y345" s="19"/>
      <c r="Z345" s="19"/>
      <c r="AA345" s="19"/>
    </row>
    <row r="346" spans="2:27" ht="12.75">
      <c r="B346" s="7"/>
      <c r="C346" s="7"/>
      <c r="D346" s="7"/>
      <c r="E346" s="7"/>
      <c r="F346" s="7"/>
      <c r="G346" s="7"/>
      <c r="H346" s="7"/>
      <c r="I346" s="7"/>
      <c r="J346" s="7"/>
      <c r="K346" s="7"/>
      <c r="L346" s="7"/>
      <c r="M346" s="7"/>
      <c r="N346" s="7"/>
      <c r="O346" s="19"/>
      <c r="P346" s="19"/>
      <c r="Q346" s="19"/>
      <c r="R346" s="19"/>
      <c r="S346" s="19"/>
      <c r="T346" s="19"/>
      <c r="U346" s="19"/>
      <c r="V346" s="19"/>
      <c r="W346" s="19"/>
      <c r="X346" s="19"/>
      <c r="Y346" s="19"/>
      <c r="Z346" s="19"/>
      <c r="AA346" s="19"/>
    </row>
    <row r="347" spans="2:27" ht="12.75">
      <c r="B347" s="7"/>
      <c r="C347" s="7"/>
      <c r="D347" s="7"/>
      <c r="E347" s="7"/>
      <c r="F347" s="7"/>
      <c r="G347" s="7"/>
      <c r="H347" s="7"/>
      <c r="I347" s="7"/>
      <c r="J347" s="7"/>
      <c r="K347" s="7"/>
      <c r="L347" s="7"/>
      <c r="M347" s="7"/>
      <c r="N347" s="7"/>
      <c r="O347" s="19"/>
      <c r="P347" s="19"/>
      <c r="Q347" s="19"/>
      <c r="R347" s="19"/>
      <c r="S347" s="19"/>
      <c r="T347" s="19"/>
      <c r="U347" s="19"/>
      <c r="V347" s="19"/>
      <c r="W347" s="19"/>
      <c r="X347" s="19"/>
      <c r="Y347" s="19"/>
      <c r="Z347" s="19"/>
      <c r="AA347" s="19"/>
    </row>
    <row r="348" spans="2:27" ht="12.75">
      <c r="B348" s="7"/>
      <c r="C348" s="7"/>
      <c r="D348" s="7"/>
      <c r="E348" s="7"/>
      <c r="F348" s="7"/>
      <c r="G348" s="7"/>
      <c r="H348" s="7"/>
      <c r="I348" s="7"/>
      <c r="J348" s="7"/>
      <c r="K348" s="7"/>
      <c r="L348" s="7"/>
      <c r="M348" s="7"/>
      <c r="N348" s="7"/>
      <c r="O348" s="19"/>
      <c r="P348" s="19"/>
      <c r="Q348" s="19"/>
      <c r="R348" s="19"/>
      <c r="S348" s="19"/>
      <c r="T348" s="19"/>
      <c r="U348" s="19"/>
      <c r="V348" s="19"/>
      <c r="W348" s="19"/>
      <c r="X348" s="19"/>
      <c r="Y348" s="19"/>
      <c r="Z348" s="19"/>
      <c r="AA348" s="19"/>
    </row>
    <row r="349" spans="2:27" ht="12.75">
      <c r="B349" s="7"/>
      <c r="C349" s="7"/>
      <c r="D349" s="7"/>
      <c r="E349" s="7"/>
      <c r="F349" s="7"/>
      <c r="G349" s="7"/>
      <c r="H349" s="7"/>
      <c r="I349" s="7"/>
      <c r="J349" s="7"/>
      <c r="K349" s="7"/>
      <c r="L349" s="7"/>
      <c r="M349" s="7"/>
      <c r="N349" s="7"/>
      <c r="O349" s="19"/>
      <c r="P349" s="19"/>
      <c r="Q349" s="19"/>
      <c r="R349" s="19"/>
      <c r="S349" s="19"/>
      <c r="T349" s="19"/>
      <c r="U349" s="19"/>
      <c r="V349" s="19"/>
      <c r="W349" s="19"/>
      <c r="X349" s="19"/>
      <c r="Y349" s="19"/>
      <c r="Z349" s="19"/>
      <c r="AA349" s="19"/>
    </row>
    <row r="350" spans="2:27" ht="12.75">
      <c r="B350" s="7"/>
      <c r="C350" s="7"/>
      <c r="D350" s="7"/>
      <c r="E350" s="7"/>
      <c r="F350" s="7"/>
      <c r="G350" s="7"/>
      <c r="H350" s="7"/>
      <c r="I350" s="7"/>
      <c r="J350" s="7"/>
      <c r="K350" s="7"/>
      <c r="L350" s="7"/>
      <c r="M350" s="7"/>
      <c r="N350" s="7"/>
      <c r="O350" s="19"/>
      <c r="P350" s="19"/>
      <c r="Q350" s="19"/>
      <c r="R350" s="19"/>
      <c r="S350" s="19"/>
      <c r="T350" s="19"/>
      <c r="U350" s="19"/>
      <c r="V350" s="19"/>
      <c r="W350" s="19"/>
      <c r="X350" s="19"/>
      <c r="Y350" s="19"/>
      <c r="Z350" s="19"/>
      <c r="AA350" s="19"/>
    </row>
    <row r="351" spans="2:27" ht="12.75">
      <c r="B351" s="7"/>
      <c r="C351" s="7"/>
      <c r="D351" s="7"/>
      <c r="E351" s="7"/>
      <c r="F351" s="7"/>
      <c r="G351" s="7"/>
      <c r="H351" s="7"/>
      <c r="I351" s="7"/>
      <c r="J351" s="7"/>
      <c r="K351" s="7"/>
      <c r="L351" s="7"/>
      <c r="M351" s="7"/>
      <c r="N351" s="7"/>
      <c r="O351" s="19"/>
      <c r="P351" s="19"/>
      <c r="Q351" s="19"/>
      <c r="R351" s="19"/>
      <c r="S351" s="19"/>
      <c r="T351" s="19"/>
      <c r="U351" s="19"/>
      <c r="V351" s="19"/>
      <c r="W351" s="19"/>
      <c r="X351" s="19"/>
      <c r="Y351" s="19"/>
      <c r="Z351" s="19"/>
      <c r="AA351" s="19"/>
    </row>
    <row r="352" spans="2:27" ht="12.75">
      <c r="B352" s="7"/>
      <c r="C352" s="7"/>
      <c r="D352" s="7"/>
      <c r="E352" s="7"/>
      <c r="F352" s="7"/>
      <c r="G352" s="7"/>
      <c r="H352" s="7"/>
      <c r="I352" s="7"/>
      <c r="J352" s="7"/>
      <c r="K352" s="7"/>
      <c r="L352" s="7"/>
      <c r="M352" s="7"/>
      <c r="N352" s="7"/>
      <c r="O352" s="19"/>
      <c r="P352" s="19"/>
      <c r="Q352" s="19"/>
      <c r="R352" s="19"/>
      <c r="S352" s="19"/>
      <c r="T352" s="19"/>
      <c r="U352" s="19"/>
      <c r="V352" s="19"/>
      <c r="W352" s="19"/>
      <c r="X352" s="19"/>
      <c r="Y352" s="19"/>
      <c r="Z352" s="19"/>
      <c r="AA352" s="19"/>
    </row>
    <row r="353" spans="2:27" ht="12.75">
      <c r="B353" s="7"/>
      <c r="C353" s="7"/>
      <c r="D353" s="7"/>
      <c r="E353" s="7"/>
      <c r="F353" s="7"/>
      <c r="G353" s="7"/>
      <c r="H353" s="7"/>
      <c r="I353" s="7"/>
      <c r="J353" s="7"/>
      <c r="K353" s="7"/>
      <c r="L353" s="7"/>
      <c r="M353" s="7"/>
      <c r="N353" s="7"/>
      <c r="O353" s="19"/>
      <c r="P353" s="19"/>
      <c r="Q353" s="19"/>
      <c r="R353" s="19"/>
      <c r="S353" s="19"/>
      <c r="T353" s="19"/>
      <c r="U353" s="19"/>
      <c r="V353" s="19"/>
      <c r="W353" s="19"/>
      <c r="X353" s="19"/>
      <c r="Y353" s="19"/>
      <c r="Z353" s="19"/>
      <c r="AA353" s="19"/>
    </row>
    <row r="354" spans="2:27" ht="12.75">
      <c r="B354" s="7"/>
      <c r="C354" s="7"/>
      <c r="D354" s="7"/>
      <c r="E354" s="7"/>
      <c r="F354" s="7"/>
      <c r="G354" s="7"/>
      <c r="H354" s="7"/>
      <c r="I354" s="7"/>
      <c r="J354" s="7"/>
      <c r="K354" s="7"/>
      <c r="L354" s="7"/>
      <c r="M354" s="7"/>
      <c r="N354" s="7"/>
      <c r="O354" s="19"/>
      <c r="P354" s="19"/>
      <c r="Q354" s="19"/>
      <c r="R354" s="19"/>
      <c r="S354" s="19"/>
      <c r="T354" s="19"/>
      <c r="U354" s="19"/>
      <c r="V354" s="19"/>
      <c r="W354" s="19"/>
      <c r="X354" s="19"/>
      <c r="Y354" s="19"/>
      <c r="Z354" s="19"/>
      <c r="AA354" s="19"/>
    </row>
    <row r="355" spans="2:27" ht="12.75">
      <c r="B355" s="7"/>
      <c r="C355" s="7"/>
      <c r="D355" s="7"/>
      <c r="E355" s="7"/>
      <c r="F355" s="7"/>
      <c r="G355" s="7"/>
      <c r="H355" s="7"/>
      <c r="I355" s="7"/>
      <c r="J355" s="7"/>
      <c r="K355" s="7"/>
      <c r="L355" s="7"/>
      <c r="M355" s="7"/>
      <c r="N355" s="7"/>
      <c r="O355" s="19"/>
      <c r="P355" s="19"/>
      <c r="Q355" s="19"/>
      <c r="R355" s="19"/>
      <c r="S355" s="19"/>
      <c r="T355" s="19"/>
      <c r="U355" s="19"/>
      <c r="V355" s="19"/>
      <c r="W355" s="19"/>
      <c r="X355" s="19"/>
      <c r="Y355" s="19"/>
      <c r="Z355" s="19"/>
      <c r="AA355" s="19"/>
    </row>
    <row r="356" spans="2:27" ht="12.75">
      <c r="B356" s="7"/>
      <c r="C356" s="7"/>
      <c r="D356" s="7"/>
      <c r="E356" s="7"/>
      <c r="F356" s="7"/>
      <c r="G356" s="7"/>
      <c r="H356" s="7"/>
      <c r="I356" s="7"/>
      <c r="J356" s="7"/>
      <c r="K356" s="7"/>
      <c r="L356" s="7"/>
      <c r="M356" s="7"/>
      <c r="N356" s="7"/>
      <c r="O356" s="19"/>
      <c r="P356" s="19"/>
      <c r="Q356" s="19"/>
      <c r="R356" s="19"/>
      <c r="S356" s="19"/>
      <c r="T356" s="19"/>
      <c r="U356" s="19"/>
      <c r="V356" s="19"/>
      <c r="W356" s="19"/>
      <c r="X356" s="19"/>
      <c r="Y356" s="19"/>
      <c r="Z356" s="19"/>
      <c r="AA356" s="19"/>
    </row>
    <row r="357" spans="2:27" ht="12.75">
      <c r="B357" s="7"/>
      <c r="C357" s="7"/>
      <c r="D357" s="7"/>
      <c r="E357" s="7"/>
      <c r="F357" s="7"/>
      <c r="G357" s="7"/>
      <c r="H357" s="7"/>
      <c r="I357" s="7"/>
      <c r="J357" s="7"/>
      <c r="K357" s="7"/>
      <c r="L357" s="7"/>
      <c r="M357" s="7"/>
      <c r="N357" s="7"/>
      <c r="O357" s="19"/>
      <c r="P357" s="19"/>
      <c r="Q357" s="19"/>
      <c r="R357" s="19"/>
      <c r="S357" s="19"/>
      <c r="T357" s="19"/>
      <c r="U357" s="19"/>
      <c r="V357" s="19"/>
      <c r="W357" s="19"/>
      <c r="X357" s="19"/>
      <c r="Y357" s="19"/>
      <c r="Z357" s="19"/>
      <c r="AA357" s="19"/>
    </row>
    <row r="358" spans="2:27" ht="12.75">
      <c r="B358" s="7"/>
      <c r="C358" s="7"/>
      <c r="D358" s="7"/>
      <c r="E358" s="7"/>
      <c r="F358" s="7"/>
      <c r="G358" s="7"/>
      <c r="H358" s="7"/>
      <c r="I358" s="7"/>
      <c r="J358" s="7"/>
      <c r="K358" s="7"/>
      <c r="L358" s="7"/>
      <c r="M358" s="7"/>
      <c r="N358" s="7"/>
      <c r="O358" s="19"/>
      <c r="P358" s="19"/>
      <c r="Q358" s="19"/>
      <c r="R358" s="19"/>
      <c r="S358" s="19"/>
      <c r="T358" s="19"/>
      <c r="U358" s="19"/>
      <c r="V358" s="19"/>
      <c r="W358" s="19"/>
      <c r="X358" s="19"/>
      <c r="Y358" s="19"/>
      <c r="Z358" s="19"/>
      <c r="AA358" s="19"/>
    </row>
    <row r="359" spans="2:27" ht="12.75">
      <c r="B359" s="7"/>
      <c r="C359" s="7"/>
      <c r="D359" s="7"/>
      <c r="E359" s="7"/>
      <c r="F359" s="7"/>
      <c r="G359" s="7"/>
      <c r="H359" s="7"/>
      <c r="I359" s="7"/>
      <c r="J359" s="7"/>
      <c r="K359" s="7"/>
      <c r="L359" s="7"/>
      <c r="M359" s="7"/>
      <c r="N359" s="7"/>
      <c r="O359" s="19"/>
      <c r="P359" s="19"/>
      <c r="Q359" s="19"/>
      <c r="R359" s="19"/>
      <c r="S359" s="19"/>
      <c r="T359" s="19"/>
      <c r="U359" s="19"/>
      <c r="V359" s="19"/>
      <c r="W359" s="19"/>
      <c r="X359" s="19"/>
      <c r="Y359" s="19"/>
      <c r="Z359" s="19"/>
      <c r="AA359" s="19"/>
    </row>
    <row r="360" spans="2:27" ht="12.75">
      <c r="B360" s="7"/>
      <c r="C360" s="7"/>
      <c r="D360" s="7"/>
      <c r="E360" s="7"/>
      <c r="F360" s="7"/>
      <c r="G360" s="7"/>
      <c r="H360" s="7"/>
      <c r="I360" s="7"/>
      <c r="J360" s="7"/>
      <c r="K360" s="7"/>
      <c r="L360" s="7"/>
      <c r="M360" s="7"/>
      <c r="N360" s="7"/>
      <c r="O360" s="19"/>
      <c r="P360" s="19"/>
      <c r="Q360" s="19"/>
      <c r="R360" s="19"/>
      <c r="S360" s="19"/>
      <c r="T360" s="19"/>
      <c r="U360" s="19"/>
      <c r="V360" s="19"/>
      <c r="W360" s="19"/>
      <c r="X360" s="19"/>
      <c r="Y360" s="19"/>
      <c r="Z360" s="19"/>
      <c r="AA360" s="19"/>
    </row>
    <row r="361" spans="2:27" ht="12.75">
      <c r="B361" s="7"/>
      <c r="C361" s="7"/>
      <c r="D361" s="7"/>
      <c r="E361" s="7"/>
      <c r="F361" s="7"/>
      <c r="G361" s="7"/>
      <c r="H361" s="7"/>
      <c r="I361" s="7"/>
      <c r="J361" s="7"/>
      <c r="K361" s="7"/>
      <c r="L361" s="7"/>
      <c r="M361" s="7"/>
      <c r="N361" s="7"/>
      <c r="O361" s="19"/>
      <c r="P361" s="19"/>
      <c r="Q361" s="19"/>
      <c r="R361" s="19"/>
      <c r="S361" s="19"/>
      <c r="T361" s="19"/>
      <c r="U361" s="19"/>
      <c r="V361" s="19"/>
      <c r="W361" s="19"/>
      <c r="X361" s="19"/>
      <c r="Y361" s="19"/>
      <c r="Z361" s="19"/>
      <c r="AA361" s="19"/>
    </row>
    <row r="362" spans="2:27" ht="12.75">
      <c r="B362" s="7"/>
      <c r="C362" s="7"/>
      <c r="D362" s="7"/>
      <c r="E362" s="7"/>
      <c r="F362" s="7"/>
      <c r="G362" s="7"/>
      <c r="H362" s="7"/>
      <c r="I362" s="7"/>
      <c r="J362" s="7"/>
      <c r="K362" s="7"/>
      <c r="L362" s="7"/>
      <c r="M362" s="7"/>
      <c r="N362" s="7"/>
      <c r="O362" s="19"/>
      <c r="P362" s="19"/>
      <c r="Q362" s="19"/>
      <c r="R362" s="19"/>
      <c r="S362" s="19"/>
      <c r="T362" s="19"/>
      <c r="U362" s="19"/>
      <c r="V362" s="19"/>
      <c r="W362" s="19"/>
      <c r="X362" s="19"/>
      <c r="Y362" s="19"/>
      <c r="Z362" s="19"/>
      <c r="AA362" s="19"/>
    </row>
    <row r="363" spans="2:27" ht="12.75">
      <c r="B363" s="7"/>
      <c r="C363" s="7"/>
      <c r="D363" s="7"/>
      <c r="E363" s="7"/>
      <c r="F363" s="7"/>
      <c r="G363" s="7"/>
      <c r="H363" s="7"/>
      <c r="I363" s="7"/>
      <c r="J363" s="7"/>
      <c r="K363" s="7"/>
      <c r="L363" s="7"/>
      <c r="M363" s="7"/>
      <c r="N363" s="7"/>
      <c r="O363" s="19"/>
      <c r="P363" s="19"/>
      <c r="Q363" s="19"/>
      <c r="R363" s="19"/>
      <c r="S363" s="19"/>
      <c r="T363" s="19"/>
      <c r="U363" s="19"/>
      <c r="V363" s="19"/>
      <c r="W363" s="19"/>
      <c r="X363" s="19"/>
      <c r="Y363" s="19"/>
      <c r="Z363" s="19"/>
      <c r="AA363" s="19"/>
    </row>
    <row r="364" spans="2:27" ht="12.75">
      <c r="B364" s="7"/>
      <c r="C364" s="7"/>
      <c r="D364" s="7"/>
      <c r="E364" s="7"/>
      <c r="F364" s="7"/>
      <c r="G364" s="7"/>
      <c r="H364" s="7"/>
      <c r="I364" s="7"/>
      <c r="J364" s="7"/>
      <c r="K364" s="7"/>
      <c r="L364" s="7"/>
      <c r="M364" s="7"/>
      <c r="N364" s="7"/>
      <c r="O364" s="19"/>
      <c r="P364" s="19"/>
      <c r="Q364" s="19"/>
      <c r="R364" s="19"/>
      <c r="S364" s="19"/>
      <c r="T364" s="19"/>
      <c r="U364" s="19"/>
      <c r="V364" s="19"/>
      <c r="W364" s="19"/>
      <c r="X364" s="19"/>
      <c r="Y364" s="19"/>
      <c r="Z364" s="19"/>
      <c r="AA364" s="19"/>
    </row>
    <row r="365" spans="2:27" ht="12.75">
      <c r="B365" s="7"/>
      <c r="C365" s="7"/>
      <c r="D365" s="7"/>
      <c r="E365" s="7"/>
      <c r="F365" s="7"/>
      <c r="G365" s="7"/>
      <c r="H365" s="7"/>
      <c r="I365" s="7"/>
      <c r="J365" s="7"/>
      <c r="K365" s="7"/>
      <c r="L365" s="7"/>
      <c r="M365" s="7"/>
      <c r="N365" s="7"/>
      <c r="O365" s="19"/>
      <c r="P365" s="19"/>
      <c r="Q365" s="19"/>
      <c r="R365" s="19"/>
      <c r="S365" s="19"/>
      <c r="T365" s="19"/>
      <c r="U365" s="19"/>
      <c r="V365" s="19"/>
      <c r="W365" s="19"/>
      <c r="X365" s="19"/>
      <c r="Y365" s="19"/>
      <c r="Z365" s="19"/>
      <c r="AA365" s="19"/>
    </row>
    <row r="366" spans="2:27" ht="12.75">
      <c r="B366" s="7"/>
      <c r="C366" s="7"/>
      <c r="D366" s="7"/>
      <c r="E366" s="7"/>
      <c r="F366" s="7"/>
      <c r="G366" s="7"/>
      <c r="H366" s="7"/>
      <c r="I366" s="7"/>
      <c r="J366" s="7"/>
      <c r="K366" s="7"/>
      <c r="L366" s="7"/>
      <c r="M366" s="7"/>
      <c r="N366" s="7"/>
      <c r="O366" s="19"/>
      <c r="P366" s="19"/>
      <c r="Q366" s="19"/>
      <c r="R366" s="19"/>
      <c r="S366" s="19"/>
      <c r="T366" s="19"/>
      <c r="U366" s="19"/>
      <c r="V366" s="19"/>
      <c r="W366" s="19"/>
      <c r="X366" s="19"/>
      <c r="Y366" s="19"/>
      <c r="Z366" s="19"/>
      <c r="AA366" s="19"/>
    </row>
    <row r="367" spans="2:27" ht="12.75">
      <c r="B367" s="7"/>
      <c r="C367" s="7"/>
      <c r="D367" s="7"/>
      <c r="E367" s="7"/>
      <c r="F367" s="7"/>
      <c r="G367" s="7"/>
      <c r="H367" s="7"/>
      <c r="I367" s="7"/>
      <c r="J367" s="7"/>
      <c r="K367" s="7"/>
      <c r="L367" s="7"/>
      <c r="M367" s="7"/>
      <c r="N367" s="7"/>
      <c r="O367" s="19"/>
      <c r="P367" s="19"/>
      <c r="Q367" s="19"/>
      <c r="R367" s="19"/>
      <c r="S367" s="19"/>
      <c r="T367" s="19"/>
      <c r="U367" s="19"/>
      <c r="V367" s="19"/>
      <c r="W367" s="19"/>
      <c r="X367" s="19"/>
      <c r="Y367" s="19"/>
      <c r="Z367" s="19"/>
      <c r="AA367" s="19"/>
    </row>
    <row r="368" spans="2:27" ht="12.75">
      <c r="B368" s="7"/>
      <c r="C368" s="7"/>
      <c r="D368" s="7"/>
      <c r="E368" s="7"/>
      <c r="F368" s="7"/>
      <c r="G368" s="7"/>
      <c r="H368" s="7"/>
      <c r="I368" s="7"/>
      <c r="J368" s="7"/>
      <c r="K368" s="7"/>
      <c r="L368" s="7"/>
      <c r="M368" s="7"/>
      <c r="N368" s="7"/>
      <c r="O368" s="19"/>
      <c r="P368" s="19"/>
      <c r="Q368" s="19"/>
      <c r="R368" s="19"/>
      <c r="S368" s="19"/>
      <c r="T368" s="19"/>
      <c r="U368" s="19"/>
      <c r="V368" s="19"/>
      <c r="W368" s="19"/>
      <c r="X368" s="19"/>
      <c r="Y368" s="19"/>
      <c r="Z368" s="19"/>
      <c r="AA368" s="19"/>
    </row>
    <row r="369" spans="2:27" ht="12.75">
      <c r="B369" s="7"/>
      <c r="C369" s="7"/>
      <c r="D369" s="7"/>
      <c r="E369" s="7"/>
      <c r="F369" s="7"/>
      <c r="G369" s="7"/>
      <c r="H369" s="7"/>
      <c r="I369" s="7"/>
      <c r="J369" s="7"/>
      <c r="K369" s="7"/>
      <c r="L369" s="7"/>
      <c r="M369" s="7"/>
      <c r="N369" s="7"/>
      <c r="O369" s="19"/>
      <c r="P369" s="19"/>
      <c r="Q369" s="19"/>
      <c r="R369" s="19"/>
      <c r="S369" s="19"/>
      <c r="T369" s="19"/>
      <c r="U369" s="19"/>
      <c r="V369" s="19"/>
      <c r="W369" s="19"/>
      <c r="X369" s="19"/>
      <c r="Y369" s="19"/>
      <c r="Z369" s="19"/>
      <c r="AA369" s="19"/>
    </row>
    <row r="370" spans="2:27" ht="12.75">
      <c r="B370" s="7"/>
      <c r="C370" s="7"/>
      <c r="D370" s="7"/>
      <c r="E370" s="7"/>
      <c r="F370" s="7"/>
      <c r="G370" s="7"/>
      <c r="H370" s="7"/>
      <c r="I370" s="7"/>
      <c r="J370" s="7"/>
      <c r="K370" s="7"/>
      <c r="L370" s="7"/>
      <c r="M370" s="7"/>
      <c r="N370" s="7"/>
      <c r="O370" s="19"/>
      <c r="P370" s="19"/>
      <c r="Q370" s="19"/>
      <c r="R370" s="19"/>
      <c r="S370" s="19"/>
      <c r="T370" s="19"/>
      <c r="U370" s="19"/>
      <c r="V370" s="19"/>
      <c r="W370" s="19"/>
      <c r="X370" s="19"/>
      <c r="Y370" s="19"/>
      <c r="Z370" s="19"/>
      <c r="AA370" s="19"/>
    </row>
    <row r="371" spans="2:27" ht="12.75">
      <c r="B371" s="7"/>
      <c r="C371" s="7"/>
      <c r="D371" s="7"/>
      <c r="E371" s="7"/>
      <c r="F371" s="7"/>
      <c r="G371" s="7"/>
      <c r="H371" s="7"/>
      <c r="I371" s="7"/>
      <c r="J371" s="7"/>
      <c r="K371" s="7"/>
      <c r="L371" s="7"/>
      <c r="M371" s="7"/>
      <c r="N371" s="7"/>
      <c r="O371" s="19"/>
      <c r="P371" s="19"/>
      <c r="Q371" s="19"/>
      <c r="R371" s="19"/>
      <c r="S371" s="19"/>
      <c r="T371" s="19"/>
      <c r="U371" s="19"/>
      <c r="V371" s="19"/>
      <c r="W371" s="19"/>
      <c r="X371" s="19"/>
      <c r="Y371" s="19"/>
      <c r="Z371" s="19"/>
      <c r="AA371" s="19"/>
    </row>
    <row r="372" spans="2:27" ht="12.75">
      <c r="B372" s="7"/>
      <c r="C372" s="7"/>
      <c r="D372" s="7"/>
      <c r="E372" s="7"/>
      <c r="F372" s="7"/>
      <c r="G372" s="7"/>
      <c r="H372" s="7"/>
      <c r="I372" s="7"/>
      <c r="J372" s="7"/>
      <c r="K372" s="7"/>
      <c r="L372" s="7"/>
      <c r="M372" s="7"/>
      <c r="N372" s="7"/>
      <c r="O372" s="19"/>
      <c r="P372" s="19"/>
      <c r="Q372" s="19"/>
      <c r="R372" s="19"/>
      <c r="S372" s="19"/>
      <c r="T372" s="19"/>
      <c r="U372" s="19"/>
      <c r="V372" s="19"/>
      <c r="W372" s="19"/>
      <c r="X372" s="19"/>
      <c r="Y372" s="19"/>
      <c r="Z372" s="19"/>
      <c r="AA372" s="19"/>
    </row>
    <row r="373" spans="2:27" ht="12.75">
      <c r="B373" s="7"/>
      <c r="C373" s="7"/>
      <c r="D373" s="7"/>
      <c r="E373" s="7"/>
      <c r="F373" s="7"/>
      <c r="G373" s="7"/>
      <c r="H373" s="7"/>
      <c r="I373" s="7"/>
      <c r="J373" s="7"/>
      <c r="K373" s="7"/>
      <c r="L373" s="7"/>
      <c r="M373" s="7"/>
      <c r="N373" s="7"/>
      <c r="O373" s="19"/>
      <c r="P373" s="19"/>
      <c r="Q373" s="19"/>
      <c r="R373" s="19"/>
      <c r="S373" s="19"/>
      <c r="T373" s="19"/>
      <c r="U373" s="19"/>
      <c r="V373" s="19"/>
      <c r="W373" s="19"/>
      <c r="X373" s="19"/>
      <c r="Y373" s="19"/>
      <c r="Z373" s="19"/>
      <c r="AA373" s="19"/>
    </row>
    <row r="374" spans="2:27" ht="12.75">
      <c r="B374" s="7"/>
      <c r="C374" s="7"/>
      <c r="D374" s="7"/>
      <c r="E374" s="7"/>
      <c r="F374" s="7"/>
      <c r="G374" s="7"/>
      <c r="H374" s="7"/>
      <c r="I374" s="7"/>
      <c r="J374" s="7"/>
      <c r="K374" s="7"/>
      <c r="L374" s="7"/>
      <c r="M374" s="7"/>
      <c r="N374" s="7"/>
      <c r="O374" s="19"/>
      <c r="P374" s="19"/>
      <c r="Q374" s="19"/>
      <c r="R374" s="19"/>
      <c r="S374" s="19"/>
      <c r="T374" s="19"/>
      <c r="U374" s="19"/>
      <c r="V374" s="19"/>
      <c r="W374" s="19"/>
      <c r="X374" s="19"/>
      <c r="Y374" s="19"/>
      <c r="Z374" s="19"/>
      <c r="AA374" s="19"/>
    </row>
    <row r="375" spans="2:27" ht="12.75">
      <c r="B375" s="7"/>
      <c r="C375" s="7"/>
      <c r="D375" s="7"/>
      <c r="E375" s="7"/>
      <c r="F375" s="7"/>
      <c r="G375" s="7"/>
      <c r="H375" s="7"/>
      <c r="I375" s="7"/>
      <c r="J375" s="7"/>
      <c r="K375" s="7"/>
      <c r="L375" s="7"/>
      <c r="M375" s="7"/>
      <c r="N375" s="7"/>
      <c r="O375" s="19"/>
      <c r="P375" s="19"/>
      <c r="Q375" s="19"/>
      <c r="R375" s="19"/>
      <c r="S375" s="19"/>
      <c r="T375" s="19"/>
      <c r="U375" s="19"/>
      <c r="V375" s="19"/>
      <c r="W375" s="19"/>
      <c r="X375" s="19"/>
      <c r="Y375" s="19"/>
      <c r="Z375" s="19"/>
      <c r="AA375" s="19"/>
    </row>
    <row r="376" spans="2:27" ht="12.75">
      <c r="B376" s="7"/>
      <c r="C376" s="7"/>
      <c r="D376" s="7"/>
      <c r="E376" s="7"/>
      <c r="F376" s="7"/>
      <c r="G376" s="7"/>
      <c r="H376" s="7"/>
      <c r="I376" s="7"/>
      <c r="J376" s="7"/>
      <c r="K376" s="7"/>
      <c r="L376" s="7"/>
      <c r="M376" s="7"/>
      <c r="N376" s="7"/>
      <c r="O376" s="19"/>
      <c r="P376" s="19"/>
      <c r="Q376" s="19"/>
      <c r="R376" s="19"/>
      <c r="S376" s="19"/>
      <c r="T376" s="19"/>
      <c r="U376" s="19"/>
      <c r="V376" s="19"/>
      <c r="W376" s="19"/>
      <c r="X376" s="19"/>
      <c r="Y376" s="19"/>
      <c r="Z376" s="19"/>
      <c r="AA376" s="19"/>
    </row>
    <row r="377" spans="2:27" ht="12.75">
      <c r="B377" s="7"/>
      <c r="C377" s="7"/>
      <c r="D377" s="7"/>
      <c r="E377" s="7"/>
      <c r="F377" s="7"/>
      <c r="G377" s="7"/>
      <c r="H377" s="7"/>
      <c r="I377" s="7"/>
      <c r="J377" s="7"/>
      <c r="K377" s="7"/>
      <c r="L377" s="7"/>
      <c r="M377" s="7"/>
      <c r="N377" s="7"/>
      <c r="O377" s="19"/>
      <c r="P377" s="19"/>
      <c r="Q377" s="19"/>
      <c r="R377" s="19"/>
      <c r="S377" s="19"/>
      <c r="T377" s="19"/>
      <c r="U377" s="19"/>
      <c r="V377" s="19"/>
      <c r="W377" s="19"/>
      <c r="X377" s="19"/>
      <c r="Y377" s="19"/>
      <c r="Z377" s="19"/>
      <c r="AA377" s="19"/>
    </row>
    <row r="378" spans="2:27" ht="12.75">
      <c r="B378" s="7"/>
      <c r="C378" s="7"/>
      <c r="D378" s="7"/>
      <c r="E378" s="7"/>
      <c r="F378" s="7"/>
      <c r="G378" s="7"/>
      <c r="H378" s="7"/>
      <c r="I378" s="7"/>
      <c r="J378" s="7"/>
      <c r="K378" s="7"/>
      <c r="L378" s="7"/>
      <c r="M378" s="7"/>
      <c r="N378" s="7"/>
      <c r="O378" s="19"/>
      <c r="P378" s="19"/>
      <c r="Q378" s="19"/>
      <c r="R378" s="19"/>
      <c r="S378" s="19"/>
      <c r="T378" s="19"/>
      <c r="U378" s="19"/>
      <c r="V378" s="19"/>
      <c r="W378" s="19"/>
      <c r="X378" s="19"/>
      <c r="Y378" s="19"/>
      <c r="Z378" s="19"/>
      <c r="AA378" s="19"/>
    </row>
    <row r="379" spans="2:27" ht="12.75">
      <c r="B379" s="7"/>
      <c r="C379" s="7"/>
      <c r="D379" s="7"/>
      <c r="E379" s="7"/>
      <c r="F379" s="7"/>
      <c r="G379" s="7"/>
      <c r="H379" s="7"/>
      <c r="I379" s="7"/>
      <c r="J379" s="7"/>
      <c r="K379" s="7"/>
      <c r="L379" s="7"/>
      <c r="M379" s="7"/>
      <c r="N379" s="7"/>
      <c r="O379" s="19"/>
      <c r="P379" s="19"/>
      <c r="Q379" s="19"/>
      <c r="R379" s="19"/>
      <c r="S379" s="19"/>
      <c r="T379" s="19"/>
      <c r="U379" s="19"/>
      <c r="V379" s="19"/>
      <c r="W379" s="19"/>
      <c r="X379" s="19"/>
      <c r="Y379" s="19"/>
      <c r="Z379" s="19"/>
      <c r="AA379" s="19"/>
    </row>
    <row r="380" spans="2:27" ht="12.75">
      <c r="B380" s="7"/>
      <c r="C380" s="7"/>
      <c r="D380" s="7"/>
      <c r="E380" s="7"/>
      <c r="F380" s="7"/>
      <c r="G380" s="7"/>
      <c r="H380" s="7"/>
      <c r="I380" s="7"/>
      <c r="J380" s="7"/>
      <c r="K380" s="7"/>
      <c r="L380" s="7"/>
      <c r="M380" s="7"/>
      <c r="N380" s="7"/>
      <c r="O380" s="19"/>
      <c r="P380" s="19"/>
      <c r="Q380" s="19"/>
      <c r="R380" s="19"/>
      <c r="S380" s="19"/>
      <c r="T380" s="19"/>
      <c r="U380" s="19"/>
      <c r="V380" s="19"/>
      <c r="W380" s="19"/>
      <c r="X380" s="19"/>
      <c r="Y380" s="19"/>
      <c r="Z380" s="19"/>
      <c r="AA380" s="19"/>
    </row>
    <row r="381" spans="2:27" ht="12.75">
      <c r="B381" s="7"/>
      <c r="C381" s="7"/>
      <c r="D381" s="7"/>
      <c r="E381" s="7"/>
      <c r="F381" s="7"/>
      <c r="G381" s="7"/>
      <c r="H381" s="7"/>
      <c r="I381" s="7"/>
      <c r="J381" s="7"/>
      <c r="K381" s="7"/>
      <c r="L381" s="7"/>
      <c r="M381" s="7"/>
      <c r="N381" s="7"/>
      <c r="O381" s="19"/>
      <c r="P381" s="19"/>
      <c r="Q381" s="19"/>
      <c r="R381" s="19"/>
      <c r="S381" s="19"/>
      <c r="T381" s="19"/>
      <c r="U381" s="19"/>
      <c r="V381" s="19"/>
      <c r="W381" s="19"/>
      <c r="X381" s="19"/>
      <c r="Y381" s="19"/>
      <c r="Z381" s="19"/>
      <c r="AA381" s="19"/>
    </row>
    <row r="382" spans="2:27" ht="12.75">
      <c r="B382" s="7"/>
      <c r="C382" s="7"/>
      <c r="D382" s="7"/>
      <c r="E382" s="7"/>
      <c r="F382" s="7"/>
      <c r="G382" s="7"/>
      <c r="H382" s="7"/>
      <c r="I382" s="7"/>
      <c r="J382" s="7"/>
      <c r="K382" s="7"/>
      <c r="L382" s="7"/>
      <c r="M382" s="7"/>
      <c r="N382" s="7"/>
      <c r="O382" s="19"/>
      <c r="P382" s="19"/>
      <c r="Q382" s="19"/>
      <c r="R382" s="19"/>
      <c r="S382" s="19"/>
      <c r="T382" s="19"/>
      <c r="U382" s="19"/>
      <c r="V382" s="19"/>
      <c r="W382" s="19"/>
      <c r="X382" s="19"/>
      <c r="Y382" s="19"/>
      <c r="Z382" s="19"/>
      <c r="AA382" s="19"/>
    </row>
    <row r="383" spans="2:27" ht="12.75">
      <c r="B383" s="7"/>
      <c r="C383" s="7"/>
      <c r="D383" s="7"/>
      <c r="E383" s="7"/>
      <c r="F383" s="7"/>
      <c r="G383" s="7"/>
      <c r="H383" s="7"/>
      <c r="I383" s="7"/>
      <c r="J383" s="7"/>
      <c r="K383" s="7"/>
      <c r="L383" s="7"/>
      <c r="M383" s="7"/>
      <c r="N383" s="7"/>
      <c r="O383" s="19"/>
      <c r="P383" s="19"/>
      <c r="Q383" s="19"/>
      <c r="R383" s="19"/>
      <c r="S383" s="19"/>
      <c r="T383" s="19"/>
      <c r="U383" s="19"/>
      <c r="V383" s="19"/>
      <c r="W383" s="19"/>
      <c r="X383" s="19"/>
      <c r="Y383" s="19"/>
      <c r="Z383" s="19"/>
      <c r="AA383" s="19"/>
    </row>
    <row r="384" spans="2:27" ht="12.75">
      <c r="B384" s="7"/>
      <c r="C384" s="7"/>
      <c r="D384" s="7"/>
      <c r="E384" s="7"/>
      <c r="F384" s="7"/>
      <c r="G384" s="7"/>
      <c r="H384" s="7"/>
      <c r="I384" s="7"/>
      <c r="J384" s="7"/>
      <c r="K384" s="7"/>
      <c r="L384" s="7"/>
      <c r="M384" s="7"/>
      <c r="N384" s="7"/>
      <c r="O384" s="19"/>
      <c r="P384" s="19"/>
      <c r="Q384" s="19"/>
      <c r="R384" s="19"/>
      <c r="S384" s="19"/>
      <c r="T384" s="19"/>
      <c r="U384" s="19"/>
      <c r="V384" s="19"/>
      <c r="W384" s="19"/>
      <c r="X384" s="19"/>
      <c r="Y384" s="19"/>
      <c r="Z384" s="19"/>
      <c r="AA384" s="19"/>
    </row>
    <row r="385" spans="2:27" ht="12.75">
      <c r="B385" s="7"/>
      <c r="C385" s="7"/>
      <c r="D385" s="7"/>
      <c r="E385" s="7"/>
      <c r="F385" s="7"/>
      <c r="G385" s="7"/>
      <c r="H385" s="7"/>
      <c r="I385" s="7"/>
      <c r="J385" s="7"/>
      <c r="K385" s="7"/>
      <c r="L385" s="7"/>
      <c r="M385" s="7"/>
      <c r="N385" s="7"/>
      <c r="O385" s="19"/>
      <c r="P385" s="19"/>
      <c r="Q385" s="19"/>
      <c r="R385" s="19"/>
      <c r="S385" s="19"/>
      <c r="T385" s="19"/>
      <c r="U385" s="19"/>
      <c r="V385" s="19"/>
      <c r="W385" s="19"/>
      <c r="X385" s="19"/>
      <c r="Y385" s="19"/>
      <c r="Z385" s="19"/>
      <c r="AA385" s="19"/>
    </row>
    <row r="386" spans="2:27" ht="12.75">
      <c r="B386" s="7"/>
      <c r="C386" s="7"/>
      <c r="D386" s="7"/>
      <c r="E386" s="7"/>
      <c r="F386" s="7"/>
      <c r="G386" s="7"/>
      <c r="H386" s="7"/>
      <c r="I386" s="7"/>
      <c r="J386" s="7"/>
      <c r="K386" s="7"/>
      <c r="L386" s="7"/>
      <c r="M386" s="7"/>
      <c r="N386" s="7"/>
      <c r="O386" s="19"/>
      <c r="P386" s="19"/>
      <c r="Q386" s="19"/>
      <c r="R386" s="19"/>
      <c r="S386" s="19"/>
      <c r="T386" s="19"/>
      <c r="U386" s="19"/>
      <c r="V386" s="19"/>
      <c r="W386" s="19"/>
      <c r="X386" s="19"/>
      <c r="Y386" s="19"/>
      <c r="Z386" s="19"/>
      <c r="AA386" s="19"/>
    </row>
    <row r="387" spans="2:27" ht="12.75">
      <c r="B387" s="7"/>
      <c r="C387" s="7"/>
      <c r="D387" s="7"/>
      <c r="E387" s="7"/>
      <c r="F387" s="7"/>
      <c r="G387" s="7"/>
      <c r="H387" s="7"/>
      <c r="I387" s="7"/>
      <c r="J387" s="7"/>
      <c r="K387" s="7"/>
      <c r="L387" s="7"/>
      <c r="M387" s="7"/>
      <c r="N387" s="7"/>
      <c r="O387" s="19"/>
      <c r="P387" s="19"/>
      <c r="Q387" s="19"/>
      <c r="R387" s="19"/>
      <c r="S387" s="19"/>
      <c r="T387" s="19"/>
      <c r="U387" s="19"/>
      <c r="V387" s="19"/>
      <c r="W387" s="19"/>
      <c r="X387" s="19"/>
      <c r="Y387" s="19"/>
      <c r="Z387" s="19"/>
      <c r="AA387" s="19"/>
    </row>
    <row r="388" spans="2:27" ht="12.75">
      <c r="B388" s="7"/>
      <c r="C388" s="7"/>
      <c r="D388" s="7"/>
      <c r="E388" s="7"/>
      <c r="F388" s="7"/>
      <c r="G388" s="7"/>
      <c r="H388" s="7"/>
      <c r="I388" s="7"/>
      <c r="J388" s="7"/>
      <c r="K388" s="7"/>
      <c r="L388" s="7"/>
      <c r="M388" s="7"/>
      <c r="N388" s="7"/>
      <c r="O388" s="19"/>
      <c r="P388" s="19"/>
      <c r="Q388" s="19"/>
      <c r="R388" s="19"/>
      <c r="S388" s="19"/>
      <c r="T388" s="19"/>
      <c r="U388" s="19"/>
      <c r="V388" s="19"/>
      <c r="W388" s="19"/>
      <c r="X388" s="19"/>
      <c r="Y388" s="19"/>
      <c r="Z388" s="19"/>
      <c r="AA388" s="19"/>
    </row>
    <row r="389" spans="2:27" ht="12.75">
      <c r="B389" s="7"/>
      <c r="C389" s="7"/>
      <c r="D389" s="7"/>
      <c r="E389" s="7"/>
      <c r="F389" s="7"/>
      <c r="G389" s="7"/>
      <c r="H389" s="7"/>
      <c r="I389" s="7"/>
      <c r="J389" s="7"/>
      <c r="K389" s="7"/>
      <c r="L389" s="7"/>
      <c r="M389" s="7"/>
      <c r="N389" s="7"/>
      <c r="O389" s="19"/>
      <c r="P389" s="19"/>
      <c r="Q389" s="19"/>
      <c r="R389" s="19"/>
      <c r="S389" s="19"/>
      <c r="T389" s="19"/>
      <c r="U389" s="19"/>
      <c r="V389" s="19"/>
      <c r="W389" s="19"/>
      <c r="X389" s="19"/>
      <c r="Y389" s="19"/>
      <c r="Z389" s="19"/>
      <c r="AA389" s="19"/>
    </row>
    <row r="390" spans="2:27" ht="12.75">
      <c r="B390" s="7"/>
      <c r="C390" s="7"/>
      <c r="D390" s="7"/>
      <c r="E390" s="7"/>
      <c r="F390" s="7"/>
      <c r="G390" s="7"/>
      <c r="H390" s="7"/>
      <c r="I390" s="7"/>
      <c r="J390" s="7"/>
      <c r="K390" s="7"/>
      <c r="L390" s="7"/>
      <c r="M390" s="7"/>
      <c r="N390" s="7"/>
      <c r="O390" s="19"/>
      <c r="P390" s="19"/>
      <c r="Q390" s="19"/>
      <c r="R390" s="19"/>
      <c r="S390" s="19"/>
      <c r="T390" s="19"/>
      <c r="U390" s="19"/>
      <c r="V390" s="19"/>
      <c r="W390" s="19"/>
      <c r="X390" s="19"/>
      <c r="Y390" s="19"/>
      <c r="Z390" s="19"/>
      <c r="AA390" s="19"/>
    </row>
    <row r="391" spans="2:27" ht="12.75">
      <c r="B391" s="7"/>
      <c r="C391" s="7"/>
      <c r="D391" s="7"/>
      <c r="E391" s="7"/>
      <c r="F391" s="7"/>
      <c r="G391" s="7"/>
      <c r="H391" s="7"/>
      <c r="I391" s="7"/>
      <c r="J391" s="7"/>
      <c r="K391" s="7"/>
      <c r="L391" s="7"/>
      <c r="M391" s="7"/>
      <c r="N391" s="7"/>
      <c r="O391" s="19"/>
      <c r="P391" s="19"/>
      <c r="Q391" s="19"/>
      <c r="R391" s="19"/>
      <c r="S391" s="19"/>
      <c r="T391" s="19"/>
      <c r="U391" s="19"/>
      <c r="V391" s="19"/>
      <c r="W391" s="19"/>
      <c r="X391" s="19"/>
      <c r="Y391" s="19"/>
      <c r="Z391" s="19"/>
      <c r="AA391" s="19"/>
    </row>
    <row r="392" spans="2:27" ht="12.75">
      <c r="B392" s="7"/>
      <c r="C392" s="7"/>
      <c r="D392" s="7"/>
      <c r="E392" s="7"/>
      <c r="F392" s="7"/>
      <c r="G392" s="7"/>
      <c r="H392" s="7"/>
      <c r="I392" s="7"/>
      <c r="J392" s="7"/>
      <c r="K392" s="7"/>
      <c r="L392" s="7"/>
      <c r="M392" s="7"/>
      <c r="N392" s="7"/>
      <c r="O392" s="19"/>
      <c r="P392" s="19"/>
      <c r="Q392" s="19"/>
      <c r="R392" s="19"/>
      <c r="S392" s="19"/>
      <c r="T392" s="19"/>
      <c r="U392" s="19"/>
      <c r="V392" s="19"/>
      <c r="W392" s="19"/>
      <c r="X392" s="19"/>
      <c r="Y392" s="19"/>
      <c r="Z392" s="19"/>
      <c r="AA392" s="19"/>
    </row>
    <row r="393" spans="2:27" ht="12.75">
      <c r="B393" s="7"/>
      <c r="C393" s="7"/>
      <c r="D393" s="7"/>
      <c r="E393" s="7"/>
      <c r="F393" s="7"/>
      <c r="G393" s="7"/>
      <c r="H393" s="7"/>
      <c r="I393" s="7"/>
      <c r="J393" s="7"/>
      <c r="K393" s="7"/>
      <c r="L393" s="7"/>
      <c r="M393" s="7"/>
      <c r="N393" s="7"/>
      <c r="O393" s="19"/>
      <c r="P393" s="19"/>
      <c r="Q393" s="19"/>
      <c r="R393" s="19"/>
      <c r="S393" s="19"/>
      <c r="T393" s="19"/>
      <c r="U393" s="19"/>
      <c r="V393" s="19"/>
      <c r="W393" s="19"/>
      <c r="X393" s="19"/>
      <c r="Y393" s="19"/>
      <c r="Z393" s="19"/>
      <c r="AA393" s="19"/>
    </row>
    <row r="394" spans="2:27" ht="12.75">
      <c r="B394" s="7"/>
      <c r="C394" s="7"/>
      <c r="D394" s="7"/>
      <c r="E394" s="7"/>
      <c r="F394" s="7"/>
      <c r="G394" s="7"/>
      <c r="H394" s="7"/>
      <c r="I394" s="7"/>
      <c r="J394" s="7"/>
      <c r="K394" s="7"/>
      <c r="L394" s="7"/>
      <c r="M394" s="7"/>
      <c r="N394" s="7"/>
      <c r="O394" s="19"/>
      <c r="P394" s="19"/>
      <c r="Q394" s="19"/>
      <c r="R394" s="19"/>
      <c r="S394" s="19"/>
      <c r="T394" s="19"/>
      <c r="U394" s="19"/>
      <c r="V394" s="19"/>
      <c r="W394" s="19"/>
      <c r="X394" s="19"/>
      <c r="Y394" s="19"/>
      <c r="Z394" s="19"/>
      <c r="AA394" s="19"/>
    </row>
    <row r="395" spans="2:27" ht="12.75">
      <c r="B395" s="7"/>
      <c r="C395" s="7"/>
      <c r="D395" s="7"/>
      <c r="E395" s="7"/>
      <c r="F395" s="7"/>
      <c r="G395" s="7"/>
      <c r="H395" s="7"/>
      <c r="I395" s="7"/>
      <c r="J395" s="7"/>
      <c r="K395" s="7"/>
      <c r="L395" s="7"/>
      <c r="M395" s="7"/>
      <c r="N395" s="7"/>
      <c r="O395" s="19"/>
      <c r="P395" s="19"/>
      <c r="Q395" s="19"/>
      <c r="R395" s="19"/>
      <c r="S395" s="19"/>
      <c r="T395" s="19"/>
      <c r="U395" s="19"/>
      <c r="V395" s="19"/>
      <c r="W395" s="19"/>
      <c r="X395" s="19"/>
      <c r="Y395" s="19"/>
      <c r="Z395" s="19"/>
      <c r="AA395" s="19"/>
    </row>
    <row r="396" spans="2:27" ht="12.75">
      <c r="B396" s="7"/>
      <c r="C396" s="7"/>
      <c r="D396" s="7"/>
      <c r="E396" s="7"/>
      <c r="F396" s="7"/>
      <c r="G396" s="7"/>
      <c r="H396" s="7"/>
      <c r="I396" s="7"/>
      <c r="J396" s="7"/>
      <c r="K396" s="7"/>
      <c r="L396" s="7"/>
      <c r="M396" s="7"/>
      <c r="N396" s="7"/>
      <c r="O396" s="19"/>
      <c r="P396" s="19"/>
      <c r="Q396" s="19"/>
      <c r="R396" s="19"/>
      <c r="S396" s="19"/>
      <c r="T396" s="19"/>
      <c r="U396" s="19"/>
      <c r="V396" s="19"/>
      <c r="W396" s="19"/>
      <c r="X396" s="19"/>
      <c r="Y396" s="19"/>
      <c r="Z396" s="19"/>
      <c r="AA396" s="19"/>
    </row>
    <row r="397" spans="2:27" ht="12.75">
      <c r="B397" s="7"/>
      <c r="C397" s="7"/>
      <c r="D397" s="7"/>
      <c r="E397" s="7"/>
      <c r="F397" s="7"/>
      <c r="G397" s="7"/>
      <c r="H397" s="7"/>
      <c r="I397" s="7"/>
      <c r="J397" s="7"/>
      <c r="K397" s="7"/>
      <c r="L397" s="7"/>
      <c r="M397" s="7"/>
      <c r="N397" s="7"/>
      <c r="O397" s="19"/>
      <c r="P397" s="19"/>
      <c r="Q397" s="19"/>
      <c r="R397" s="19"/>
      <c r="S397" s="19"/>
      <c r="T397" s="19"/>
      <c r="U397" s="19"/>
      <c r="V397" s="19"/>
      <c r="W397" s="19"/>
      <c r="X397" s="19"/>
      <c r="Y397" s="19"/>
      <c r="Z397" s="19"/>
      <c r="AA397" s="19"/>
    </row>
    <row r="398" spans="2:27" ht="12.75">
      <c r="B398" s="7"/>
      <c r="C398" s="7"/>
      <c r="D398" s="7"/>
      <c r="E398" s="7"/>
      <c r="F398" s="7"/>
      <c r="G398" s="7"/>
      <c r="H398" s="7"/>
      <c r="I398" s="7"/>
      <c r="J398" s="7"/>
      <c r="K398" s="7"/>
      <c r="L398" s="7"/>
      <c r="M398" s="7"/>
      <c r="N398" s="7"/>
      <c r="O398" s="19"/>
      <c r="P398" s="19"/>
      <c r="Q398" s="19"/>
      <c r="R398" s="19"/>
      <c r="S398" s="19"/>
      <c r="T398" s="19"/>
      <c r="U398" s="19"/>
      <c r="V398" s="19"/>
      <c r="W398" s="19"/>
      <c r="X398" s="19"/>
      <c r="Y398" s="19"/>
      <c r="Z398" s="19"/>
      <c r="AA398" s="19"/>
    </row>
    <row r="399" spans="2:27" ht="12.75">
      <c r="B399" s="7"/>
      <c r="C399" s="7"/>
      <c r="D399" s="7"/>
      <c r="E399" s="7"/>
      <c r="F399" s="7"/>
      <c r="G399" s="7"/>
      <c r="H399" s="7"/>
      <c r="I399" s="7"/>
      <c r="J399" s="7"/>
      <c r="K399" s="7"/>
      <c r="L399" s="7"/>
      <c r="M399" s="7"/>
      <c r="N399" s="7"/>
      <c r="O399" s="19"/>
      <c r="P399" s="19"/>
      <c r="Q399" s="19"/>
      <c r="R399" s="19"/>
      <c r="S399" s="19"/>
      <c r="T399" s="19"/>
      <c r="U399" s="19"/>
      <c r="V399" s="19"/>
      <c r="W399" s="19"/>
      <c r="X399" s="19"/>
      <c r="Y399" s="19"/>
      <c r="Z399" s="19"/>
      <c r="AA399" s="19"/>
    </row>
    <row r="400" spans="2:27" ht="12.75">
      <c r="B400" s="7"/>
      <c r="C400" s="7"/>
      <c r="D400" s="7"/>
      <c r="E400" s="7"/>
      <c r="F400" s="7"/>
      <c r="G400" s="7"/>
      <c r="H400" s="7"/>
      <c r="I400" s="7"/>
      <c r="J400" s="7"/>
      <c r="K400" s="7"/>
      <c r="L400" s="7"/>
      <c r="M400" s="7"/>
      <c r="N400" s="7"/>
      <c r="O400" s="19"/>
      <c r="P400" s="19"/>
      <c r="Q400" s="19"/>
      <c r="R400" s="19"/>
      <c r="S400" s="19"/>
      <c r="T400" s="19"/>
      <c r="U400" s="19"/>
      <c r="V400" s="19"/>
      <c r="W400" s="19"/>
      <c r="X400" s="19"/>
      <c r="Y400" s="19"/>
      <c r="Z400" s="19"/>
      <c r="AA400" s="19"/>
    </row>
    <row r="401" spans="2:27" ht="12.75">
      <c r="B401" s="7"/>
      <c r="C401" s="7"/>
      <c r="D401" s="7"/>
      <c r="E401" s="7"/>
      <c r="F401" s="7"/>
      <c r="G401" s="7"/>
      <c r="H401" s="7"/>
      <c r="I401" s="7"/>
      <c r="J401" s="7"/>
      <c r="K401" s="7"/>
      <c r="L401" s="7"/>
      <c r="M401" s="7"/>
      <c r="N401" s="7"/>
      <c r="O401" s="19"/>
      <c r="P401" s="19"/>
      <c r="Q401" s="19"/>
      <c r="R401" s="19"/>
      <c r="S401" s="19"/>
      <c r="T401" s="19"/>
      <c r="U401" s="19"/>
      <c r="V401" s="19"/>
      <c r="W401" s="19"/>
      <c r="X401" s="19"/>
      <c r="Y401" s="19"/>
      <c r="Z401" s="19"/>
      <c r="AA401" s="19"/>
    </row>
    <row r="402" spans="2:27" ht="12.75">
      <c r="B402" s="7"/>
      <c r="C402" s="7"/>
      <c r="D402" s="7"/>
      <c r="E402" s="7"/>
      <c r="F402" s="7"/>
      <c r="G402" s="7"/>
      <c r="H402" s="7"/>
      <c r="I402" s="7"/>
      <c r="J402" s="7"/>
      <c r="K402" s="7"/>
      <c r="L402" s="7"/>
      <c r="M402" s="7"/>
      <c r="N402" s="7"/>
      <c r="O402" s="19"/>
      <c r="P402" s="19"/>
      <c r="Q402" s="19"/>
      <c r="R402" s="19"/>
      <c r="S402" s="19"/>
      <c r="T402" s="19"/>
      <c r="U402" s="19"/>
      <c r="V402" s="19"/>
      <c r="W402" s="19"/>
      <c r="X402" s="19"/>
      <c r="Y402" s="19"/>
      <c r="Z402" s="19"/>
      <c r="AA402" s="19"/>
    </row>
    <row r="403" spans="2:27" ht="12.75">
      <c r="B403" s="7"/>
      <c r="C403" s="7"/>
      <c r="D403" s="7"/>
      <c r="E403" s="7"/>
      <c r="F403" s="7"/>
      <c r="G403" s="7"/>
      <c r="H403" s="7"/>
      <c r="I403" s="7"/>
      <c r="J403" s="7"/>
      <c r="K403" s="7"/>
      <c r="L403" s="7"/>
      <c r="M403" s="7"/>
      <c r="N403" s="7"/>
      <c r="O403" s="19"/>
      <c r="P403" s="19"/>
      <c r="Q403" s="19"/>
      <c r="R403" s="19"/>
      <c r="S403" s="19"/>
      <c r="T403" s="19"/>
      <c r="U403" s="19"/>
      <c r="V403" s="19"/>
      <c r="W403" s="19"/>
      <c r="X403" s="19"/>
      <c r="Y403" s="19"/>
      <c r="Z403" s="19"/>
      <c r="AA403" s="19"/>
    </row>
    <row r="404" spans="2:27" ht="12.75">
      <c r="B404" s="7"/>
      <c r="C404" s="7"/>
      <c r="D404" s="7"/>
      <c r="E404" s="7"/>
      <c r="F404" s="7"/>
      <c r="G404" s="7"/>
      <c r="H404" s="7"/>
      <c r="I404" s="7"/>
      <c r="J404" s="7"/>
      <c r="K404" s="7"/>
      <c r="L404" s="7"/>
      <c r="M404" s="7"/>
      <c r="N404" s="7"/>
      <c r="O404" s="19"/>
      <c r="P404" s="19"/>
      <c r="Q404" s="19"/>
      <c r="R404" s="19"/>
      <c r="S404" s="19"/>
      <c r="T404" s="19"/>
      <c r="U404" s="19"/>
      <c r="V404" s="19"/>
      <c r="W404" s="19"/>
      <c r="X404" s="19"/>
      <c r="Y404" s="19"/>
      <c r="Z404" s="19"/>
      <c r="AA404" s="19"/>
    </row>
    <row r="405" spans="2:27" ht="12.75">
      <c r="B405" s="7"/>
      <c r="C405" s="7"/>
      <c r="D405" s="7"/>
      <c r="E405" s="7"/>
      <c r="F405" s="7"/>
      <c r="G405" s="7"/>
      <c r="H405" s="7"/>
      <c r="I405" s="7"/>
      <c r="J405" s="7"/>
      <c r="K405" s="7"/>
      <c r="L405" s="7"/>
      <c r="M405" s="7"/>
      <c r="N405" s="7"/>
      <c r="O405" s="19"/>
      <c r="P405" s="19"/>
      <c r="Q405" s="19"/>
      <c r="R405" s="19"/>
      <c r="S405" s="19"/>
      <c r="T405" s="19"/>
      <c r="U405" s="19"/>
      <c r="V405" s="19"/>
      <c r="W405" s="19"/>
      <c r="X405" s="19"/>
      <c r="Y405" s="19"/>
      <c r="Z405" s="19"/>
      <c r="AA405" s="19"/>
    </row>
    <row r="406" spans="2:27" ht="12.75">
      <c r="B406" s="7"/>
      <c r="C406" s="7"/>
      <c r="D406" s="7"/>
      <c r="E406" s="7"/>
      <c r="F406" s="7"/>
      <c r="G406" s="7"/>
      <c r="H406" s="7"/>
      <c r="I406" s="7"/>
      <c r="J406" s="7"/>
      <c r="K406" s="7"/>
      <c r="L406" s="7"/>
      <c r="M406" s="7"/>
      <c r="N406" s="7"/>
      <c r="O406" s="19"/>
      <c r="P406" s="19"/>
      <c r="Q406" s="19"/>
      <c r="R406" s="19"/>
      <c r="S406" s="19"/>
      <c r="T406" s="19"/>
      <c r="U406" s="19"/>
      <c r="V406" s="19"/>
      <c r="W406" s="19"/>
      <c r="X406" s="19"/>
      <c r="Y406" s="19"/>
      <c r="Z406" s="19"/>
      <c r="AA406" s="19"/>
    </row>
    <row r="407" spans="2:27" ht="12.75">
      <c r="B407" s="7"/>
      <c r="C407" s="7"/>
      <c r="D407" s="7"/>
      <c r="E407" s="7"/>
      <c r="F407" s="7"/>
      <c r="G407" s="7"/>
      <c r="H407" s="7"/>
      <c r="I407" s="7"/>
      <c r="J407" s="7"/>
      <c r="K407" s="7"/>
      <c r="L407" s="7"/>
      <c r="M407" s="7"/>
      <c r="N407" s="7"/>
      <c r="O407" s="19"/>
      <c r="P407" s="19"/>
      <c r="Q407" s="19"/>
      <c r="R407" s="19"/>
      <c r="S407" s="19"/>
      <c r="T407" s="19"/>
      <c r="U407" s="19"/>
      <c r="V407" s="19"/>
      <c r="W407" s="19"/>
      <c r="X407" s="19"/>
      <c r="Y407" s="19"/>
      <c r="Z407" s="19"/>
      <c r="AA407" s="19"/>
    </row>
    <row r="408" spans="2:27" ht="12.75">
      <c r="B408" s="7"/>
      <c r="C408" s="7"/>
      <c r="D408" s="7"/>
      <c r="E408" s="7"/>
      <c r="F408" s="7"/>
      <c r="G408" s="7"/>
      <c r="H408" s="7"/>
      <c r="I408" s="7"/>
      <c r="J408" s="7"/>
      <c r="K408" s="7"/>
      <c r="L408" s="7"/>
      <c r="M408" s="7"/>
      <c r="N408" s="7"/>
      <c r="O408" s="19"/>
      <c r="P408" s="19"/>
      <c r="Q408" s="19"/>
      <c r="R408" s="19"/>
      <c r="S408" s="19"/>
      <c r="T408" s="19"/>
      <c r="U408" s="19"/>
      <c r="V408" s="19"/>
      <c r="W408" s="19"/>
      <c r="X408" s="19"/>
      <c r="Y408" s="19"/>
      <c r="Z408" s="19"/>
      <c r="AA408" s="19"/>
    </row>
    <row r="409" spans="2:27" ht="12.75">
      <c r="B409" s="7"/>
      <c r="C409" s="7"/>
      <c r="D409" s="7"/>
      <c r="E409" s="7"/>
      <c r="F409" s="7"/>
      <c r="G409" s="7"/>
      <c r="H409" s="7"/>
      <c r="I409" s="7"/>
      <c r="J409" s="7"/>
      <c r="K409" s="7"/>
      <c r="L409" s="7"/>
      <c r="M409" s="7"/>
      <c r="N409" s="7"/>
      <c r="O409" s="19"/>
      <c r="P409" s="19"/>
      <c r="Q409" s="19"/>
      <c r="R409" s="19"/>
      <c r="S409" s="19"/>
      <c r="T409" s="19"/>
      <c r="U409" s="19"/>
      <c r="V409" s="19"/>
      <c r="W409" s="19"/>
      <c r="X409" s="19"/>
      <c r="Y409" s="19"/>
      <c r="Z409" s="19"/>
      <c r="AA409" s="19"/>
    </row>
    <row r="410" spans="2:27" ht="12.75">
      <c r="B410" s="7"/>
      <c r="C410" s="7"/>
      <c r="D410" s="7"/>
      <c r="E410" s="7"/>
      <c r="F410" s="7"/>
      <c r="G410" s="7"/>
      <c r="H410" s="7"/>
      <c r="I410" s="7"/>
      <c r="J410" s="7"/>
      <c r="K410" s="7"/>
      <c r="L410" s="7"/>
      <c r="M410" s="7"/>
      <c r="N410" s="7"/>
      <c r="O410" s="19"/>
      <c r="P410" s="19"/>
      <c r="Q410" s="19"/>
      <c r="R410" s="19"/>
      <c r="S410" s="19"/>
      <c r="T410" s="19"/>
      <c r="U410" s="19"/>
      <c r="V410" s="19"/>
      <c r="W410" s="19"/>
      <c r="X410" s="19"/>
      <c r="Y410" s="19"/>
      <c r="Z410" s="19"/>
      <c r="AA410" s="19"/>
    </row>
    <row r="411" spans="2:27" ht="12.75">
      <c r="B411" s="7"/>
      <c r="C411" s="7"/>
      <c r="D411" s="7"/>
      <c r="E411" s="7"/>
      <c r="F411" s="7"/>
      <c r="G411" s="7"/>
      <c r="H411" s="7"/>
      <c r="I411" s="7"/>
      <c r="J411" s="7"/>
      <c r="K411" s="7"/>
      <c r="L411" s="7"/>
      <c r="M411" s="7"/>
      <c r="N411" s="7"/>
      <c r="O411" s="19"/>
      <c r="P411" s="19"/>
      <c r="Q411" s="19"/>
      <c r="R411" s="19"/>
      <c r="S411" s="19"/>
      <c r="T411" s="19"/>
      <c r="U411" s="19"/>
      <c r="V411" s="19"/>
      <c r="W411" s="19"/>
      <c r="X411" s="19"/>
      <c r="Y411" s="19"/>
      <c r="Z411" s="19"/>
      <c r="AA411" s="19"/>
    </row>
    <row r="412" spans="2:27" ht="12.75">
      <c r="B412" s="7"/>
      <c r="C412" s="7"/>
      <c r="D412" s="7"/>
      <c r="E412" s="7"/>
      <c r="F412" s="7"/>
      <c r="G412" s="7"/>
      <c r="H412" s="7"/>
      <c r="I412" s="7"/>
      <c r="J412" s="7"/>
      <c r="K412" s="7"/>
      <c r="L412" s="7"/>
      <c r="M412" s="7"/>
      <c r="N412" s="7"/>
      <c r="O412" s="19"/>
      <c r="P412" s="19"/>
      <c r="Q412" s="19"/>
      <c r="R412" s="19"/>
      <c r="S412" s="19"/>
      <c r="T412" s="19"/>
      <c r="U412" s="19"/>
      <c r="V412" s="19"/>
      <c r="W412" s="19"/>
      <c r="X412" s="19"/>
      <c r="Y412" s="19"/>
      <c r="Z412" s="19"/>
      <c r="AA412" s="19"/>
    </row>
    <row r="413" spans="2:27" ht="12.75">
      <c r="B413" s="7"/>
      <c r="C413" s="7"/>
      <c r="D413" s="7"/>
      <c r="E413" s="7"/>
      <c r="F413" s="7"/>
      <c r="G413" s="7"/>
      <c r="H413" s="7"/>
      <c r="I413" s="7"/>
      <c r="J413" s="7"/>
      <c r="K413" s="7"/>
      <c r="L413" s="7"/>
      <c r="M413" s="7"/>
      <c r="N413" s="7"/>
      <c r="O413" s="19"/>
      <c r="P413" s="19"/>
      <c r="Q413" s="19"/>
      <c r="R413" s="19"/>
      <c r="S413" s="19"/>
      <c r="T413" s="19"/>
      <c r="U413" s="19"/>
      <c r="V413" s="19"/>
      <c r="W413" s="19"/>
      <c r="X413" s="19"/>
      <c r="Y413" s="19"/>
      <c r="Z413" s="19"/>
      <c r="AA413" s="19"/>
    </row>
    <row r="414" spans="2:27" ht="12.75">
      <c r="B414" s="7"/>
      <c r="C414" s="7"/>
      <c r="D414" s="7"/>
      <c r="E414" s="7"/>
      <c r="F414" s="7"/>
      <c r="G414" s="7"/>
      <c r="H414" s="7"/>
      <c r="I414" s="7"/>
      <c r="J414" s="7"/>
      <c r="K414" s="7"/>
      <c r="L414" s="7"/>
      <c r="M414" s="7"/>
      <c r="N414" s="7"/>
      <c r="O414" s="19"/>
      <c r="P414" s="19"/>
      <c r="Q414" s="19"/>
      <c r="R414" s="19"/>
      <c r="S414" s="19"/>
      <c r="T414" s="19"/>
      <c r="U414" s="19"/>
      <c r="V414" s="19"/>
      <c r="W414" s="19"/>
      <c r="X414" s="19"/>
      <c r="Y414" s="19"/>
      <c r="Z414" s="19"/>
      <c r="AA414" s="19"/>
    </row>
    <row r="415" spans="2:27" ht="12.75">
      <c r="B415" s="7"/>
      <c r="C415" s="7"/>
      <c r="D415" s="7"/>
      <c r="E415" s="7"/>
      <c r="F415" s="7"/>
      <c r="G415" s="7"/>
      <c r="H415" s="7"/>
      <c r="I415" s="7"/>
      <c r="J415" s="7"/>
      <c r="K415" s="7"/>
      <c r="L415" s="7"/>
      <c r="M415" s="7"/>
      <c r="N415" s="7"/>
      <c r="O415" s="19"/>
      <c r="P415" s="19"/>
      <c r="Q415" s="19"/>
      <c r="R415" s="19"/>
      <c r="S415" s="19"/>
      <c r="T415" s="19"/>
      <c r="U415" s="19"/>
      <c r="V415" s="19"/>
      <c r="W415" s="19"/>
      <c r="X415" s="19"/>
      <c r="Y415" s="19"/>
      <c r="Z415" s="19"/>
      <c r="AA415" s="19"/>
    </row>
    <row r="416" spans="2:27" ht="12.75">
      <c r="B416" s="7"/>
      <c r="C416" s="7"/>
      <c r="D416" s="7"/>
      <c r="E416" s="7"/>
      <c r="F416" s="7"/>
      <c r="G416" s="7"/>
      <c r="H416" s="7"/>
      <c r="I416" s="7"/>
      <c r="J416" s="7"/>
      <c r="K416" s="7"/>
      <c r="L416" s="7"/>
      <c r="M416" s="7"/>
      <c r="N416" s="7"/>
      <c r="O416" s="19"/>
      <c r="P416" s="19"/>
      <c r="Q416" s="19"/>
      <c r="R416" s="19"/>
      <c r="S416" s="19"/>
      <c r="T416" s="19"/>
      <c r="U416" s="19"/>
      <c r="V416" s="19"/>
      <c r="W416" s="19"/>
      <c r="X416" s="19"/>
      <c r="Y416" s="19"/>
      <c r="Z416" s="19"/>
      <c r="AA416" s="19"/>
    </row>
    <row r="417" spans="2:27" ht="12.75">
      <c r="B417" s="7"/>
      <c r="C417" s="7"/>
      <c r="D417" s="7"/>
      <c r="E417" s="7"/>
      <c r="F417" s="7"/>
      <c r="G417" s="7"/>
      <c r="H417" s="7"/>
      <c r="I417" s="7"/>
      <c r="J417" s="7"/>
      <c r="K417" s="7"/>
      <c r="L417" s="7"/>
      <c r="M417" s="7"/>
      <c r="N417" s="7"/>
      <c r="O417" s="19"/>
      <c r="P417" s="19"/>
      <c r="Q417" s="19"/>
      <c r="R417" s="19"/>
      <c r="S417" s="19"/>
      <c r="T417" s="19"/>
      <c r="U417" s="19"/>
      <c r="V417" s="19"/>
      <c r="W417" s="19"/>
      <c r="X417" s="19"/>
      <c r="Y417" s="19"/>
      <c r="Z417" s="19"/>
      <c r="AA417" s="19"/>
    </row>
    <row r="418" spans="2:27" ht="12.75">
      <c r="B418" s="7"/>
      <c r="C418" s="7"/>
      <c r="D418" s="7"/>
      <c r="E418" s="7"/>
      <c r="F418" s="7"/>
      <c r="G418" s="7"/>
      <c r="H418" s="7"/>
      <c r="I418" s="7"/>
      <c r="J418" s="7"/>
      <c r="K418" s="7"/>
      <c r="L418" s="7"/>
      <c r="M418" s="7"/>
      <c r="N418" s="7"/>
      <c r="O418" s="19"/>
      <c r="P418" s="19"/>
      <c r="Q418" s="19"/>
      <c r="R418" s="19"/>
      <c r="S418" s="19"/>
      <c r="T418" s="19"/>
      <c r="U418" s="19"/>
      <c r="V418" s="19"/>
      <c r="W418" s="19"/>
      <c r="X418" s="19"/>
      <c r="Y418" s="19"/>
      <c r="Z418" s="19"/>
      <c r="AA418" s="19"/>
    </row>
    <row r="419" spans="2:27" ht="12.75">
      <c r="B419" s="7"/>
      <c r="C419" s="7"/>
      <c r="D419" s="7"/>
      <c r="E419" s="7"/>
      <c r="F419" s="7"/>
      <c r="G419" s="7"/>
      <c r="H419" s="7"/>
      <c r="I419" s="7"/>
      <c r="J419" s="7"/>
      <c r="K419" s="7"/>
      <c r="L419" s="7"/>
      <c r="M419" s="7"/>
      <c r="N419" s="7"/>
      <c r="O419" s="19"/>
      <c r="P419" s="19"/>
      <c r="Q419" s="19"/>
      <c r="R419" s="19"/>
      <c r="S419" s="19"/>
      <c r="T419" s="19"/>
      <c r="U419" s="19"/>
      <c r="V419" s="19"/>
      <c r="W419" s="19"/>
      <c r="X419" s="19"/>
      <c r="Y419" s="19"/>
      <c r="Z419" s="19"/>
      <c r="AA419" s="19"/>
    </row>
    <row r="420" spans="2:27" ht="12.75">
      <c r="B420" s="7"/>
      <c r="C420" s="7"/>
      <c r="D420" s="7"/>
      <c r="E420" s="7"/>
      <c r="F420" s="7"/>
      <c r="G420" s="7"/>
      <c r="H420" s="7"/>
      <c r="I420" s="7"/>
      <c r="J420" s="7"/>
      <c r="K420" s="7"/>
      <c r="L420" s="7"/>
      <c r="M420" s="7"/>
      <c r="N420" s="7"/>
      <c r="O420" s="19"/>
      <c r="P420" s="19"/>
      <c r="Q420" s="19"/>
      <c r="R420" s="19"/>
      <c r="S420" s="19"/>
      <c r="T420" s="19"/>
      <c r="U420" s="19"/>
      <c r="V420" s="19"/>
      <c r="W420" s="19"/>
      <c r="X420" s="19"/>
      <c r="Y420" s="19"/>
      <c r="Z420" s="19"/>
      <c r="AA420" s="19"/>
    </row>
    <row r="421" spans="2:27" ht="12.75">
      <c r="B421" s="7"/>
      <c r="C421" s="7"/>
      <c r="D421" s="7"/>
      <c r="E421" s="7"/>
      <c r="F421" s="7"/>
      <c r="G421" s="7"/>
      <c r="H421" s="7"/>
      <c r="I421" s="7"/>
      <c r="J421" s="7"/>
      <c r="K421" s="7"/>
      <c r="L421" s="7"/>
      <c r="M421" s="7"/>
      <c r="N421" s="7"/>
      <c r="O421" s="19"/>
      <c r="P421" s="19"/>
      <c r="Q421" s="19"/>
      <c r="R421" s="19"/>
      <c r="S421" s="19"/>
      <c r="T421" s="19"/>
      <c r="U421" s="19"/>
      <c r="V421" s="19"/>
      <c r="W421" s="19"/>
      <c r="X421" s="19"/>
      <c r="Y421" s="19"/>
      <c r="Z421" s="19"/>
      <c r="AA421" s="19"/>
    </row>
    <row r="422" spans="2:27" ht="12.75">
      <c r="B422" s="7"/>
      <c r="C422" s="7"/>
      <c r="D422" s="7"/>
      <c r="E422" s="7"/>
      <c r="F422" s="7"/>
      <c r="G422" s="7"/>
      <c r="H422" s="7"/>
      <c r="I422" s="7"/>
      <c r="J422" s="7"/>
      <c r="K422" s="7"/>
      <c r="L422" s="7"/>
      <c r="M422" s="7"/>
      <c r="N422" s="7"/>
      <c r="O422" s="19"/>
      <c r="P422" s="19"/>
      <c r="Q422" s="19"/>
      <c r="R422" s="19"/>
      <c r="S422" s="19"/>
      <c r="T422" s="19"/>
      <c r="U422" s="19"/>
      <c r="V422" s="19"/>
      <c r="W422" s="19"/>
      <c r="X422" s="19"/>
      <c r="Y422" s="19"/>
      <c r="Z422" s="19"/>
      <c r="AA422" s="19"/>
    </row>
    <row r="423" spans="2:27" ht="12.75">
      <c r="B423" s="7"/>
      <c r="C423" s="7"/>
      <c r="D423" s="7"/>
      <c r="E423" s="7"/>
      <c r="F423" s="7"/>
      <c r="G423" s="7"/>
      <c r="H423" s="7"/>
      <c r="I423" s="7"/>
      <c r="J423" s="7"/>
      <c r="K423" s="7"/>
      <c r="L423" s="7"/>
      <c r="M423" s="7"/>
      <c r="N423" s="7"/>
      <c r="O423" s="19"/>
      <c r="P423" s="19"/>
      <c r="Q423" s="19"/>
      <c r="R423" s="19"/>
      <c r="S423" s="19"/>
      <c r="T423" s="19"/>
      <c r="U423" s="19"/>
      <c r="V423" s="19"/>
      <c r="W423" s="19"/>
      <c r="X423" s="19"/>
      <c r="Y423" s="19"/>
      <c r="Z423" s="19"/>
      <c r="AA423" s="19"/>
    </row>
    <row r="424" spans="2:27" ht="12.75">
      <c r="B424" s="7"/>
      <c r="C424" s="7"/>
      <c r="D424" s="7"/>
      <c r="E424" s="7"/>
      <c r="F424" s="7"/>
      <c r="G424" s="7"/>
      <c r="H424" s="7"/>
      <c r="I424" s="7"/>
      <c r="J424" s="7"/>
      <c r="K424" s="7"/>
      <c r="L424" s="7"/>
      <c r="M424" s="7"/>
      <c r="N424" s="7"/>
      <c r="O424" s="19"/>
      <c r="P424" s="19"/>
      <c r="Q424" s="19"/>
      <c r="R424" s="19"/>
      <c r="S424" s="19"/>
      <c r="T424" s="19"/>
      <c r="U424" s="19"/>
      <c r="V424" s="19"/>
      <c r="W424" s="19"/>
      <c r="X424" s="19"/>
      <c r="Y424" s="19"/>
      <c r="Z424" s="19"/>
      <c r="AA424" s="19"/>
    </row>
    <row r="425" spans="2:27" ht="12.75">
      <c r="B425" s="7"/>
      <c r="C425" s="7"/>
      <c r="D425" s="7"/>
      <c r="E425" s="7"/>
      <c r="F425" s="7"/>
      <c r="G425" s="7"/>
      <c r="H425" s="7"/>
      <c r="I425" s="7"/>
      <c r="J425" s="7"/>
      <c r="K425" s="7"/>
      <c r="L425" s="7"/>
      <c r="M425" s="7"/>
      <c r="N425" s="7"/>
      <c r="O425" s="19"/>
      <c r="P425" s="19"/>
      <c r="Q425" s="19"/>
      <c r="R425" s="19"/>
      <c r="S425" s="19"/>
      <c r="T425" s="19"/>
      <c r="U425" s="19"/>
      <c r="V425" s="19"/>
      <c r="W425" s="19"/>
      <c r="X425" s="19"/>
      <c r="Y425" s="19"/>
      <c r="Z425" s="19"/>
      <c r="AA425" s="19"/>
    </row>
    <row r="426" spans="2:27" ht="12.75">
      <c r="B426" s="7"/>
      <c r="C426" s="7"/>
      <c r="D426" s="7"/>
      <c r="E426" s="7"/>
      <c r="F426" s="7"/>
      <c r="G426" s="7"/>
      <c r="H426" s="7"/>
      <c r="I426" s="7"/>
      <c r="J426" s="7"/>
      <c r="K426" s="7"/>
      <c r="L426" s="7"/>
      <c r="M426" s="7"/>
      <c r="N426" s="7"/>
      <c r="O426" s="19"/>
      <c r="P426" s="19"/>
      <c r="Q426" s="19"/>
      <c r="R426" s="19"/>
      <c r="S426" s="19"/>
      <c r="T426" s="19"/>
      <c r="U426" s="19"/>
      <c r="V426" s="19"/>
      <c r="W426" s="19"/>
      <c r="X426" s="19"/>
      <c r="Y426" s="19"/>
      <c r="Z426" s="19"/>
      <c r="AA426" s="19"/>
    </row>
    <row r="427" spans="2:27" ht="12.75">
      <c r="B427" s="7"/>
      <c r="C427" s="7"/>
      <c r="D427" s="7"/>
      <c r="E427" s="7"/>
      <c r="F427" s="7"/>
      <c r="G427" s="7"/>
      <c r="H427" s="7"/>
      <c r="I427" s="7"/>
      <c r="J427" s="7"/>
      <c r="K427" s="7"/>
      <c r="L427" s="7"/>
      <c r="M427" s="7"/>
      <c r="N427" s="7"/>
      <c r="O427" s="19"/>
      <c r="P427" s="19"/>
      <c r="Q427" s="19"/>
      <c r="R427" s="19"/>
      <c r="S427" s="19"/>
      <c r="T427" s="19"/>
      <c r="U427" s="19"/>
      <c r="V427" s="19"/>
      <c r="W427" s="19"/>
      <c r="X427" s="19"/>
      <c r="Y427" s="19"/>
      <c r="Z427" s="19"/>
      <c r="AA427" s="19"/>
    </row>
    <row r="428" spans="2:27" ht="12.75">
      <c r="B428" s="7"/>
      <c r="C428" s="7"/>
      <c r="D428" s="7"/>
      <c r="E428" s="7"/>
      <c r="F428" s="7"/>
      <c r="G428" s="7"/>
      <c r="H428" s="7"/>
      <c r="I428" s="7"/>
      <c r="J428" s="7"/>
      <c r="K428" s="7"/>
      <c r="L428" s="7"/>
      <c r="M428" s="7"/>
      <c r="N428" s="7"/>
      <c r="O428" s="19"/>
      <c r="P428" s="19"/>
      <c r="Q428" s="19"/>
      <c r="R428" s="19"/>
      <c r="S428" s="19"/>
      <c r="T428" s="19"/>
      <c r="U428" s="19"/>
      <c r="V428" s="19"/>
      <c r="W428" s="19"/>
      <c r="X428" s="19"/>
      <c r="Y428" s="19"/>
      <c r="Z428" s="19"/>
      <c r="AA428" s="19"/>
    </row>
    <row r="429" spans="2:27" ht="12.75">
      <c r="B429" s="7"/>
      <c r="C429" s="7"/>
      <c r="D429" s="7"/>
      <c r="E429" s="7"/>
      <c r="F429" s="7"/>
      <c r="G429" s="7"/>
      <c r="H429" s="7"/>
      <c r="I429" s="7"/>
      <c r="J429" s="7"/>
      <c r="K429" s="7"/>
      <c r="L429" s="7"/>
      <c r="M429" s="7"/>
      <c r="N429" s="7"/>
      <c r="O429" s="19"/>
      <c r="P429" s="19"/>
      <c r="Q429" s="19"/>
      <c r="R429" s="19"/>
      <c r="S429" s="19"/>
      <c r="T429" s="19"/>
      <c r="U429" s="19"/>
      <c r="V429" s="19"/>
      <c r="W429" s="19"/>
      <c r="X429" s="19"/>
      <c r="Y429" s="19"/>
      <c r="Z429" s="19"/>
      <c r="AA429" s="19"/>
    </row>
    <row r="430" spans="2:27" ht="12.75">
      <c r="B430" s="7"/>
      <c r="C430" s="7"/>
      <c r="D430" s="7"/>
      <c r="E430" s="7"/>
      <c r="F430" s="7"/>
      <c r="G430" s="7"/>
      <c r="H430" s="7"/>
      <c r="I430" s="7"/>
      <c r="J430" s="7"/>
      <c r="K430" s="7"/>
      <c r="L430" s="7"/>
      <c r="M430" s="7"/>
      <c r="N430" s="7"/>
      <c r="O430" s="19"/>
      <c r="P430" s="19"/>
      <c r="Q430" s="19"/>
      <c r="R430" s="19"/>
      <c r="S430" s="19"/>
      <c r="T430" s="19"/>
      <c r="U430" s="19"/>
      <c r="V430" s="19"/>
      <c r="W430" s="19"/>
      <c r="X430" s="19"/>
      <c r="Y430" s="19"/>
      <c r="Z430" s="19"/>
      <c r="AA430" s="19"/>
    </row>
    <row r="431" spans="2:27" ht="12.75">
      <c r="B431" s="7"/>
      <c r="C431" s="7"/>
      <c r="D431" s="7"/>
      <c r="E431" s="7"/>
      <c r="F431" s="7"/>
      <c r="G431" s="7"/>
      <c r="H431" s="7"/>
      <c r="I431" s="7"/>
      <c r="J431" s="7"/>
      <c r="K431" s="7"/>
      <c r="L431" s="7"/>
      <c r="M431" s="7"/>
      <c r="N431" s="7"/>
      <c r="O431" s="19"/>
      <c r="P431" s="19"/>
      <c r="Q431" s="19"/>
      <c r="R431" s="19"/>
      <c r="S431" s="19"/>
      <c r="T431" s="19"/>
      <c r="U431" s="19"/>
      <c r="V431" s="19"/>
      <c r="W431" s="19"/>
      <c r="X431" s="19"/>
      <c r="Y431" s="19"/>
      <c r="Z431" s="19"/>
      <c r="AA431" s="19"/>
    </row>
    <row r="432" spans="2:27" ht="12.75">
      <c r="B432" s="7"/>
      <c r="C432" s="7"/>
      <c r="D432" s="7"/>
      <c r="E432" s="7"/>
      <c r="F432" s="7"/>
      <c r="G432" s="7"/>
      <c r="H432" s="7"/>
      <c r="I432" s="7"/>
      <c r="J432" s="7"/>
      <c r="K432" s="7"/>
      <c r="L432" s="7"/>
      <c r="M432" s="7"/>
      <c r="N432" s="7"/>
      <c r="O432" s="19"/>
      <c r="P432" s="19"/>
      <c r="Q432" s="19"/>
      <c r="R432" s="19"/>
      <c r="S432" s="19"/>
      <c r="T432" s="19"/>
      <c r="U432" s="19"/>
      <c r="V432" s="19"/>
      <c r="W432" s="19"/>
      <c r="X432" s="19"/>
      <c r="Y432" s="19"/>
      <c r="Z432" s="19"/>
      <c r="AA432" s="19"/>
    </row>
    <row r="433" spans="2:27" ht="12.75">
      <c r="B433" s="7"/>
      <c r="C433" s="7"/>
      <c r="D433" s="7"/>
      <c r="E433" s="7"/>
      <c r="F433" s="7"/>
      <c r="G433" s="7"/>
      <c r="H433" s="7"/>
      <c r="I433" s="7"/>
      <c r="J433" s="7"/>
      <c r="K433" s="7"/>
      <c r="L433" s="7"/>
      <c r="M433" s="7"/>
      <c r="N433" s="7"/>
      <c r="O433" s="19"/>
      <c r="P433" s="19"/>
      <c r="Q433" s="19"/>
      <c r="R433" s="19"/>
      <c r="S433" s="19"/>
      <c r="T433" s="19"/>
      <c r="U433" s="19"/>
      <c r="V433" s="19"/>
      <c r="W433" s="19"/>
      <c r="X433" s="19"/>
      <c r="Y433" s="19"/>
      <c r="Z433" s="19"/>
      <c r="AA433" s="19"/>
    </row>
    <row r="434" spans="2:27" ht="12.75">
      <c r="B434" s="7"/>
      <c r="C434" s="7"/>
      <c r="D434" s="7"/>
      <c r="E434" s="7"/>
      <c r="F434" s="7"/>
      <c r="G434" s="7"/>
      <c r="H434" s="7"/>
      <c r="I434" s="7"/>
      <c r="J434" s="7"/>
      <c r="K434" s="7"/>
      <c r="L434" s="7"/>
      <c r="M434" s="7"/>
      <c r="N434" s="7"/>
      <c r="O434" s="19"/>
      <c r="P434" s="19"/>
      <c r="Q434" s="19"/>
      <c r="R434" s="19"/>
      <c r="S434" s="19"/>
      <c r="T434" s="19"/>
      <c r="U434" s="19"/>
      <c r="V434" s="19"/>
      <c r="W434" s="19"/>
      <c r="X434" s="19"/>
      <c r="Y434" s="19"/>
      <c r="Z434" s="19"/>
      <c r="AA434" s="19"/>
    </row>
    <row r="435" spans="2:27" ht="12.75">
      <c r="B435" s="7"/>
      <c r="C435" s="7"/>
      <c r="D435" s="7"/>
      <c r="E435" s="7"/>
      <c r="F435" s="7"/>
      <c r="G435" s="7"/>
      <c r="H435" s="7"/>
      <c r="I435" s="7"/>
      <c r="J435" s="7"/>
      <c r="K435" s="7"/>
      <c r="L435" s="7"/>
      <c r="M435" s="7"/>
      <c r="N435" s="7"/>
      <c r="O435" s="19"/>
      <c r="P435" s="19"/>
      <c r="Q435" s="19"/>
      <c r="R435" s="19"/>
      <c r="S435" s="19"/>
      <c r="T435" s="19"/>
      <c r="U435" s="19"/>
      <c r="V435" s="19"/>
      <c r="W435" s="19"/>
      <c r="X435" s="19"/>
      <c r="Y435" s="19"/>
      <c r="Z435" s="19"/>
      <c r="AA435" s="19"/>
    </row>
    <row r="436" spans="2:27" ht="12.75">
      <c r="B436" s="7"/>
      <c r="C436" s="7"/>
      <c r="D436" s="7"/>
      <c r="E436" s="7"/>
      <c r="F436" s="7"/>
      <c r="G436" s="7"/>
      <c r="H436" s="7"/>
      <c r="I436" s="7"/>
      <c r="J436" s="7"/>
      <c r="K436" s="7"/>
      <c r="L436" s="7"/>
      <c r="M436" s="7"/>
      <c r="N436" s="7"/>
      <c r="O436" s="19"/>
      <c r="P436" s="19"/>
      <c r="Q436" s="19"/>
      <c r="R436" s="19"/>
      <c r="S436" s="19"/>
      <c r="T436" s="19"/>
      <c r="U436" s="19"/>
      <c r="V436" s="19"/>
      <c r="W436" s="19"/>
      <c r="X436" s="19"/>
      <c r="Y436" s="19"/>
      <c r="Z436" s="19"/>
      <c r="AA436" s="19"/>
    </row>
    <row r="437" spans="2:27" ht="12.75">
      <c r="B437" s="7"/>
      <c r="C437" s="7"/>
      <c r="D437" s="7"/>
      <c r="E437" s="7"/>
      <c r="F437" s="7"/>
      <c r="G437" s="7"/>
      <c r="H437" s="7"/>
      <c r="I437" s="7"/>
      <c r="J437" s="7"/>
      <c r="K437" s="7"/>
      <c r="L437" s="7"/>
      <c r="M437" s="7"/>
      <c r="N437" s="7"/>
      <c r="O437" s="19"/>
      <c r="P437" s="19"/>
      <c r="Q437" s="19"/>
      <c r="R437" s="19"/>
      <c r="S437" s="19"/>
      <c r="T437" s="19"/>
      <c r="U437" s="19"/>
      <c r="V437" s="19"/>
      <c r="W437" s="19"/>
      <c r="X437" s="19"/>
      <c r="Y437" s="19"/>
      <c r="Z437" s="19"/>
      <c r="AA437" s="19"/>
    </row>
    <row r="438" spans="2:27" ht="12.75">
      <c r="B438" s="7"/>
      <c r="C438" s="7"/>
      <c r="D438" s="7"/>
      <c r="E438" s="7"/>
      <c r="F438" s="7"/>
      <c r="G438" s="7"/>
      <c r="H438" s="7"/>
      <c r="I438" s="7"/>
      <c r="J438" s="7"/>
      <c r="K438" s="7"/>
      <c r="L438" s="7"/>
      <c r="M438" s="7"/>
      <c r="N438" s="7"/>
      <c r="O438" s="19"/>
      <c r="P438" s="19"/>
      <c r="Q438" s="19"/>
      <c r="R438" s="19"/>
      <c r="S438" s="19"/>
      <c r="T438" s="19"/>
      <c r="U438" s="19"/>
      <c r="V438" s="19"/>
      <c r="W438" s="19"/>
      <c r="X438" s="19"/>
      <c r="Y438" s="19"/>
      <c r="Z438" s="19"/>
      <c r="AA438" s="19"/>
    </row>
    <row r="439" spans="2:27" ht="12.75">
      <c r="B439" s="7"/>
      <c r="C439" s="7"/>
      <c r="D439" s="7"/>
      <c r="E439" s="7"/>
      <c r="F439" s="7"/>
      <c r="G439" s="7"/>
      <c r="H439" s="7"/>
      <c r="I439" s="7"/>
      <c r="J439" s="7"/>
      <c r="K439" s="7"/>
      <c r="L439" s="7"/>
      <c r="M439" s="7"/>
      <c r="N439" s="7"/>
      <c r="O439" s="19"/>
      <c r="P439" s="19"/>
      <c r="Q439" s="19"/>
      <c r="R439" s="19"/>
      <c r="S439" s="19"/>
      <c r="T439" s="19"/>
      <c r="U439" s="19"/>
      <c r="V439" s="19"/>
      <c r="W439" s="19"/>
      <c r="X439" s="19"/>
      <c r="Y439" s="19"/>
      <c r="Z439" s="19"/>
      <c r="AA439" s="19"/>
    </row>
    <row r="440" spans="2:27" ht="12.75">
      <c r="B440" s="7"/>
      <c r="C440" s="7"/>
      <c r="D440" s="7"/>
      <c r="E440" s="7"/>
      <c r="F440" s="7"/>
      <c r="G440" s="7"/>
      <c r="H440" s="7"/>
      <c r="I440" s="7"/>
      <c r="J440" s="7"/>
      <c r="K440" s="7"/>
      <c r="L440" s="7"/>
      <c r="M440" s="7"/>
      <c r="N440" s="7"/>
      <c r="O440" s="19"/>
      <c r="P440" s="19"/>
      <c r="Q440" s="19"/>
      <c r="R440" s="19"/>
      <c r="S440" s="19"/>
      <c r="T440" s="19"/>
      <c r="U440" s="19"/>
      <c r="V440" s="19"/>
      <c r="W440" s="19"/>
      <c r="X440" s="19"/>
      <c r="Y440" s="19"/>
      <c r="Z440" s="19"/>
      <c r="AA440" s="19"/>
    </row>
    <row r="441" spans="2:27" ht="12.75">
      <c r="B441" s="7"/>
      <c r="C441" s="7"/>
      <c r="D441" s="7"/>
      <c r="E441" s="7"/>
      <c r="F441" s="7"/>
      <c r="G441" s="7"/>
      <c r="H441" s="7"/>
      <c r="I441" s="7"/>
      <c r="J441" s="7"/>
      <c r="K441" s="7"/>
      <c r="L441" s="7"/>
      <c r="M441" s="7"/>
      <c r="N441" s="7"/>
      <c r="O441" s="19"/>
      <c r="P441" s="19"/>
      <c r="Q441" s="19"/>
      <c r="R441" s="19"/>
      <c r="S441" s="19"/>
      <c r="T441" s="19"/>
      <c r="U441" s="19"/>
      <c r="V441" s="19"/>
      <c r="W441" s="19"/>
      <c r="X441" s="19"/>
      <c r="Y441" s="19"/>
      <c r="Z441" s="19"/>
      <c r="AA441" s="19"/>
    </row>
    <row r="442" spans="2:27" ht="12.75">
      <c r="B442" s="7"/>
      <c r="C442" s="7"/>
      <c r="D442" s="7"/>
      <c r="E442" s="7"/>
      <c r="F442" s="7"/>
      <c r="G442" s="7"/>
      <c r="H442" s="7"/>
      <c r="I442" s="7"/>
      <c r="J442" s="7"/>
      <c r="K442" s="7"/>
      <c r="L442" s="7"/>
      <c r="M442" s="7"/>
      <c r="N442" s="7"/>
      <c r="O442" s="19"/>
      <c r="P442" s="19"/>
      <c r="Q442" s="19"/>
      <c r="R442" s="19"/>
      <c r="S442" s="19"/>
      <c r="T442" s="19"/>
      <c r="U442" s="19"/>
      <c r="V442" s="19"/>
      <c r="W442" s="19"/>
      <c r="X442" s="19"/>
      <c r="Y442" s="19"/>
      <c r="Z442" s="19"/>
      <c r="AA442" s="19"/>
    </row>
    <row r="443" spans="2:27" ht="12.75">
      <c r="B443" s="7"/>
      <c r="C443" s="7"/>
      <c r="D443" s="7"/>
      <c r="E443" s="7"/>
      <c r="F443" s="7"/>
      <c r="G443" s="7"/>
      <c r="H443" s="7"/>
      <c r="I443" s="7"/>
      <c r="J443" s="7"/>
      <c r="K443" s="7"/>
      <c r="L443" s="7"/>
      <c r="M443" s="7"/>
      <c r="N443" s="7"/>
      <c r="O443" s="19"/>
      <c r="P443" s="19"/>
      <c r="Q443" s="19"/>
      <c r="R443" s="19"/>
      <c r="S443" s="19"/>
      <c r="T443" s="19"/>
      <c r="U443" s="19"/>
      <c r="V443" s="19"/>
      <c r="W443" s="19"/>
      <c r="X443" s="19"/>
      <c r="Y443" s="19"/>
      <c r="Z443" s="19"/>
      <c r="AA443" s="19"/>
    </row>
    <row r="444" spans="2:27" ht="12.75">
      <c r="B444" s="7"/>
      <c r="C444" s="7"/>
      <c r="D444" s="7"/>
      <c r="E444" s="7"/>
      <c r="F444" s="7"/>
      <c r="G444" s="7"/>
      <c r="H444" s="7"/>
      <c r="I444" s="7"/>
      <c r="J444" s="7"/>
      <c r="K444" s="7"/>
      <c r="L444" s="7"/>
      <c r="M444" s="7"/>
      <c r="N444" s="7"/>
      <c r="O444" s="19"/>
      <c r="P444" s="19"/>
      <c r="Q444" s="19"/>
      <c r="R444" s="19"/>
      <c r="S444" s="19"/>
      <c r="T444" s="19"/>
      <c r="U444" s="19"/>
      <c r="V444" s="19"/>
      <c r="W444" s="19"/>
      <c r="X444" s="19"/>
      <c r="Y444" s="19"/>
      <c r="Z444" s="19"/>
      <c r="AA444" s="19"/>
    </row>
    <row r="445" spans="2:27" ht="12.75">
      <c r="B445" s="7"/>
      <c r="C445" s="7"/>
      <c r="D445" s="7"/>
      <c r="E445" s="7"/>
      <c r="F445" s="7"/>
      <c r="G445" s="7"/>
      <c r="H445" s="7"/>
      <c r="I445" s="7"/>
      <c r="J445" s="7"/>
      <c r="K445" s="7"/>
      <c r="L445" s="7"/>
      <c r="M445" s="7"/>
      <c r="N445" s="7"/>
      <c r="O445" s="19"/>
      <c r="P445" s="19"/>
      <c r="Q445" s="19"/>
      <c r="R445" s="19"/>
      <c r="S445" s="19"/>
      <c r="T445" s="19"/>
      <c r="U445" s="19"/>
      <c r="V445" s="19"/>
      <c r="W445" s="19"/>
      <c r="X445" s="19"/>
      <c r="Y445" s="19"/>
      <c r="Z445" s="19"/>
      <c r="AA445" s="19"/>
    </row>
    <row r="446" spans="2:27" ht="12.75">
      <c r="B446" s="7"/>
      <c r="C446" s="7"/>
      <c r="D446" s="7"/>
      <c r="E446" s="7"/>
      <c r="F446" s="7"/>
      <c r="G446" s="7"/>
      <c r="H446" s="7"/>
      <c r="I446" s="7"/>
      <c r="J446" s="7"/>
      <c r="K446" s="7"/>
      <c r="L446" s="7"/>
      <c r="M446" s="7"/>
      <c r="N446" s="7"/>
      <c r="O446" s="19"/>
      <c r="P446" s="19"/>
      <c r="Q446" s="19"/>
      <c r="R446" s="19"/>
      <c r="S446" s="19"/>
      <c r="T446" s="19"/>
      <c r="U446" s="19"/>
      <c r="V446" s="19"/>
      <c r="W446" s="19"/>
      <c r="X446" s="19"/>
      <c r="Y446" s="19"/>
      <c r="Z446" s="19"/>
      <c r="AA446" s="19"/>
    </row>
    <row r="447" spans="2:27" ht="12.75">
      <c r="B447" s="7"/>
      <c r="C447" s="7"/>
      <c r="D447" s="7"/>
      <c r="E447" s="7"/>
      <c r="F447" s="7"/>
      <c r="G447" s="7"/>
      <c r="H447" s="7"/>
      <c r="I447" s="7"/>
      <c r="J447" s="7"/>
      <c r="K447" s="7"/>
      <c r="L447" s="7"/>
      <c r="M447" s="7"/>
      <c r="N447" s="7"/>
      <c r="O447" s="19"/>
      <c r="P447" s="19"/>
      <c r="Q447" s="19"/>
      <c r="R447" s="19"/>
      <c r="S447" s="19"/>
      <c r="T447" s="19"/>
      <c r="U447" s="19"/>
      <c r="V447" s="19"/>
      <c r="W447" s="19"/>
      <c r="X447" s="19"/>
      <c r="Y447" s="19"/>
      <c r="Z447" s="19"/>
      <c r="AA447" s="19"/>
    </row>
    <row r="448" spans="2:27" ht="12.75">
      <c r="B448" s="7"/>
      <c r="C448" s="7"/>
      <c r="D448" s="7"/>
      <c r="E448" s="7"/>
      <c r="F448" s="7"/>
      <c r="G448" s="7"/>
      <c r="H448" s="7"/>
      <c r="I448" s="7"/>
      <c r="J448" s="7"/>
      <c r="K448" s="7"/>
      <c r="L448" s="7"/>
      <c r="M448" s="7"/>
      <c r="N448" s="7"/>
      <c r="O448" s="19"/>
      <c r="P448" s="19"/>
      <c r="Q448" s="19"/>
      <c r="R448" s="19"/>
      <c r="S448" s="19"/>
      <c r="T448" s="19"/>
      <c r="U448" s="19"/>
      <c r="V448" s="19"/>
      <c r="W448" s="19"/>
      <c r="X448" s="19"/>
      <c r="Y448" s="19"/>
      <c r="Z448" s="19"/>
      <c r="AA448" s="19"/>
    </row>
    <row r="449" spans="2:27" ht="12.75">
      <c r="B449" s="7"/>
      <c r="C449" s="7"/>
      <c r="D449" s="7"/>
      <c r="E449" s="7"/>
      <c r="F449" s="7"/>
      <c r="G449" s="7"/>
      <c r="H449" s="7"/>
      <c r="I449" s="7"/>
      <c r="J449" s="7"/>
      <c r="K449" s="7"/>
      <c r="L449" s="7"/>
      <c r="M449" s="7"/>
      <c r="N449" s="7"/>
      <c r="O449" s="19"/>
      <c r="P449" s="19"/>
      <c r="Q449" s="19"/>
      <c r="R449" s="19"/>
      <c r="S449" s="19"/>
      <c r="T449" s="19"/>
      <c r="U449" s="19"/>
      <c r="V449" s="19"/>
      <c r="W449" s="19"/>
      <c r="X449" s="19"/>
      <c r="Y449" s="19"/>
      <c r="Z449" s="19"/>
      <c r="AA449" s="19"/>
    </row>
    <row r="450" spans="2:27" ht="12.75">
      <c r="B450" s="7"/>
      <c r="C450" s="7"/>
      <c r="D450" s="7"/>
      <c r="E450" s="7"/>
      <c r="F450" s="7"/>
      <c r="G450" s="7"/>
      <c r="H450" s="7"/>
      <c r="I450" s="7"/>
      <c r="J450" s="7"/>
      <c r="K450" s="7"/>
      <c r="L450" s="7"/>
      <c r="M450" s="7"/>
      <c r="N450" s="7"/>
      <c r="O450" s="19"/>
      <c r="P450" s="19"/>
      <c r="Q450" s="19"/>
      <c r="R450" s="19"/>
      <c r="S450" s="19"/>
      <c r="T450" s="19"/>
      <c r="U450" s="19"/>
      <c r="V450" s="19"/>
      <c r="W450" s="19"/>
      <c r="X450" s="19"/>
      <c r="Y450" s="19"/>
      <c r="Z450" s="19"/>
      <c r="AA450" s="19"/>
    </row>
    <row r="451" spans="2:27" ht="12.75">
      <c r="B451" s="7"/>
      <c r="C451" s="7"/>
      <c r="D451" s="7"/>
      <c r="E451" s="7"/>
      <c r="F451" s="7"/>
      <c r="G451" s="7"/>
      <c r="H451" s="7"/>
      <c r="I451" s="7"/>
      <c r="J451" s="7"/>
      <c r="K451" s="7"/>
      <c r="L451" s="7"/>
      <c r="M451" s="7"/>
      <c r="N451" s="7"/>
      <c r="O451" s="19"/>
      <c r="P451" s="19"/>
      <c r="Q451" s="19"/>
      <c r="R451" s="19"/>
      <c r="S451" s="19"/>
      <c r="T451" s="19"/>
      <c r="U451" s="19"/>
      <c r="V451" s="19"/>
      <c r="W451" s="19"/>
      <c r="X451" s="19"/>
      <c r="Y451" s="19"/>
      <c r="Z451" s="19"/>
      <c r="AA451" s="19"/>
    </row>
    <row r="452" spans="2:27" ht="12.75">
      <c r="B452" s="7"/>
      <c r="C452" s="7"/>
      <c r="D452" s="7"/>
      <c r="E452" s="7"/>
      <c r="F452" s="7"/>
      <c r="G452" s="7"/>
      <c r="H452" s="7"/>
      <c r="I452" s="7"/>
      <c r="J452" s="7"/>
      <c r="K452" s="7"/>
      <c r="L452" s="7"/>
      <c r="M452" s="7"/>
      <c r="N452" s="7"/>
      <c r="O452" s="19"/>
      <c r="P452" s="19"/>
      <c r="Q452" s="19"/>
      <c r="R452" s="19"/>
      <c r="S452" s="19"/>
      <c r="T452" s="19"/>
      <c r="U452" s="19"/>
      <c r="V452" s="19"/>
      <c r="W452" s="19"/>
      <c r="X452" s="19"/>
      <c r="Y452" s="19"/>
      <c r="Z452" s="19"/>
      <c r="AA452" s="19"/>
    </row>
    <row r="453" spans="2:27" ht="12.75">
      <c r="B453" s="7"/>
      <c r="C453" s="7"/>
      <c r="D453" s="7"/>
      <c r="E453" s="7"/>
      <c r="F453" s="7"/>
      <c r="G453" s="7"/>
      <c r="H453" s="7"/>
      <c r="I453" s="7"/>
      <c r="J453" s="7"/>
      <c r="K453" s="7"/>
      <c r="L453" s="7"/>
      <c r="M453" s="7"/>
      <c r="N453" s="7"/>
      <c r="O453" s="19"/>
      <c r="P453" s="19"/>
      <c r="Q453" s="19"/>
      <c r="R453" s="19"/>
      <c r="S453" s="19"/>
      <c r="T453" s="19"/>
      <c r="U453" s="19"/>
      <c r="V453" s="19"/>
      <c r="W453" s="19"/>
      <c r="X453" s="19"/>
      <c r="Y453" s="19"/>
      <c r="Z453" s="19"/>
      <c r="AA453" s="19"/>
    </row>
    <row r="454" spans="2:27" ht="12.75">
      <c r="B454" s="7"/>
      <c r="C454" s="7"/>
      <c r="D454" s="7"/>
      <c r="E454" s="7"/>
      <c r="F454" s="7"/>
      <c r="G454" s="7"/>
      <c r="H454" s="7"/>
      <c r="I454" s="7"/>
      <c r="J454" s="7"/>
      <c r="K454" s="7"/>
      <c r="L454" s="7"/>
      <c r="M454" s="7"/>
      <c r="N454" s="7"/>
      <c r="O454" s="19"/>
      <c r="P454" s="19"/>
      <c r="Q454" s="19"/>
      <c r="R454" s="19"/>
      <c r="S454" s="19"/>
      <c r="T454" s="19"/>
      <c r="U454" s="19"/>
      <c r="V454" s="19"/>
      <c r="W454" s="19"/>
      <c r="X454" s="19"/>
      <c r="Y454" s="19"/>
      <c r="Z454" s="19"/>
      <c r="AA454" s="19"/>
    </row>
    <row r="455" spans="2:27" ht="12.75">
      <c r="B455" s="7"/>
      <c r="C455" s="7"/>
      <c r="D455" s="7"/>
      <c r="E455" s="7"/>
      <c r="F455" s="7"/>
      <c r="G455" s="7"/>
      <c r="H455" s="7"/>
      <c r="I455" s="7"/>
      <c r="J455" s="7"/>
      <c r="K455" s="7"/>
      <c r="L455" s="7"/>
      <c r="M455" s="7"/>
      <c r="N455" s="7"/>
      <c r="O455" s="19"/>
      <c r="P455" s="19"/>
      <c r="Q455" s="19"/>
      <c r="R455" s="19"/>
      <c r="S455" s="19"/>
      <c r="T455" s="19"/>
      <c r="U455" s="19"/>
      <c r="V455" s="19"/>
      <c r="W455" s="19"/>
      <c r="X455" s="19"/>
      <c r="Y455" s="19"/>
      <c r="Z455" s="19"/>
      <c r="AA455" s="19"/>
    </row>
    <row r="456" spans="2:27" ht="12.75">
      <c r="B456" s="7"/>
      <c r="C456" s="7"/>
      <c r="D456" s="7"/>
      <c r="E456" s="7"/>
      <c r="F456" s="7"/>
      <c r="G456" s="7"/>
      <c r="H456" s="7"/>
      <c r="I456" s="7"/>
      <c r="J456" s="7"/>
      <c r="K456" s="7"/>
      <c r="L456" s="7"/>
      <c r="M456" s="7"/>
      <c r="N456" s="7"/>
      <c r="O456" s="19"/>
      <c r="P456" s="19"/>
      <c r="Q456" s="19"/>
      <c r="R456" s="19"/>
      <c r="S456" s="19"/>
      <c r="T456" s="19"/>
      <c r="U456" s="19"/>
      <c r="V456" s="19"/>
      <c r="W456" s="19"/>
      <c r="X456" s="19"/>
      <c r="Y456" s="19"/>
      <c r="Z456" s="19"/>
      <c r="AA456" s="19"/>
    </row>
    <row r="457" spans="2:27" ht="12.75">
      <c r="B457" s="7"/>
      <c r="C457" s="7"/>
      <c r="D457" s="7"/>
      <c r="E457" s="7"/>
      <c r="F457" s="7"/>
      <c r="G457" s="7"/>
      <c r="H457" s="7"/>
      <c r="I457" s="7"/>
      <c r="J457" s="7"/>
      <c r="K457" s="7"/>
      <c r="L457" s="7"/>
      <c r="M457" s="7"/>
      <c r="N457" s="7"/>
      <c r="O457" s="19"/>
      <c r="P457" s="19"/>
      <c r="Q457" s="19"/>
      <c r="R457" s="19"/>
      <c r="S457" s="19"/>
      <c r="T457" s="19"/>
      <c r="U457" s="19"/>
      <c r="V457" s="19"/>
      <c r="W457" s="19"/>
      <c r="X457" s="19"/>
      <c r="Y457" s="19"/>
      <c r="Z457" s="19"/>
      <c r="AA457" s="19"/>
    </row>
    <row r="458" spans="2:27" ht="12.75">
      <c r="B458" s="7"/>
      <c r="C458" s="7"/>
      <c r="D458" s="7"/>
      <c r="E458" s="7"/>
      <c r="F458" s="7"/>
      <c r="G458" s="7"/>
      <c r="H458" s="7"/>
      <c r="I458" s="7"/>
      <c r="J458" s="7"/>
      <c r="K458" s="7"/>
      <c r="L458" s="7"/>
      <c r="M458" s="7"/>
      <c r="N458" s="7"/>
      <c r="O458" s="19"/>
      <c r="P458" s="19"/>
      <c r="Q458" s="19"/>
      <c r="R458" s="19"/>
      <c r="S458" s="19"/>
      <c r="T458" s="19"/>
      <c r="U458" s="19"/>
      <c r="V458" s="19"/>
      <c r="W458" s="19"/>
      <c r="X458" s="19"/>
      <c r="Y458" s="19"/>
      <c r="Z458" s="19"/>
      <c r="AA458" s="19"/>
    </row>
    <row r="459" spans="2:27" ht="12.75">
      <c r="B459" s="7"/>
      <c r="C459" s="7"/>
      <c r="D459" s="7"/>
      <c r="E459" s="7"/>
      <c r="F459" s="7"/>
      <c r="G459" s="7"/>
      <c r="H459" s="7"/>
      <c r="I459" s="7"/>
      <c r="J459" s="7"/>
      <c r="K459" s="7"/>
      <c r="L459" s="7"/>
      <c r="M459" s="7"/>
      <c r="N459" s="7"/>
      <c r="O459" s="19"/>
      <c r="P459" s="19"/>
      <c r="Q459" s="19"/>
      <c r="R459" s="19"/>
      <c r="S459" s="19"/>
      <c r="T459" s="19"/>
      <c r="U459" s="19"/>
      <c r="V459" s="19"/>
      <c r="W459" s="19"/>
      <c r="X459" s="19"/>
      <c r="Y459" s="19"/>
      <c r="Z459" s="19"/>
      <c r="AA459" s="19"/>
    </row>
    <row r="460" spans="2:27" ht="12.75">
      <c r="B460" s="7"/>
      <c r="C460" s="7"/>
      <c r="D460" s="7"/>
      <c r="E460" s="7"/>
      <c r="F460" s="7"/>
      <c r="G460" s="7"/>
      <c r="H460" s="7"/>
      <c r="I460" s="7"/>
      <c r="J460" s="7"/>
      <c r="K460" s="7"/>
      <c r="L460" s="7"/>
      <c r="M460" s="7"/>
      <c r="N460" s="7"/>
      <c r="O460" s="19"/>
      <c r="P460" s="19"/>
      <c r="Q460" s="19"/>
      <c r="R460" s="19"/>
      <c r="S460" s="19"/>
      <c r="T460" s="19"/>
      <c r="U460" s="19"/>
      <c r="V460" s="19"/>
      <c r="W460" s="19"/>
      <c r="X460" s="19"/>
      <c r="Y460" s="19"/>
      <c r="Z460" s="19"/>
      <c r="AA460" s="19"/>
    </row>
    <row r="461" spans="2:27" ht="12.75">
      <c r="B461" s="7"/>
      <c r="C461" s="7"/>
      <c r="D461" s="7"/>
      <c r="E461" s="7"/>
      <c r="F461" s="7"/>
      <c r="G461" s="7"/>
      <c r="H461" s="7"/>
      <c r="I461" s="7"/>
      <c r="J461" s="7"/>
      <c r="K461" s="7"/>
      <c r="L461" s="7"/>
      <c r="M461" s="7"/>
      <c r="N461" s="7"/>
      <c r="O461" s="19"/>
      <c r="P461" s="19"/>
      <c r="Q461" s="19"/>
      <c r="R461" s="19"/>
      <c r="S461" s="19"/>
      <c r="T461" s="19"/>
      <c r="U461" s="19"/>
      <c r="V461" s="19"/>
      <c r="W461" s="19"/>
      <c r="X461" s="19"/>
      <c r="Y461" s="19"/>
      <c r="Z461" s="19"/>
      <c r="AA461" s="19"/>
    </row>
    <row r="462" spans="2:27" ht="12.75">
      <c r="B462" s="7"/>
      <c r="C462" s="7"/>
      <c r="D462" s="7"/>
      <c r="E462" s="7"/>
      <c r="F462" s="7"/>
      <c r="G462" s="7"/>
      <c r="H462" s="7"/>
      <c r="I462" s="7"/>
      <c r="J462" s="7"/>
      <c r="K462" s="7"/>
      <c r="L462" s="7"/>
      <c r="M462" s="7"/>
      <c r="N462" s="7"/>
      <c r="O462" s="19"/>
      <c r="P462" s="19"/>
      <c r="Q462" s="19"/>
      <c r="R462" s="19"/>
      <c r="S462" s="19"/>
      <c r="T462" s="19"/>
      <c r="U462" s="19"/>
      <c r="V462" s="19"/>
      <c r="W462" s="19"/>
      <c r="X462" s="19"/>
      <c r="Y462" s="19"/>
      <c r="Z462" s="19"/>
      <c r="AA462" s="19"/>
    </row>
    <row r="463" spans="2:27" ht="12.75">
      <c r="B463" s="7"/>
      <c r="C463" s="7"/>
      <c r="D463" s="7"/>
      <c r="E463" s="7"/>
      <c r="F463" s="7"/>
      <c r="G463" s="7"/>
      <c r="H463" s="7"/>
      <c r="I463" s="7"/>
      <c r="J463" s="7"/>
      <c r="K463" s="7"/>
      <c r="L463" s="7"/>
      <c r="M463" s="7"/>
      <c r="N463" s="7"/>
      <c r="O463" s="19"/>
      <c r="P463" s="19"/>
      <c r="Q463" s="19"/>
      <c r="R463" s="19"/>
      <c r="S463" s="19"/>
      <c r="T463" s="19"/>
      <c r="U463" s="19"/>
      <c r="V463" s="19"/>
      <c r="W463" s="19"/>
      <c r="X463" s="19"/>
      <c r="Y463" s="19"/>
      <c r="Z463" s="19"/>
      <c r="AA463" s="19"/>
    </row>
    <row r="464" spans="2:27" ht="12.75">
      <c r="B464" s="7"/>
      <c r="C464" s="7"/>
      <c r="D464" s="7"/>
      <c r="E464" s="7"/>
      <c r="F464" s="7"/>
      <c r="G464" s="7"/>
      <c r="H464" s="7"/>
      <c r="I464" s="7"/>
      <c r="J464" s="7"/>
      <c r="K464" s="7"/>
      <c r="L464" s="7"/>
      <c r="M464" s="7"/>
      <c r="N464" s="7"/>
      <c r="O464" s="19"/>
      <c r="P464" s="19"/>
      <c r="Q464" s="19"/>
      <c r="R464" s="19"/>
      <c r="S464" s="19"/>
      <c r="T464" s="19"/>
      <c r="U464" s="19"/>
      <c r="V464" s="19"/>
      <c r="W464" s="19"/>
      <c r="X464" s="19"/>
      <c r="Y464" s="19"/>
      <c r="Z464" s="19"/>
      <c r="AA464" s="19"/>
    </row>
    <row r="465" spans="2:27" ht="12.75">
      <c r="B465" s="7"/>
      <c r="C465" s="7"/>
      <c r="D465" s="7"/>
      <c r="E465" s="7"/>
      <c r="F465" s="7"/>
      <c r="G465" s="7"/>
      <c r="H465" s="7"/>
      <c r="I465" s="7"/>
      <c r="J465" s="7"/>
      <c r="K465" s="7"/>
      <c r="L465" s="7"/>
      <c r="M465" s="7"/>
      <c r="N465" s="7"/>
      <c r="O465" s="19"/>
      <c r="P465" s="19"/>
      <c r="Q465" s="19"/>
      <c r="R465" s="19"/>
      <c r="S465" s="19"/>
      <c r="T465" s="19"/>
      <c r="U465" s="19"/>
      <c r="V465" s="19"/>
      <c r="W465" s="19"/>
      <c r="X465" s="19"/>
      <c r="Y465" s="19"/>
      <c r="Z465" s="19"/>
      <c r="AA465" s="19"/>
    </row>
    <row r="466" spans="2:27" ht="12.75">
      <c r="B466" s="7"/>
      <c r="C466" s="7"/>
      <c r="D466" s="7"/>
      <c r="E466" s="7"/>
      <c r="F466" s="7"/>
      <c r="G466" s="7"/>
      <c r="H466" s="7"/>
      <c r="I466" s="7"/>
      <c r="J466" s="7"/>
      <c r="K466" s="7"/>
      <c r="L466" s="7"/>
      <c r="M466" s="7"/>
      <c r="N466" s="7"/>
      <c r="O466" s="19"/>
      <c r="P466" s="19"/>
      <c r="Q466" s="19"/>
      <c r="R466" s="19"/>
      <c r="S466" s="19"/>
      <c r="T466" s="19"/>
      <c r="U466" s="19"/>
      <c r="V466" s="19"/>
      <c r="W466" s="19"/>
      <c r="X466" s="19"/>
      <c r="Y466" s="19"/>
      <c r="Z466" s="19"/>
      <c r="AA466" s="19"/>
    </row>
    <row r="467" spans="2:27" ht="12.75">
      <c r="B467" s="7"/>
      <c r="C467" s="7"/>
      <c r="D467" s="7"/>
      <c r="E467" s="7"/>
      <c r="F467" s="7"/>
      <c r="G467" s="7"/>
      <c r="H467" s="7"/>
      <c r="I467" s="7"/>
      <c r="J467" s="7"/>
      <c r="K467" s="7"/>
      <c r="L467" s="7"/>
      <c r="M467" s="7"/>
      <c r="N467" s="7"/>
      <c r="O467" s="19"/>
      <c r="P467" s="19"/>
      <c r="Q467" s="19"/>
      <c r="R467" s="19"/>
      <c r="S467" s="19"/>
      <c r="T467" s="19"/>
      <c r="U467" s="19"/>
      <c r="V467" s="19"/>
      <c r="W467" s="19"/>
      <c r="X467" s="19"/>
      <c r="Y467" s="19"/>
      <c r="Z467" s="19"/>
      <c r="AA467" s="19"/>
    </row>
    <row r="468" spans="2:27" ht="12.75">
      <c r="B468" s="7"/>
      <c r="C468" s="7"/>
      <c r="D468" s="7"/>
      <c r="E468" s="7"/>
      <c r="F468" s="7"/>
      <c r="G468" s="7"/>
      <c r="H468" s="7"/>
      <c r="I468" s="7"/>
      <c r="J468" s="7"/>
      <c r="K468" s="7"/>
      <c r="L468" s="7"/>
      <c r="M468" s="7"/>
      <c r="N468" s="7"/>
      <c r="O468" s="19"/>
      <c r="P468" s="19"/>
      <c r="Q468" s="19"/>
      <c r="R468" s="19"/>
      <c r="S468" s="19"/>
      <c r="T468" s="19"/>
      <c r="U468" s="19"/>
      <c r="V468" s="19"/>
      <c r="W468" s="19"/>
      <c r="X468" s="19"/>
      <c r="Y468" s="19"/>
      <c r="Z468" s="19"/>
      <c r="AA468" s="19"/>
    </row>
    <row r="469" spans="2:27" ht="12.75">
      <c r="B469" s="7"/>
      <c r="C469" s="7"/>
      <c r="D469" s="7"/>
      <c r="E469" s="7"/>
      <c r="F469" s="7"/>
      <c r="G469" s="7"/>
      <c r="H469" s="7"/>
      <c r="I469" s="7"/>
      <c r="J469" s="7"/>
      <c r="K469" s="7"/>
      <c r="L469" s="7"/>
      <c r="M469" s="7"/>
      <c r="N469" s="7"/>
      <c r="O469" s="19"/>
      <c r="P469" s="19"/>
      <c r="Q469" s="19"/>
      <c r="R469" s="19"/>
      <c r="S469" s="19"/>
      <c r="T469" s="19"/>
      <c r="U469" s="19"/>
      <c r="V469" s="19"/>
      <c r="W469" s="19"/>
      <c r="X469" s="19"/>
      <c r="Y469" s="19"/>
      <c r="Z469" s="19"/>
      <c r="AA469" s="19"/>
    </row>
    <row r="470" spans="2:27" ht="12.75">
      <c r="B470" s="7"/>
      <c r="C470" s="7"/>
      <c r="D470" s="7"/>
      <c r="E470" s="7"/>
      <c r="F470" s="7"/>
      <c r="G470" s="7"/>
      <c r="H470" s="7"/>
      <c r="I470" s="7"/>
      <c r="J470" s="7"/>
      <c r="K470" s="7"/>
      <c r="L470" s="7"/>
      <c r="M470" s="7"/>
      <c r="N470" s="7"/>
      <c r="O470" s="19"/>
      <c r="P470" s="19"/>
      <c r="Q470" s="19"/>
      <c r="R470" s="19"/>
      <c r="S470" s="19"/>
      <c r="T470" s="19"/>
      <c r="U470" s="19"/>
      <c r="V470" s="19"/>
      <c r="W470" s="19"/>
      <c r="X470" s="19"/>
      <c r="Y470" s="19"/>
      <c r="Z470" s="19"/>
      <c r="AA470" s="19"/>
    </row>
    <row r="471" spans="2:27" ht="12.75">
      <c r="B471" s="7"/>
      <c r="C471" s="7"/>
      <c r="D471" s="7"/>
      <c r="E471" s="7"/>
      <c r="F471" s="7"/>
      <c r="G471" s="7"/>
      <c r="H471" s="7"/>
      <c r="I471" s="7"/>
      <c r="J471" s="7"/>
      <c r="K471" s="7"/>
      <c r="L471" s="7"/>
      <c r="M471" s="7"/>
      <c r="N471" s="7"/>
      <c r="O471" s="19"/>
      <c r="P471" s="19"/>
      <c r="Q471" s="19"/>
      <c r="R471" s="19"/>
      <c r="S471" s="19"/>
      <c r="T471" s="19"/>
      <c r="U471" s="19"/>
      <c r="V471" s="19"/>
      <c r="W471" s="19"/>
      <c r="X471" s="19"/>
      <c r="Y471" s="19"/>
      <c r="Z471" s="19"/>
      <c r="AA471" s="19"/>
    </row>
    <row r="472" spans="2:27" ht="12.75">
      <c r="B472" s="7"/>
      <c r="C472" s="7"/>
      <c r="D472" s="7"/>
      <c r="E472" s="7"/>
      <c r="F472" s="7"/>
      <c r="G472" s="7"/>
      <c r="H472" s="7"/>
      <c r="I472" s="7"/>
      <c r="J472" s="7"/>
      <c r="K472" s="7"/>
      <c r="L472" s="7"/>
      <c r="M472" s="7"/>
      <c r="N472" s="7"/>
      <c r="O472" s="19"/>
      <c r="P472" s="19"/>
      <c r="Q472" s="19"/>
      <c r="R472" s="19"/>
      <c r="S472" s="19"/>
      <c r="T472" s="19"/>
      <c r="U472" s="19"/>
      <c r="V472" s="19"/>
      <c r="W472" s="19"/>
      <c r="X472" s="19"/>
      <c r="Y472" s="19"/>
      <c r="Z472" s="19"/>
      <c r="AA472" s="19"/>
    </row>
    <row r="473" spans="2:27" ht="12.75">
      <c r="B473" s="7"/>
      <c r="C473" s="7"/>
      <c r="D473" s="7"/>
      <c r="E473" s="7"/>
      <c r="F473" s="7"/>
      <c r="G473" s="7"/>
      <c r="H473" s="7"/>
      <c r="I473" s="7"/>
      <c r="J473" s="7"/>
      <c r="K473" s="7"/>
      <c r="L473" s="7"/>
      <c r="M473" s="7"/>
      <c r="N473" s="7"/>
      <c r="O473" s="19"/>
      <c r="P473" s="19"/>
      <c r="Q473" s="19"/>
      <c r="R473" s="19"/>
      <c r="S473" s="19"/>
      <c r="T473" s="19"/>
      <c r="U473" s="19"/>
      <c r="V473" s="19"/>
      <c r="W473" s="19"/>
      <c r="X473" s="19"/>
      <c r="Y473" s="19"/>
      <c r="Z473" s="19"/>
      <c r="AA473" s="19"/>
    </row>
    <row r="474" spans="2:27" ht="12.75">
      <c r="B474" s="7"/>
      <c r="C474" s="7"/>
      <c r="D474" s="7"/>
      <c r="E474" s="7"/>
      <c r="F474" s="7"/>
      <c r="G474" s="7"/>
      <c r="H474" s="7"/>
      <c r="I474" s="7"/>
      <c r="J474" s="7"/>
      <c r="K474" s="7"/>
      <c r="L474" s="7"/>
      <c r="M474" s="7"/>
      <c r="N474" s="7"/>
      <c r="O474" s="19"/>
      <c r="P474" s="19"/>
      <c r="Q474" s="19"/>
      <c r="R474" s="19"/>
      <c r="S474" s="19"/>
      <c r="T474" s="19"/>
      <c r="U474" s="19"/>
      <c r="V474" s="19"/>
      <c r="W474" s="19"/>
      <c r="X474" s="19"/>
      <c r="Y474" s="19"/>
      <c r="Z474" s="19"/>
      <c r="AA474" s="19"/>
    </row>
    <row r="475" spans="2:27" ht="12.75">
      <c r="B475" s="7"/>
      <c r="C475" s="7"/>
      <c r="D475" s="7"/>
      <c r="E475" s="7"/>
      <c r="F475" s="7"/>
      <c r="G475" s="7"/>
      <c r="H475" s="7"/>
      <c r="I475" s="7"/>
      <c r="J475" s="7"/>
      <c r="K475" s="7"/>
      <c r="L475" s="7"/>
      <c r="M475" s="7"/>
      <c r="N475" s="7"/>
      <c r="O475" s="19"/>
      <c r="P475" s="19"/>
      <c r="Q475" s="19"/>
      <c r="R475" s="19"/>
      <c r="S475" s="19"/>
      <c r="T475" s="19"/>
      <c r="U475" s="19"/>
      <c r="V475" s="19"/>
      <c r="W475" s="19"/>
      <c r="X475" s="19"/>
      <c r="Y475" s="19"/>
      <c r="Z475" s="19"/>
      <c r="AA475" s="19"/>
    </row>
    <row r="476" spans="2:27" ht="12.75">
      <c r="B476" s="7"/>
      <c r="C476" s="7"/>
      <c r="D476" s="7"/>
      <c r="E476" s="7"/>
      <c r="F476" s="7"/>
      <c r="G476" s="7"/>
      <c r="H476" s="7"/>
      <c r="I476" s="7"/>
      <c r="J476" s="7"/>
      <c r="K476" s="7"/>
      <c r="L476" s="7"/>
      <c r="M476" s="7"/>
      <c r="N476" s="7"/>
      <c r="O476" s="19"/>
      <c r="P476" s="19"/>
      <c r="Q476" s="19"/>
      <c r="R476" s="19"/>
      <c r="S476" s="19"/>
      <c r="T476" s="19"/>
      <c r="U476" s="19"/>
      <c r="V476" s="19"/>
      <c r="W476" s="19"/>
      <c r="X476" s="19"/>
      <c r="Y476" s="19"/>
      <c r="Z476" s="19"/>
      <c r="AA476" s="19"/>
    </row>
    <row r="477" spans="2:27" ht="12.75">
      <c r="B477" s="7"/>
      <c r="C477" s="7"/>
      <c r="D477" s="7"/>
      <c r="E477" s="7"/>
      <c r="F477" s="7"/>
      <c r="G477" s="7"/>
      <c r="H477" s="7"/>
      <c r="I477" s="7"/>
      <c r="J477" s="7"/>
      <c r="K477" s="7"/>
      <c r="L477" s="7"/>
      <c r="M477" s="7"/>
      <c r="N477" s="7"/>
      <c r="O477" s="19"/>
      <c r="P477" s="19"/>
      <c r="Q477" s="19"/>
      <c r="R477" s="19"/>
      <c r="S477" s="19"/>
      <c r="T477" s="19"/>
      <c r="U477" s="19"/>
      <c r="V477" s="19"/>
      <c r="W477" s="19"/>
      <c r="X477" s="19"/>
      <c r="Y477" s="19"/>
      <c r="Z477" s="19"/>
      <c r="AA477" s="19"/>
    </row>
    <row r="478" spans="2:27" ht="12.75">
      <c r="B478" s="7"/>
      <c r="C478" s="7"/>
      <c r="D478" s="7"/>
      <c r="E478" s="7"/>
      <c r="F478" s="7"/>
      <c r="G478" s="7"/>
      <c r="H478" s="7"/>
      <c r="I478" s="7"/>
      <c r="J478" s="7"/>
      <c r="K478" s="7"/>
      <c r="L478" s="7"/>
      <c r="M478" s="7"/>
      <c r="N478" s="7"/>
      <c r="O478" s="19"/>
      <c r="P478" s="19"/>
      <c r="Q478" s="19"/>
      <c r="R478" s="19"/>
      <c r="S478" s="19"/>
      <c r="T478" s="19"/>
      <c r="U478" s="19"/>
      <c r="V478" s="19"/>
      <c r="W478" s="19"/>
      <c r="X478" s="19"/>
      <c r="Y478" s="19"/>
      <c r="Z478" s="19"/>
      <c r="AA478" s="19"/>
    </row>
    <row r="479" spans="2:27" ht="12.75">
      <c r="B479" s="7"/>
      <c r="C479" s="7"/>
      <c r="D479" s="7"/>
      <c r="E479" s="7"/>
      <c r="F479" s="7"/>
      <c r="G479" s="7"/>
      <c r="H479" s="7"/>
      <c r="I479" s="7"/>
      <c r="J479" s="7"/>
      <c r="K479" s="7"/>
      <c r="L479" s="7"/>
      <c r="M479" s="7"/>
      <c r="N479" s="7"/>
      <c r="O479" s="19"/>
      <c r="P479" s="19"/>
      <c r="Q479" s="19"/>
      <c r="R479" s="19"/>
      <c r="S479" s="19"/>
      <c r="T479" s="19"/>
      <c r="U479" s="19"/>
      <c r="V479" s="19"/>
      <c r="W479" s="19"/>
      <c r="X479" s="19"/>
      <c r="Y479" s="19"/>
      <c r="Z479" s="19"/>
      <c r="AA479" s="19"/>
    </row>
    <row r="480" spans="2:27" ht="12.75">
      <c r="B480" s="7"/>
      <c r="C480" s="7"/>
      <c r="D480" s="7"/>
      <c r="E480" s="7"/>
      <c r="F480" s="7"/>
      <c r="G480" s="7"/>
      <c r="H480" s="7"/>
      <c r="I480" s="7"/>
      <c r="J480" s="7"/>
      <c r="K480" s="7"/>
      <c r="L480" s="7"/>
      <c r="M480" s="7"/>
      <c r="N480" s="7"/>
      <c r="O480" s="19"/>
      <c r="P480" s="19"/>
      <c r="Q480" s="19"/>
      <c r="R480" s="19"/>
      <c r="S480" s="19"/>
      <c r="T480" s="19"/>
      <c r="U480" s="19"/>
      <c r="V480" s="19"/>
      <c r="W480" s="19"/>
      <c r="X480" s="19"/>
      <c r="Y480" s="19"/>
      <c r="Z480" s="19"/>
      <c r="AA480" s="19"/>
    </row>
    <row r="481" spans="2:27" ht="12.75">
      <c r="B481" s="7"/>
      <c r="C481" s="7"/>
      <c r="D481" s="7"/>
      <c r="E481" s="7"/>
      <c r="F481" s="7"/>
      <c r="G481" s="7"/>
      <c r="H481" s="7"/>
      <c r="I481" s="7"/>
      <c r="J481" s="7"/>
      <c r="K481" s="7"/>
      <c r="L481" s="7"/>
      <c r="M481" s="7"/>
      <c r="N481" s="7"/>
      <c r="O481" s="19"/>
      <c r="P481" s="19"/>
      <c r="Q481" s="19"/>
      <c r="R481" s="19"/>
      <c r="S481" s="19"/>
      <c r="T481" s="19"/>
      <c r="U481" s="19"/>
      <c r="V481" s="19"/>
      <c r="W481" s="19"/>
      <c r="X481" s="19"/>
      <c r="Y481" s="19"/>
      <c r="Z481" s="19"/>
      <c r="AA481" s="19"/>
    </row>
    <row r="482" spans="2:27" ht="12.75">
      <c r="B482" s="7"/>
      <c r="C482" s="7"/>
      <c r="D482" s="7"/>
      <c r="E482" s="7"/>
      <c r="F482" s="7"/>
      <c r="G482" s="7"/>
      <c r="H482" s="7"/>
      <c r="I482" s="7"/>
      <c r="J482" s="7"/>
      <c r="K482" s="7"/>
      <c r="L482" s="7"/>
      <c r="M482" s="7"/>
      <c r="N482" s="7"/>
      <c r="O482" s="19"/>
      <c r="P482" s="19"/>
      <c r="Q482" s="19"/>
      <c r="R482" s="19"/>
      <c r="S482" s="19"/>
      <c r="T482" s="19"/>
      <c r="U482" s="19"/>
      <c r="V482" s="19"/>
      <c r="W482" s="19"/>
      <c r="X482" s="19"/>
      <c r="Y482" s="19"/>
      <c r="Z482" s="19"/>
      <c r="AA482" s="19"/>
    </row>
    <row r="483" spans="2:27" ht="12.75">
      <c r="B483" s="7"/>
      <c r="C483" s="7"/>
      <c r="D483" s="7"/>
      <c r="E483" s="7"/>
      <c r="F483" s="7"/>
      <c r="G483" s="7"/>
      <c r="H483" s="7"/>
      <c r="I483" s="7"/>
      <c r="J483" s="7"/>
      <c r="K483" s="7"/>
      <c r="L483" s="7"/>
      <c r="M483" s="7"/>
      <c r="N483" s="7"/>
      <c r="O483" s="19"/>
      <c r="P483" s="19"/>
      <c r="Q483" s="19"/>
      <c r="R483" s="19"/>
      <c r="S483" s="19"/>
      <c r="T483" s="19"/>
      <c r="U483" s="19"/>
      <c r="V483" s="19"/>
      <c r="W483" s="19"/>
      <c r="X483" s="19"/>
      <c r="Y483" s="19"/>
      <c r="Z483" s="19"/>
      <c r="AA483" s="19"/>
    </row>
    <row r="484" spans="2:27" ht="12.75">
      <c r="B484" s="7"/>
      <c r="C484" s="7"/>
      <c r="D484" s="7"/>
      <c r="E484" s="7"/>
      <c r="F484" s="7"/>
      <c r="G484" s="7"/>
      <c r="H484" s="7"/>
      <c r="I484" s="7"/>
      <c r="J484" s="7"/>
      <c r="K484" s="7"/>
      <c r="L484" s="7"/>
      <c r="M484" s="7"/>
      <c r="N484" s="7"/>
      <c r="O484" s="19"/>
      <c r="P484" s="19"/>
      <c r="Q484" s="19"/>
      <c r="R484" s="19"/>
      <c r="S484" s="19"/>
      <c r="T484" s="19"/>
      <c r="U484" s="19"/>
      <c r="V484" s="19"/>
      <c r="W484" s="19"/>
      <c r="X484" s="19"/>
      <c r="Y484" s="19"/>
      <c r="Z484" s="19"/>
      <c r="AA484" s="19"/>
    </row>
    <row r="485" spans="2:27" ht="12.75">
      <c r="B485" s="7"/>
      <c r="C485" s="7"/>
      <c r="D485" s="7"/>
      <c r="E485" s="7"/>
      <c r="F485" s="7"/>
      <c r="G485" s="7"/>
      <c r="H485" s="7"/>
      <c r="I485" s="7"/>
      <c r="J485" s="7"/>
      <c r="K485" s="7"/>
      <c r="L485" s="7"/>
      <c r="M485" s="7"/>
      <c r="N485" s="7"/>
      <c r="O485" s="19"/>
      <c r="P485" s="19"/>
      <c r="Q485" s="19"/>
      <c r="R485" s="19"/>
      <c r="S485" s="19"/>
      <c r="T485" s="19"/>
      <c r="U485" s="19"/>
      <c r="V485" s="19"/>
      <c r="W485" s="19"/>
      <c r="X485" s="19"/>
      <c r="Y485" s="19"/>
      <c r="Z485" s="19"/>
      <c r="AA485" s="19"/>
    </row>
    <row r="486" spans="2:27" ht="12.75">
      <c r="B486" s="7"/>
      <c r="C486" s="7"/>
      <c r="D486" s="7"/>
      <c r="E486" s="7"/>
      <c r="F486" s="7"/>
      <c r="G486" s="7"/>
      <c r="H486" s="7"/>
      <c r="I486" s="7"/>
      <c r="J486" s="7"/>
      <c r="K486" s="7"/>
      <c r="L486" s="7"/>
      <c r="M486" s="7"/>
      <c r="N486" s="7"/>
      <c r="O486" s="19"/>
      <c r="P486" s="19"/>
      <c r="Q486" s="19"/>
      <c r="R486" s="19"/>
      <c r="S486" s="19"/>
      <c r="T486" s="19"/>
      <c r="U486" s="19"/>
      <c r="V486" s="19"/>
      <c r="W486" s="19"/>
      <c r="X486" s="19"/>
      <c r="Y486" s="19"/>
      <c r="Z486" s="19"/>
      <c r="AA486" s="19"/>
    </row>
    <row r="487" spans="2:27" ht="12.75">
      <c r="B487" s="7"/>
      <c r="C487" s="7"/>
      <c r="D487" s="7"/>
      <c r="E487" s="7"/>
      <c r="F487" s="7"/>
      <c r="G487" s="7"/>
      <c r="H487" s="7"/>
      <c r="I487" s="7"/>
      <c r="J487" s="7"/>
      <c r="K487" s="7"/>
      <c r="L487" s="7"/>
      <c r="M487" s="7"/>
      <c r="N487" s="7"/>
      <c r="O487" s="19"/>
      <c r="P487" s="19"/>
      <c r="Q487" s="19"/>
      <c r="R487" s="19"/>
      <c r="S487" s="19"/>
      <c r="T487" s="19"/>
      <c r="U487" s="19"/>
      <c r="V487" s="19"/>
      <c r="W487" s="19"/>
      <c r="X487" s="19"/>
      <c r="Y487" s="19"/>
      <c r="Z487" s="19"/>
      <c r="AA487" s="19"/>
    </row>
    <row r="488" spans="2:27" ht="12.75">
      <c r="B488" s="7"/>
      <c r="C488" s="7"/>
      <c r="D488" s="7"/>
      <c r="E488" s="7"/>
      <c r="F488" s="7"/>
      <c r="G488" s="7"/>
      <c r="H488" s="7"/>
      <c r="I488" s="7"/>
      <c r="J488" s="7"/>
      <c r="K488" s="7"/>
      <c r="L488" s="7"/>
      <c r="M488" s="7"/>
      <c r="N488" s="7"/>
      <c r="O488" s="19"/>
      <c r="P488" s="19"/>
      <c r="Q488" s="19"/>
      <c r="R488" s="19"/>
      <c r="S488" s="19"/>
      <c r="T488" s="19"/>
      <c r="U488" s="19"/>
      <c r="V488" s="19"/>
      <c r="W488" s="19"/>
      <c r="X488" s="19"/>
      <c r="Y488" s="19"/>
      <c r="Z488" s="19"/>
      <c r="AA488" s="19"/>
    </row>
    <row r="489" spans="2:27" ht="12.75">
      <c r="B489" s="7"/>
      <c r="C489" s="7"/>
      <c r="D489" s="7"/>
      <c r="E489" s="7"/>
      <c r="F489" s="7"/>
      <c r="G489" s="7"/>
      <c r="H489" s="7"/>
      <c r="I489" s="7"/>
      <c r="J489" s="7"/>
      <c r="K489" s="7"/>
      <c r="L489" s="7"/>
      <c r="M489" s="7"/>
      <c r="N489" s="7"/>
      <c r="O489" s="19"/>
      <c r="P489" s="19"/>
      <c r="Q489" s="19"/>
      <c r="R489" s="19"/>
      <c r="S489" s="19"/>
      <c r="T489" s="19"/>
      <c r="U489" s="19"/>
      <c r="V489" s="19"/>
      <c r="W489" s="19"/>
      <c r="X489" s="19"/>
      <c r="Y489" s="19"/>
      <c r="Z489" s="19"/>
      <c r="AA489" s="19"/>
    </row>
    <row r="490" spans="2:27" ht="12.75">
      <c r="B490" s="7"/>
      <c r="C490" s="7"/>
      <c r="D490" s="7"/>
      <c r="E490" s="7"/>
      <c r="F490" s="7"/>
      <c r="G490" s="7"/>
      <c r="H490" s="7"/>
      <c r="I490" s="7"/>
      <c r="J490" s="7"/>
      <c r="K490" s="7"/>
      <c r="L490" s="7"/>
      <c r="M490" s="7"/>
      <c r="N490" s="7"/>
      <c r="O490" s="19"/>
      <c r="P490" s="19"/>
      <c r="Q490" s="19"/>
      <c r="R490" s="19"/>
      <c r="S490" s="19"/>
      <c r="T490" s="19"/>
      <c r="U490" s="19"/>
      <c r="V490" s="19"/>
      <c r="W490" s="19"/>
      <c r="X490" s="19"/>
      <c r="Y490" s="19"/>
      <c r="Z490" s="19"/>
      <c r="AA490" s="19"/>
    </row>
    <row r="491" spans="2:27" ht="12.75">
      <c r="B491" s="7"/>
      <c r="C491" s="7"/>
      <c r="D491" s="7"/>
      <c r="E491" s="7"/>
      <c r="F491" s="7"/>
      <c r="G491" s="7"/>
      <c r="H491" s="7"/>
      <c r="I491" s="7"/>
      <c r="J491" s="7"/>
      <c r="K491" s="7"/>
      <c r="L491" s="7"/>
      <c r="M491" s="7"/>
      <c r="N491" s="7"/>
      <c r="O491" s="19"/>
      <c r="P491" s="19"/>
      <c r="Q491" s="19"/>
      <c r="R491" s="19"/>
      <c r="S491" s="19"/>
      <c r="T491" s="19"/>
      <c r="U491" s="19"/>
      <c r="V491" s="19"/>
      <c r="W491" s="19"/>
      <c r="X491" s="19"/>
      <c r="Y491" s="19"/>
      <c r="Z491" s="19"/>
      <c r="AA491" s="19"/>
    </row>
    <row r="492" spans="2:27" ht="12.75">
      <c r="B492" s="7"/>
      <c r="C492" s="7"/>
      <c r="D492" s="7"/>
      <c r="E492" s="7"/>
      <c r="F492" s="7"/>
      <c r="G492" s="7"/>
      <c r="H492" s="7"/>
      <c r="I492" s="7"/>
      <c r="J492" s="7"/>
      <c r="K492" s="7"/>
      <c r="L492" s="7"/>
      <c r="M492" s="7"/>
      <c r="N492" s="7"/>
      <c r="O492" s="19"/>
      <c r="P492" s="19"/>
      <c r="Q492" s="19"/>
      <c r="R492" s="19"/>
      <c r="S492" s="19"/>
      <c r="T492" s="19"/>
      <c r="U492" s="19"/>
      <c r="V492" s="19"/>
      <c r="W492" s="19"/>
      <c r="X492" s="19"/>
      <c r="Y492" s="19"/>
      <c r="Z492" s="19"/>
      <c r="AA492" s="19"/>
    </row>
    <row r="493" spans="2:27" ht="12.75">
      <c r="B493" s="7"/>
      <c r="C493" s="7"/>
      <c r="D493" s="7"/>
      <c r="E493" s="7"/>
      <c r="F493" s="7"/>
      <c r="G493" s="7"/>
      <c r="H493" s="7"/>
      <c r="I493" s="7"/>
      <c r="J493" s="7"/>
      <c r="K493" s="7"/>
      <c r="L493" s="7"/>
      <c r="M493" s="7"/>
      <c r="N493" s="7"/>
      <c r="O493" s="19"/>
      <c r="P493" s="19"/>
      <c r="Q493" s="19"/>
      <c r="R493" s="19"/>
      <c r="S493" s="19"/>
      <c r="T493" s="19"/>
      <c r="U493" s="19"/>
      <c r="V493" s="19"/>
      <c r="W493" s="19"/>
      <c r="X493" s="19"/>
      <c r="Y493" s="19"/>
      <c r="Z493" s="19"/>
      <c r="AA493" s="19"/>
    </row>
    <row r="494" spans="2:27" ht="12.75">
      <c r="B494" s="7"/>
      <c r="C494" s="7"/>
      <c r="D494" s="7"/>
      <c r="E494" s="7"/>
      <c r="F494" s="7"/>
      <c r="G494" s="7"/>
      <c r="H494" s="7"/>
      <c r="I494" s="7"/>
      <c r="J494" s="7"/>
      <c r="K494" s="7"/>
      <c r="L494" s="7"/>
      <c r="M494" s="7"/>
      <c r="N494" s="7"/>
      <c r="O494" s="19"/>
      <c r="P494" s="19"/>
      <c r="Q494" s="19"/>
      <c r="R494" s="19"/>
      <c r="S494" s="19"/>
      <c r="T494" s="19"/>
      <c r="U494" s="19"/>
      <c r="V494" s="19"/>
      <c r="W494" s="19"/>
      <c r="X494" s="19"/>
      <c r="Y494" s="19"/>
      <c r="Z494" s="19"/>
      <c r="AA494" s="19"/>
    </row>
    <row r="495" spans="2:27" ht="12.75">
      <c r="B495" s="7"/>
      <c r="C495" s="7"/>
      <c r="D495" s="7"/>
      <c r="E495" s="7"/>
      <c r="F495" s="7"/>
      <c r="G495" s="7"/>
      <c r="H495" s="7"/>
      <c r="I495" s="7"/>
      <c r="J495" s="7"/>
      <c r="K495" s="7"/>
      <c r="L495" s="7"/>
      <c r="M495" s="7"/>
      <c r="N495" s="7"/>
      <c r="O495" s="19"/>
      <c r="P495" s="19"/>
      <c r="Q495" s="19"/>
      <c r="R495" s="19"/>
      <c r="S495" s="19"/>
      <c r="T495" s="19"/>
      <c r="U495" s="19"/>
      <c r="V495" s="19"/>
      <c r="W495" s="19"/>
      <c r="X495" s="19"/>
      <c r="Y495" s="19"/>
      <c r="Z495" s="19"/>
      <c r="AA495" s="19"/>
    </row>
    <row r="496" spans="2:27" ht="12.75">
      <c r="B496" s="7"/>
      <c r="C496" s="7"/>
      <c r="D496" s="7"/>
      <c r="E496" s="7"/>
      <c r="F496" s="7"/>
      <c r="G496" s="7"/>
      <c r="H496" s="7"/>
      <c r="I496" s="7"/>
      <c r="J496" s="7"/>
      <c r="K496" s="7"/>
      <c r="L496" s="7"/>
      <c r="M496" s="7"/>
      <c r="N496" s="7"/>
      <c r="O496" s="19"/>
      <c r="P496" s="19"/>
      <c r="Q496" s="19"/>
      <c r="R496" s="19"/>
      <c r="S496" s="19"/>
      <c r="T496" s="19"/>
      <c r="U496" s="19"/>
      <c r="V496" s="19"/>
      <c r="W496" s="19"/>
      <c r="X496" s="19"/>
      <c r="Y496" s="19"/>
      <c r="Z496" s="19"/>
      <c r="AA496" s="19"/>
    </row>
    <row r="497" spans="2:27" ht="12.75">
      <c r="B497" s="7"/>
      <c r="C497" s="7"/>
      <c r="D497" s="7"/>
      <c r="E497" s="7"/>
      <c r="F497" s="7"/>
      <c r="G497" s="7"/>
      <c r="H497" s="7"/>
      <c r="I497" s="7"/>
      <c r="J497" s="7"/>
      <c r="K497" s="7"/>
      <c r="L497" s="7"/>
      <c r="M497" s="7"/>
      <c r="N497" s="7"/>
      <c r="O497" s="19"/>
      <c r="P497" s="19"/>
      <c r="Q497" s="19"/>
      <c r="R497" s="19"/>
      <c r="S497" s="19"/>
      <c r="T497" s="19"/>
      <c r="U497" s="19"/>
      <c r="V497" s="19"/>
      <c r="W497" s="19"/>
      <c r="X497" s="19"/>
      <c r="Y497" s="19"/>
      <c r="Z497" s="19"/>
      <c r="AA497" s="19"/>
    </row>
    <row r="498" spans="2:27" ht="12.75">
      <c r="B498" s="7"/>
      <c r="C498" s="7"/>
      <c r="D498" s="7"/>
      <c r="E498" s="7"/>
      <c r="F498" s="7"/>
      <c r="G498" s="7"/>
      <c r="H498" s="7"/>
      <c r="I498" s="7"/>
      <c r="J498" s="7"/>
      <c r="K498" s="7"/>
      <c r="L498" s="7"/>
      <c r="M498" s="7"/>
      <c r="N498" s="7"/>
      <c r="O498" s="19"/>
      <c r="P498" s="19"/>
      <c r="Q498" s="19"/>
      <c r="R498" s="19"/>
      <c r="S498" s="19"/>
      <c r="T498" s="19"/>
      <c r="U498" s="19"/>
      <c r="V498" s="19"/>
      <c r="W498" s="19"/>
      <c r="X498" s="19"/>
      <c r="Y498" s="19"/>
      <c r="Z498" s="19"/>
      <c r="AA498" s="19"/>
    </row>
    <row r="499" spans="2:27" ht="12.75">
      <c r="B499" s="7"/>
      <c r="C499" s="7"/>
      <c r="D499" s="7"/>
      <c r="E499" s="7"/>
      <c r="F499" s="7"/>
      <c r="G499" s="7"/>
      <c r="H499" s="7"/>
      <c r="I499" s="7"/>
      <c r="J499" s="7"/>
      <c r="K499" s="7"/>
      <c r="L499" s="7"/>
      <c r="M499" s="7"/>
      <c r="N499" s="7"/>
      <c r="O499" s="19"/>
      <c r="P499" s="19"/>
      <c r="Q499" s="19"/>
      <c r="R499" s="19"/>
      <c r="S499" s="19"/>
      <c r="T499" s="19"/>
      <c r="U499" s="19"/>
      <c r="V499" s="19"/>
      <c r="W499" s="19"/>
      <c r="X499" s="19"/>
      <c r="Y499" s="19"/>
      <c r="Z499" s="19"/>
      <c r="AA499" s="19"/>
    </row>
    <row r="500" spans="2:27" ht="12.75">
      <c r="B500" s="7"/>
      <c r="C500" s="7"/>
      <c r="D500" s="7"/>
      <c r="E500" s="7"/>
      <c r="F500" s="7"/>
      <c r="G500" s="7"/>
      <c r="H500" s="7"/>
      <c r="I500" s="7"/>
      <c r="J500" s="7"/>
      <c r="K500" s="7"/>
      <c r="L500" s="7"/>
      <c r="M500" s="7"/>
      <c r="N500" s="7"/>
      <c r="O500" s="19"/>
      <c r="P500" s="19"/>
      <c r="Q500" s="19"/>
      <c r="R500" s="19"/>
      <c r="S500" s="19"/>
      <c r="T500" s="19"/>
      <c r="U500" s="19"/>
      <c r="V500" s="19"/>
      <c r="W500" s="19"/>
      <c r="X500" s="19"/>
      <c r="Y500" s="19"/>
      <c r="Z500" s="19"/>
      <c r="AA500" s="19"/>
    </row>
    <row r="501" spans="2:27" ht="12.75">
      <c r="B501" s="7"/>
      <c r="C501" s="7"/>
      <c r="D501" s="7"/>
      <c r="E501" s="7"/>
      <c r="F501" s="7"/>
      <c r="G501" s="7"/>
      <c r="H501" s="7"/>
      <c r="I501" s="7"/>
      <c r="J501" s="7"/>
      <c r="K501" s="7"/>
      <c r="L501" s="7"/>
      <c r="M501" s="7"/>
      <c r="N501" s="7"/>
      <c r="O501" s="19"/>
      <c r="P501" s="19"/>
      <c r="Q501" s="19"/>
      <c r="R501" s="19"/>
      <c r="S501" s="19"/>
      <c r="T501" s="19"/>
      <c r="U501" s="19"/>
      <c r="V501" s="19"/>
      <c r="W501" s="19"/>
      <c r="X501" s="19"/>
      <c r="Y501" s="19"/>
      <c r="Z501" s="19"/>
      <c r="AA501" s="19"/>
    </row>
    <row r="502" spans="2:27" ht="12.75">
      <c r="B502" s="7"/>
      <c r="C502" s="7"/>
      <c r="D502" s="7"/>
      <c r="E502" s="7"/>
      <c r="F502" s="7"/>
      <c r="G502" s="7"/>
      <c r="H502" s="7"/>
      <c r="I502" s="7"/>
      <c r="J502" s="7"/>
      <c r="K502" s="7"/>
      <c r="L502" s="7"/>
      <c r="M502" s="7"/>
      <c r="N502" s="7"/>
      <c r="O502" s="19"/>
      <c r="P502" s="19"/>
      <c r="Q502" s="19"/>
      <c r="R502" s="19"/>
      <c r="S502" s="19"/>
      <c r="T502" s="19"/>
      <c r="U502" s="19"/>
      <c r="V502" s="19"/>
      <c r="W502" s="19"/>
      <c r="X502" s="19"/>
      <c r="Y502" s="19"/>
      <c r="Z502" s="19"/>
      <c r="AA502" s="19"/>
    </row>
    <row r="503" spans="2:27" ht="12.75">
      <c r="B503" s="7"/>
      <c r="C503" s="7"/>
      <c r="D503" s="7"/>
      <c r="E503" s="7"/>
      <c r="F503" s="7"/>
      <c r="G503" s="7"/>
      <c r="H503" s="7"/>
      <c r="I503" s="7"/>
      <c r="J503" s="7"/>
      <c r="K503" s="7"/>
      <c r="L503" s="7"/>
      <c r="M503" s="7"/>
      <c r="N503" s="7"/>
      <c r="O503" s="19"/>
      <c r="P503" s="19"/>
      <c r="Q503" s="19"/>
      <c r="R503" s="19"/>
      <c r="S503" s="19"/>
      <c r="T503" s="19"/>
      <c r="U503" s="19"/>
      <c r="V503" s="19"/>
      <c r="W503" s="19"/>
      <c r="X503" s="19"/>
      <c r="Y503" s="19"/>
      <c r="Z503" s="19"/>
      <c r="AA503" s="19"/>
    </row>
    <row r="504" spans="2:27" ht="12.75">
      <c r="B504" s="7"/>
      <c r="C504" s="7"/>
      <c r="D504" s="7"/>
      <c r="E504" s="7"/>
      <c r="F504" s="7"/>
      <c r="G504" s="7"/>
      <c r="H504" s="7"/>
      <c r="I504" s="7"/>
      <c r="J504" s="7"/>
      <c r="K504" s="7"/>
      <c r="L504" s="7"/>
      <c r="M504" s="7"/>
      <c r="N504" s="7"/>
      <c r="O504" s="19"/>
      <c r="P504" s="19"/>
      <c r="Q504" s="19"/>
      <c r="R504" s="19"/>
      <c r="S504" s="19"/>
      <c r="T504" s="19"/>
      <c r="U504" s="19"/>
      <c r="V504" s="19"/>
      <c r="W504" s="19"/>
      <c r="X504" s="19"/>
      <c r="Y504" s="19"/>
      <c r="Z504" s="19"/>
      <c r="AA504" s="19"/>
    </row>
    <row r="505" spans="2:27" ht="12.75">
      <c r="B505" s="7"/>
      <c r="C505" s="7"/>
      <c r="D505" s="7"/>
      <c r="E505" s="7"/>
      <c r="F505" s="7"/>
      <c r="G505" s="7"/>
      <c r="H505" s="7"/>
      <c r="I505" s="7"/>
      <c r="J505" s="7"/>
      <c r="K505" s="7"/>
      <c r="L505" s="7"/>
      <c r="M505" s="7"/>
      <c r="N505" s="7"/>
      <c r="O505" s="19"/>
      <c r="P505" s="19"/>
      <c r="Q505" s="19"/>
      <c r="R505" s="19"/>
      <c r="S505" s="19"/>
      <c r="T505" s="19"/>
      <c r="U505" s="19"/>
      <c r="V505" s="19"/>
      <c r="W505" s="19"/>
      <c r="X505" s="19"/>
      <c r="Y505" s="19"/>
      <c r="Z505" s="19"/>
      <c r="AA505" s="19"/>
    </row>
    <row r="506" spans="2:27" ht="12.75">
      <c r="B506" s="7"/>
      <c r="C506" s="7"/>
      <c r="D506" s="7"/>
      <c r="E506" s="7"/>
      <c r="F506" s="7"/>
      <c r="G506" s="7"/>
      <c r="H506" s="7"/>
      <c r="I506" s="7"/>
      <c r="J506" s="7"/>
      <c r="K506" s="7"/>
      <c r="L506" s="7"/>
      <c r="M506" s="7"/>
      <c r="N506" s="7"/>
      <c r="O506" s="19"/>
      <c r="P506" s="19"/>
      <c r="Q506" s="19"/>
      <c r="R506" s="19"/>
      <c r="S506" s="19"/>
      <c r="T506" s="19"/>
      <c r="U506" s="19"/>
      <c r="V506" s="19"/>
      <c r="W506" s="19"/>
      <c r="X506" s="19"/>
      <c r="Y506" s="19"/>
      <c r="Z506" s="19"/>
      <c r="AA506" s="19"/>
    </row>
    <row r="507" spans="2:27" ht="12.75">
      <c r="B507" s="7"/>
      <c r="C507" s="7"/>
      <c r="D507" s="7"/>
      <c r="E507" s="7"/>
      <c r="F507" s="7"/>
      <c r="G507" s="7"/>
      <c r="H507" s="7"/>
      <c r="I507" s="7"/>
      <c r="J507" s="7"/>
      <c r="K507" s="7"/>
      <c r="L507" s="7"/>
      <c r="M507" s="7"/>
      <c r="N507" s="7"/>
      <c r="O507" s="19"/>
      <c r="P507" s="19"/>
      <c r="Q507" s="19"/>
      <c r="R507" s="19"/>
      <c r="S507" s="19"/>
      <c r="T507" s="19"/>
      <c r="U507" s="19"/>
      <c r="V507" s="19"/>
      <c r="W507" s="19"/>
      <c r="X507" s="19"/>
      <c r="Y507" s="19"/>
      <c r="Z507" s="19"/>
      <c r="AA507" s="19"/>
    </row>
    <row r="508" spans="2:27" ht="12.75">
      <c r="B508" s="7"/>
      <c r="C508" s="7"/>
      <c r="D508" s="7"/>
      <c r="E508" s="7"/>
      <c r="F508" s="7"/>
      <c r="G508" s="7"/>
      <c r="H508" s="7"/>
      <c r="I508" s="7"/>
      <c r="J508" s="7"/>
      <c r="K508" s="7"/>
      <c r="L508" s="7"/>
      <c r="M508" s="7"/>
      <c r="N508" s="7"/>
      <c r="O508" s="19"/>
      <c r="P508" s="19"/>
      <c r="Q508" s="19"/>
      <c r="R508" s="19"/>
      <c r="S508" s="19"/>
      <c r="T508" s="19"/>
      <c r="U508" s="19"/>
      <c r="V508" s="19"/>
      <c r="W508" s="19"/>
      <c r="X508" s="19"/>
      <c r="Y508" s="19"/>
      <c r="Z508" s="19"/>
      <c r="AA508" s="19"/>
    </row>
    <row r="509" spans="2:27" ht="12.75">
      <c r="B509" s="7"/>
      <c r="C509" s="7"/>
      <c r="D509" s="7"/>
      <c r="E509" s="7"/>
      <c r="F509" s="7"/>
      <c r="G509" s="7"/>
      <c r="H509" s="7"/>
      <c r="I509" s="7"/>
      <c r="J509" s="7"/>
      <c r="K509" s="7"/>
      <c r="L509" s="7"/>
      <c r="M509" s="7"/>
      <c r="N509" s="7"/>
      <c r="O509" s="19"/>
      <c r="P509" s="19"/>
      <c r="Q509" s="19"/>
      <c r="R509" s="19"/>
      <c r="S509" s="19"/>
      <c r="T509" s="19"/>
      <c r="U509" s="19"/>
      <c r="V509" s="19"/>
      <c r="W509" s="19"/>
      <c r="X509" s="19"/>
      <c r="Y509" s="19"/>
      <c r="Z509" s="19"/>
      <c r="AA509" s="19"/>
    </row>
    <row r="510" spans="2:27" ht="12.75">
      <c r="B510" s="7"/>
      <c r="C510" s="7"/>
      <c r="D510" s="7"/>
      <c r="E510" s="7"/>
      <c r="F510" s="7"/>
      <c r="G510" s="7"/>
      <c r="H510" s="7"/>
      <c r="I510" s="7"/>
      <c r="J510" s="7"/>
      <c r="K510" s="7"/>
      <c r="L510" s="7"/>
      <c r="M510" s="7"/>
      <c r="N510" s="7"/>
      <c r="O510" s="19"/>
      <c r="P510" s="19"/>
      <c r="Q510" s="19"/>
      <c r="R510" s="19"/>
      <c r="S510" s="19"/>
      <c r="T510" s="19"/>
      <c r="U510" s="19"/>
      <c r="V510" s="19"/>
      <c r="W510" s="19"/>
      <c r="X510" s="19"/>
      <c r="Y510" s="19"/>
      <c r="Z510" s="19"/>
      <c r="AA510" s="19"/>
    </row>
    <row r="511" spans="2:27" ht="12.75">
      <c r="B511" s="7"/>
      <c r="C511" s="7"/>
      <c r="D511" s="7"/>
      <c r="E511" s="7"/>
      <c r="F511" s="7"/>
      <c r="G511" s="7"/>
      <c r="H511" s="7"/>
      <c r="I511" s="7"/>
      <c r="J511" s="7"/>
      <c r="K511" s="7"/>
      <c r="L511" s="7"/>
      <c r="M511" s="7"/>
      <c r="N511" s="7"/>
      <c r="O511" s="19"/>
      <c r="P511" s="19"/>
      <c r="Q511" s="19"/>
      <c r="R511" s="19"/>
      <c r="S511" s="19"/>
      <c r="T511" s="19"/>
      <c r="U511" s="19"/>
      <c r="V511" s="19"/>
      <c r="W511" s="19"/>
      <c r="X511" s="19"/>
      <c r="Y511" s="19"/>
      <c r="Z511" s="19"/>
      <c r="AA511" s="19"/>
    </row>
    <row r="512" spans="2:27" ht="12.75">
      <c r="B512" s="7"/>
      <c r="C512" s="7"/>
      <c r="D512" s="7"/>
      <c r="E512" s="7"/>
      <c r="F512" s="7"/>
      <c r="G512" s="7"/>
      <c r="H512" s="7"/>
      <c r="I512" s="7"/>
      <c r="J512" s="7"/>
      <c r="K512" s="7"/>
      <c r="L512" s="7"/>
      <c r="M512" s="7"/>
      <c r="N512" s="7"/>
      <c r="O512" s="19"/>
      <c r="P512" s="19"/>
      <c r="Q512" s="19"/>
      <c r="R512" s="19"/>
      <c r="S512" s="19"/>
      <c r="T512" s="19"/>
      <c r="U512" s="19"/>
      <c r="V512" s="19"/>
      <c r="W512" s="19"/>
      <c r="X512" s="19"/>
      <c r="Y512" s="19"/>
      <c r="Z512" s="19"/>
      <c r="AA512" s="19"/>
    </row>
    <row r="513" spans="2:27" ht="12.75">
      <c r="B513" s="7"/>
      <c r="C513" s="7"/>
      <c r="D513" s="7"/>
      <c r="E513" s="7"/>
      <c r="F513" s="7"/>
      <c r="G513" s="7"/>
      <c r="H513" s="7"/>
      <c r="I513" s="7"/>
      <c r="J513" s="7"/>
      <c r="K513" s="7"/>
      <c r="L513" s="7"/>
      <c r="M513" s="7"/>
      <c r="N513" s="7"/>
      <c r="O513" s="19"/>
      <c r="P513" s="19"/>
      <c r="Q513" s="19"/>
      <c r="R513" s="19"/>
      <c r="S513" s="19"/>
      <c r="T513" s="19"/>
      <c r="U513" s="19"/>
      <c r="V513" s="19"/>
      <c r="W513" s="19"/>
      <c r="X513" s="19"/>
      <c r="Y513" s="19"/>
      <c r="Z513" s="19"/>
      <c r="AA513" s="19"/>
    </row>
    <row r="514" spans="2:27" ht="12.75">
      <c r="B514" s="7"/>
      <c r="C514" s="7"/>
      <c r="D514" s="7"/>
      <c r="E514" s="7"/>
      <c r="F514" s="7"/>
      <c r="G514" s="7"/>
      <c r="H514" s="7"/>
      <c r="I514" s="7"/>
      <c r="J514" s="7"/>
      <c r="K514" s="7"/>
      <c r="L514" s="7"/>
      <c r="M514" s="7"/>
      <c r="N514" s="7"/>
      <c r="O514" s="19"/>
      <c r="P514" s="19"/>
      <c r="Q514" s="19"/>
      <c r="R514" s="19"/>
      <c r="S514" s="19"/>
      <c r="T514" s="19"/>
      <c r="U514" s="19"/>
      <c r="V514" s="19"/>
      <c r="W514" s="19"/>
      <c r="X514" s="19"/>
      <c r="Y514" s="19"/>
      <c r="Z514" s="19"/>
      <c r="AA514" s="19"/>
    </row>
    <row r="515" spans="2:27" ht="12.75">
      <c r="B515" s="7"/>
      <c r="C515" s="7"/>
      <c r="D515" s="7"/>
      <c r="E515" s="7"/>
      <c r="F515" s="7"/>
      <c r="G515" s="7"/>
      <c r="H515" s="7"/>
      <c r="I515" s="7"/>
      <c r="J515" s="7"/>
      <c r="K515" s="7"/>
      <c r="L515" s="7"/>
      <c r="M515" s="7"/>
      <c r="N515" s="7"/>
      <c r="O515" s="19"/>
      <c r="P515" s="19"/>
      <c r="Q515" s="19"/>
      <c r="R515" s="19"/>
      <c r="S515" s="19"/>
      <c r="T515" s="19"/>
      <c r="U515" s="19"/>
      <c r="V515" s="19"/>
      <c r="W515" s="19"/>
      <c r="X515" s="19"/>
      <c r="Y515" s="19"/>
      <c r="Z515" s="19"/>
      <c r="AA515" s="19"/>
    </row>
    <row r="516" spans="2:27" ht="12.75">
      <c r="B516" s="7"/>
      <c r="C516" s="7"/>
      <c r="D516" s="7"/>
      <c r="E516" s="7"/>
      <c r="F516" s="7"/>
      <c r="G516" s="7"/>
      <c r="H516" s="7"/>
      <c r="I516" s="7"/>
      <c r="J516" s="7"/>
      <c r="K516" s="7"/>
      <c r="L516" s="7"/>
      <c r="M516" s="7"/>
      <c r="N516" s="7"/>
      <c r="O516" s="19"/>
      <c r="P516" s="19"/>
      <c r="Q516" s="19"/>
      <c r="R516" s="19"/>
      <c r="S516" s="19"/>
      <c r="T516" s="19"/>
      <c r="U516" s="19"/>
      <c r="V516" s="19"/>
      <c r="W516" s="19"/>
      <c r="X516" s="19"/>
      <c r="Y516" s="19"/>
      <c r="Z516" s="19"/>
      <c r="AA516" s="19"/>
    </row>
    <row r="517" spans="2:27" ht="12.75">
      <c r="B517" s="7"/>
      <c r="C517" s="7"/>
      <c r="D517" s="7"/>
      <c r="E517" s="7"/>
      <c r="F517" s="7"/>
      <c r="G517" s="7"/>
      <c r="H517" s="7"/>
      <c r="I517" s="7"/>
      <c r="J517" s="7"/>
      <c r="K517" s="7"/>
      <c r="L517" s="7"/>
      <c r="M517" s="7"/>
      <c r="N517" s="7"/>
      <c r="O517" s="19"/>
      <c r="P517" s="19"/>
      <c r="Q517" s="19"/>
      <c r="R517" s="19"/>
      <c r="S517" s="19"/>
      <c r="T517" s="19"/>
      <c r="U517" s="19"/>
      <c r="V517" s="19"/>
      <c r="W517" s="19"/>
      <c r="X517" s="19"/>
      <c r="Y517" s="19"/>
      <c r="Z517" s="19"/>
      <c r="AA517" s="19"/>
    </row>
    <row r="518" spans="2:27" ht="12.75">
      <c r="B518" s="7"/>
      <c r="C518" s="7"/>
      <c r="D518" s="7"/>
      <c r="E518" s="7"/>
      <c r="F518" s="7"/>
      <c r="G518" s="7"/>
      <c r="H518" s="7"/>
      <c r="I518" s="7"/>
      <c r="J518" s="7"/>
      <c r="K518" s="7"/>
      <c r="L518" s="7"/>
      <c r="M518" s="7"/>
      <c r="N518" s="7"/>
      <c r="O518" s="19"/>
      <c r="P518" s="19"/>
      <c r="Q518" s="19"/>
      <c r="R518" s="19"/>
      <c r="S518" s="19"/>
      <c r="T518" s="19"/>
      <c r="U518" s="19"/>
      <c r="V518" s="19"/>
      <c r="W518" s="19"/>
      <c r="X518" s="19"/>
      <c r="Y518" s="19"/>
      <c r="Z518" s="19"/>
      <c r="AA518" s="19"/>
    </row>
    <row r="519" spans="2:27" ht="12.75">
      <c r="B519" s="7"/>
      <c r="C519" s="7"/>
      <c r="D519" s="7"/>
      <c r="E519" s="7"/>
      <c r="F519" s="7"/>
      <c r="G519" s="7"/>
      <c r="H519" s="7"/>
      <c r="I519" s="7"/>
      <c r="J519" s="7"/>
      <c r="K519" s="7"/>
      <c r="L519" s="7"/>
      <c r="M519" s="7"/>
      <c r="N519" s="7"/>
      <c r="O519" s="19"/>
      <c r="P519" s="19"/>
      <c r="Q519" s="19"/>
      <c r="R519" s="19"/>
      <c r="S519" s="19"/>
      <c r="T519" s="19"/>
      <c r="U519" s="19"/>
      <c r="V519" s="19"/>
      <c r="W519" s="19"/>
      <c r="X519" s="19"/>
      <c r="Y519" s="19"/>
      <c r="Z519" s="19"/>
      <c r="AA519" s="19"/>
    </row>
    <row r="520" spans="2:27" ht="12.75">
      <c r="B520" s="7"/>
      <c r="C520" s="7"/>
      <c r="D520" s="7"/>
      <c r="E520" s="7"/>
      <c r="F520" s="7"/>
      <c r="G520" s="7"/>
      <c r="H520" s="7"/>
      <c r="I520" s="7"/>
      <c r="J520" s="7"/>
      <c r="K520" s="7"/>
      <c r="L520" s="7"/>
      <c r="M520" s="7"/>
      <c r="N520" s="7"/>
      <c r="O520" s="19"/>
      <c r="P520" s="19"/>
      <c r="Q520" s="19"/>
      <c r="R520" s="19"/>
      <c r="S520" s="19"/>
      <c r="T520" s="19"/>
      <c r="U520" s="19"/>
      <c r="V520" s="19"/>
      <c r="W520" s="19"/>
      <c r="X520" s="19"/>
      <c r="Y520" s="19"/>
      <c r="Z520" s="19"/>
      <c r="AA520" s="19"/>
    </row>
    <row r="521" spans="2:27" ht="12.75">
      <c r="B521" s="7"/>
      <c r="C521" s="7"/>
      <c r="D521" s="7"/>
      <c r="E521" s="7"/>
      <c r="F521" s="7"/>
      <c r="G521" s="7"/>
      <c r="H521" s="7"/>
      <c r="I521" s="7"/>
      <c r="J521" s="7"/>
      <c r="K521" s="7"/>
      <c r="L521" s="7"/>
      <c r="M521" s="7"/>
      <c r="N521" s="7"/>
      <c r="O521" s="19"/>
      <c r="P521" s="19"/>
      <c r="Q521" s="19"/>
      <c r="R521" s="19"/>
      <c r="S521" s="19"/>
      <c r="T521" s="19"/>
      <c r="U521" s="19"/>
      <c r="V521" s="19"/>
      <c r="W521" s="19"/>
      <c r="X521" s="19"/>
      <c r="Y521" s="19"/>
      <c r="Z521" s="19"/>
      <c r="AA521" s="19"/>
    </row>
    <row r="522" spans="2:27" ht="12.75">
      <c r="B522" s="7"/>
      <c r="C522" s="7"/>
      <c r="D522" s="7"/>
      <c r="E522" s="7"/>
      <c r="F522" s="7"/>
      <c r="G522" s="7"/>
      <c r="H522" s="7"/>
      <c r="I522" s="7"/>
      <c r="J522" s="7"/>
      <c r="K522" s="7"/>
      <c r="L522" s="7"/>
      <c r="M522" s="7"/>
      <c r="N522" s="7"/>
      <c r="O522" s="19"/>
      <c r="P522" s="19"/>
      <c r="Q522" s="19"/>
      <c r="R522" s="19"/>
      <c r="S522" s="19"/>
      <c r="T522" s="19"/>
      <c r="U522" s="19"/>
      <c r="V522" s="19"/>
      <c r="W522" s="19"/>
      <c r="X522" s="19"/>
      <c r="Y522" s="19"/>
      <c r="Z522" s="19"/>
      <c r="AA522" s="19"/>
    </row>
    <row r="523" spans="2:27" ht="12.75">
      <c r="B523" s="7"/>
      <c r="C523" s="7"/>
      <c r="D523" s="7"/>
      <c r="E523" s="7"/>
      <c r="F523" s="7"/>
      <c r="G523" s="7"/>
      <c r="H523" s="7"/>
      <c r="I523" s="7"/>
      <c r="J523" s="7"/>
      <c r="K523" s="7"/>
      <c r="L523" s="7"/>
      <c r="M523" s="7"/>
      <c r="N523" s="7"/>
      <c r="O523" s="19"/>
      <c r="P523" s="19"/>
      <c r="Q523" s="19"/>
      <c r="R523" s="19"/>
      <c r="S523" s="19"/>
      <c r="T523" s="19"/>
      <c r="U523" s="19"/>
      <c r="V523" s="19"/>
      <c r="W523" s="19"/>
      <c r="X523" s="19"/>
      <c r="Y523" s="19"/>
      <c r="Z523" s="19"/>
      <c r="AA523" s="19"/>
    </row>
    <row r="524" spans="2:27" ht="12.75">
      <c r="B524" s="7"/>
      <c r="C524" s="7"/>
      <c r="D524" s="7"/>
      <c r="E524" s="7"/>
      <c r="F524" s="7"/>
      <c r="G524" s="7"/>
      <c r="H524" s="7"/>
      <c r="I524" s="7"/>
      <c r="J524" s="7"/>
      <c r="K524" s="7"/>
      <c r="L524" s="7"/>
      <c r="M524" s="7"/>
      <c r="N524" s="7"/>
      <c r="O524" s="19"/>
      <c r="P524" s="19"/>
      <c r="Q524" s="19"/>
      <c r="R524" s="19"/>
      <c r="S524" s="19"/>
      <c r="T524" s="19"/>
      <c r="U524" s="19"/>
      <c r="V524" s="19"/>
      <c r="W524" s="19"/>
      <c r="X524" s="19"/>
      <c r="Y524" s="19"/>
      <c r="Z524" s="19"/>
      <c r="AA524" s="19"/>
    </row>
    <row r="525" spans="2:27" ht="12.75">
      <c r="B525" s="7"/>
      <c r="C525" s="7"/>
      <c r="D525" s="7"/>
      <c r="E525" s="7"/>
      <c r="F525" s="7"/>
      <c r="G525" s="7"/>
      <c r="H525" s="7"/>
      <c r="I525" s="7"/>
      <c r="J525" s="7"/>
      <c r="K525" s="7"/>
      <c r="L525" s="7"/>
      <c r="M525" s="7"/>
      <c r="N525" s="7"/>
      <c r="O525" s="19"/>
      <c r="P525" s="19"/>
      <c r="Q525" s="19"/>
      <c r="R525" s="19"/>
      <c r="S525" s="19"/>
      <c r="T525" s="19"/>
      <c r="U525" s="19"/>
      <c r="V525" s="19"/>
      <c r="W525" s="19"/>
      <c r="X525" s="19"/>
      <c r="Y525" s="19"/>
      <c r="Z525" s="19"/>
      <c r="AA525" s="19"/>
    </row>
    <row r="526" spans="2:27" ht="12.75">
      <c r="B526" s="7"/>
      <c r="C526" s="7"/>
      <c r="D526" s="7"/>
      <c r="E526" s="7"/>
      <c r="F526" s="7"/>
      <c r="G526" s="7"/>
      <c r="H526" s="7"/>
      <c r="I526" s="7"/>
      <c r="J526" s="7"/>
      <c r="K526" s="7"/>
      <c r="L526" s="7"/>
      <c r="M526" s="7"/>
      <c r="N526" s="7"/>
      <c r="O526" s="19"/>
      <c r="P526" s="19"/>
      <c r="Q526" s="19"/>
      <c r="R526" s="19"/>
      <c r="S526" s="19"/>
      <c r="T526" s="19"/>
      <c r="U526" s="19"/>
      <c r="V526" s="19"/>
      <c r="W526" s="19"/>
      <c r="X526" s="19"/>
      <c r="Y526" s="19"/>
      <c r="Z526" s="19"/>
      <c r="AA526" s="19"/>
    </row>
    <row r="527" spans="2:27" ht="12.75">
      <c r="B527" s="7"/>
      <c r="C527" s="7"/>
      <c r="D527" s="7"/>
      <c r="E527" s="7"/>
      <c r="F527" s="7"/>
      <c r="G527" s="7"/>
      <c r="H527" s="7"/>
      <c r="I527" s="7"/>
      <c r="J527" s="7"/>
      <c r="K527" s="7"/>
      <c r="L527" s="7"/>
      <c r="M527" s="7"/>
      <c r="N527" s="7"/>
      <c r="O527" s="19"/>
      <c r="P527" s="19"/>
      <c r="Q527" s="19"/>
      <c r="R527" s="19"/>
      <c r="S527" s="19"/>
      <c r="T527" s="19"/>
      <c r="U527" s="19"/>
      <c r="V527" s="19"/>
      <c r="W527" s="19"/>
      <c r="X527" s="19"/>
      <c r="Y527" s="19"/>
      <c r="Z527" s="19"/>
      <c r="AA527" s="19"/>
    </row>
    <row r="528" spans="2:27" ht="12.75">
      <c r="B528" s="7"/>
      <c r="C528" s="7"/>
      <c r="D528" s="7"/>
      <c r="E528" s="7"/>
      <c r="F528" s="7"/>
      <c r="G528" s="7"/>
      <c r="H528" s="7"/>
      <c r="I528" s="7"/>
      <c r="J528" s="7"/>
      <c r="K528" s="7"/>
      <c r="L528" s="7"/>
      <c r="M528" s="7"/>
      <c r="N528" s="7"/>
      <c r="O528" s="19"/>
      <c r="P528" s="19"/>
      <c r="Q528" s="19"/>
      <c r="R528" s="19"/>
      <c r="S528" s="19"/>
      <c r="T528" s="19"/>
      <c r="U528" s="19"/>
      <c r="V528" s="19"/>
      <c r="W528" s="19"/>
      <c r="X528" s="19"/>
      <c r="Y528" s="19"/>
      <c r="Z528" s="19"/>
      <c r="AA528" s="19"/>
    </row>
    <row r="529" spans="2:27" ht="12.75">
      <c r="B529" s="7"/>
      <c r="C529" s="7"/>
      <c r="D529" s="7"/>
      <c r="E529" s="7"/>
      <c r="F529" s="7"/>
      <c r="G529" s="7"/>
      <c r="H529" s="7"/>
      <c r="I529" s="7"/>
      <c r="J529" s="7"/>
      <c r="K529" s="7"/>
      <c r="L529" s="7"/>
      <c r="M529" s="7"/>
      <c r="N529" s="7"/>
      <c r="O529" s="19"/>
      <c r="P529" s="19"/>
      <c r="Q529" s="19"/>
      <c r="R529" s="19"/>
      <c r="S529" s="19"/>
      <c r="T529" s="19"/>
      <c r="U529" s="19"/>
      <c r="V529" s="19"/>
      <c r="W529" s="19"/>
      <c r="X529" s="19"/>
      <c r="Y529" s="19"/>
      <c r="Z529" s="19"/>
      <c r="AA529" s="19"/>
    </row>
    <row r="530" spans="2:27" ht="12.75">
      <c r="B530" s="7"/>
      <c r="C530" s="7"/>
      <c r="D530" s="7"/>
      <c r="E530" s="7"/>
      <c r="F530" s="7"/>
      <c r="G530" s="7"/>
      <c r="H530" s="7"/>
      <c r="I530" s="7"/>
      <c r="J530" s="7"/>
      <c r="K530" s="7"/>
      <c r="L530" s="7"/>
      <c r="M530" s="7"/>
      <c r="N530" s="7"/>
      <c r="O530" s="19"/>
      <c r="P530" s="19"/>
      <c r="Q530" s="19"/>
      <c r="R530" s="19"/>
      <c r="S530" s="19"/>
      <c r="T530" s="19"/>
      <c r="U530" s="19"/>
      <c r="V530" s="19"/>
      <c r="W530" s="19"/>
      <c r="X530" s="19"/>
      <c r="Y530" s="19"/>
      <c r="Z530" s="19"/>
      <c r="AA530" s="19"/>
    </row>
    <row r="531" spans="2:27" ht="12.75">
      <c r="B531" s="7"/>
      <c r="C531" s="7"/>
      <c r="D531" s="7"/>
      <c r="E531" s="7"/>
      <c r="F531" s="7"/>
      <c r="G531" s="7"/>
      <c r="H531" s="7"/>
      <c r="I531" s="7"/>
      <c r="J531" s="7"/>
      <c r="K531" s="7"/>
      <c r="L531" s="7"/>
      <c r="M531" s="7"/>
      <c r="N531" s="7"/>
      <c r="O531" s="19"/>
      <c r="P531" s="19"/>
      <c r="Q531" s="19"/>
      <c r="R531" s="19"/>
      <c r="S531" s="19"/>
      <c r="T531" s="19"/>
      <c r="U531" s="19"/>
      <c r="V531" s="19"/>
      <c r="W531" s="19"/>
      <c r="X531" s="19"/>
      <c r="Y531" s="19"/>
      <c r="Z531" s="19"/>
      <c r="AA531" s="19"/>
    </row>
    <row r="532" spans="2:27" ht="12.75">
      <c r="B532" s="7"/>
      <c r="C532" s="7"/>
      <c r="D532" s="7"/>
      <c r="E532" s="7"/>
      <c r="F532" s="7"/>
      <c r="G532" s="7"/>
      <c r="H532" s="7"/>
      <c r="I532" s="7"/>
      <c r="J532" s="7"/>
      <c r="K532" s="7"/>
      <c r="L532" s="7"/>
      <c r="M532" s="7"/>
      <c r="N532" s="7"/>
      <c r="O532" s="19"/>
      <c r="P532" s="19"/>
      <c r="Q532" s="19"/>
      <c r="R532" s="19"/>
      <c r="S532" s="19"/>
      <c r="T532" s="19"/>
      <c r="U532" s="19"/>
      <c r="V532" s="19"/>
      <c r="W532" s="19"/>
      <c r="X532" s="19"/>
      <c r="Y532" s="19"/>
      <c r="Z532" s="19"/>
      <c r="AA532" s="19"/>
    </row>
    <row r="533" spans="2:27" ht="12.75">
      <c r="B533" s="7"/>
      <c r="C533" s="7"/>
      <c r="D533" s="7"/>
      <c r="E533" s="7"/>
      <c r="F533" s="7"/>
      <c r="G533" s="7"/>
      <c r="H533" s="7"/>
      <c r="I533" s="7"/>
      <c r="J533" s="7"/>
      <c r="K533" s="7"/>
      <c r="L533" s="7"/>
      <c r="M533" s="7"/>
      <c r="N533" s="7"/>
      <c r="O533" s="19"/>
      <c r="P533" s="19"/>
      <c r="Q533" s="19"/>
      <c r="R533" s="19"/>
      <c r="S533" s="19"/>
      <c r="T533" s="19"/>
      <c r="U533" s="19"/>
      <c r="V533" s="19"/>
      <c r="W533" s="19"/>
      <c r="X533" s="19"/>
      <c r="Y533" s="19"/>
      <c r="Z533" s="19"/>
      <c r="AA533" s="19"/>
    </row>
    <row r="534" spans="2:27" ht="12.75">
      <c r="B534" s="7"/>
      <c r="C534" s="7"/>
      <c r="D534" s="7"/>
      <c r="E534" s="7"/>
      <c r="F534" s="7"/>
      <c r="G534" s="7"/>
      <c r="H534" s="7"/>
      <c r="I534" s="7"/>
      <c r="J534" s="7"/>
      <c r="K534" s="7"/>
      <c r="L534" s="7"/>
      <c r="M534" s="7"/>
      <c r="N534" s="7"/>
      <c r="O534" s="19"/>
      <c r="P534" s="19"/>
      <c r="Q534" s="19"/>
      <c r="R534" s="19"/>
      <c r="S534" s="19"/>
      <c r="T534" s="19"/>
      <c r="U534" s="19"/>
      <c r="V534" s="19"/>
      <c r="W534" s="19"/>
      <c r="X534" s="19"/>
      <c r="Y534" s="19"/>
      <c r="Z534" s="19"/>
      <c r="AA534" s="19"/>
    </row>
    <row r="535" spans="2:27" ht="12.75">
      <c r="B535" s="7"/>
      <c r="C535" s="7"/>
      <c r="D535" s="7"/>
      <c r="E535" s="7"/>
      <c r="F535" s="7"/>
      <c r="G535" s="7"/>
      <c r="H535" s="7"/>
      <c r="I535" s="7"/>
      <c r="J535" s="7"/>
      <c r="K535" s="7"/>
      <c r="L535" s="7"/>
      <c r="M535" s="7"/>
      <c r="N535" s="7"/>
      <c r="O535" s="19"/>
      <c r="P535" s="19"/>
      <c r="Q535" s="19"/>
      <c r="R535" s="19"/>
      <c r="S535" s="19"/>
      <c r="T535" s="19"/>
      <c r="U535" s="19"/>
      <c r="V535" s="19"/>
      <c r="W535" s="19"/>
      <c r="X535" s="19"/>
      <c r="Y535" s="19"/>
      <c r="Z535" s="19"/>
      <c r="AA535" s="19"/>
    </row>
    <row r="536" spans="2:27" ht="12.75">
      <c r="B536" s="7"/>
      <c r="C536" s="7"/>
      <c r="D536" s="7"/>
      <c r="E536" s="7"/>
      <c r="F536" s="7"/>
      <c r="G536" s="7"/>
      <c r="H536" s="7"/>
      <c r="I536" s="7"/>
      <c r="J536" s="7"/>
      <c r="K536" s="7"/>
      <c r="L536" s="7"/>
      <c r="M536" s="7"/>
      <c r="N536" s="7"/>
      <c r="O536" s="19"/>
      <c r="P536" s="19"/>
      <c r="Q536" s="19"/>
      <c r="R536" s="19"/>
      <c r="S536" s="19"/>
      <c r="T536" s="19"/>
      <c r="U536" s="19"/>
      <c r="V536" s="19"/>
      <c r="W536" s="19"/>
      <c r="X536" s="19"/>
      <c r="Y536" s="19"/>
      <c r="Z536" s="19"/>
      <c r="AA536" s="19"/>
    </row>
    <row r="537" spans="2:27" ht="12.75">
      <c r="B537" s="7"/>
      <c r="C537" s="7"/>
      <c r="D537" s="7"/>
      <c r="E537" s="7"/>
      <c r="F537" s="7"/>
      <c r="G537" s="7"/>
      <c r="H537" s="7"/>
      <c r="I537" s="7"/>
      <c r="J537" s="7"/>
      <c r="K537" s="7"/>
      <c r="L537" s="7"/>
      <c r="M537" s="7"/>
      <c r="N537" s="7"/>
      <c r="O537" s="19"/>
      <c r="P537" s="19"/>
      <c r="Q537" s="19"/>
      <c r="R537" s="19"/>
      <c r="S537" s="19"/>
      <c r="T537" s="19"/>
      <c r="U537" s="19"/>
      <c r="V537" s="19"/>
      <c r="W537" s="19"/>
      <c r="X537" s="19"/>
      <c r="Y537" s="19"/>
      <c r="Z537" s="19"/>
      <c r="AA537" s="19"/>
    </row>
    <row r="538" spans="2:27" ht="12.75">
      <c r="B538" s="7"/>
      <c r="C538" s="7"/>
      <c r="D538" s="7"/>
      <c r="E538" s="7"/>
      <c r="F538" s="7"/>
      <c r="G538" s="7"/>
      <c r="H538" s="7"/>
      <c r="I538" s="7"/>
      <c r="J538" s="7"/>
      <c r="K538" s="7"/>
      <c r="L538" s="7"/>
      <c r="M538" s="7"/>
      <c r="N538" s="7"/>
      <c r="O538" s="19"/>
      <c r="P538" s="19"/>
      <c r="Q538" s="19"/>
      <c r="R538" s="19"/>
      <c r="S538" s="19"/>
      <c r="T538" s="19"/>
      <c r="U538" s="19"/>
      <c r="V538" s="19"/>
      <c r="W538" s="19"/>
      <c r="X538" s="19"/>
      <c r="Y538" s="19"/>
      <c r="Z538" s="19"/>
      <c r="AA538" s="19"/>
    </row>
    <row r="539" spans="2:27" ht="12.75">
      <c r="B539" s="7"/>
      <c r="C539" s="7"/>
      <c r="D539" s="7"/>
      <c r="E539" s="7"/>
      <c r="F539" s="7"/>
      <c r="G539" s="7"/>
      <c r="H539" s="7"/>
      <c r="I539" s="7"/>
      <c r="J539" s="7"/>
      <c r="K539" s="7"/>
      <c r="L539" s="7"/>
      <c r="M539" s="7"/>
      <c r="N539" s="7"/>
      <c r="O539" s="19"/>
      <c r="P539" s="19"/>
      <c r="Q539" s="19"/>
      <c r="R539" s="19"/>
      <c r="S539" s="19"/>
      <c r="T539" s="19"/>
      <c r="U539" s="19"/>
      <c r="V539" s="19"/>
      <c r="W539" s="19"/>
      <c r="X539" s="19"/>
      <c r="Y539" s="19"/>
      <c r="Z539" s="19"/>
      <c r="AA539" s="19"/>
    </row>
    <row r="540" spans="2:27" ht="12.75">
      <c r="B540" s="7"/>
      <c r="C540" s="7"/>
      <c r="D540" s="7"/>
      <c r="E540" s="7"/>
      <c r="F540" s="7"/>
      <c r="G540" s="7"/>
      <c r="H540" s="7"/>
      <c r="I540" s="7"/>
      <c r="J540" s="7"/>
      <c r="K540" s="7"/>
      <c r="L540" s="7"/>
      <c r="M540" s="7"/>
      <c r="N540" s="7"/>
      <c r="O540" s="19"/>
      <c r="P540" s="19"/>
      <c r="Q540" s="19"/>
      <c r="R540" s="19"/>
      <c r="S540" s="19"/>
      <c r="T540" s="19"/>
      <c r="U540" s="19"/>
      <c r="V540" s="19"/>
      <c r="W540" s="19"/>
      <c r="X540" s="19"/>
      <c r="Y540" s="19"/>
      <c r="Z540" s="19"/>
      <c r="AA540" s="19"/>
    </row>
    <row r="541" spans="2:27" ht="12.75">
      <c r="B541" s="7"/>
      <c r="C541" s="7"/>
      <c r="D541" s="7"/>
      <c r="E541" s="7"/>
      <c r="F541" s="7"/>
      <c r="G541" s="7"/>
      <c r="H541" s="7"/>
      <c r="I541" s="7"/>
      <c r="J541" s="7"/>
      <c r="K541" s="7"/>
      <c r="L541" s="7"/>
      <c r="M541" s="7"/>
      <c r="N541" s="7"/>
      <c r="O541" s="19"/>
      <c r="P541" s="19"/>
      <c r="Q541" s="19"/>
      <c r="R541" s="19"/>
      <c r="S541" s="19"/>
      <c r="T541" s="19"/>
      <c r="U541" s="19"/>
      <c r="V541" s="19"/>
      <c r="W541" s="19"/>
      <c r="X541" s="19"/>
      <c r="Y541" s="19"/>
      <c r="Z541" s="19"/>
      <c r="AA541" s="19"/>
    </row>
    <row r="542" spans="2:27" ht="12.75">
      <c r="B542" s="7"/>
      <c r="C542" s="7"/>
      <c r="D542" s="7"/>
      <c r="E542" s="7"/>
      <c r="F542" s="7"/>
      <c r="G542" s="7"/>
      <c r="H542" s="7"/>
      <c r="I542" s="7"/>
      <c r="J542" s="7"/>
      <c r="K542" s="7"/>
      <c r="L542" s="7"/>
      <c r="M542" s="7"/>
      <c r="N542" s="7"/>
      <c r="O542" s="19"/>
      <c r="P542" s="19"/>
      <c r="Q542" s="19"/>
      <c r="R542" s="19"/>
      <c r="S542" s="19"/>
      <c r="T542" s="19"/>
      <c r="U542" s="19"/>
      <c r="V542" s="19"/>
      <c r="W542" s="19"/>
      <c r="X542" s="19"/>
      <c r="Y542" s="19"/>
      <c r="Z542" s="19"/>
      <c r="AA542" s="19"/>
    </row>
    <row r="543" spans="2:27" ht="12.75">
      <c r="B543" s="7"/>
      <c r="C543" s="7"/>
      <c r="D543" s="7"/>
      <c r="E543" s="7"/>
      <c r="F543" s="7"/>
      <c r="G543" s="7"/>
      <c r="H543" s="7"/>
      <c r="I543" s="7"/>
      <c r="J543" s="7"/>
      <c r="K543" s="7"/>
      <c r="L543" s="7"/>
      <c r="M543" s="7"/>
      <c r="N543" s="7"/>
      <c r="O543" s="19"/>
      <c r="P543" s="19"/>
      <c r="Q543" s="19"/>
      <c r="R543" s="19"/>
      <c r="S543" s="19"/>
      <c r="T543" s="19"/>
      <c r="U543" s="19"/>
      <c r="V543" s="19"/>
      <c r="W543" s="19"/>
      <c r="X543" s="19"/>
      <c r="Y543" s="19"/>
      <c r="Z543" s="19"/>
      <c r="AA543" s="19"/>
    </row>
    <row r="544" spans="2:27" ht="12.75">
      <c r="B544" s="7"/>
      <c r="C544" s="7"/>
      <c r="D544" s="7"/>
      <c r="E544" s="7"/>
      <c r="F544" s="7"/>
      <c r="G544" s="7"/>
      <c r="H544" s="7"/>
      <c r="I544" s="7"/>
      <c r="J544" s="7"/>
      <c r="K544" s="7"/>
      <c r="L544" s="7"/>
      <c r="M544" s="7"/>
      <c r="N544" s="7"/>
      <c r="O544" s="19"/>
      <c r="P544" s="19"/>
      <c r="Q544" s="19"/>
      <c r="R544" s="19"/>
      <c r="S544" s="19"/>
      <c r="T544" s="19"/>
      <c r="U544" s="19"/>
      <c r="V544" s="19"/>
      <c r="W544" s="19"/>
      <c r="X544" s="19"/>
      <c r="Y544" s="19"/>
      <c r="Z544" s="19"/>
      <c r="AA544" s="19"/>
    </row>
    <row r="545" spans="2:27" ht="12.75">
      <c r="B545" s="7"/>
      <c r="C545" s="7"/>
      <c r="D545" s="7"/>
      <c r="E545" s="7"/>
      <c r="F545" s="7"/>
      <c r="G545" s="7"/>
      <c r="H545" s="7"/>
      <c r="I545" s="7"/>
      <c r="J545" s="7"/>
      <c r="K545" s="7"/>
      <c r="L545" s="7"/>
      <c r="M545" s="7"/>
      <c r="N545" s="7"/>
      <c r="O545" s="19"/>
      <c r="P545" s="19"/>
      <c r="Q545" s="19"/>
      <c r="R545" s="19"/>
      <c r="S545" s="19"/>
      <c r="T545" s="19"/>
      <c r="U545" s="19"/>
      <c r="V545" s="19"/>
      <c r="W545" s="19"/>
      <c r="X545" s="19"/>
      <c r="Y545" s="19"/>
      <c r="Z545" s="19"/>
      <c r="AA545" s="19"/>
    </row>
    <row r="546" spans="2:27" ht="12.75">
      <c r="B546" s="7"/>
      <c r="C546" s="7"/>
      <c r="D546" s="7"/>
      <c r="E546" s="7"/>
      <c r="F546" s="7"/>
      <c r="G546" s="7"/>
      <c r="H546" s="7"/>
      <c r="I546" s="7"/>
      <c r="J546" s="7"/>
      <c r="K546" s="7"/>
      <c r="L546" s="7"/>
      <c r="M546" s="7"/>
      <c r="N546" s="7"/>
      <c r="O546" s="19"/>
      <c r="P546" s="19"/>
      <c r="Q546" s="19"/>
      <c r="R546" s="19"/>
      <c r="S546" s="19"/>
      <c r="T546" s="19"/>
      <c r="U546" s="19"/>
      <c r="V546" s="19"/>
      <c r="W546" s="19"/>
      <c r="X546" s="19"/>
      <c r="Y546" s="19"/>
      <c r="Z546" s="19"/>
      <c r="AA546" s="19"/>
    </row>
    <row r="547" spans="2:27" ht="12.75">
      <c r="B547" s="7"/>
      <c r="C547" s="7"/>
      <c r="D547" s="7"/>
      <c r="E547" s="7"/>
      <c r="F547" s="7"/>
      <c r="G547" s="7"/>
      <c r="H547" s="7"/>
      <c r="I547" s="7"/>
      <c r="J547" s="7"/>
      <c r="K547" s="7"/>
      <c r="L547" s="7"/>
      <c r="M547" s="7"/>
      <c r="N547" s="7"/>
      <c r="O547" s="19"/>
      <c r="P547" s="19"/>
      <c r="Q547" s="19"/>
      <c r="R547" s="19"/>
      <c r="S547" s="19"/>
      <c r="T547" s="19"/>
      <c r="U547" s="19"/>
      <c r="V547" s="19"/>
      <c r="W547" s="19"/>
      <c r="X547" s="19"/>
      <c r="Y547" s="19"/>
      <c r="Z547" s="19"/>
      <c r="AA547" s="19"/>
    </row>
    <row r="548" spans="2:27" ht="12.75">
      <c r="B548" s="7"/>
      <c r="C548" s="7"/>
      <c r="D548" s="7"/>
      <c r="E548" s="7"/>
      <c r="F548" s="7"/>
      <c r="G548" s="7"/>
      <c r="H548" s="7"/>
      <c r="I548" s="7"/>
      <c r="J548" s="7"/>
      <c r="K548" s="7"/>
      <c r="L548" s="7"/>
      <c r="M548" s="7"/>
      <c r="N548" s="7"/>
      <c r="O548" s="19"/>
      <c r="P548" s="19"/>
      <c r="Q548" s="19"/>
      <c r="R548" s="19"/>
      <c r="S548" s="19"/>
      <c r="T548" s="19"/>
      <c r="U548" s="19"/>
      <c r="V548" s="19"/>
      <c r="W548" s="19"/>
      <c r="X548" s="19"/>
      <c r="Y548" s="19"/>
      <c r="Z548" s="19"/>
      <c r="AA548" s="19"/>
    </row>
    <row r="549" spans="2:27" ht="12.75">
      <c r="B549" s="7"/>
      <c r="C549" s="7"/>
      <c r="D549" s="7"/>
      <c r="E549" s="7"/>
      <c r="F549" s="7"/>
      <c r="G549" s="7"/>
      <c r="H549" s="7"/>
      <c r="I549" s="7"/>
      <c r="J549" s="7"/>
      <c r="K549" s="7"/>
      <c r="L549" s="7"/>
      <c r="M549" s="7"/>
      <c r="N549" s="7"/>
      <c r="O549" s="19"/>
      <c r="P549" s="19"/>
      <c r="Q549" s="19"/>
      <c r="R549" s="19"/>
      <c r="S549" s="19"/>
      <c r="T549" s="19"/>
      <c r="U549" s="19"/>
      <c r="V549" s="19"/>
      <c r="W549" s="19"/>
      <c r="X549" s="19"/>
      <c r="Y549" s="19"/>
      <c r="Z549" s="19"/>
      <c r="AA549" s="19"/>
    </row>
    <row r="550" spans="2:27" ht="12.75">
      <c r="B550" s="7"/>
      <c r="C550" s="7"/>
      <c r="D550" s="7"/>
      <c r="E550" s="7"/>
      <c r="F550" s="7"/>
      <c r="G550" s="7"/>
      <c r="H550" s="7"/>
      <c r="I550" s="7"/>
      <c r="J550" s="7"/>
      <c r="K550" s="7"/>
      <c r="L550" s="7"/>
      <c r="M550" s="7"/>
      <c r="N550" s="7"/>
      <c r="O550" s="19"/>
      <c r="P550" s="19"/>
      <c r="Q550" s="19"/>
      <c r="R550" s="19"/>
      <c r="S550" s="19"/>
      <c r="T550" s="19"/>
      <c r="U550" s="19"/>
      <c r="V550" s="19"/>
      <c r="W550" s="19"/>
      <c r="X550" s="19"/>
      <c r="Y550" s="19"/>
      <c r="Z550" s="19"/>
      <c r="AA550" s="19"/>
    </row>
    <row r="551" spans="2:27" ht="12.75">
      <c r="B551" s="7"/>
      <c r="C551" s="7"/>
      <c r="D551" s="7"/>
      <c r="E551" s="7"/>
      <c r="F551" s="7"/>
      <c r="G551" s="7"/>
      <c r="H551" s="7"/>
      <c r="I551" s="7"/>
      <c r="J551" s="7"/>
      <c r="K551" s="7"/>
      <c r="L551" s="7"/>
      <c r="M551" s="7"/>
      <c r="N551" s="7"/>
      <c r="O551" s="19"/>
      <c r="P551" s="19"/>
      <c r="Q551" s="19"/>
      <c r="R551" s="19"/>
      <c r="S551" s="19"/>
      <c r="T551" s="19"/>
      <c r="U551" s="19"/>
      <c r="V551" s="19"/>
      <c r="W551" s="19"/>
      <c r="X551" s="19"/>
      <c r="Y551" s="19"/>
      <c r="Z551" s="19"/>
      <c r="AA551" s="19"/>
    </row>
    <row r="552" spans="2:27" ht="12.75">
      <c r="B552" s="7"/>
      <c r="C552" s="7"/>
      <c r="D552" s="7"/>
      <c r="E552" s="7"/>
      <c r="F552" s="7"/>
      <c r="G552" s="7"/>
      <c r="H552" s="7"/>
      <c r="I552" s="7"/>
      <c r="J552" s="7"/>
      <c r="K552" s="7"/>
      <c r="L552" s="7"/>
      <c r="M552" s="7"/>
      <c r="N552" s="7"/>
      <c r="O552" s="19"/>
      <c r="P552" s="19"/>
      <c r="Q552" s="19"/>
      <c r="R552" s="19"/>
      <c r="S552" s="19"/>
      <c r="T552" s="19"/>
      <c r="U552" s="19"/>
      <c r="V552" s="19"/>
      <c r="W552" s="19"/>
      <c r="X552" s="19"/>
      <c r="Y552" s="19"/>
      <c r="Z552" s="19"/>
      <c r="AA552" s="19"/>
    </row>
    <row r="553" spans="2:27" ht="12.75">
      <c r="B553" s="7"/>
      <c r="C553" s="7"/>
      <c r="D553" s="7"/>
      <c r="E553" s="7"/>
      <c r="F553" s="7"/>
      <c r="G553" s="7"/>
      <c r="H553" s="7"/>
      <c r="I553" s="7"/>
      <c r="J553" s="7"/>
      <c r="K553" s="7"/>
      <c r="L553" s="7"/>
      <c r="M553" s="7"/>
      <c r="N553" s="7"/>
      <c r="O553" s="19"/>
      <c r="P553" s="19"/>
      <c r="Q553" s="19"/>
      <c r="R553" s="19"/>
      <c r="S553" s="19"/>
      <c r="T553" s="19"/>
      <c r="U553" s="19"/>
      <c r="V553" s="19"/>
      <c r="W553" s="19"/>
      <c r="X553" s="19"/>
      <c r="Y553" s="19"/>
      <c r="Z553" s="19"/>
      <c r="AA553" s="19"/>
    </row>
    <row r="554" spans="2:27" ht="12.75">
      <c r="B554" s="7"/>
      <c r="C554" s="7"/>
      <c r="D554" s="7"/>
      <c r="E554" s="7"/>
      <c r="F554" s="7"/>
      <c r="G554" s="7"/>
      <c r="H554" s="7"/>
      <c r="I554" s="7"/>
      <c r="J554" s="7"/>
      <c r="K554" s="7"/>
      <c r="L554" s="7"/>
      <c r="M554" s="7"/>
      <c r="N554" s="7"/>
      <c r="O554" s="19"/>
      <c r="P554" s="19"/>
      <c r="Q554" s="19"/>
      <c r="R554" s="19"/>
      <c r="S554" s="19"/>
      <c r="T554" s="19"/>
      <c r="U554" s="19"/>
      <c r="V554" s="19"/>
      <c r="W554" s="19"/>
      <c r="X554" s="19"/>
      <c r="Y554" s="19"/>
      <c r="Z554" s="19"/>
      <c r="AA554" s="19"/>
    </row>
    <row r="555" spans="2:27" ht="12.75">
      <c r="B555" s="7"/>
      <c r="C555" s="7"/>
      <c r="D555" s="7"/>
      <c r="E555" s="7"/>
      <c r="F555" s="7"/>
      <c r="G555" s="7"/>
      <c r="H555" s="7"/>
      <c r="I555" s="7"/>
      <c r="J555" s="7"/>
      <c r="K555" s="7"/>
      <c r="L555" s="7"/>
      <c r="M555" s="7"/>
      <c r="N555" s="7"/>
      <c r="O555" s="19"/>
      <c r="P555" s="19"/>
      <c r="Q555" s="19"/>
      <c r="R555" s="19"/>
      <c r="S555" s="19"/>
      <c r="T555" s="19"/>
      <c r="U555" s="19"/>
      <c r="V555" s="19"/>
      <c r="W555" s="19"/>
      <c r="X555" s="19"/>
      <c r="Y555" s="19"/>
      <c r="Z555" s="19"/>
      <c r="AA555" s="19"/>
    </row>
    <row r="556" spans="2:27" ht="12.75">
      <c r="B556" s="7"/>
      <c r="C556" s="7"/>
      <c r="D556" s="7"/>
      <c r="E556" s="7"/>
      <c r="F556" s="7"/>
      <c r="G556" s="7"/>
      <c r="H556" s="7"/>
      <c r="I556" s="7"/>
      <c r="J556" s="7"/>
      <c r="K556" s="7"/>
      <c r="L556" s="7"/>
      <c r="M556" s="7"/>
      <c r="N556" s="7"/>
      <c r="O556" s="19"/>
      <c r="P556" s="19"/>
      <c r="Q556" s="19"/>
      <c r="R556" s="19"/>
      <c r="S556" s="19"/>
      <c r="T556" s="19"/>
      <c r="U556" s="19"/>
      <c r="V556" s="19"/>
      <c r="W556" s="19"/>
      <c r="X556" s="19"/>
      <c r="Y556" s="19"/>
      <c r="Z556" s="19"/>
      <c r="AA556" s="19"/>
    </row>
    <row r="557" spans="2:27" ht="12.75">
      <c r="B557" s="7"/>
      <c r="C557" s="7"/>
      <c r="D557" s="7"/>
      <c r="E557" s="7"/>
      <c r="F557" s="7"/>
      <c r="G557" s="7"/>
      <c r="H557" s="7"/>
      <c r="I557" s="7"/>
      <c r="J557" s="7"/>
      <c r="K557" s="7"/>
      <c r="L557" s="7"/>
      <c r="M557" s="7"/>
      <c r="N557" s="7"/>
      <c r="O557" s="19"/>
      <c r="P557" s="19"/>
      <c r="Q557" s="19"/>
      <c r="R557" s="19"/>
      <c r="S557" s="19"/>
      <c r="T557" s="19"/>
      <c r="U557" s="19"/>
      <c r="V557" s="19"/>
      <c r="W557" s="19"/>
      <c r="X557" s="19"/>
      <c r="Y557" s="19"/>
      <c r="Z557" s="19"/>
      <c r="AA557" s="19"/>
    </row>
    <row r="558" spans="2:27" ht="12.75">
      <c r="B558" s="7"/>
      <c r="C558" s="7"/>
      <c r="D558" s="7"/>
      <c r="E558" s="7"/>
      <c r="F558" s="7"/>
      <c r="G558" s="7"/>
      <c r="H558" s="7"/>
      <c r="I558" s="7"/>
      <c r="J558" s="7"/>
      <c r="K558" s="7"/>
      <c r="L558" s="7"/>
      <c r="M558" s="7"/>
      <c r="N558" s="7"/>
      <c r="O558" s="19"/>
      <c r="P558" s="19"/>
      <c r="Q558" s="19"/>
      <c r="R558" s="19"/>
      <c r="S558" s="19"/>
      <c r="T558" s="19"/>
      <c r="U558" s="19"/>
      <c r="V558" s="19"/>
      <c r="W558" s="19"/>
      <c r="X558" s="19"/>
      <c r="Y558" s="19"/>
      <c r="Z558" s="19"/>
      <c r="AA558" s="19"/>
    </row>
    <row r="559" spans="2:27" ht="12.75">
      <c r="B559" s="7"/>
      <c r="C559" s="7"/>
      <c r="D559" s="7"/>
      <c r="E559" s="7"/>
      <c r="F559" s="7"/>
      <c r="G559" s="7"/>
      <c r="H559" s="7"/>
      <c r="I559" s="7"/>
      <c r="J559" s="7"/>
      <c r="K559" s="7"/>
      <c r="L559" s="7"/>
      <c r="M559" s="7"/>
      <c r="N559" s="7"/>
      <c r="O559" s="19"/>
      <c r="P559" s="19"/>
      <c r="Q559" s="19"/>
      <c r="R559" s="19"/>
      <c r="S559" s="19"/>
      <c r="T559" s="19"/>
      <c r="U559" s="19"/>
      <c r="V559" s="19"/>
      <c r="W559" s="19"/>
      <c r="X559" s="19"/>
      <c r="Y559" s="19"/>
      <c r="Z559" s="19"/>
      <c r="AA559" s="19"/>
    </row>
    <row r="560" spans="2:27" ht="12.75">
      <c r="B560" s="7"/>
      <c r="C560" s="7"/>
      <c r="D560" s="7"/>
      <c r="E560" s="7"/>
      <c r="F560" s="7"/>
      <c r="G560" s="7"/>
      <c r="H560" s="7"/>
      <c r="I560" s="7"/>
      <c r="J560" s="7"/>
      <c r="K560" s="7"/>
      <c r="L560" s="7"/>
      <c r="M560" s="7"/>
      <c r="N560" s="7"/>
      <c r="O560" s="19"/>
      <c r="P560" s="19"/>
      <c r="Q560" s="19"/>
      <c r="R560" s="19"/>
      <c r="S560" s="19"/>
      <c r="T560" s="19"/>
      <c r="U560" s="19"/>
      <c r="V560" s="19"/>
      <c r="W560" s="19"/>
      <c r="X560" s="19"/>
      <c r="Y560" s="19"/>
      <c r="Z560" s="19"/>
      <c r="AA560" s="19"/>
    </row>
    <row r="561" spans="2:27" ht="12.75">
      <c r="B561" s="7"/>
      <c r="C561" s="7"/>
      <c r="D561" s="7"/>
      <c r="E561" s="7"/>
      <c r="F561" s="7"/>
      <c r="G561" s="7"/>
      <c r="H561" s="7"/>
      <c r="I561" s="7"/>
      <c r="J561" s="7"/>
      <c r="K561" s="7"/>
      <c r="L561" s="7"/>
      <c r="M561" s="7"/>
      <c r="N561" s="7"/>
      <c r="O561" s="19"/>
      <c r="P561" s="19"/>
      <c r="Q561" s="19"/>
      <c r="R561" s="19"/>
      <c r="S561" s="19"/>
      <c r="T561" s="19"/>
      <c r="U561" s="19"/>
      <c r="V561" s="19"/>
      <c r="W561" s="19"/>
      <c r="X561" s="19"/>
      <c r="Y561" s="19"/>
      <c r="Z561" s="19"/>
      <c r="AA561" s="19"/>
    </row>
    <row r="562" spans="2:27" ht="12.75">
      <c r="B562" s="7"/>
      <c r="C562" s="7"/>
      <c r="D562" s="7"/>
      <c r="E562" s="7"/>
      <c r="F562" s="7"/>
      <c r="G562" s="7"/>
      <c r="H562" s="7"/>
      <c r="I562" s="7"/>
      <c r="J562" s="7"/>
      <c r="K562" s="7"/>
      <c r="L562" s="7"/>
      <c r="M562" s="7"/>
      <c r="N562" s="7"/>
      <c r="O562" s="19"/>
      <c r="P562" s="19"/>
      <c r="Q562" s="19"/>
      <c r="R562" s="19"/>
      <c r="S562" s="19"/>
      <c r="T562" s="19"/>
      <c r="U562" s="19"/>
      <c r="V562" s="19"/>
      <c r="W562" s="19"/>
      <c r="X562" s="19"/>
      <c r="Y562" s="19"/>
      <c r="Z562" s="19"/>
      <c r="AA562" s="19"/>
    </row>
    <row r="563" spans="2:27" ht="12.75">
      <c r="B563" s="7"/>
      <c r="C563" s="7"/>
      <c r="D563" s="7"/>
      <c r="E563" s="7"/>
      <c r="F563" s="7"/>
      <c r="G563" s="7"/>
      <c r="H563" s="7"/>
      <c r="I563" s="7"/>
      <c r="J563" s="7"/>
      <c r="K563" s="7"/>
      <c r="L563" s="7"/>
      <c r="M563" s="7"/>
      <c r="N563" s="7"/>
      <c r="O563" s="19"/>
      <c r="P563" s="19"/>
      <c r="Q563" s="19"/>
      <c r="R563" s="19"/>
      <c r="S563" s="19"/>
      <c r="T563" s="19"/>
      <c r="U563" s="19"/>
      <c r="V563" s="19"/>
      <c r="W563" s="19"/>
      <c r="X563" s="19"/>
      <c r="Y563" s="19"/>
      <c r="Z563" s="19"/>
      <c r="AA563" s="19"/>
    </row>
    <row r="564" spans="2:27" ht="12.75">
      <c r="B564" s="7"/>
      <c r="C564" s="7"/>
      <c r="D564" s="7"/>
      <c r="E564" s="7"/>
      <c r="F564" s="7"/>
      <c r="G564" s="7"/>
      <c r="H564" s="7"/>
      <c r="I564" s="7"/>
      <c r="J564" s="7"/>
      <c r="K564" s="7"/>
      <c r="L564" s="7"/>
      <c r="M564" s="7"/>
      <c r="N564" s="7"/>
      <c r="O564" s="19"/>
      <c r="P564" s="19"/>
      <c r="Q564" s="19"/>
      <c r="R564" s="19"/>
      <c r="S564" s="19"/>
      <c r="T564" s="19"/>
      <c r="U564" s="19"/>
      <c r="V564" s="19"/>
      <c r="W564" s="19"/>
      <c r="X564" s="19"/>
      <c r="Y564" s="19"/>
      <c r="Z564" s="19"/>
      <c r="AA564" s="19"/>
    </row>
    <row r="565" spans="2:27" ht="12.75">
      <c r="B565" s="7"/>
      <c r="C565" s="7"/>
      <c r="D565" s="7"/>
      <c r="E565" s="7"/>
      <c r="F565" s="7"/>
      <c r="G565" s="7"/>
      <c r="H565" s="7"/>
      <c r="I565" s="7"/>
      <c r="J565" s="7"/>
      <c r="K565" s="7"/>
      <c r="L565" s="7"/>
      <c r="M565" s="7"/>
      <c r="N565" s="7"/>
      <c r="O565" s="19"/>
      <c r="P565" s="19"/>
      <c r="Q565" s="19"/>
      <c r="R565" s="19"/>
      <c r="S565" s="19"/>
      <c r="T565" s="19"/>
      <c r="U565" s="19"/>
      <c r="V565" s="19"/>
      <c r="W565" s="19"/>
      <c r="X565" s="19"/>
      <c r="Y565" s="19"/>
      <c r="Z565" s="19"/>
      <c r="AA565" s="19"/>
    </row>
    <row r="566" spans="2:27" ht="12.75">
      <c r="B566" s="7"/>
      <c r="C566" s="7"/>
      <c r="D566" s="7"/>
      <c r="E566" s="7"/>
      <c r="F566" s="7"/>
      <c r="G566" s="7"/>
      <c r="H566" s="7"/>
      <c r="I566" s="7"/>
      <c r="J566" s="7"/>
      <c r="K566" s="7"/>
      <c r="L566" s="7"/>
      <c r="M566" s="7"/>
      <c r="N566" s="7"/>
      <c r="O566" s="19"/>
      <c r="P566" s="19"/>
      <c r="Q566" s="19"/>
      <c r="R566" s="19"/>
      <c r="S566" s="19"/>
      <c r="T566" s="19"/>
      <c r="U566" s="19"/>
      <c r="V566" s="19"/>
      <c r="W566" s="19"/>
      <c r="X566" s="19"/>
      <c r="Y566" s="19"/>
      <c r="Z566" s="19"/>
      <c r="AA566" s="19"/>
    </row>
    <row r="567" spans="2:27" ht="12.75">
      <c r="B567" s="7"/>
      <c r="C567" s="7"/>
      <c r="D567" s="7"/>
      <c r="E567" s="7"/>
      <c r="F567" s="7"/>
      <c r="G567" s="7"/>
      <c r="H567" s="7"/>
      <c r="I567" s="7"/>
      <c r="J567" s="7"/>
      <c r="K567" s="7"/>
      <c r="L567" s="7"/>
      <c r="M567" s="7"/>
      <c r="N567" s="7"/>
      <c r="O567" s="19"/>
      <c r="P567" s="19"/>
      <c r="Q567" s="19"/>
      <c r="R567" s="19"/>
      <c r="S567" s="19"/>
      <c r="T567" s="19"/>
      <c r="U567" s="19"/>
      <c r="V567" s="19"/>
      <c r="W567" s="19"/>
      <c r="X567" s="19"/>
      <c r="Y567" s="19"/>
      <c r="Z567" s="19"/>
      <c r="AA567" s="19"/>
    </row>
    <row r="568" spans="2:27" ht="12.75">
      <c r="B568" s="7"/>
      <c r="C568" s="7"/>
      <c r="D568" s="7"/>
      <c r="E568" s="7"/>
      <c r="F568" s="7"/>
      <c r="G568" s="7"/>
      <c r="H568" s="7"/>
      <c r="I568" s="7"/>
      <c r="J568" s="7"/>
      <c r="K568" s="7"/>
      <c r="L568" s="7"/>
      <c r="M568" s="7"/>
      <c r="N568" s="7"/>
      <c r="O568" s="19"/>
      <c r="P568" s="19"/>
      <c r="Q568" s="19"/>
      <c r="R568" s="19"/>
      <c r="S568" s="19"/>
      <c r="T568" s="19"/>
      <c r="U568" s="19"/>
      <c r="V568" s="19"/>
      <c r="W568" s="19"/>
      <c r="X568" s="19"/>
      <c r="Y568" s="19"/>
      <c r="Z568" s="19"/>
      <c r="AA568" s="19"/>
    </row>
    <row r="569" spans="2:27" ht="12.75">
      <c r="B569" s="7"/>
      <c r="C569" s="7"/>
      <c r="D569" s="7"/>
      <c r="E569" s="7"/>
      <c r="F569" s="7"/>
      <c r="G569" s="7"/>
      <c r="H569" s="7"/>
      <c r="I569" s="7"/>
      <c r="J569" s="7"/>
      <c r="K569" s="7"/>
      <c r="L569" s="7"/>
      <c r="M569" s="7"/>
      <c r="N569" s="7"/>
      <c r="O569" s="19"/>
      <c r="P569" s="19"/>
      <c r="Q569" s="19"/>
      <c r="R569" s="19"/>
      <c r="S569" s="19"/>
      <c r="T569" s="19"/>
      <c r="U569" s="19"/>
      <c r="V569" s="19"/>
      <c r="W569" s="19"/>
      <c r="X569" s="19"/>
      <c r="Y569" s="19"/>
      <c r="Z569" s="19"/>
      <c r="AA569" s="19"/>
    </row>
    <row r="570" spans="2:27" ht="12.75">
      <c r="B570" s="7"/>
      <c r="C570" s="7"/>
      <c r="D570" s="7"/>
      <c r="E570" s="7"/>
      <c r="F570" s="7"/>
      <c r="G570" s="7"/>
      <c r="H570" s="7"/>
      <c r="I570" s="7"/>
      <c r="J570" s="7"/>
      <c r="K570" s="7"/>
      <c r="L570" s="7"/>
      <c r="M570" s="7"/>
      <c r="N570" s="7"/>
      <c r="O570" s="19"/>
      <c r="P570" s="19"/>
      <c r="Q570" s="19"/>
      <c r="R570" s="19"/>
      <c r="S570" s="19"/>
      <c r="T570" s="19"/>
      <c r="U570" s="19"/>
      <c r="V570" s="19"/>
      <c r="W570" s="19"/>
      <c r="X570" s="19"/>
      <c r="Y570" s="19"/>
      <c r="Z570" s="19"/>
      <c r="AA570" s="19"/>
    </row>
    <row r="571" spans="2:27" ht="12.75">
      <c r="B571" s="7"/>
      <c r="C571" s="7"/>
      <c r="D571" s="7"/>
      <c r="E571" s="7"/>
      <c r="F571" s="7"/>
      <c r="G571" s="7"/>
      <c r="H571" s="7"/>
      <c r="I571" s="7"/>
      <c r="J571" s="7"/>
      <c r="K571" s="7"/>
      <c r="L571" s="7"/>
      <c r="M571" s="7"/>
      <c r="N571" s="7"/>
      <c r="O571" s="19"/>
      <c r="P571" s="19"/>
      <c r="Q571" s="19"/>
      <c r="R571" s="19"/>
      <c r="S571" s="19"/>
      <c r="T571" s="19"/>
      <c r="U571" s="19"/>
      <c r="V571" s="19"/>
      <c r="W571" s="19"/>
      <c r="X571" s="19"/>
      <c r="Y571" s="19"/>
      <c r="Z571" s="19"/>
      <c r="AA571" s="19"/>
    </row>
    <row r="572" spans="2:27" ht="12.75">
      <c r="B572" s="7"/>
      <c r="C572" s="7"/>
      <c r="D572" s="7"/>
      <c r="E572" s="7"/>
      <c r="F572" s="7"/>
      <c r="G572" s="7"/>
      <c r="H572" s="7"/>
      <c r="I572" s="7"/>
      <c r="J572" s="7"/>
      <c r="K572" s="7"/>
      <c r="L572" s="7"/>
      <c r="M572" s="7"/>
      <c r="N572" s="7"/>
      <c r="O572" s="19"/>
      <c r="P572" s="19"/>
      <c r="Q572" s="19"/>
      <c r="R572" s="19"/>
      <c r="S572" s="19"/>
      <c r="T572" s="19"/>
      <c r="U572" s="19"/>
      <c r="V572" s="19"/>
      <c r="W572" s="19"/>
      <c r="X572" s="19"/>
      <c r="Y572" s="19"/>
      <c r="Z572" s="19"/>
      <c r="AA572" s="19"/>
    </row>
    <row r="573" spans="2:27" ht="12.75">
      <c r="B573" s="7"/>
      <c r="C573" s="7"/>
      <c r="D573" s="7"/>
      <c r="E573" s="7"/>
      <c r="F573" s="7"/>
      <c r="G573" s="7"/>
      <c r="H573" s="7"/>
      <c r="I573" s="7"/>
      <c r="J573" s="7"/>
      <c r="K573" s="7"/>
      <c r="L573" s="7"/>
      <c r="M573" s="7"/>
      <c r="N573" s="7"/>
      <c r="O573" s="19"/>
      <c r="P573" s="19"/>
      <c r="Q573" s="19"/>
      <c r="R573" s="19"/>
      <c r="S573" s="19"/>
      <c r="T573" s="19"/>
      <c r="U573" s="19"/>
      <c r="V573" s="19"/>
      <c r="W573" s="19"/>
      <c r="X573" s="19"/>
      <c r="Y573" s="19"/>
      <c r="Z573" s="19"/>
      <c r="AA573" s="19"/>
    </row>
    <row r="574" spans="2:27" ht="12.75">
      <c r="B574" s="7"/>
      <c r="C574" s="7"/>
      <c r="D574" s="7"/>
      <c r="E574" s="7"/>
      <c r="F574" s="7"/>
      <c r="G574" s="7"/>
      <c r="H574" s="7"/>
      <c r="I574" s="7"/>
      <c r="J574" s="7"/>
      <c r="K574" s="7"/>
      <c r="L574" s="7"/>
      <c r="M574" s="7"/>
      <c r="N574" s="7"/>
      <c r="O574" s="19"/>
      <c r="P574" s="19"/>
      <c r="Q574" s="19"/>
      <c r="R574" s="19"/>
      <c r="S574" s="19"/>
      <c r="T574" s="19"/>
      <c r="U574" s="19"/>
      <c r="V574" s="19"/>
      <c r="W574" s="19"/>
      <c r="X574" s="19"/>
      <c r="Y574" s="19"/>
      <c r="Z574" s="19"/>
      <c r="AA574" s="19"/>
    </row>
    <row r="575" spans="2:27" ht="12.75">
      <c r="B575" s="7"/>
      <c r="C575" s="7"/>
      <c r="D575" s="7"/>
      <c r="E575" s="7"/>
      <c r="F575" s="7"/>
      <c r="G575" s="7"/>
      <c r="H575" s="7"/>
      <c r="I575" s="7"/>
      <c r="J575" s="7"/>
      <c r="K575" s="7"/>
      <c r="L575" s="7"/>
      <c r="M575" s="7"/>
      <c r="N575" s="7"/>
      <c r="O575" s="19"/>
      <c r="P575" s="19"/>
      <c r="Q575" s="19"/>
      <c r="R575" s="19"/>
      <c r="S575" s="19"/>
      <c r="T575" s="19"/>
      <c r="U575" s="19"/>
      <c r="V575" s="19"/>
      <c r="W575" s="19"/>
      <c r="X575" s="19"/>
      <c r="Y575" s="19"/>
      <c r="Z575" s="19"/>
      <c r="AA575" s="19"/>
    </row>
    <row r="576" spans="2:27" ht="12.75">
      <c r="B576" s="7"/>
      <c r="C576" s="7"/>
      <c r="D576" s="7"/>
      <c r="E576" s="7"/>
      <c r="F576" s="7"/>
      <c r="G576" s="7"/>
      <c r="H576" s="7"/>
      <c r="I576" s="7"/>
      <c r="J576" s="7"/>
      <c r="K576" s="7"/>
      <c r="L576" s="7"/>
      <c r="M576" s="7"/>
      <c r="N576" s="7"/>
      <c r="O576" s="19"/>
      <c r="P576" s="19"/>
      <c r="Q576" s="19"/>
      <c r="R576" s="19"/>
      <c r="S576" s="19"/>
      <c r="T576" s="19"/>
      <c r="U576" s="19"/>
      <c r="V576" s="19"/>
      <c r="W576" s="19"/>
      <c r="X576" s="19"/>
      <c r="Y576" s="19"/>
      <c r="Z576" s="19"/>
      <c r="AA576" s="19"/>
    </row>
    <row r="577" spans="2:27" ht="12.75">
      <c r="B577" s="7"/>
      <c r="C577" s="7"/>
      <c r="D577" s="7"/>
      <c r="E577" s="7"/>
      <c r="F577" s="7"/>
      <c r="G577" s="7"/>
      <c r="H577" s="7"/>
      <c r="I577" s="7"/>
      <c r="J577" s="7"/>
      <c r="K577" s="7"/>
      <c r="L577" s="7"/>
      <c r="M577" s="7"/>
      <c r="N577" s="7"/>
      <c r="O577" s="19"/>
      <c r="P577" s="19"/>
      <c r="Q577" s="19"/>
      <c r="R577" s="19"/>
      <c r="S577" s="19"/>
      <c r="T577" s="19"/>
      <c r="U577" s="19"/>
      <c r="V577" s="19"/>
      <c r="W577" s="19"/>
      <c r="X577" s="19"/>
      <c r="Y577" s="19"/>
      <c r="Z577" s="19"/>
      <c r="AA577" s="19"/>
    </row>
    <row r="578" spans="2:27" ht="12.75">
      <c r="B578" s="7"/>
      <c r="C578" s="7"/>
      <c r="D578" s="7"/>
      <c r="E578" s="7"/>
      <c r="F578" s="7"/>
      <c r="G578" s="7"/>
      <c r="H578" s="7"/>
      <c r="I578" s="7"/>
      <c r="J578" s="7"/>
      <c r="K578" s="7"/>
      <c r="L578" s="7"/>
      <c r="M578" s="7"/>
      <c r="N578" s="7"/>
      <c r="O578" s="19"/>
      <c r="P578" s="19"/>
      <c r="Q578" s="19"/>
      <c r="R578" s="19"/>
      <c r="S578" s="19"/>
      <c r="T578" s="19"/>
      <c r="U578" s="19"/>
      <c r="V578" s="19"/>
      <c r="W578" s="19"/>
      <c r="X578" s="19"/>
      <c r="Y578" s="19"/>
      <c r="Z578" s="19"/>
      <c r="AA578" s="19"/>
    </row>
    <row r="579" spans="2:27" ht="12.75">
      <c r="B579" s="7"/>
      <c r="C579" s="7"/>
      <c r="D579" s="7"/>
      <c r="E579" s="7"/>
      <c r="F579" s="7"/>
      <c r="G579" s="7"/>
      <c r="H579" s="7"/>
      <c r="I579" s="7"/>
      <c r="J579" s="7"/>
      <c r="K579" s="7"/>
      <c r="L579" s="7"/>
      <c r="M579" s="7"/>
      <c r="N579" s="7"/>
      <c r="O579" s="19"/>
      <c r="P579" s="19"/>
      <c r="Q579" s="19"/>
      <c r="R579" s="19"/>
      <c r="S579" s="19"/>
      <c r="T579" s="19"/>
      <c r="U579" s="19"/>
      <c r="V579" s="19"/>
      <c r="W579" s="19"/>
      <c r="X579" s="19"/>
      <c r="Y579" s="19"/>
      <c r="Z579" s="19"/>
      <c r="AA579" s="19"/>
    </row>
    <row r="580" spans="2:27" ht="12.75">
      <c r="B580" s="7"/>
      <c r="C580" s="7"/>
      <c r="D580" s="7"/>
      <c r="E580" s="7"/>
      <c r="F580" s="7"/>
      <c r="G580" s="7"/>
      <c r="H580" s="7"/>
      <c r="I580" s="7"/>
      <c r="J580" s="7"/>
      <c r="K580" s="7"/>
      <c r="L580" s="7"/>
      <c r="M580" s="7"/>
      <c r="N580" s="7"/>
      <c r="O580" s="19"/>
      <c r="P580" s="19"/>
      <c r="Q580" s="19"/>
      <c r="R580" s="19"/>
      <c r="S580" s="19"/>
      <c r="T580" s="19"/>
      <c r="U580" s="19"/>
      <c r="V580" s="19"/>
      <c r="W580" s="19"/>
      <c r="X580" s="19"/>
      <c r="Y580" s="19"/>
      <c r="Z580" s="19"/>
      <c r="AA580" s="19"/>
    </row>
    <row r="581" spans="2:27" ht="12.75">
      <c r="B581" s="7"/>
      <c r="C581" s="7"/>
      <c r="D581" s="7"/>
      <c r="E581" s="7"/>
      <c r="F581" s="7"/>
      <c r="G581" s="7"/>
      <c r="H581" s="7"/>
      <c r="I581" s="7"/>
      <c r="J581" s="7"/>
      <c r="K581" s="7"/>
      <c r="L581" s="7"/>
      <c r="M581" s="7"/>
      <c r="N581" s="7"/>
      <c r="O581" s="19"/>
      <c r="P581" s="19"/>
      <c r="Q581" s="19"/>
      <c r="R581" s="19"/>
      <c r="S581" s="19"/>
      <c r="T581" s="19"/>
      <c r="U581" s="19"/>
      <c r="V581" s="19"/>
      <c r="W581" s="19"/>
      <c r="X581" s="19"/>
      <c r="Y581" s="19"/>
      <c r="Z581" s="19"/>
      <c r="AA581" s="19"/>
    </row>
    <row r="582" spans="2:27" ht="12.75">
      <c r="B582" s="7"/>
      <c r="C582" s="7"/>
      <c r="D582" s="7"/>
      <c r="E582" s="7"/>
      <c r="F582" s="7"/>
      <c r="G582" s="7"/>
      <c r="H582" s="7"/>
      <c r="I582" s="7"/>
      <c r="J582" s="7"/>
      <c r="K582" s="7"/>
      <c r="L582" s="7"/>
      <c r="M582" s="7"/>
      <c r="N582" s="7"/>
      <c r="O582" s="19"/>
      <c r="P582" s="19"/>
      <c r="Q582" s="19"/>
      <c r="R582" s="19"/>
      <c r="S582" s="19"/>
      <c r="T582" s="19"/>
      <c r="U582" s="19"/>
      <c r="V582" s="19"/>
      <c r="W582" s="19"/>
      <c r="X582" s="19"/>
      <c r="Y582" s="19"/>
      <c r="Z582" s="19"/>
      <c r="AA582" s="19"/>
    </row>
    <row r="583" spans="2:27" ht="12.75">
      <c r="B583" s="7"/>
      <c r="C583" s="7"/>
      <c r="D583" s="7"/>
      <c r="E583" s="7"/>
      <c r="F583" s="7"/>
      <c r="G583" s="7"/>
      <c r="H583" s="7"/>
      <c r="I583" s="7"/>
      <c r="J583" s="7"/>
      <c r="K583" s="7"/>
      <c r="L583" s="7"/>
      <c r="M583" s="7"/>
      <c r="N583" s="7"/>
      <c r="O583" s="19"/>
      <c r="P583" s="19"/>
      <c r="Q583" s="19"/>
      <c r="R583" s="19"/>
      <c r="S583" s="19"/>
      <c r="T583" s="19"/>
      <c r="U583" s="19"/>
      <c r="V583" s="19"/>
      <c r="W583" s="19"/>
      <c r="X583" s="19"/>
      <c r="Y583" s="19"/>
      <c r="Z583" s="19"/>
      <c r="AA583" s="19"/>
    </row>
    <row r="584" spans="2:27" ht="12.75">
      <c r="B584" s="7"/>
      <c r="C584" s="7"/>
      <c r="D584" s="7"/>
      <c r="E584" s="7"/>
      <c r="F584" s="7"/>
      <c r="G584" s="7"/>
      <c r="H584" s="7"/>
      <c r="I584" s="7"/>
      <c r="J584" s="7"/>
      <c r="K584" s="7"/>
      <c r="L584" s="7"/>
      <c r="M584" s="7"/>
      <c r="N584" s="7"/>
      <c r="O584" s="19"/>
      <c r="P584" s="19"/>
      <c r="Q584" s="19"/>
      <c r="R584" s="19"/>
      <c r="S584" s="19"/>
      <c r="T584" s="19"/>
      <c r="U584" s="19"/>
      <c r="V584" s="19"/>
      <c r="W584" s="19"/>
      <c r="X584" s="19"/>
      <c r="Y584" s="19"/>
      <c r="Z584" s="19"/>
      <c r="AA584" s="19"/>
    </row>
    <row r="585" spans="2:27" ht="12.75">
      <c r="B585" s="7"/>
      <c r="C585" s="7"/>
      <c r="D585" s="7"/>
      <c r="E585" s="7"/>
      <c r="F585" s="7"/>
      <c r="G585" s="7"/>
      <c r="H585" s="7"/>
      <c r="I585" s="7"/>
      <c r="J585" s="7"/>
      <c r="K585" s="7"/>
      <c r="L585" s="7"/>
      <c r="M585" s="7"/>
      <c r="N585" s="7"/>
      <c r="O585" s="19"/>
      <c r="P585" s="19"/>
      <c r="Q585" s="19"/>
      <c r="R585" s="19"/>
      <c r="S585" s="19"/>
      <c r="T585" s="19"/>
      <c r="U585" s="19"/>
      <c r="V585" s="19"/>
      <c r="W585" s="19"/>
      <c r="X585" s="19"/>
      <c r="Y585" s="19"/>
      <c r="Z585" s="19"/>
      <c r="AA585" s="19"/>
    </row>
    <row r="586" spans="2:27" ht="12.75">
      <c r="B586" s="7"/>
      <c r="C586" s="7"/>
      <c r="D586" s="7"/>
      <c r="E586" s="7"/>
      <c r="F586" s="7"/>
      <c r="G586" s="7"/>
      <c r="H586" s="7"/>
      <c r="I586" s="7"/>
      <c r="J586" s="7"/>
      <c r="K586" s="7"/>
      <c r="L586" s="7"/>
      <c r="M586" s="7"/>
      <c r="N586" s="7"/>
      <c r="O586" s="19"/>
      <c r="P586" s="19"/>
      <c r="Q586" s="19"/>
      <c r="R586" s="19"/>
      <c r="S586" s="19"/>
      <c r="T586" s="19"/>
      <c r="U586" s="19"/>
      <c r="V586" s="19"/>
      <c r="W586" s="19"/>
      <c r="X586" s="19"/>
      <c r="Y586" s="19"/>
      <c r="Z586" s="19"/>
      <c r="AA586" s="19"/>
    </row>
    <row r="587" spans="2:27" ht="12.75">
      <c r="B587" s="7"/>
      <c r="C587" s="7"/>
      <c r="D587" s="7"/>
      <c r="E587" s="7"/>
      <c r="F587" s="7"/>
      <c r="G587" s="7"/>
      <c r="H587" s="7"/>
      <c r="I587" s="7"/>
      <c r="J587" s="7"/>
      <c r="K587" s="7"/>
      <c r="L587" s="7"/>
      <c r="M587" s="7"/>
      <c r="N587" s="7"/>
      <c r="O587" s="19"/>
      <c r="P587" s="19"/>
      <c r="Q587" s="19"/>
      <c r="R587" s="19"/>
      <c r="S587" s="19"/>
      <c r="T587" s="19"/>
      <c r="U587" s="19"/>
      <c r="V587" s="19"/>
      <c r="W587" s="19"/>
      <c r="X587" s="19"/>
      <c r="Y587" s="19"/>
      <c r="Z587" s="19"/>
      <c r="AA587" s="19"/>
    </row>
    <row r="588" spans="2:27" ht="12.75">
      <c r="B588" s="7"/>
      <c r="C588" s="7"/>
      <c r="D588" s="7"/>
      <c r="E588" s="7"/>
      <c r="F588" s="7"/>
      <c r="G588" s="7"/>
      <c r="H588" s="7"/>
      <c r="I588" s="7"/>
      <c r="J588" s="7"/>
      <c r="K588" s="7"/>
      <c r="L588" s="7"/>
      <c r="M588" s="7"/>
      <c r="N588" s="7"/>
      <c r="O588" s="19"/>
      <c r="P588" s="19"/>
      <c r="Q588" s="19"/>
      <c r="R588" s="19"/>
      <c r="S588" s="19"/>
      <c r="T588" s="19"/>
      <c r="U588" s="19"/>
      <c r="V588" s="19"/>
      <c r="W588" s="19"/>
      <c r="X588" s="19"/>
      <c r="Y588" s="19"/>
      <c r="Z588" s="19"/>
      <c r="AA588" s="19"/>
    </row>
    <row r="589" spans="2:27" ht="12.75">
      <c r="B589" s="7"/>
      <c r="C589" s="7"/>
      <c r="D589" s="7"/>
      <c r="E589" s="7"/>
      <c r="F589" s="7"/>
      <c r="G589" s="7"/>
      <c r="H589" s="7"/>
      <c r="I589" s="7"/>
      <c r="J589" s="7"/>
      <c r="K589" s="7"/>
      <c r="L589" s="7"/>
      <c r="M589" s="7"/>
      <c r="N589" s="7"/>
      <c r="O589" s="19"/>
      <c r="P589" s="19"/>
      <c r="Q589" s="19"/>
      <c r="R589" s="19"/>
      <c r="S589" s="19"/>
      <c r="T589" s="19"/>
      <c r="U589" s="19"/>
      <c r="V589" s="19"/>
      <c r="W589" s="19"/>
      <c r="X589" s="19"/>
      <c r="Y589" s="19"/>
      <c r="Z589" s="19"/>
      <c r="AA589" s="19"/>
    </row>
    <row r="590" spans="2:27" ht="12.75">
      <c r="B590" s="7"/>
      <c r="C590" s="7"/>
      <c r="D590" s="7"/>
      <c r="E590" s="7"/>
      <c r="F590" s="7"/>
      <c r="G590" s="7"/>
      <c r="H590" s="7"/>
      <c r="I590" s="7"/>
      <c r="J590" s="7"/>
      <c r="K590" s="7"/>
      <c r="L590" s="7"/>
      <c r="M590" s="7"/>
      <c r="N590" s="7"/>
      <c r="O590" s="19"/>
      <c r="P590" s="19"/>
      <c r="Q590" s="19"/>
      <c r="R590" s="19"/>
      <c r="S590" s="19"/>
      <c r="T590" s="19"/>
      <c r="U590" s="19"/>
      <c r="V590" s="19"/>
      <c r="W590" s="19"/>
      <c r="X590" s="19"/>
      <c r="Y590" s="19"/>
      <c r="Z590" s="19"/>
      <c r="AA590" s="19"/>
    </row>
    <row r="591" spans="2:27" ht="12.75">
      <c r="B591" s="7"/>
      <c r="C591" s="7"/>
      <c r="D591" s="7"/>
      <c r="E591" s="7"/>
      <c r="F591" s="7"/>
      <c r="G591" s="7"/>
      <c r="H591" s="7"/>
      <c r="I591" s="7"/>
      <c r="J591" s="7"/>
      <c r="K591" s="7"/>
      <c r="L591" s="7"/>
      <c r="M591" s="7"/>
      <c r="N591" s="7"/>
      <c r="O591" s="19"/>
      <c r="P591" s="19"/>
      <c r="Q591" s="19"/>
      <c r="R591" s="19"/>
      <c r="S591" s="19"/>
      <c r="T591" s="19"/>
      <c r="U591" s="19"/>
      <c r="V591" s="19"/>
      <c r="W591" s="19"/>
      <c r="X591" s="19"/>
      <c r="Y591" s="19"/>
      <c r="Z591" s="19"/>
      <c r="AA591" s="19"/>
    </row>
    <row r="592" spans="2:27" ht="12.75">
      <c r="B592" s="7"/>
      <c r="C592" s="7"/>
      <c r="D592" s="7"/>
      <c r="E592" s="7"/>
      <c r="F592" s="7"/>
      <c r="G592" s="7"/>
      <c r="H592" s="7"/>
      <c r="I592" s="7"/>
      <c r="J592" s="7"/>
      <c r="K592" s="7"/>
      <c r="L592" s="7"/>
      <c r="M592" s="7"/>
      <c r="N592" s="7"/>
      <c r="O592" s="19"/>
      <c r="P592" s="19"/>
      <c r="Q592" s="19"/>
      <c r="R592" s="19"/>
      <c r="S592" s="19"/>
      <c r="T592" s="19"/>
      <c r="U592" s="19"/>
      <c r="V592" s="19"/>
      <c r="W592" s="19"/>
      <c r="X592" s="19"/>
      <c r="Y592" s="19"/>
      <c r="Z592" s="19"/>
      <c r="AA592" s="19"/>
    </row>
    <row r="593" spans="2:27" ht="12.75">
      <c r="B593" s="7"/>
      <c r="C593" s="7"/>
      <c r="D593" s="7"/>
      <c r="E593" s="7"/>
      <c r="F593" s="7"/>
      <c r="G593" s="7"/>
      <c r="H593" s="7"/>
      <c r="I593" s="7"/>
      <c r="J593" s="7"/>
      <c r="K593" s="7"/>
      <c r="L593" s="7"/>
      <c r="M593" s="7"/>
      <c r="N593" s="7"/>
      <c r="O593" s="19"/>
      <c r="P593" s="19"/>
      <c r="Q593" s="19"/>
      <c r="R593" s="19"/>
      <c r="S593" s="19"/>
      <c r="T593" s="19"/>
      <c r="U593" s="19"/>
      <c r="V593" s="19"/>
      <c r="W593" s="19"/>
      <c r="X593" s="19"/>
      <c r="Y593" s="19"/>
      <c r="Z593" s="19"/>
      <c r="AA593" s="19"/>
    </row>
    <row r="594" spans="2:27" ht="12.75">
      <c r="B594" s="7"/>
      <c r="C594" s="7"/>
      <c r="D594" s="7"/>
      <c r="E594" s="7"/>
      <c r="F594" s="7"/>
      <c r="G594" s="7"/>
      <c r="H594" s="7"/>
      <c r="I594" s="7"/>
      <c r="J594" s="7"/>
      <c r="K594" s="7"/>
      <c r="L594" s="7"/>
      <c r="M594" s="7"/>
      <c r="N594" s="7"/>
      <c r="O594" s="19"/>
      <c r="P594" s="19"/>
      <c r="Q594" s="19"/>
      <c r="R594" s="19"/>
      <c r="S594" s="19"/>
      <c r="T594" s="19"/>
      <c r="U594" s="19"/>
      <c r="V594" s="19"/>
      <c r="W594" s="19"/>
      <c r="X594" s="19"/>
      <c r="Y594" s="19"/>
      <c r="Z594" s="19"/>
      <c r="AA594" s="19"/>
    </row>
    <row r="595" spans="2:27" ht="12.75">
      <c r="B595" s="7"/>
      <c r="C595" s="7"/>
      <c r="D595" s="7"/>
      <c r="E595" s="7"/>
      <c r="F595" s="7"/>
      <c r="G595" s="7"/>
      <c r="H595" s="7"/>
      <c r="I595" s="7"/>
      <c r="J595" s="7"/>
      <c r="K595" s="7"/>
      <c r="L595" s="7"/>
      <c r="M595" s="7"/>
      <c r="N595" s="7"/>
      <c r="O595" s="19"/>
      <c r="P595" s="19"/>
      <c r="Q595" s="19"/>
      <c r="R595" s="19"/>
      <c r="S595" s="19"/>
      <c r="T595" s="19"/>
      <c r="U595" s="19"/>
      <c r="V595" s="19"/>
      <c r="W595" s="19"/>
      <c r="X595" s="19"/>
      <c r="Y595" s="19"/>
      <c r="Z595" s="19"/>
      <c r="AA595" s="19"/>
    </row>
    <row r="596" spans="2:27" ht="12.75">
      <c r="B596" s="7"/>
      <c r="C596" s="7"/>
      <c r="D596" s="7"/>
      <c r="E596" s="7"/>
      <c r="F596" s="7"/>
      <c r="G596" s="7"/>
      <c r="H596" s="7"/>
      <c r="I596" s="7"/>
      <c r="J596" s="7"/>
      <c r="K596" s="7"/>
      <c r="L596" s="7"/>
      <c r="M596" s="7"/>
      <c r="N596" s="7"/>
      <c r="O596" s="19"/>
      <c r="P596" s="19"/>
      <c r="Q596" s="19"/>
      <c r="R596" s="19"/>
      <c r="S596" s="19"/>
      <c r="T596" s="19"/>
      <c r="U596" s="19"/>
      <c r="V596" s="19"/>
      <c r="W596" s="19"/>
      <c r="X596" s="19"/>
      <c r="Y596" s="19"/>
      <c r="Z596" s="19"/>
      <c r="AA596" s="19"/>
    </row>
    <row r="597" spans="2:27" ht="12.75">
      <c r="B597" s="7"/>
      <c r="C597" s="7"/>
      <c r="D597" s="7"/>
      <c r="E597" s="7"/>
      <c r="F597" s="7"/>
      <c r="G597" s="7"/>
      <c r="H597" s="7"/>
      <c r="I597" s="7"/>
      <c r="J597" s="7"/>
      <c r="K597" s="7"/>
      <c r="L597" s="7"/>
      <c r="M597" s="7"/>
      <c r="N597" s="7"/>
      <c r="O597" s="19"/>
      <c r="P597" s="19"/>
      <c r="Q597" s="19"/>
      <c r="R597" s="19"/>
      <c r="S597" s="19"/>
      <c r="T597" s="19"/>
      <c r="U597" s="19"/>
      <c r="V597" s="19"/>
      <c r="W597" s="19"/>
      <c r="X597" s="19"/>
      <c r="Y597" s="19"/>
      <c r="Z597" s="19"/>
      <c r="AA597" s="19"/>
    </row>
    <row r="598" spans="2:27" ht="12.75">
      <c r="B598" s="7"/>
      <c r="C598" s="7"/>
      <c r="D598" s="7"/>
      <c r="E598" s="7"/>
      <c r="F598" s="7"/>
      <c r="G598" s="7"/>
      <c r="H598" s="7"/>
      <c r="I598" s="7"/>
      <c r="J598" s="7"/>
      <c r="K598" s="7"/>
      <c r="L598" s="7"/>
      <c r="M598" s="7"/>
      <c r="N598" s="7"/>
      <c r="O598" s="19"/>
      <c r="P598" s="19"/>
      <c r="Q598" s="19"/>
      <c r="R598" s="19"/>
      <c r="S598" s="19"/>
      <c r="T598" s="19"/>
      <c r="U598" s="19"/>
      <c r="V598" s="19"/>
      <c r="W598" s="19"/>
      <c r="X598" s="19"/>
      <c r="Y598" s="19"/>
      <c r="Z598" s="19"/>
      <c r="AA598" s="19"/>
    </row>
    <row r="599" spans="2:27" ht="12.75">
      <c r="B599" s="7"/>
      <c r="C599" s="7"/>
      <c r="D599" s="7"/>
      <c r="E599" s="7"/>
      <c r="F599" s="7"/>
      <c r="G599" s="7"/>
      <c r="H599" s="7"/>
      <c r="I599" s="7"/>
      <c r="J599" s="7"/>
      <c r="K599" s="7"/>
      <c r="L599" s="7"/>
      <c r="M599" s="7"/>
      <c r="N599" s="7"/>
      <c r="O599" s="19"/>
      <c r="P599" s="19"/>
      <c r="Q599" s="19"/>
      <c r="R599" s="19"/>
      <c r="S599" s="19"/>
      <c r="T599" s="19"/>
      <c r="U599" s="19"/>
      <c r="V599" s="19"/>
      <c r="W599" s="19"/>
      <c r="X599" s="19"/>
      <c r="Y599" s="19"/>
      <c r="Z599" s="19"/>
      <c r="AA599" s="19"/>
    </row>
    <row r="600" spans="2:27" ht="12.75">
      <c r="B600" s="7"/>
      <c r="C600" s="7"/>
      <c r="D600" s="7"/>
      <c r="E600" s="7"/>
      <c r="F600" s="7"/>
      <c r="G600" s="7"/>
      <c r="H600" s="7"/>
      <c r="I600" s="7"/>
      <c r="J600" s="7"/>
      <c r="K600" s="7"/>
      <c r="L600" s="7"/>
      <c r="M600" s="7"/>
      <c r="N600" s="7"/>
      <c r="O600" s="19"/>
      <c r="P600" s="19"/>
      <c r="Q600" s="19"/>
      <c r="R600" s="19"/>
      <c r="S600" s="19"/>
      <c r="T600" s="19"/>
      <c r="U600" s="19"/>
      <c r="V600" s="19"/>
      <c r="W600" s="19"/>
      <c r="X600" s="19"/>
      <c r="Y600" s="19"/>
      <c r="Z600" s="19"/>
      <c r="AA600" s="19"/>
    </row>
    <row r="601" spans="2:27" ht="12.75">
      <c r="B601" s="7"/>
      <c r="C601" s="7"/>
      <c r="D601" s="7"/>
      <c r="E601" s="7"/>
      <c r="F601" s="7"/>
      <c r="G601" s="7"/>
      <c r="H601" s="7"/>
      <c r="I601" s="7"/>
      <c r="J601" s="7"/>
      <c r="K601" s="7"/>
      <c r="L601" s="7"/>
      <c r="M601" s="7"/>
      <c r="N601" s="7"/>
      <c r="O601" s="19"/>
      <c r="P601" s="19"/>
      <c r="Q601" s="19"/>
      <c r="R601" s="19"/>
      <c r="S601" s="19"/>
      <c r="T601" s="19"/>
      <c r="U601" s="19"/>
      <c r="V601" s="19"/>
      <c r="W601" s="19"/>
      <c r="X601" s="19"/>
      <c r="Y601" s="19"/>
      <c r="Z601" s="19"/>
      <c r="AA601" s="19"/>
    </row>
    <row r="602" spans="2:27" ht="12.75">
      <c r="B602" s="7"/>
      <c r="C602" s="7"/>
      <c r="D602" s="7"/>
      <c r="E602" s="7"/>
      <c r="F602" s="7"/>
      <c r="G602" s="7"/>
      <c r="H602" s="7"/>
      <c r="I602" s="7"/>
      <c r="J602" s="7"/>
      <c r="K602" s="7"/>
      <c r="L602" s="7"/>
      <c r="M602" s="7"/>
      <c r="N602" s="7"/>
      <c r="O602" s="19"/>
      <c r="P602" s="19"/>
      <c r="Q602" s="19"/>
      <c r="R602" s="19"/>
      <c r="S602" s="19"/>
      <c r="T602" s="19"/>
      <c r="U602" s="19"/>
      <c r="V602" s="19"/>
      <c r="W602" s="19"/>
      <c r="X602" s="19"/>
      <c r="Y602" s="19"/>
      <c r="Z602" s="19"/>
      <c r="AA602" s="19"/>
    </row>
    <row r="603" spans="2:27" ht="12.75">
      <c r="B603" s="7"/>
      <c r="C603" s="7"/>
      <c r="D603" s="7"/>
      <c r="E603" s="7"/>
      <c r="F603" s="7"/>
      <c r="G603" s="7"/>
      <c r="H603" s="7"/>
      <c r="I603" s="7"/>
      <c r="J603" s="7"/>
      <c r="K603" s="7"/>
      <c r="L603" s="7"/>
      <c r="M603" s="7"/>
      <c r="N603" s="7"/>
      <c r="O603" s="19"/>
      <c r="P603" s="19"/>
      <c r="Q603" s="19"/>
      <c r="R603" s="19"/>
      <c r="S603" s="19"/>
      <c r="T603" s="19"/>
      <c r="U603" s="19"/>
      <c r="V603" s="19"/>
      <c r="W603" s="19"/>
      <c r="X603" s="19"/>
      <c r="Y603" s="19"/>
      <c r="Z603" s="19"/>
      <c r="AA603" s="19"/>
    </row>
    <row r="604" spans="2:27" ht="12.75">
      <c r="B604" s="7"/>
      <c r="C604" s="7"/>
      <c r="D604" s="7"/>
      <c r="E604" s="7"/>
      <c r="F604" s="7"/>
      <c r="G604" s="7"/>
      <c r="H604" s="7"/>
      <c r="I604" s="7"/>
      <c r="J604" s="7"/>
      <c r="K604" s="7"/>
      <c r="L604" s="7"/>
      <c r="M604" s="7"/>
      <c r="N604" s="7"/>
      <c r="O604" s="19"/>
      <c r="P604" s="19"/>
      <c r="Q604" s="19"/>
      <c r="R604" s="19"/>
      <c r="S604" s="19"/>
      <c r="T604" s="19"/>
      <c r="U604" s="19"/>
      <c r="V604" s="19"/>
      <c r="W604" s="19"/>
      <c r="X604" s="19"/>
      <c r="Y604" s="19"/>
      <c r="Z604" s="19"/>
      <c r="AA604" s="19"/>
    </row>
    <row r="605" spans="2:27" ht="12.75">
      <c r="B605" s="7"/>
      <c r="C605" s="7"/>
      <c r="D605" s="7"/>
      <c r="E605" s="7"/>
      <c r="F605" s="7"/>
      <c r="G605" s="7"/>
      <c r="H605" s="7"/>
      <c r="I605" s="7"/>
      <c r="J605" s="7"/>
      <c r="K605" s="7"/>
      <c r="L605" s="7"/>
      <c r="M605" s="7"/>
      <c r="N605" s="7"/>
      <c r="O605" s="19"/>
      <c r="P605" s="19"/>
      <c r="Q605" s="19"/>
      <c r="R605" s="19"/>
      <c r="S605" s="19"/>
      <c r="T605" s="19"/>
      <c r="U605" s="19"/>
      <c r="V605" s="19"/>
      <c r="W605" s="19"/>
      <c r="X605" s="19"/>
      <c r="Y605" s="19"/>
      <c r="Z605" s="19"/>
      <c r="AA605" s="19"/>
    </row>
    <row r="606" spans="2:27" ht="12.75">
      <c r="B606" s="7"/>
      <c r="C606" s="7"/>
      <c r="D606" s="7"/>
      <c r="E606" s="7"/>
      <c r="F606" s="7"/>
      <c r="G606" s="7"/>
      <c r="H606" s="7"/>
      <c r="I606" s="7"/>
      <c r="J606" s="7"/>
      <c r="K606" s="7"/>
      <c r="L606" s="7"/>
      <c r="M606" s="7"/>
      <c r="N606" s="7"/>
      <c r="O606" s="19"/>
      <c r="P606" s="19"/>
      <c r="Q606" s="19"/>
      <c r="R606" s="19"/>
      <c r="S606" s="19"/>
      <c r="T606" s="19"/>
      <c r="U606" s="19"/>
      <c r="V606" s="19"/>
      <c r="W606" s="19"/>
      <c r="X606" s="19"/>
      <c r="Y606" s="19"/>
      <c r="Z606" s="19"/>
      <c r="AA606" s="19"/>
    </row>
    <row r="607" spans="2:27" ht="12.75">
      <c r="B607" s="7"/>
      <c r="C607" s="7"/>
      <c r="D607" s="7"/>
      <c r="E607" s="7"/>
      <c r="F607" s="7"/>
      <c r="G607" s="7"/>
      <c r="H607" s="7"/>
      <c r="I607" s="7"/>
      <c r="J607" s="7"/>
      <c r="K607" s="7"/>
      <c r="L607" s="7"/>
      <c r="M607" s="7"/>
      <c r="N607" s="7"/>
      <c r="O607" s="19"/>
      <c r="P607" s="19"/>
      <c r="Q607" s="19"/>
      <c r="R607" s="19"/>
      <c r="S607" s="19"/>
      <c r="T607" s="19"/>
      <c r="U607" s="19"/>
      <c r="V607" s="19"/>
      <c r="W607" s="19"/>
      <c r="X607" s="19"/>
      <c r="Y607" s="19"/>
      <c r="Z607" s="19"/>
      <c r="AA607" s="19"/>
    </row>
    <row r="608" spans="2:27" ht="12.75">
      <c r="B608" s="7"/>
      <c r="C608" s="7"/>
      <c r="D608" s="7"/>
      <c r="E608" s="7"/>
      <c r="F608" s="7"/>
      <c r="G608" s="7"/>
      <c r="H608" s="7"/>
      <c r="I608" s="7"/>
      <c r="J608" s="7"/>
      <c r="K608" s="7"/>
      <c r="L608" s="7"/>
      <c r="M608" s="7"/>
      <c r="N608" s="7"/>
      <c r="O608" s="19"/>
      <c r="P608" s="19"/>
      <c r="Q608" s="19"/>
      <c r="R608" s="19"/>
      <c r="S608" s="19"/>
      <c r="T608" s="19"/>
      <c r="U608" s="19"/>
      <c r="V608" s="19"/>
      <c r="W608" s="19"/>
      <c r="X608" s="19"/>
      <c r="Y608" s="19"/>
      <c r="Z608" s="19"/>
      <c r="AA608" s="19"/>
    </row>
    <row r="609" spans="2:27" ht="12.75">
      <c r="B609" s="7"/>
      <c r="C609" s="7"/>
      <c r="D609" s="7"/>
      <c r="E609" s="7"/>
      <c r="F609" s="7"/>
      <c r="G609" s="7"/>
      <c r="H609" s="7"/>
      <c r="I609" s="7"/>
      <c r="J609" s="7"/>
      <c r="K609" s="7"/>
      <c r="L609" s="7"/>
      <c r="M609" s="7"/>
      <c r="N609" s="7"/>
      <c r="O609" s="19"/>
      <c r="P609" s="19"/>
      <c r="Q609" s="19"/>
      <c r="R609" s="19"/>
      <c r="S609" s="19"/>
      <c r="T609" s="19"/>
      <c r="U609" s="19"/>
      <c r="V609" s="19"/>
      <c r="W609" s="19"/>
      <c r="X609" s="19"/>
      <c r="Y609" s="19"/>
      <c r="Z609" s="19"/>
      <c r="AA609" s="19"/>
    </row>
    <row r="610" spans="2:27" ht="12.75">
      <c r="B610" s="7"/>
      <c r="C610" s="7"/>
      <c r="D610" s="7"/>
      <c r="E610" s="7"/>
      <c r="F610" s="7"/>
      <c r="G610" s="7"/>
      <c r="H610" s="7"/>
      <c r="I610" s="7"/>
      <c r="J610" s="7"/>
      <c r="K610" s="7"/>
      <c r="L610" s="7"/>
      <c r="M610" s="7"/>
      <c r="N610" s="7"/>
      <c r="O610" s="19"/>
      <c r="P610" s="19"/>
      <c r="Q610" s="19"/>
      <c r="R610" s="19"/>
      <c r="S610" s="19"/>
      <c r="T610" s="19"/>
      <c r="U610" s="19"/>
      <c r="V610" s="19"/>
      <c r="W610" s="19"/>
      <c r="X610" s="19"/>
      <c r="Y610" s="19"/>
      <c r="Z610" s="19"/>
      <c r="AA610" s="19"/>
    </row>
    <row r="611" spans="2:27" ht="12.75">
      <c r="B611" s="7"/>
      <c r="C611" s="7"/>
      <c r="D611" s="7"/>
      <c r="E611" s="7"/>
      <c r="F611" s="7"/>
      <c r="G611" s="7"/>
      <c r="H611" s="7"/>
      <c r="I611" s="7"/>
      <c r="J611" s="7"/>
      <c r="K611" s="7"/>
      <c r="L611" s="7"/>
      <c r="M611" s="7"/>
      <c r="N611" s="7"/>
      <c r="O611" s="19"/>
      <c r="P611" s="19"/>
      <c r="Q611" s="19"/>
      <c r="R611" s="19"/>
      <c r="S611" s="19"/>
      <c r="T611" s="19"/>
      <c r="U611" s="19"/>
      <c r="V611" s="19"/>
      <c r="W611" s="19"/>
      <c r="X611" s="19"/>
      <c r="Y611" s="19"/>
      <c r="Z611" s="19"/>
      <c r="AA611" s="19"/>
    </row>
    <row r="612" spans="2:27" ht="12.75">
      <c r="B612" s="7"/>
      <c r="C612" s="7"/>
      <c r="D612" s="7"/>
      <c r="E612" s="7"/>
      <c r="F612" s="7"/>
      <c r="G612" s="7"/>
      <c r="H612" s="7"/>
      <c r="I612" s="7"/>
      <c r="J612" s="7"/>
      <c r="K612" s="7"/>
      <c r="L612" s="7"/>
      <c r="M612" s="7"/>
      <c r="N612" s="7"/>
      <c r="O612" s="19"/>
      <c r="P612" s="19"/>
      <c r="Q612" s="19"/>
      <c r="R612" s="19"/>
      <c r="S612" s="19"/>
      <c r="T612" s="19"/>
      <c r="U612" s="19"/>
      <c r="V612" s="19"/>
      <c r="W612" s="19"/>
      <c r="X612" s="19"/>
      <c r="Y612" s="19"/>
      <c r="Z612" s="19"/>
      <c r="AA612" s="19"/>
    </row>
    <row r="613" spans="2:27" ht="12.75">
      <c r="B613" s="7"/>
      <c r="C613" s="7"/>
      <c r="D613" s="7"/>
      <c r="E613" s="7"/>
      <c r="F613" s="7"/>
      <c r="G613" s="7"/>
      <c r="H613" s="7"/>
      <c r="I613" s="7"/>
      <c r="J613" s="7"/>
      <c r="K613" s="7"/>
      <c r="L613" s="7"/>
      <c r="M613" s="7"/>
      <c r="N613" s="7"/>
      <c r="O613" s="19"/>
      <c r="P613" s="19"/>
      <c r="Q613" s="19"/>
      <c r="R613" s="19"/>
      <c r="S613" s="19"/>
      <c r="T613" s="19"/>
      <c r="U613" s="19"/>
      <c r="V613" s="19"/>
      <c r="W613" s="19"/>
      <c r="X613" s="19"/>
      <c r="Y613" s="19"/>
      <c r="Z613" s="19"/>
      <c r="AA613" s="19"/>
    </row>
    <row r="614" spans="2:27" ht="12.75">
      <c r="B614" s="7"/>
      <c r="C614" s="7"/>
      <c r="D614" s="7"/>
      <c r="E614" s="7"/>
      <c r="F614" s="7"/>
      <c r="G614" s="7"/>
      <c r="H614" s="7"/>
      <c r="I614" s="7"/>
      <c r="J614" s="7"/>
      <c r="K614" s="7"/>
      <c r="L614" s="7"/>
      <c r="M614" s="7"/>
      <c r="N614" s="7"/>
      <c r="O614" s="19"/>
      <c r="P614" s="19"/>
      <c r="Q614" s="19"/>
      <c r="R614" s="19"/>
      <c r="S614" s="19"/>
      <c r="T614" s="19"/>
      <c r="U614" s="19"/>
      <c r="V614" s="19"/>
      <c r="W614" s="19"/>
      <c r="X614" s="19"/>
      <c r="Y614" s="19"/>
      <c r="Z614" s="19"/>
      <c r="AA614" s="19"/>
    </row>
    <row r="615" spans="2:27" ht="12.75">
      <c r="B615" s="7"/>
      <c r="C615" s="7"/>
      <c r="D615" s="7"/>
      <c r="E615" s="7"/>
      <c r="F615" s="7"/>
      <c r="G615" s="7"/>
      <c r="H615" s="7"/>
      <c r="I615" s="7"/>
      <c r="J615" s="7"/>
      <c r="K615" s="7"/>
      <c r="L615" s="7"/>
      <c r="M615" s="7"/>
      <c r="N615" s="7"/>
      <c r="O615" s="19"/>
      <c r="P615" s="19"/>
      <c r="Q615" s="19"/>
      <c r="R615" s="19"/>
      <c r="S615" s="19"/>
      <c r="T615" s="19"/>
      <c r="U615" s="19"/>
      <c r="V615" s="19"/>
      <c r="W615" s="19"/>
      <c r="X615" s="19"/>
      <c r="Y615" s="19"/>
      <c r="Z615" s="19"/>
      <c r="AA615" s="19"/>
    </row>
    <row r="616" spans="2:27" ht="12.75">
      <c r="B616" s="7"/>
      <c r="C616" s="7"/>
      <c r="D616" s="7"/>
      <c r="E616" s="7"/>
      <c r="F616" s="7"/>
      <c r="G616" s="7"/>
      <c r="H616" s="7"/>
      <c r="I616" s="7"/>
      <c r="J616" s="7"/>
      <c r="K616" s="7"/>
      <c r="L616" s="7"/>
      <c r="M616" s="7"/>
      <c r="N616" s="7"/>
      <c r="O616" s="19"/>
      <c r="P616" s="19"/>
      <c r="Q616" s="19"/>
      <c r="R616" s="19"/>
      <c r="S616" s="19"/>
      <c r="T616" s="19"/>
      <c r="U616" s="19"/>
      <c r="V616" s="19"/>
      <c r="W616" s="19"/>
      <c r="X616" s="19"/>
      <c r="Y616" s="19"/>
      <c r="Z616" s="19"/>
      <c r="AA616" s="19"/>
    </row>
    <row r="617" spans="2:27" ht="12.75">
      <c r="B617" s="7"/>
      <c r="C617" s="7"/>
      <c r="D617" s="7"/>
      <c r="E617" s="7"/>
      <c r="F617" s="7"/>
      <c r="G617" s="7"/>
      <c r="H617" s="7"/>
      <c r="I617" s="7"/>
      <c r="J617" s="7"/>
      <c r="K617" s="7"/>
      <c r="L617" s="7"/>
      <c r="M617" s="7"/>
      <c r="N617" s="7"/>
      <c r="O617" s="19"/>
      <c r="P617" s="19"/>
      <c r="Q617" s="19"/>
      <c r="R617" s="19"/>
      <c r="S617" s="19"/>
      <c r="T617" s="19"/>
      <c r="U617" s="19"/>
      <c r="V617" s="19"/>
      <c r="W617" s="19"/>
      <c r="X617" s="19"/>
      <c r="Y617" s="19"/>
      <c r="Z617" s="19"/>
      <c r="AA617" s="19"/>
    </row>
    <row r="618" spans="2:27" ht="12.75">
      <c r="B618" s="7"/>
      <c r="C618" s="7"/>
      <c r="D618" s="7"/>
      <c r="E618" s="7"/>
      <c r="F618" s="7"/>
      <c r="G618" s="7"/>
      <c r="H618" s="7"/>
      <c r="I618" s="7"/>
      <c r="J618" s="7"/>
      <c r="K618" s="7"/>
      <c r="L618" s="7"/>
      <c r="M618" s="7"/>
      <c r="N618" s="7"/>
      <c r="O618" s="19"/>
      <c r="P618" s="19"/>
      <c r="Q618" s="19"/>
      <c r="R618" s="19"/>
      <c r="S618" s="19"/>
      <c r="T618" s="19"/>
      <c r="U618" s="19"/>
      <c r="V618" s="19"/>
      <c r="W618" s="19"/>
      <c r="X618" s="19"/>
      <c r="Y618" s="19"/>
      <c r="Z618" s="19"/>
      <c r="AA618" s="19"/>
    </row>
    <row r="619" spans="2:27" ht="12.75">
      <c r="B619" s="7"/>
      <c r="C619" s="7"/>
      <c r="D619" s="7"/>
      <c r="E619" s="7"/>
      <c r="F619" s="7"/>
      <c r="G619" s="7"/>
      <c r="H619" s="7"/>
      <c r="I619" s="7"/>
      <c r="J619" s="7"/>
      <c r="K619" s="7"/>
      <c r="L619" s="7"/>
      <c r="M619" s="7"/>
      <c r="N619" s="7"/>
      <c r="O619" s="19"/>
      <c r="P619" s="19"/>
      <c r="Q619" s="19"/>
      <c r="R619" s="19"/>
      <c r="S619" s="19"/>
      <c r="T619" s="19"/>
      <c r="U619" s="19"/>
      <c r="V619" s="19"/>
      <c r="W619" s="19"/>
      <c r="X619" s="19"/>
      <c r="Y619" s="19"/>
      <c r="Z619" s="19"/>
      <c r="AA619" s="19"/>
    </row>
    <row r="620" spans="2:27" ht="12.75">
      <c r="B620" s="7"/>
      <c r="C620" s="7"/>
      <c r="D620" s="7"/>
      <c r="E620" s="7"/>
      <c r="F620" s="7"/>
      <c r="G620" s="7"/>
      <c r="H620" s="7"/>
      <c r="I620" s="7"/>
      <c r="J620" s="7"/>
      <c r="K620" s="7"/>
      <c r="L620" s="7"/>
      <c r="M620" s="7"/>
      <c r="N620" s="7"/>
      <c r="O620" s="19"/>
      <c r="P620" s="19"/>
      <c r="Q620" s="19"/>
      <c r="R620" s="19"/>
      <c r="S620" s="19"/>
      <c r="T620" s="19"/>
      <c r="U620" s="19"/>
      <c r="V620" s="19"/>
      <c r="W620" s="19"/>
      <c r="X620" s="19"/>
      <c r="Y620" s="19"/>
      <c r="Z620" s="19"/>
      <c r="AA620" s="19"/>
    </row>
    <row r="621" spans="2:27" ht="12.75">
      <c r="B621" s="7"/>
      <c r="C621" s="7"/>
      <c r="D621" s="7"/>
      <c r="E621" s="7"/>
      <c r="F621" s="7"/>
      <c r="G621" s="7"/>
      <c r="H621" s="7"/>
      <c r="I621" s="7"/>
      <c r="J621" s="7"/>
      <c r="K621" s="7"/>
      <c r="L621" s="7"/>
      <c r="M621" s="7"/>
      <c r="N621" s="7"/>
      <c r="O621" s="19"/>
      <c r="P621" s="19"/>
      <c r="Q621" s="19"/>
      <c r="R621" s="19"/>
      <c r="S621" s="19"/>
      <c r="T621" s="19"/>
      <c r="U621" s="19"/>
      <c r="V621" s="19"/>
      <c r="W621" s="19"/>
      <c r="X621" s="19"/>
      <c r="Y621" s="19"/>
      <c r="Z621" s="19"/>
      <c r="AA621" s="19"/>
    </row>
    <row r="622" spans="2:27" ht="12.75">
      <c r="B622" s="7"/>
      <c r="C622" s="7"/>
      <c r="D622" s="7"/>
      <c r="E622" s="7"/>
      <c r="F622" s="7"/>
      <c r="G622" s="7"/>
      <c r="H622" s="7"/>
      <c r="I622" s="7"/>
      <c r="J622" s="7"/>
      <c r="K622" s="7"/>
      <c r="L622" s="7"/>
      <c r="M622" s="7"/>
      <c r="N622" s="7"/>
      <c r="O622" s="19"/>
      <c r="P622" s="19"/>
      <c r="Q622" s="19"/>
      <c r="R622" s="19"/>
      <c r="S622" s="19"/>
      <c r="T622" s="19"/>
      <c r="U622" s="19"/>
      <c r="V622" s="19"/>
      <c r="W622" s="19"/>
      <c r="X622" s="19"/>
      <c r="Y622" s="19"/>
      <c r="Z622" s="19"/>
      <c r="AA622" s="19"/>
    </row>
    <row r="623" spans="2:27" ht="12.75">
      <c r="B623" s="7"/>
      <c r="C623" s="7"/>
      <c r="D623" s="7"/>
      <c r="E623" s="7"/>
      <c r="F623" s="7"/>
      <c r="G623" s="7"/>
      <c r="H623" s="7"/>
      <c r="I623" s="7"/>
      <c r="J623" s="7"/>
      <c r="K623" s="7"/>
      <c r="L623" s="7"/>
      <c r="M623" s="7"/>
      <c r="N623" s="7"/>
      <c r="O623" s="19"/>
      <c r="P623" s="19"/>
      <c r="Q623" s="19"/>
      <c r="R623" s="19"/>
      <c r="S623" s="19"/>
      <c r="T623" s="19"/>
      <c r="U623" s="19"/>
      <c r="V623" s="19"/>
      <c r="W623" s="19"/>
      <c r="X623" s="19"/>
      <c r="Y623" s="19"/>
      <c r="Z623" s="19"/>
      <c r="AA623" s="19"/>
    </row>
    <row r="624" spans="2:27" ht="12.75">
      <c r="B624" s="7"/>
      <c r="C624" s="7"/>
      <c r="D624" s="7"/>
      <c r="E624" s="7"/>
      <c r="F624" s="7"/>
      <c r="G624" s="7"/>
      <c r="H624" s="7"/>
      <c r="I624" s="7"/>
      <c r="J624" s="7"/>
      <c r="K624" s="7"/>
      <c r="L624" s="7"/>
      <c r="M624" s="7"/>
      <c r="N624" s="7"/>
      <c r="O624" s="19"/>
      <c r="P624" s="19"/>
      <c r="Q624" s="19"/>
      <c r="R624" s="19"/>
      <c r="S624" s="19"/>
      <c r="T624" s="19"/>
      <c r="U624" s="19"/>
      <c r="V624" s="19"/>
      <c r="W624" s="19"/>
      <c r="X624" s="19"/>
      <c r="Y624" s="19"/>
      <c r="Z624" s="19"/>
      <c r="AA624" s="19"/>
    </row>
    <row r="625" spans="2:27" ht="12.75">
      <c r="B625" s="7"/>
      <c r="C625" s="7"/>
      <c r="D625" s="7"/>
      <c r="E625" s="7"/>
      <c r="F625" s="7"/>
      <c r="G625" s="7"/>
      <c r="H625" s="7"/>
      <c r="I625" s="7"/>
      <c r="J625" s="7"/>
      <c r="K625" s="7"/>
      <c r="L625" s="7"/>
      <c r="M625" s="7"/>
      <c r="N625" s="7"/>
      <c r="O625" s="19"/>
      <c r="P625" s="19"/>
      <c r="Q625" s="19"/>
      <c r="R625" s="19"/>
      <c r="S625" s="19"/>
      <c r="T625" s="19"/>
      <c r="U625" s="19"/>
      <c r="V625" s="19"/>
      <c r="W625" s="19"/>
      <c r="X625" s="19"/>
      <c r="Y625" s="19"/>
      <c r="Z625" s="19"/>
      <c r="AA625" s="19"/>
    </row>
    <row r="626" spans="2:27" ht="12.75">
      <c r="B626" s="7"/>
      <c r="C626" s="7"/>
      <c r="D626" s="7"/>
      <c r="E626" s="7"/>
      <c r="F626" s="7"/>
      <c r="G626" s="7"/>
      <c r="H626" s="7"/>
      <c r="I626" s="7"/>
      <c r="J626" s="7"/>
      <c r="K626" s="7"/>
      <c r="L626" s="7"/>
      <c r="M626" s="7"/>
      <c r="N626" s="7"/>
      <c r="O626" s="19"/>
      <c r="P626" s="19"/>
      <c r="Q626" s="19"/>
      <c r="R626" s="19"/>
      <c r="S626" s="19"/>
      <c r="T626" s="19"/>
      <c r="U626" s="19"/>
      <c r="V626" s="19"/>
      <c r="W626" s="19"/>
      <c r="X626" s="19"/>
      <c r="Y626" s="19"/>
      <c r="Z626" s="19"/>
      <c r="AA626" s="19"/>
    </row>
    <row r="627" spans="2:27" ht="12.75">
      <c r="B627" s="7"/>
      <c r="C627" s="7"/>
      <c r="D627" s="7"/>
      <c r="E627" s="7"/>
      <c r="F627" s="7"/>
      <c r="G627" s="7"/>
      <c r="H627" s="7"/>
      <c r="I627" s="7"/>
      <c r="J627" s="7"/>
      <c r="K627" s="7"/>
      <c r="L627" s="7"/>
      <c r="M627" s="7"/>
      <c r="N627" s="7"/>
      <c r="O627" s="19"/>
      <c r="P627" s="19"/>
      <c r="Q627" s="19"/>
      <c r="R627" s="19"/>
      <c r="S627" s="19"/>
      <c r="T627" s="19"/>
      <c r="U627" s="19"/>
      <c r="V627" s="19"/>
      <c r="W627" s="19"/>
      <c r="X627" s="19"/>
      <c r="Y627" s="19"/>
      <c r="Z627" s="19"/>
      <c r="AA627" s="19"/>
    </row>
    <row r="628" spans="2:27" ht="12.75">
      <c r="B628" s="7"/>
      <c r="C628" s="7"/>
      <c r="D628" s="7"/>
      <c r="E628" s="7"/>
      <c r="F628" s="7"/>
      <c r="G628" s="7"/>
      <c r="H628" s="7"/>
      <c r="I628" s="7"/>
      <c r="J628" s="7"/>
      <c r="K628" s="7"/>
      <c r="L628" s="7"/>
      <c r="M628" s="7"/>
      <c r="N628" s="7"/>
      <c r="O628" s="19"/>
      <c r="P628" s="19"/>
      <c r="Q628" s="19"/>
      <c r="R628" s="19"/>
      <c r="S628" s="19"/>
      <c r="T628" s="19"/>
      <c r="U628" s="19"/>
      <c r="V628" s="19"/>
      <c r="W628" s="19"/>
      <c r="X628" s="19"/>
      <c r="Y628" s="19"/>
      <c r="Z628" s="19"/>
      <c r="AA628" s="19"/>
    </row>
    <row r="629" spans="2:27" ht="12.75">
      <c r="B629" s="7"/>
      <c r="C629" s="7"/>
      <c r="D629" s="7"/>
      <c r="E629" s="7"/>
      <c r="F629" s="7"/>
      <c r="G629" s="7"/>
      <c r="H629" s="7"/>
      <c r="I629" s="7"/>
      <c r="J629" s="7"/>
      <c r="K629" s="7"/>
      <c r="L629" s="7"/>
      <c r="M629" s="7"/>
      <c r="N629" s="7"/>
      <c r="O629" s="19"/>
      <c r="P629" s="19"/>
      <c r="Q629" s="19"/>
      <c r="R629" s="19"/>
      <c r="S629" s="19"/>
      <c r="T629" s="19"/>
      <c r="U629" s="19"/>
      <c r="V629" s="19"/>
      <c r="W629" s="19"/>
      <c r="X629" s="19"/>
      <c r="Y629" s="19"/>
      <c r="Z629" s="19"/>
      <c r="AA629" s="19"/>
    </row>
    <row r="630" spans="2:27" ht="12.75">
      <c r="B630" s="7"/>
      <c r="C630" s="7"/>
      <c r="D630" s="7"/>
      <c r="E630" s="7"/>
      <c r="F630" s="7"/>
      <c r="G630" s="7"/>
      <c r="H630" s="7"/>
      <c r="I630" s="7"/>
      <c r="J630" s="7"/>
      <c r="K630" s="7"/>
      <c r="L630" s="7"/>
      <c r="M630" s="7"/>
      <c r="N630" s="7"/>
      <c r="O630" s="19"/>
      <c r="P630" s="19"/>
      <c r="Q630" s="19"/>
      <c r="R630" s="19"/>
      <c r="S630" s="19"/>
      <c r="T630" s="19"/>
      <c r="U630" s="19"/>
      <c r="V630" s="19"/>
      <c r="W630" s="19"/>
      <c r="X630" s="19"/>
      <c r="Y630" s="19"/>
      <c r="Z630" s="19"/>
      <c r="AA630" s="19"/>
    </row>
    <row r="631" spans="2:27" ht="12.75">
      <c r="B631" s="7"/>
      <c r="C631" s="7"/>
      <c r="D631" s="7"/>
      <c r="E631" s="7"/>
      <c r="F631" s="7"/>
      <c r="G631" s="7"/>
      <c r="H631" s="7"/>
      <c r="I631" s="7"/>
      <c r="J631" s="7"/>
      <c r="K631" s="7"/>
      <c r="L631" s="7"/>
      <c r="M631" s="7"/>
      <c r="N631" s="7"/>
      <c r="O631" s="19"/>
      <c r="P631" s="19"/>
      <c r="Q631" s="19"/>
      <c r="R631" s="19"/>
      <c r="S631" s="19"/>
      <c r="T631" s="19"/>
      <c r="U631" s="19"/>
      <c r="V631" s="19"/>
      <c r="W631" s="19"/>
      <c r="X631" s="19"/>
      <c r="Y631" s="19"/>
      <c r="Z631" s="19"/>
      <c r="AA631" s="19"/>
    </row>
    <row r="632" spans="2:27" ht="12.75">
      <c r="B632" s="7"/>
      <c r="C632" s="7"/>
      <c r="D632" s="7"/>
      <c r="E632" s="7"/>
      <c r="F632" s="7"/>
      <c r="G632" s="7"/>
      <c r="H632" s="7"/>
      <c r="I632" s="7"/>
      <c r="J632" s="7"/>
      <c r="K632" s="7"/>
      <c r="L632" s="7"/>
      <c r="M632" s="7"/>
      <c r="N632" s="7"/>
      <c r="O632" s="19"/>
      <c r="P632" s="19"/>
      <c r="Q632" s="19"/>
      <c r="R632" s="19"/>
      <c r="S632" s="19"/>
      <c r="T632" s="19"/>
      <c r="U632" s="19"/>
      <c r="V632" s="19"/>
      <c r="W632" s="19"/>
      <c r="X632" s="19"/>
      <c r="Y632" s="19"/>
      <c r="Z632" s="19"/>
      <c r="AA632" s="19"/>
    </row>
    <row r="633" spans="2:27" ht="12.75">
      <c r="B633" s="7"/>
      <c r="C633" s="7"/>
      <c r="D633" s="7"/>
      <c r="E633" s="7"/>
      <c r="F633" s="7"/>
      <c r="G633" s="7"/>
      <c r="H633" s="7"/>
      <c r="I633" s="7"/>
      <c r="J633" s="7"/>
      <c r="K633" s="7"/>
      <c r="L633" s="7"/>
      <c r="M633" s="7"/>
      <c r="N633" s="7"/>
      <c r="O633" s="19"/>
      <c r="P633" s="19"/>
      <c r="Q633" s="19"/>
      <c r="R633" s="19"/>
      <c r="S633" s="19"/>
      <c r="T633" s="19"/>
      <c r="U633" s="19"/>
      <c r="V633" s="19"/>
      <c r="W633" s="19"/>
      <c r="X633" s="19"/>
      <c r="Y633" s="19"/>
      <c r="Z633" s="19"/>
      <c r="AA633" s="19"/>
    </row>
    <row r="634" spans="2:27" ht="12.75">
      <c r="B634" s="7"/>
      <c r="C634" s="7"/>
      <c r="D634" s="7"/>
      <c r="E634" s="7"/>
      <c r="F634" s="7"/>
      <c r="G634" s="7"/>
      <c r="H634" s="7"/>
      <c r="I634" s="7"/>
      <c r="J634" s="7"/>
      <c r="K634" s="7"/>
      <c r="L634" s="7"/>
      <c r="M634" s="7"/>
      <c r="N634" s="7"/>
      <c r="O634" s="19"/>
      <c r="P634" s="19"/>
      <c r="Q634" s="19"/>
      <c r="R634" s="19"/>
      <c r="S634" s="19"/>
      <c r="T634" s="19"/>
      <c r="U634" s="19"/>
      <c r="V634" s="19"/>
      <c r="W634" s="19"/>
      <c r="X634" s="19"/>
      <c r="Y634" s="19"/>
      <c r="Z634" s="19"/>
      <c r="AA634" s="19"/>
    </row>
    <row r="635" spans="2:27" ht="12.75">
      <c r="B635" s="7"/>
      <c r="C635" s="7"/>
      <c r="D635" s="7"/>
      <c r="E635" s="7"/>
      <c r="F635" s="7"/>
      <c r="G635" s="7"/>
      <c r="H635" s="7"/>
      <c r="I635" s="7"/>
      <c r="J635" s="7"/>
      <c r="K635" s="7"/>
      <c r="L635" s="7"/>
      <c r="M635" s="7"/>
      <c r="N635" s="7"/>
      <c r="O635" s="19"/>
      <c r="P635" s="19"/>
      <c r="Q635" s="19"/>
      <c r="R635" s="19"/>
      <c r="S635" s="19"/>
      <c r="T635" s="19"/>
      <c r="U635" s="19"/>
      <c r="V635" s="19"/>
      <c r="W635" s="19"/>
      <c r="X635" s="19"/>
      <c r="Y635" s="19"/>
      <c r="Z635" s="19"/>
      <c r="AA635" s="19"/>
    </row>
    <row r="636" spans="2:27" ht="12.75">
      <c r="B636" s="7"/>
      <c r="C636" s="7"/>
      <c r="D636" s="7"/>
      <c r="E636" s="7"/>
      <c r="F636" s="7"/>
      <c r="G636" s="7"/>
      <c r="H636" s="7"/>
      <c r="I636" s="7"/>
      <c r="J636" s="7"/>
      <c r="K636" s="7"/>
      <c r="L636" s="7"/>
      <c r="M636" s="7"/>
      <c r="N636" s="7"/>
      <c r="O636" s="19"/>
      <c r="P636" s="19"/>
      <c r="Q636" s="19"/>
      <c r="R636" s="19"/>
      <c r="S636" s="19"/>
      <c r="T636" s="19"/>
      <c r="U636" s="19"/>
      <c r="V636" s="19"/>
      <c r="W636" s="19"/>
      <c r="X636" s="19"/>
      <c r="Y636" s="19"/>
      <c r="Z636" s="19"/>
      <c r="AA636" s="19"/>
    </row>
    <row r="637" spans="2:27" ht="12.75">
      <c r="B637" s="7"/>
      <c r="C637" s="7"/>
      <c r="D637" s="7"/>
      <c r="E637" s="7"/>
      <c r="F637" s="7"/>
      <c r="G637" s="7"/>
      <c r="H637" s="7"/>
      <c r="I637" s="7"/>
      <c r="J637" s="7"/>
      <c r="K637" s="7"/>
      <c r="L637" s="7"/>
      <c r="M637" s="7"/>
      <c r="N637" s="7"/>
      <c r="O637" s="19"/>
      <c r="P637" s="19"/>
      <c r="Q637" s="19"/>
      <c r="R637" s="19"/>
      <c r="S637" s="19"/>
      <c r="T637" s="19"/>
      <c r="U637" s="19"/>
      <c r="V637" s="19"/>
      <c r="W637" s="19"/>
      <c r="X637" s="19"/>
      <c r="Y637" s="19"/>
      <c r="Z637" s="19"/>
      <c r="AA637" s="19"/>
    </row>
    <row r="638" spans="2:27" ht="12.75">
      <c r="B638" s="7"/>
      <c r="C638" s="7"/>
      <c r="D638" s="7"/>
      <c r="E638" s="7"/>
      <c r="F638" s="7"/>
      <c r="G638" s="7"/>
      <c r="H638" s="7"/>
      <c r="I638" s="7"/>
      <c r="J638" s="7"/>
      <c r="K638" s="7"/>
      <c r="L638" s="7"/>
      <c r="M638" s="7"/>
      <c r="N638" s="7"/>
      <c r="O638" s="19"/>
      <c r="P638" s="19"/>
      <c r="Q638" s="19"/>
      <c r="R638" s="19"/>
      <c r="S638" s="19"/>
      <c r="T638" s="19"/>
      <c r="U638" s="19"/>
      <c r="V638" s="19"/>
      <c r="W638" s="19"/>
      <c r="X638" s="19"/>
      <c r="Y638" s="19"/>
      <c r="Z638" s="19"/>
      <c r="AA638" s="19"/>
    </row>
    <row r="639" spans="2:27" ht="12.75">
      <c r="B639" s="7"/>
      <c r="C639" s="7"/>
      <c r="D639" s="7"/>
      <c r="E639" s="7"/>
      <c r="F639" s="7"/>
      <c r="G639" s="7"/>
      <c r="H639" s="7"/>
      <c r="I639" s="7"/>
      <c r="J639" s="7"/>
      <c r="K639" s="7"/>
      <c r="L639" s="7"/>
      <c r="M639" s="7"/>
      <c r="N639" s="7"/>
      <c r="O639" s="19"/>
      <c r="P639" s="19"/>
      <c r="Q639" s="19"/>
      <c r="R639" s="19"/>
      <c r="S639" s="19"/>
      <c r="T639" s="19"/>
      <c r="U639" s="19"/>
      <c r="V639" s="19"/>
      <c r="W639" s="19"/>
      <c r="X639" s="19"/>
      <c r="Y639" s="19"/>
      <c r="Z639" s="19"/>
      <c r="AA639" s="19"/>
    </row>
    <row r="640" spans="2:27" ht="12.75">
      <c r="B640" s="7"/>
      <c r="C640" s="7"/>
      <c r="D640" s="7"/>
      <c r="E640" s="7"/>
      <c r="F640" s="7"/>
      <c r="G640" s="7"/>
      <c r="H640" s="7"/>
      <c r="I640" s="7"/>
      <c r="J640" s="7"/>
      <c r="K640" s="7"/>
      <c r="L640" s="7"/>
      <c r="M640" s="7"/>
      <c r="N640" s="7"/>
      <c r="O640" s="19"/>
      <c r="P640" s="19"/>
      <c r="Q640" s="19"/>
      <c r="R640" s="19"/>
      <c r="S640" s="19"/>
      <c r="T640" s="19"/>
      <c r="U640" s="19"/>
      <c r="V640" s="19"/>
      <c r="W640" s="19"/>
      <c r="X640" s="19"/>
      <c r="Y640" s="19"/>
      <c r="Z640" s="19"/>
      <c r="AA640" s="19"/>
    </row>
    <row r="641" spans="2:27" ht="12.75">
      <c r="B641" s="7"/>
      <c r="C641" s="7"/>
      <c r="D641" s="7"/>
      <c r="E641" s="7"/>
      <c r="F641" s="7"/>
      <c r="G641" s="7"/>
      <c r="H641" s="7"/>
      <c r="I641" s="7"/>
      <c r="J641" s="7"/>
      <c r="K641" s="7"/>
      <c r="L641" s="7"/>
      <c r="M641" s="7"/>
      <c r="N641" s="7"/>
      <c r="O641" s="19"/>
      <c r="P641" s="19"/>
      <c r="Q641" s="19"/>
      <c r="R641" s="19"/>
      <c r="S641" s="19"/>
      <c r="T641" s="19"/>
      <c r="U641" s="19"/>
      <c r="V641" s="19"/>
      <c r="W641" s="19"/>
      <c r="X641" s="19"/>
      <c r="Y641" s="19"/>
      <c r="Z641" s="19"/>
      <c r="AA641" s="19"/>
    </row>
    <row r="642" spans="2:27" ht="12.75">
      <c r="B642" s="7"/>
      <c r="C642" s="7"/>
      <c r="D642" s="7"/>
      <c r="E642" s="7"/>
      <c r="F642" s="7"/>
      <c r="G642" s="7"/>
      <c r="H642" s="7"/>
      <c r="I642" s="7"/>
      <c r="J642" s="7"/>
      <c r="K642" s="7"/>
      <c r="L642" s="7"/>
      <c r="M642" s="7"/>
      <c r="N642" s="7"/>
      <c r="O642" s="19"/>
      <c r="P642" s="19"/>
      <c r="Q642" s="19"/>
      <c r="R642" s="19"/>
      <c r="S642" s="19"/>
      <c r="T642" s="19"/>
      <c r="U642" s="19"/>
      <c r="V642" s="19"/>
      <c r="W642" s="19"/>
      <c r="X642" s="19"/>
      <c r="Y642" s="19"/>
      <c r="Z642" s="19"/>
      <c r="AA642" s="19"/>
    </row>
    <row r="643" spans="2:27" ht="12.75">
      <c r="B643" s="7"/>
      <c r="C643" s="7"/>
      <c r="D643" s="7"/>
      <c r="E643" s="7"/>
      <c r="F643" s="7"/>
      <c r="G643" s="7"/>
      <c r="H643" s="7"/>
      <c r="I643" s="7"/>
      <c r="J643" s="7"/>
      <c r="K643" s="7"/>
      <c r="L643" s="7"/>
      <c r="M643" s="7"/>
      <c r="N643" s="7"/>
      <c r="O643" s="19"/>
      <c r="P643" s="19"/>
      <c r="Q643" s="19"/>
      <c r="R643" s="19"/>
      <c r="S643" s="19"/>
      <c r="T643" s="19"/>
      <c r="U643" s="19"/>
      <c r="V643" s="19"/>
      <c r="W643" s="19"/>
      <c r="X643" s="19"/>
      <c r="Y643" s="19"/>
      <c r="Z643" s="19"/>
      <c r="AA643" s="19"/>
    </row>
    <row r="644" spans="2:27" ht="12.75">
      <c r="B644" s="7"/>
      <c r="C644" s="7"/>
      <c r="D644" s="7"/>
      <c r="E644" s="7"/>
      <c r="F644" s="7"/>
      <c r="G644" s="7"/>
      <c r="H644" s="7"/>
      <c r="I644" s="7"/>
      <c r="J644" s="7"/>
      <c r="K644" s="7"/>
      <c r="L644" s="7"/>
      <c r="M644" s="7"/>
      <c r="N644" s="7"/>
      <c r="O644" s="19"/>
      <c r="P644" s="19"/>
      <c r="Q644" s="19"/>
      <c r="R644" s="19"/>
      <c r="S644" s="19"/>
      <c r="T644" s="19"/>
      <c r="U644" s="19"/>
      <c r="V644" s="19"/>
      <c r="W644" s="19"/>
      <c r="X644" s="19"/>
      <c r="Y644" s="19"/>
      <c r="Z644" s="19"/>
      <c r="AA644" s="19"/>
    </row>
    <row r="645" spans="2:27" ht="12.75">
      <c r="B645" s="7"/>
      <c r="C645" s="7"/>
      <c r="D645" s="7"/>
      <c r="E645" s="7"/>
      <c r="F645" s="7"/>
      <c r="G645" s="7"/>
      <c r="H645" s="7"/>
      <c r="I645" s="7"/>
      <c r="J645" s="7"/>
      <c r="K645" s="7"/>
      <c r="L645" s="7"/>
      <c r="M645" s="7"/>
      <c r="N645" s="7"/>
      <c r="O645" s="19"/>
      <c r="P645" s="19"/>
      <c r="Q645" s="19"/>
      <c r="R645" s="19"/>
      <c r="S645" s="19"/>
      <c r="T645" s="19"/>
      <c r="U645" s="19"/>
      <c r="V645" s="19"/>
      <c r="W645" s="19"/>
      <c r="X645" s="19"/>
      <c r="Y645" s="19"/>
      <c r="Z645" s="19"/>
      <c r="AA645" s="19"/>
    </row>
    <row r="646" spans="2:27" ht="12.75">
      <c r="B646" s="7"/>
      <c r="C646" s="7"/>
      <c r="D646" s="7"/>
      <c r="E646" s="7"/>
      <c r="F646" s="7"/>
      <c r="G646" s="7"/>
      <c r="H646" s="7"/>
      <c r="I646" s="7"/>
      <c r="J646" s="7"/>
      <c r="K646" s="7"/>
      <c r="L646" s="7"/>
      <c r="M646" s="7"/>
      <c r="N646" s="7"/>
      <c r="O646" s="19"/>
      <c r="P646" s="19"/>
      <c r="Q646" s="19"/>
      <c r="R646" s="19"/>
      <c r="S646" s="19"/>
      <c r="T646" s="19"/>
      <c r="U646" s="19"/>
      <c r="V646" s="19"/>
      <c r="W646" s="19"/>
      <c r="X646" s="19"/>
      <c r="Y646" s="19"/>
      <c r="Z646" s="19"/>
      <c r="AA646" s="19"/>
    </row>
    <row r="647" spans="2:27" ht="12.75">
      <c r="B647" s="7"/>
      <c r="C647" s="7"/>
      <c r="D647" s="7"/>
      <c r="E647" s="7"/>
      <c r="F647" s="7"/>
      <c r="G647" s="7"/>
      <c r="H647" s="7"/>
      <c r="I647" s="7"/>
      <c r="J647" s="7"/>
      <c r="K647" s="7"/>
      <c r="L647" s="7"/>
      <c r="M647" s="7"/>
      <c r="N647" s="7"/>
      <c r="O647" s="19"/>
      <c r="P647" s="19"/>
      <c r="Q647" s="19"/>
      <c r="R647" s="19"/>
      <c r="S647" s="19"/>
      <c r="T647" s="19"/>
      <c r="U647" s="19"/>
      <c r="V647" s="19"/>
      <c r="W647" s="19"/>
      <c r="X647" s="19"/>
      <c r="Y647" s="19"/>
      <c r="Z647" s="19"/>
      <c r="AA647" s="19"/>
    </row>
    <row r="648" spans="2:27" ht="12.75">
      <c r="B648" s="7"/>
      <c r="C648" s="7"/>
      <c r="D648" s="7"/>
      <c r="E648" s="7"/>
      <c r="F648" s="7"/>
      <c r="G648" s="7"/>
      <c r="H648" s="7"/>
      <c r="I648" s="7"/>
      <c r="J648" s="7"/>
      <c r="K648" s="7"/>
      <c r="L648" s="7"/>
      <c r="M648" s="7"/>
      <c r="N648" s="7"/>
      <c r="O648" s="19"/>
      <c r="P648" s="19"/>
      <c r="Q648" s="19"/>
      <c r="R648" s="19"/>
      <c r="S648" s="19"/>
      <c r="T648" s="19"/>
      <c r="U648" s="19"/>
      <c r="V648" s="19"/>
      <c r="W648" s="19"/>
      <c r="X648" s="19"/>
      <c r="Y648" s="19"/>
      <c r="Z648" s="19"/>
      <c r="AA648" s="19"/>
    </row>
    <row r="649" spans="2:27" ht="12.75">
      <c r="B649" s="7"/>
      <c r="C649" s="7"/>
      <c r="D649" s="7"/>
      <c r="E649" s="7"/>
      <c r="F649" s="7"/>
      <c r="G649" s="7"/>
      <c r="H649" s="7"/>
      <c r="I649" s="7"/>
      <c r="J649" s="7"/>
      <c r="K649" s="7"/>
      <c r="L649" s="7"/>
      <c r="M649" s="7"/>
      <c r="N649" s="7"/>
      <c r="O649" s="19"/>
      <c r="P649" s="19"/>
      <c r="Q649" s="19"/>
      <c r="R649" s="19"/>
      <c r="S649" s="19"/>
      <c r="T649" s="19"/>
      <c r="U649" s="19"/>
      <c r="V649" s="19"/>
      <c r="W649" s="19"/>
      <c r="X649" s="19"/>
      <c r="Y649" s="19"/>
      <c r="Z649" s="19"/>
      <c r="AA649" s="19"/>
    </row>
    <row r="650" spans="2:27" ht="12.75">
      <c r="B650" s="7"/>
      <c r="C650" s="7"/>
      <c r="D650" s="7"/>
      <c r="E650" s="7"/>
      <c r="F650" s="7"/>
      <c r="G650" s="7"/>
      <c r="H650" s="7"/>
      <c r="I650" s="7"/>
      <c r="J650" s="7"/>
      <c r="K650" s="7"/>
      <c r="L650" s="7"/>
      <c r="M650" s="7"/>
      <c r="N650" s="7"/>
      <c r="O650" s="19"/>
      <c r="P650" s="19"/>
      <c r="Q650" s="19"/>
      <c r="R650" s="19"/>
      <c r="S650" s="19"/>
      <c r="T650" s="19"/>
      <c r="U650" s="19"/>
      <c r="V650" s="19"/>
      <c r="W650" s="19"/>
      <c r="X650" s="19"/>
      <c r="Y650" s="19"/>
      <c r="Z650" s="19"/>
      <c r="AA650" s="19"/>
    </row>
    <row r="651" spans="2:27" ht="12.75">
      <c r="B651" s="7"/>
      <c r="C651" s="7"/>
      <c r="D651" s="7"/>
      <c r="E651" s="7"/>
      <c r="F651" s="7"/>
      <c r="G651" s="7"/>
      <c r="H651" s="7"/>
      <c r="I651" s="7"/>
      <c r="J651" s="7"/>
      <c r="K651" s="7"/>
      <c r="L651" s="7"/>
      <c r="M651" s="7"/>
      <c r="N651" s="7"/>
      <c r="O651" s="19"/>
      <c r="P651" s="19"/>
      <c r="Q651" s="19"/>
      <c r="R651" s="19"/>
      <c r="S651" s="19"/>
      <c r="T651" s="19"/>
      <c r="U651" s="19"/>
      <c r="V651" s="19"/>
      <c r="W651" s="19"/>
      <c r="X651" s="19"/>
      <c r="Y651" s="19"/>
      <c r="Z651" s="19"/>
      <c r="AA651" s="19"/>
    </row>
    <row r="652" spans="2:27" ht="12.75">
      <c r="B652" s="7"/>
      <c r="C652" s="7"/>
      <c r="D652" s="7"/>
      <c r="E652" s="7"/>
      <c r="F652" s="7"/>
      <c r="G652" s="7"/>
      <c r="H652" s="7"/>
      <c r="I652" s="7"/>
      <c r="J652" s="7"/>
      <c r="K652" s="7"/>
      <c r="L652" s="7"/>
      <c r="M652" s="7"/>
      <c r="N652" s="7"/>
      <c r="O652" s="19"/>
      <c r="P652" s="19"/>
      <c r="Q652" s="19"/>
      <c r="R652" s="19"/>
      <c r="S652" s="19"/>
      <c r="T652" s="19"/>
      <c r="U652" s="19"/>
      <c r="V652" s="19"/>
      <c r="W652" s="19"/>
      <c r="X652" s="19"/>
      <c r="Y652" s="19"/>
      <c r="Z652" s="19"/>
      <c r="AA652" s="19"/>
    </row>
    <row r="653" spans="2:27" ht="12.75">
      <c r="B653" s="7"/>
      <c r="C653" s="7"/>
      <c r="D653" s="7"/>
      <c r="E653" s="7"/>
      <c r="F653" s="7"/>
      <c r="G653" s="7"/>
      <c r="H653" s="7"/>
      <c r="I653" s="7"/>
      <c r="J653" s="7"/>
      <c r="K653" s="7"/>
      <c r="L653" s="7"/>
      <c r="M653" s="7"/>
      <c r="N653" s="7"/>
      <c r="O653" s="19"/>
      <c r="P653" s="19"/>
      <c r="Q653" s="19"/>
      <c r="R653" s="19"/>
      <c r="S653" s="19"/>
      <c r="T653" s="19"/>
      <c r="U653" s="19"/>
      <c r="V653" s="19"/>
      <c r="W653" s="19"/>
      <c r="X653" s="19"/>
      <c r="Y653" s="19"/>
      <c r="Z653" s="19"/>
      <c r="AA653" s="19"/>
    </row>
    <row r="654" spans="2:27" ht="12.75">
      <c r="B654" s="7"/>
      <c r="C654" s="7"/>
      <c r="D654" s="7"/>
      <c r="E654" s="7"/>
      <c r="F654" s="7"/>
      <c r="G654" s="7"/>
      <c r="H654" s="7"/>
      <c r="I654" s="7"/>
      <c r="J654" s="7"/>
      <c r="K654" s="7"/>
      <c r="L654" s="7"/>
      <c r="M654" s="7"/>
      <c r="N654" s="7"/>
      <c r="O654" s="19"/>
      <c r="P654" s="19"/>
      <c r="Q654" s="19"/>
      <c r="R654" s="19"/>
      <c r="S654" s="19"/>
      <c r="T654" s="19"/>
      <c r="U654" s="19"/>
      <c r="V654" s="19"/>
      <c r="W654" s="19"/>
      <c r="X654" s="19"/>
      <c r="Y654" s="19"/>
      <c r="Z654" s="19"/>
      <c r="AA654" s="19"/>
    </row>
    <row r="655" spans="2:27" ht="12.75">
      <c r="B655" s="7"/>
      <c r="C655" s="7"/>
      <c r="D655" s="7"/>
      <c r="E655" s="7"/>
      <c r="F655" s="7"/>
      <c r="G655" s="7"/>
      <c r="H655" s="7"/>
      <c r="I655" s="7"/>
      <c r="J655" s="7"/>
      <c r="K655" s="7"/>
      <c r="L655" s="7"/>
      <c r="M655" s="7"/>
      <c r="N655" s="7"/>
      <c r="O655" s="19"/>
      <c r="P655" s="19"/>
      <c r="Q655" s="19"/>
      <c r="R655" s="19"/>
      <c r="S655" s="19"/>
      <c r="T655" s="19"/>
      <c r="U655" s="19"/>
      <c r="V655" s="19"/>
      <c r="W655" s="19"/>
      <c r="X655" s="19"/>
      <c r="Y655" s="19"/>
      <c r="Z655" s="19"/>
      <c r="AA655" s="19"/>
    </row>
    <row r="656" spans="2:27" ht="12.75">
      <c r="B656" s="7"/>
      <c r="C656" s="7"/>
      <c r="D656" s="7"/>
      <c r="E656" s="7"/>
      <c r="F656" s="7"/>
      <c r="G656" s="7"/>
      <c r="H656" s="7"/>
      <c r="I656" s="7"/>
      <c r="J656" s="7"/>
      <c r="K656" s="7"/>
      <c r="L656" s="7"/>
      <c r="M656" s="7"/>
      <c r="N656" s="7"/>
      <c r="O656" s="19"/>
      <c r="P656" s="19"/>
      <c r="Q656" s="19"/>
      <c r="R656" s="19"/>
      <c r="S656" s="19"/>
      <c r="T656" s="19"/>
      <c r="U656" s="19"/>
      <c r="V656" s="19"/>
      <c r="W656" s="19"/>
      <c r="X656" s="19"/>
      <c r="Y656" s="19"/>
      <c r="Z656" s="19"/>
      <c r="AA656" s="19"/>
    </row>
    <row r="657" spans="2:27" ht="12.75">
      <c r="B657" s="7"/>
      <c r="C657" s="7"/>
      <c r="D657" s="7"/>
      <c r="E657" s="7"/>
      <c r="F657" s="7"/>
      <c r="G657" s="7"/>
      <c r="H657" s="7"/>
      <c r="I657" s="7"/>
      <c r="J657" s="7"/>
      <c r="K657" s="7"/>
      <c r="L657" s="7"/>
      <c r="M657" s="7"/>
      <c r="N657" s="7"/>
      <c r="O657" s="19"/>
      <c r="P657" s="19"/>
      <c r="Q657" s="19"/>
      <c r="R657" s="19"/>
      <c r="S657" s="19"/>
      <c r="T657" s="19"/>
      <c r="U657" s="19"/>
      <c r="V657" s="19"/>
      <c r="W657" s="19"/>
      <c r="X657" s="19"/>
      <c r="Y657" s="19"/>
      <c r="Z657" s="19"/>
      <c r="AA657" s="19"/>
    </row>
    <row r="658" spans="2:27" ht="12.75">
      <c r="B658" s="7"/>
      <c r="C658" s="7"/>
      <c r="D658" s="7"/>
      <c r="E658" s="7"/>
      <c r="F658" s="7"/>
      <c r="G658" s="7"/>
      <c r="H658" s="7"/>
      <c r="I658" s="7"/>
      <c r="J658" s="7"/>
      <c r="K658" s="7"/>
      <c r="L658" s="7"/>
      <c r="M658" s="7"/>
      <c r="N658" s="7"/>
      <c r="O658" s="19"/>
      <c r="P658" s="19"/>
      <c r="Q658" s="19"/>
      <c r="R658" s="19"/>
      <c r="S658" s="19"/>
      <c r="T658" s="19"/>
      <c r="U658" s="19"/>
      <c r="V658" s="19"/>
      <c r="W658" s="19"/>
      <c r="X658" s="19"/>
      <c r="Y658" s="19"/>
      <c r="Z658" s="19"/>
      <c r="AA658" s="19"/>
    </row>
    <row r="659" spans="2:27" ht="12.75">
      <c r="B659" s="7"/>
      <c r="C659" s="7"/>
      <c r="D659" s="7"/>
      <c r="E659" s="7"/>
      <c r="F659" s="7"/>
      <c r="G659" s="7"/>
      <c r="H659" s="7"/>
      <c r="I659" s="7"/>
      <c r="J659" s="7"/>
      <c r="K659" s="7"/>
      <c r="L659" s="7"/>
      <c r="M659" s="7"/>
      <c r="N659" s="7"/>
      <c r="O659" s="19"/>
      <c r="P659" s="19"/>
      <c r="Q659" s="19"/>
      <c r="R659" s="19"/>
      <c r="S659" s="19"/>
      <c r="T659" s="19"/>
      <c r="U659" s="19"/>
      <c r="V659" s="19"/>
      <c r="W659" s="19"/>
      <c r="X659" s="19"/>
      <c r="Y659" s="19"/>
      <c r="Z659" s="19"/>
      <c r="AA659" s="19"/>
    </row>
    <row r="660" spans="2:27" ht="12.75">
      <c r="B660" s="7"/>
      <c r="C660" s="7"/>
      <c r="D660" s="7"/>
      <c r="E660" s="7"/>
      <c r="F660" s="7"/>
      <c r="G660" s="7"/>
      <c r="H660" s="7"/>
      <c r="I660" s="7"/>
      <c r="J660" s="7"/>
      <c r="K660" s="7"/>
      <c r="L660" s="7"/>
      <c r="M660" s="7"/>
      <c r="N660" s="7"/>
      <c r="O660" s="19"/>
      <c r="P660" s="19"/>
      <c r="Q660" s="19"/>
      <c r="R660" s="19"/>
      <c r="S660" s="19"/>
      <c r="T660" s="19"/>
      <c r="U660" s="19"/>
      <c r="V660" s="19"/>
      <c r="W660" s="19"/>
      <c r="X660" s="19"/>
      <c r="Y660" s="19"/>
      <c r="Z660" s="19"/>
      <c r="AA660" s="19"/>
    </row>
    <row r="661" spans="2:27" ht="12.75">
      <c r="B661" s="7"/>
      <c r="C661" s="7"/>
      <c r="D661" s="7"/>
      <c r="E661" s="7"/>
      <c r="F661" s="7"/>
      <c r="G661" s="7"/>
      <c r="H661" s="7"/>
      <c r="I661" s="7"/>
      <c r="J661" s="7"/>
      <c r="K661" s="7"/>
      <c r="L661" s="7"/>
      <c r="M661" s="7"/>
      <c r="N661" s="7"/>
      <c r="O661" s="19"/>
      <c r="P661" s="19"/>
      <c r="Q661" s="19"/>
      <c r="R661" s="19"/>
      <c r="S661" s="19"/>
      <c r="T661" s="19"/>
      <c r="U661" s="19"/>
      <c r="V661" s="19"/>
      <c r="W661" s="19"/>
      <c r="X661" s="19"/>
      <c r="Y661" s="19"/>
      <c r="Z661" s="19"/>
      <c r="AA661" s="19"/>
    </row>
    <row r="662" spans="2:27" ht="12.75">
      <c r="B662" s="7"/>
      <c r="C662" s="7"/>
      <c r="D662" s="7"/>
      <c r="E662" s="7"/>
      <c r="F662" s="7"/>
      <c r="G662" s="7"/>
      <c r="H662" s="7"/>
      <c r="I662" s="7"/>
      <c r="J662" s="7"/>
      <c r="K662" s="7"/>
      <c r="L662" s="7"/>
      <c r="M662" s="7"/>
      <c r="N662" s="7"/>
      <c r="O662" s="19"/>
      <c r="P662" s="19"/>
      <c r="Q662" s="19"/>
      <c r="R662" s="19"/>
      <c r="S662" s="19"/>
      <c r="T662" s="19"/>
      <c r="U662" s="19"/>
      <c r="V662" s="19"/>
      <c r="W662" s="19"/>
      <c r="X662" s="19"/>
      <c r="Y662" s="19"/>
      <c r="Z662" s="19"/>
      <c r="AA662" s="19"/>
    </row>
    <row r="663" spans="2:27" ht="12.75">
      <c r="B663" s="7"/>
      <c r="C663" s="7"/>
      <c r="D663" s="7"/>
      <c r="E663" s="7"/>
      <c r="F663" s="7"/>
      <c r="G663" s="7"/>
      <c r="H663" s="7"/>
      <c r="I663" s="7"/>
      <c r="J663" s="7"/>
      <c r="K663" s="7"/>
      <c r="L663" s="7"/>
      <c r="M663" s="7"/>
      <c r="N663" s="7"/>
      <c r="O663" s="19"/>
      <c r="P663" s="19"/>
      <c r="Q663" s="19"/>
      <c r="R663" s="19"/>
      <c r="S663" s="19"/>
      <c r="T663" s="19"/>
      <c r="U663" s="19"/>
      <c r="V663" s="19"/>
      <c r="W663" s="19"/>
      <c r="X663" s="19"/>
      <c r="Y663" s="19"/>
      <c r="Z663" s="19"/>
      <c r="AA663" s="19"/>
    </row>
    <row r="664" spans="2:27" ht="12.75">
      <c r="B664" s="7"/>
      <c r="C664" s="7"/>
      <c r="D664" s="7"/>
      <c r="E664" s="7"/>
      <c r="F664" s="7"/>
      <c r="G664" s="7"/>
      <c r="H664" s="7"/>
      <c r="I664" s="7"/>
      <c r="J664" s="7"/>
      <c r="K664" s="7"/>
      <c r="L664" s="7"/>
      <c r="M664" s="7"/>
      <c r="N664" s="7"/>
      <c r="O664" s="19"/>
      <c r="P664" s="19"/>
      <c r="Q664" s="19"/>
      <c r="R664" s="19"/>
      <c r="S664" s="19"/>
      <c r="T664" s="19"/>
      <c r="U664" s="19"/>
      <c r="V664" s="19"/>
      <c r="W664" s="19"/>
      <c r="X664" s="19"/>
      <c r="Y664" s="19"/>
      <c r="Z664" s="19"/>
      <c r="AA664" s="19"/>
    </row>
    <row r="665" spans="2:27" ht="12.75">
      <c r="B665" s="7"/>
      <c r="C665" s="7"/>
      <c r="D665" s="7"/>
      <c r="E665" s="7"/>
      <c r="F665" s="7"/>
      <c r="G665" s="7"/>
      <c r="H665" s="7"/>
      <c r="I665" s="7"/>
      <c r="J665" s="7"/>
      <c r="K665" s="7"/>
      <c r="L665" s="7"/>
      <c r="M665" s="7"/>
      <c r="N665" s="7"/>
      <c r="O665" s="19"/>
      <c r="P665" s="19"/>
      <c r="Q665" s="19"/>
      <c r="R665" s="19"/>
      <c r="S665" s="19"/>
      <c r="T665" s="19"/>
      <c r="U665" s="19"/>
      <c r="V665" s="19"/>
      <c r="W665" s="19"/>
      <c r="X665" s="19"/>
      <c r="Y665" s="19"/>
      <c r="Z665" s="19"/>
      <c r="AA665" s="19"/>
    </row>
    <row r="666" spans="2:27" ht="12.75">
      <c r="B666" s="7"/>
      <c r="C666" s="7"/>
      <c r="D666" s="7"/>
      <c r="E666" s="7"/>
      <c r="F666" s="7"/>
      <c r="G666" s="7"/>
      <c r="H666" s="7"/>
      <c r="I666" s="7"/>
      <c r="J666" s="7"/>
      <c r="K666" s="7"/>
      <c r="L666" s="7"/>
      <c r="M666" s="7"/>
      <c r="N666" s="7"/>
      <c r="O666" s="19"/>
      <c r="P666" s="19"/>
      <c r="Q666" s="19"/>
      <c r="R666" s="19"/>
      <c r="S666" s="19"/>
      <c r="T666" s="19"/>
      <c r="U666" s="19"/>
      <c r="V666" s="19"/>
      <c r="W666" s="19"/>
      <c r="X666" s="19"/>
      <c r="Y666" s="19"/>
      <c r="Z666" s="19"/>
      <c r="AA666" s="19"/>
    </row>
    <row r="667" spans="2:27" ht="12.75">
      <c r="B667" s="7"/>
      <c r="C667" s="7"/>
      <c r="D667" s="7"/>
      <c r="E667" s="7"/>
      <c r="F667" s="7"/>
      <c r="G667" s="7"/>
      <c r="H667" s="7"/>
      <c r="I667" s="7"/>
      <c r="J667" s="7"/>
      <c r="K667" s="7"/>
      <c r="L667" s="7"/>
      <c r="M667" s="7"/>
      <c r="N667" s="7"/>
      <c r="O667" s="19"/>
      <c r="P667" s="19"/>
      <c r="Q667" s="19"/>
      <c r="R667" s="19"/>
      <c r="S667" s="19"/>
      <c r="T667" s="19"/>
      <c r="U667" s="19"/>
      <c r="V667" s="19"/>
      <c r="W667" s="19"/>
      <c r="X667" s="19"/>
      <c r="Y667" s="19"/>
      <c r="Z667" s="19"/>
      <c r="AA667" s="19"/>
    </row>
    <row r="668" spans="2:27" ht="12.75">
      <c r="B668" s="7"/>
      <c r="C668" s="7"/>
      <c r="D668" s="7"/>
      <c r="E668" s="7"/>
      <c r="F668" s="7"/>
      <c r="G668" s="7"/>
      <c r="H668" s="7"/>
      <c r="I668" s="7"/>
      <c r="J668" s="7"/>
      <c r="K668" s="7"/>
      <c r="L668" s="7"/>
      <c r="M668" s="7"/>
      <c r="N668" s="7"/>
      <c r="O668" s="19"/>
      <c r="P668" s="19"/>
      <c r="Q668" s="19"/>
      <c r="R668" s="19"/>
      <c r="S668" s="19"/>
      <c r="T668" s="19"/>
      <c r="U668" s="19"/>
      <c r="V668" s="19"/>
      <c r="W668" s="19"/>
      <c r="X668" s="19"/>
      <c r="Y668" s="19"/>
      <c r="Z668" s="19"/>
      <c r="AA668" s="19"/>
    </row>
    <row r="669" spans="2:27" ht="12.75">
      <c r="B669" s="7"/>
      <c r="C669" s="7"/>
      <c r="D669" s="7"/>
      <c r="E669" s="7"/>
      <c r="F669" s="7"/>
      <c r="G669" s="7"/>
      <c r="H669" s="7"/>
      <c r="I669" s="7"/>
      <c r="J669" s="7"/>
      <c r="K669" s="7"/>
      <c r="L669" s="7"/>
      <c r="M669" s="7"/>
      <c r="N669" s="7"/>
      <c r="O669" s="19"/>
      <c r="P669" s="19"/>
      <c r="Q669" s="19"/>
      <c r="R669" s="19"/>
      <c r="S669" s="19"/>
      <c r="T669" s="19"/>
      <c r="U669" s="19"/>
      <c r="V669" s="19"/>
      <c r="W669" s="19"/>
      <c r="X669" s="19"/>
      <c r="Y669" s="19"/>
      <c r="Z669" s="19"/>
      <c r="AA669" s="19"/>
    </row>
    <row r="670" spans="2:27" ht="12.75">
      <c r="B670" s="7"/>
      <c r="C670" s="7"/>
      <c r="D670" s="7"/>
      <c r="E670" s="7"/>
      <c r="F670" s="7"/>
      <c r="G670" s="7"/>
      <c r="H670" s="7"/>
      <c r="I670" s="7"/>
      <c r="J670" s="7"/>
      <c r="K670" s="7"/>
      <c r="L670" s="7"/>
      <c r="M670" s="7"/>
      <c r="N670" s="7"/>
      <c r="O670" s="19"/>
      <c r="P670" s="19"/>
      <c r="Q670" s="19"/>
      <c r="R670" s="19"/>
      <c r="S670" s="19"/>
      <c r="T670" s="19"/>
      <c r="U670" s="19"/>
      <c r="V670" s="19"/>
      <c r="W670" s="19"/>
      <c r="X670" s="19"/>
      <c r="Y670" s="19"/>
      <c r="Z670" s="19"/>
      <c r="AA670" s="19"/>
    </row>
    <row r="671" spans="2:27" ht="12.75">
      <c r="B671" s="7"/>
      <c r="C671" s="7"/>
      <c r="D671" s="7"/>
      <c r="E671" s="7"/>
      <c r="F671" s="7"/>
      <c r="G671" s="7"/>
      <c r="H671" s="7"/>
      <c r="I671" s="7"/>
      <c r="J671" s="7"/>
      <c r="K671" s="7"/>
      <c r="L671" s="7"/>
      <c r="M671" s="7"/>
      <c r="N671" s="7"/>
      <c r="O671" s="19"/>
      <c r="P671" s="19"/>
      <c r="Q671" s="19"/>
      <c r="R671" s="19"/>
      <c r="S671" s="19"/>
      <c r="T671" s="19"/>
      <c r="U671" s="19"/>
      <c r="V671" s="19"/>
      <c r="W671" s="19"/>
      <c r="X671" s="19"/>
      <c r="Y671" s="19"/>
      <c r="Z671" s="19"/>
      <c r="AA671" s="19"/>
    </row>
    <row r="672" spans="2:27" ht="12.75">
      <c r="B672" s="7"/>
      <c r="C672" s="7"/>
      <c r="D672" s="7"/>
      <c r="E672" s="7"/>
      <c r="F672" s="7"/>
      <c r="G672" s="7"/>
      <c r="H672" s="7"/>
      <c r="I672" s="7"/>
      <c r="J672" s="7"/>
      <c r="K672" s="7"/>
      <c r="L672" s="7"/>
      <c r="M672" s="7"/>
      <c r="N672" s="7"/>
      <c r="O672" s="19"/>
      <c r="P672" s="19"/>
      <c r="Q672" s="19"/>
      <c r="R672" s="19"/>
      <c r="S672" s="19"/>
      <c r="T672" s="19"/>
      <c r="U672" s="19"/>
      <c r="V672" s="19"/>
      <c r="W672" s="19"/>
      <c r="X672" s="19"/>
      <c r="Y672" s="19"/>
      <c r="Z672" s="19"/>
      <c r="AA672" s="19"/>
    </row>
    <row r="673" spans="2:27" ht="12.75">
      <c r="B673" s="7"/>
      <c r="C673" s="7"/>
      <c r="D673" s="7"/>
      <c r="E673" s="7"/>
      <c r="F673" s="7"/>
      <c r="G673" s="7"/>
      <c r="H673" s="7"/>
      <c r="I673" s="7"/>
      <c r="J673" s="7"/>
      <c r="K673" s="7"/>
      <c r="L673" s="7"/>
      <c r="M673" s="7"/>
      <c r="N673" s="7"/>
      <c r="O673" s="19"/>
      <c r="P673" s="19"/>
      <c r="Q673" s="19"/>
      <c r="R673" s="19"/>
      <c r="S673" s="19"/>
      <c r="T673" s="19"/>
      <c r="U673" s="19"/>
      <c r="V673" s="19"/>
      <c r="W673" s="19"/>
      <c r="X673" s="19"/>
      <c r="Y673" s="19"/>
      <c r="Z673" s="19"/>
      <c r="AA673" s="19"/>
    </row>
    <row r="674" spans="2:27" ht="12.75">
      <c r="B674" s="7"/>
      <c r="C674" s="7"/>
      <c r="D674" s="7"/>
      <c r="E674" s="7"/>
      <c r="F674" s="7"/>
      <c r="G674" s="7"/>
      <c r="H674" s="7"/>
      <c r="I674" s="7"/>
      <c r="J674" s="7"/>
      <c r="K674" s="7"/>
      <c r="L674" s="7"/>
      <c r="M674" s="7"/>
      <c r="N674" s="7"/>
      <c r="O674" s="19"/>
      <c r="P674" s="19"/>
      <c r="Q674" s="19"/>
      <c r="R674" s="19"/>
      <c r="S674" s="19"/>
      <c r="T674" s="19"/>
      <c r="U674" s="19"/>
      <c r="V674" s="19"/>
      <c r="W674" s="19"/>
      <c r="X674" s="19"/>
      <c r="Y674" s="19"/>
      <c r="Z674" s="19"/>
      <c r="AA674" s="19"/>
    </row>
    <row r="675" spans="2:27" ht="12.75">
      <c r="B675" s="7"/>
      <c r="C675" s="7"/>
      <c r="D675" s="7"/>
      <c r="E675" s="7"/>
      <c r="F675" s="7"/>
      <c r="G675" s="7"/>
      <c r="H675" s="7"/>
      <c r="I675" s="7"/>
      <c r="J675" s="7"/>
      <c r="K675" s="7"/>
      <c r="L675" s="7"/>
      <c r="M675" s="7"/>
      <c r="N675" s="7"/>
      <c r="O675" s="19"/>
      <c r="P675" s="19"/>
      <c r="Q675" s="19"/>
      <c r="R675" s="19"/>
      <c r="S675" s="19"/>
      <c r="T675" s="19"/>
      <c r="U675" s="19"/>
      <c r="V675" s="19"/>
      <c r="W675" s="19"/>
      <c r="X675" s="19"/>
      <c r="Y675" s="19"/>
      <c r="Z675" s="19"/>
      <c r="AA675" s="19"/>
    </row>
    <row r="676" spans="2:27" ht="12.75">
      <c r="B676" s="7"/>
      <c r="C676" s="7"/>
      <c r="D676" s="7"/>
      <c r="E676" s="7"/>
      <c r="F676" s="7"/>
      <c r="G676" s="7"/>
      <c r="H676" s="7"/>
      <c r="I676" s="7"/>
      <c r="J676" s="7"/>
      <c r="K676" s="7"/>
      <c r="L676" s="7"/>
      <c r="M676" s="7"/>
      <c r="N676" s="7"/>
      <c r="O676" s="19"/>
      <c r="P676" s="19"/>
      <c r="Q676" s="19"/>
      <c r="R676" s="19"/>
      <c r="S676" s="19"/>
      <c r="T676" s="19"/>
      <c r="U676" s="19"/>
      <c r="V676" s="19"/>
      <c r="W676" s="19"/>
      <c r="X676" s="19"/>
      <c r="Y676" s="19"/>
      <c r="Z676" s="19"/>
      <c r="AA676" s="19"/>
    </row>
    <row r="677" spans="2:27" ht="12.75">
      <c r="B677" s="7"/>
      <c r="C677" s="7"/>
      <c r="D677" s="7"/>
      <c r="E677" s="7"/>
      <c r="F677" s="7"/>
      <c r="G677" s="7"/>
      <c r="H677" s="7"/>
      <c r="I677" s="7"/>
      <c r="J677" s="7"/>
      <c r="K677" s="7"/>
      <c r="L677" s="7"/>
      <c r="M677" s="7"/>
      <c r="N677" s="7"/>
      <c r="O677" s="19"/>
      <c r="P677" s="19"/>
      <c r="Q677" s="19"/>
      <c r="R677" s="19"/>
      <c r="S677" s="19"/>
      <c r="T677" s="19"/>
      <c r="U677" s="19"/>
      <c r="V677" s="19"/>
      <c r="W677" s="19"/>
      <c r="X677" s="19"/>
      <c r="Y677" s="19"/>
      <c r="Z677" s="19"/>
      <c r="AA677" s="19"/>
    </row>
    <row r="678" spans="2:27" ht="12.75">
      <c r="B678" s="7"/>
      <c r="C678" s="7"/>
      <c r="D678" s="7"/>
      <c r="E678" s="7"/>
      <c r="F678" s="7"/>
      <c r="G678" s="7"/>
      <c r="H678" s="7"/>
      <c r="I678" s="7"/>
      <c r="J678" s="7"/>
      <c r="K678" s="7"/>
      <c r="L678" s="7"/>
      <c r="M678" s="7"/>
      <c r="N678" s="7"/>
      <c r="O678" s="19"/>
      <c r="P678" s="19"/>
      <c r="Q678" s="19"/>
      <c r="R678" s="19"/>
      <c r="S678" s="19"/>
      <c r="T678" s="19"/>
      <c r="U678" s="19"/>
      <c r="V678" s="19"/>
      <c r="W678" s="19"/>
      <c r="X678" s="19"/>
      <c r="Y678" s="19"/>
      <c r="Z678" s="19"/>
      <c r="AA678" s="19"/>
    </row>
    <row r="679" spans="2:27" ht="12.75">
      <c r="B679" s="7"/>
      <c r="C679" s="7"/>
      <c r="D679" s="7"/>
      <c r="E679" s="7"/>
      <c r="F679" s="7"/>
      <c r="G679" s="7"/>
      <c r="H679" s="7"/>
      <c r="I679" s="7"/>
      <c r="J679" s="7"/>
      <c r="K679" s="7"/>
      <c r="L679" s="7"/>
      <c r="M679" s="7"/>
      <c r="N679" s="7"/>
      <c r="O679" s="19"/>
      <c r="P679" s="19"/>
      <c r="Q679" s="19"/>
      <c r="R679" s="19"/>
      <c r="S679" s="19"/>
      <c r="T679" s="19"/>
      <c r="U679" s="19"/>
      <c r="V679" s="19"/>
      <c r="W679" s="19"/>
      <c r="X679" s="19"/>
      <c r="Y679" s="19"/>
      <c r="Z679" s="19"/>
      <c r="AA679" s="19"/>
    </row>
    <row r="680" spans="2:27" ht="12.75">
      <c r="B680" s="7"/>
      <c r="C680" s="7"/>
      <c r="D680" s="7"/>
      <c r="E680" s="7"/>
      <c r="F680" s="7"/>
      <c r="G680" s="7"/>
      <c r="H680" s="7"/>
      <c r="I680" s="7"/>
      <c r="J680" s="7"/>
      <c r="K680" s="7"/>
      <c r="L680" s="7"/>
      <c r="M680" s="7"/>
      <c r="N680" s="7"/>
      <c r="O680" s="19"/>
      <c r="P680" s="19"/>
      <c r="Q680" s="19"/>
      <c r="R680" s="19"/>
      <c r="S680" s="19"/>
      <c r="T680" s="19"/>
      <c r="U680" s="19"/>
      <c r="V680" s="19"/>
      <c r="W680" s="19"/>
      <c r="X680" s="19"/>
      <c r="Y680" s="19"/>
      <c r="Z680" s="19"/>
      <c r="AA680" s="19"/>
    </row>
    <row r="681" spans="2:27" ht="12.75">
      <c r="B681" s="7"/>
      <c r="C681" s="7"/>
      <c r="D681" s="7"/>
      <c r="E681" s="7"/>
      <c r="F681" s="7"/>
      <c r="G681" s="7"/>
      <c r="H681" s="7"/>
      <c r="I681" s="7"/>
      <c r="J681" s="7"/>
      <c r="K681" s="7"/>
      <c r="L681" s="7"/>
      <c r="M681" s="7"/>
      <c r="N681" s="7"/>
      <c r="O681" s="19"/>
      <c r="P681" s="19"/>
      <c r="Q681" s="19"/>
      <c r="R681" s="19"/>
      <c r="S681" s="19"/>
      <c r="T681" s="19"/>
      <c r="U681" s="19"/>
      <c r="V681" s="19"/>
      <c r="W681" s="19"/>
      <c r="X681" s="19"/>
      <c r="Y681" s="19"/>
      <c r="Z681" s="19"/>
      <c r="AA681" s="19"/>
    </row>
    <row r="682" spans="2:27" ht="12.75">
      <c r="B682" s="7"/>
      <c r="C682" s="7"/>
      <c r="D682" s="7"/>
      <c r="E682" s="7"/>
      <c r="F682" s="7"/>
      <c r="G682" s="7"/>
      <c r="H682" s="7"/>
      <c r="I682" s="7"/>
      <c r="J682" s="7"/>
      <c r="K682" s="7"/>
      <c r="L682" s="7"/>
      <c r="M682" s="7"/>
      <c r="N682" s="7"/>
      <c r="O682" s="19"/>
      <c r="P682" s="19"/>
      <c r="Q682" s="19"/>
      <c r="R682" s="19"/>
      <c r="S682" s="19"/>
      <c r="T682" s="19"/>
      <c r="U682" s="19"/>
      <c r="V682" s="19"/>
      <c r="W682" s="19"/>
      <c r="X682" s="19"/>
      <c r="Y682" s="19"/>
      <c r="Z682" s="19"/>
      <c r="AA682" s="19"/>
    </row>
    <row r="683" spans="2:27" ht="12.75">
      <c r="B683" s="7"/>
      <c r="C683" s="7"/>
      <c r="D683" s="7"/>
      <c r="E683" s="7"/>
      <c r="F683" s="7"/>
      <c r="G683" s="7"/>
      <c r="H683" s="7"/>
      <c r="I683" s="7"/>
      <c r="J683" s="7"/>
      <c r="K683" s="7"/>
      <c r="L683" s="7"/>
      <c r="M683" s="7"/>
      <c r="N683" s="7"/>
      <c r="O683" s="19"/>
      <c r="P683" s="19"/>
      <c r="Q683" s="19"/>
      <c r="R683" s="19"/>
      <c r="S683" s="19"/>
      <c r="T683" s="19"/>
      <c r="U683" s="19"/>
      <c r="V683" s="19"/>
      <c r="W683" s="19"/>
      <c r="X683" s="19"/>
      <c r="Y683" s="19"/>
      <c r="Z683" s="19"/>
      <c r="AA683" s="19"/>
    </row>
    <row r="684" spans="2:27" ht="12.75">
      <c r="B684" s="7"/>
      <c r="C684" s="7"/>
      <c r="D684" s="7"/>
      <c r="E684" s="7"/>
      <c r="F684" s="7"/>
      <c r="G684" s="7"/>
      <c r="H684" s="7"/>
      <c r="I684" s="7"/>
      <c r="J684" s="7"/>
      <c r="K684" s="7"/>
      <c r="L684" s="7"/>
      <c r="M684" s="7"/>
      <c r="N684" s="7"/>
      <c r="O684" s="19"/>
      <c r="P684" s="19"/>
      <c r="Q684" s="19"/>
      <c r="R684" s="19"/>
      <c r="S684" s="19"/>
      <c r="T684" s="19"/>
      <c r="U684" s="19"/>
      <c r="V684" s="19"/>
      <c r="W684" s="19"/>
      <c r="X684" s="19"/>
      <c r="Y684" s="19"/>
      <c r="Z684" s="19"/>
      <c r="AA684" s="19"/>
    </row>
    <row r="685" spans="2:27" ht="12.75">
      <c r="B685" s="7"/>
      <c r="C685" s="7"/>
      <c r="D685" s="7"/>
      <c r="E685" s="7"/>
      <c r="F685" s="7"/>
      <c r="G685" s="7"/>
      <c r="H685" s="7"/>
      <c r="I685" s="7"/>
      <c r="J685" s="7"/>
      <c r="K685" s="7"/>
      <c r="L685" s="7"/>
      <c r="M685" s="7"/>
      <c r="N685" s="7"/>
      <c r="O685" s="19"/>
      <c r="P685" s="19"/>
      <c r="Q685" s="19"/>
      <c r="R685" s="19"/>
      <c r="S685" s="19"/>
      <c r="T685" s="19"/>
      <c r="U685" s="19"/>
      <c r="V685" s="19"/>
      <c r="W685" s="19"/>
      <c r="X685" s="19"/>
      <c r="Y685" s="19"/>
      <c r="Z685" s="19"/>
      <c r="AA685" s="19"/>
    </row>
    <row r="686" spans="2:27" ht="12.75">
      <c r="B686" s="7"/>
      <c r="C686" s="7"/>
      <c r="D686" s="7"/>
      <c r="E686" s="7"/>
      <c r="F686" s="7"/>
      <c r="G686" s="7"/>
      <c r="H686" s="7"/>
      <c r="I686" s="7"/>
      <c r="J686" s="7"/>
      <c r="K686" s="7"/>
      <c r="L686" s="7"/>
      <c r="M686" s="7"/>
      <c r="N686" s="7"/>
      <c r="O686" s="19"/>
      <c r="P686" s="19"/>
      <c r="Q686" s="19"/>
      <c r="R686" s="19"/>
      <c r="S686" s="19"/>
      <c r="T686" s="19"/>
      <c r="U686" s="19"/>
      <c r="V686" s="19"/>
      <c r="W686" s="19"/>
      <c r="X686" s="19"/>
      <c r="Y686" s="19"/>
      <c r="Z686" s="19"/>
      <c r="AA686" s="19"/>
    </row>
    <row r="687" spans="2:27" ht="12.75">
      <c r="B687" s="19"/>
      <c r="C687" s="19"/>
      <c r="D687" s="19"/>
      <c r="E687" s="19"/>
      <c r="F687" s="19"/>
      <c r="G687" s="19"/>
      <c r="H687" s="19"/>
      <c r="I687" s="19"/>
      <c r="J687" s="19"/>
      <c r="K687" s="19"/>
      <c r="L687" s="19"/>
      <c r="M687" s="19"/>
      <c r="N687" s="7"/>
      <c r="O687" s="19"/>
      <c r="P687" s="19"/>
      <c r="Q687" s="19"/>
      <c r="R687" s="19"/>
      <c r="S687" s="19"/>
      <c r="T687" s="19"/>
      <c r="U687" s="19"/>
      <c r="V687" s="19"/>
      <c r="W687" s="19"/>
      <c r="X687" s="19"/>
      <c r="Y687" s="19"/>
      <c r="Z687" s="19"/>
      <c r="AA687" s="19"/>
    </row>
    <row r="688" spans="2:27" ht="12.75">
      <c r="B688" s="19"/>
      <c r="C688" s="19"/>
      <c r="D688" s="19"/>
      <c r="E688" s="19"/>
      <c r="F688" s="19"/>
      <c r="G688" s="19"/>
      <c r="H688" s="19"/>
      <c r="I688" s="19"/>
      <c r="J688" s="19"/>
      <c r="K688" s="19"/>
      <c r="L688" s="19"/>
      <c r="M688" s="19"/>
      <c r="N688" s="7"/>
      <c r="O688" s="19"/>
      <c r="P688" s="19"/>
      <c r="Q688" s="19"/>
      <c r="R688" s="19"/>
      <c r="S688" s="19"/>
      <c r="T688" s="19"/>
      <c r="U688" s="19"/>
      <c r="V688" s="19"/>
      <c r="W688" s="19"/>
      <c r="X688" s="19"/>
      <c r="Y688" s="19"/>
      <c r="Z688" s="19"/>
      <c r="AA688" s="19"/>
    </row>
    <row r="689" spans="2:27" ht="12.75">
      <c r="B689" s="19"/>
      <c r="C689" s="19"/>
      <c r="D689" s="19"/>
      <c r="E689" s="19"/>
      <c r="F689" s="19"/>
      <c r="G689" s="19"/>
      <c r="H689" s="19"/>
      <c r="I689" s="19"/>
      <c r="J689" s="19"/>
      <c r="K689" s="19"/>
      <c r="L689" s="19"/>
      <c r="M689" s="19"/>
      <c r="N689" s="7"/>
      <c r="O689" s="19"/>
      <c r="P689" s="19"/>
      <c r="Q689" s="19"/>
      <c r="R689" s="19"/>
      <c r="S689" s="19"/>
      <c r="T689" s="19"/>
      <c r="U689" s="19"/>
      <c r="V689" s="19"/>
      <c r="W689" s="19"/>
      <c r="X689" s="19"/>
      <c r="Y689" s="19"/>
      <c r="Z689" s="19"/>
      <c r="AA689" s="19"/>
    </row>
    <row r="690" spans="2:27" ht="12.75">
      <c r="B690" s="19"/>
      <c r="C690" s="19"/>
      <c r="D690" s="19"/>
      <c r="E690" s="19"/>
      <c r="F690" s="19"/>
      <c r="G690" s="19"/>
      <c r="H690" s="19"/>
      <c r="I690" s="19"/>
      <c r="J690" s="19"/>
      <c r="K690" s="19"/>
      <c r="L690" s="19"/>
      <c r="M690" s="19"/>
      <c r="N690" s="7"/>
      <c r="O690" s="19"/>
      <c r="P690" s="19"/>
      <c r="Q690" s="19"/>
      <c r="R690" s="19"/>
      <c r="S690" s="19"/>
      <c r="T690" s="19"/>
      <c r="U690" s="19"/>
      <c r="V690" s="19"/>
      <c r="W690" s="19"/>
      <c r="X690" s="19"/>
      <c r="Y690" s="19"/>
      <c r="Z690" s="19"/>
      <c r="AA690" s="19"/>
    </row>
    <row r="691" spans="2:27" ht="12.75">
      <c r="B691" s="19"/>
      <c r="C691" s="19"/>
      <c r="D691" s="19"/>
      <c r="E691" s="19"/>
      <c r="F691" s="19"/>
      <c r="G691" s="19"/>
      <c r="H691" s="19"/>
      <c r="I691" s="19"/>
      <c r="J691" s="19"/>
      <c r="K691" s="19"/>
      <c r="L691" s="19"/>
      <c r="M691" s="19"/>
      <c r="N691" s="7"/>
      <c r="O691" s="19"/>
      <c r="P691" s="19"/>
      <c r="Q691" s="19"/>
      <c r="R691" s="19"/>
      <c r="S691" s="19"/>
      <c r="T691" s="19"/>
      <c r="U691" s="19"/>
      <c r="V691" s="19"/>
      <c r="W691" s="19"/>
      <c r="X691" s="19"/>
      <c r="Y691" s="19"/>
      <c r="Z691" s="19"/>
      <c r="AA691" s="19"/>
    </row>
    <row r="692" spans="2:27" ht="12.75">
      <c r="B692" s="19"/>
      <c r="C692" s="19"/>
      <c r="D692" s="19"/>
      <c r="E692" s="19"/>
      <c r="F692" s="19"/>
      <c r="G692" s="19"/>
      <c r="H692" s="19"/>
      <c r="I692" s="19"/>
      <c r="J692" s="19"/>
      <c r="K692" s="19"/>
      <c r="L692" s="19"/>
      <c r="M692" s="19"/>
      <c r="N692" s="7"/>
      <c r="O692" s="19"/>
      <c r="P692" s="19"/>
      <c r="Q692" s="19"/>
      <c r="R692" s="19"/>
      <c r="S692" s="19"/>
      <c r="T692" s="19"/>
      <c r="U692" s="19"/>
      <c r="V692" s="19"/>
      <c r="W692" s="19"/>
      <c r="X692" s="19"/>
      <c r="Y692" s="19"/>
      <c r="Z692" s="19"/>
      <c r="AA692" s="19"/>
    </row>
    <row r="693" spans="2:27" ht="12.75">
      <c r="B693" s="19"/>
      <c r="C693" s="19"/>
      <c r="D693" s="19"/>
      <c r="E693" s="19"/>
      <c r="F693" s="19"/>
      <c r="G693" s="19"/>
      <c r="H693" s="19"/>
      <c r="I693" s="19"/>
      <c r="J693" s="19"/>
      <c r="K693" s="19"/>
      <c r="L693" s="19"/>
      <c r="M693" s="19"/>
      <c r="N693" s="7"/>
      <c r="O693" s="19"/>
      <c r="P693" s="19"/>
      <c r="Q693" s="19"/>
      <c r="R693" s="19"/>
      <c r="S693" s="19"/>
      <c r="T693" s="19"/>
      <c r="U693" s="19"/>
      <c r="V693" s="19"/>
      <c r="W693" s="19"/>
      <c r="X693" s="19"/>
      <c r="Y693" s="19"/>
      <c r="Z693" s="19"/>
      <c r="AA693" s="19"/>
    </row>
    <row r="694" spans="2:27" ht="12.75">
      <c r="B694" s="19"/>
      <c r="C694" s="19"/>
      <c r="D694" s="19"/>
      <c r="E694" s="19"/>
      <c r="F694" s="19"/>
      <c r="G694" s="19"/>
      <c r="H694" s="19"/>
      <c r="I694" s="19"/>
      <c r="J694" s="19"/>
      <c r="K694" s="19"/>
      <c r="L694" s="19"/>
      <c r="M694" s="19"/>
      <c r="N694" s="7"/>
      <c r="O694" s="19"/>
      <c r="P694" s="19"/>
      <c r="Q694" s="19"/>
      <c r="R694" s="19"/>
      <c r="S694" s="19"/>
      <c r="T694" s="19"/>
      <c r="U694" s="19"/>
      <c r="V694" s="19"/>
      <c r="W694" s="19"/>
      <c r="X694" s="19"/>
      <c r="Y694" s="19"/>
      <c r="Z694" s="19"/>
      <c r="AA694" s="19"/>
    </row>
    <row r="695" spans="2:27" ht="12.75">
      <c r="B695" s="19"/>
      <c r="C695" s="19"/>
      <c r="D695" s="19"/>
      <c r="E695" s="19"/>
      <c r="F695" s="19"/>
      <c r="G695" s="19"/>
      <c r="H695" s="19"/>
      <c r="I695" s="19"/>
      <c r="J695" s="19"/>
      <c r="K695" s="19"/>
      <c r="L695" s="19"/>
      <c r="M695" s="19"/>
      <c r="N695" s="7"/>
      <c r="O695" s="19"/>
      <c r="P695" s="19"/>
      <c r="Q695" s="19"/>
      <c r="R695" s="19"/>
      <c r="S695" s="19"/>
      <c r="T695" s="19"/>
      <c r="U695" s="19"/>
      <c r="V695" s="19"/>
      <c r="W695" s="19"/>
      <c r="X695" s="19"/>
      <c r="Y695" s="19"/>
      <c r="Z695" s="19"/>
      <c r="AA695" s="19"/>
    </row>
    <row r="696" spans="2:27" ht="12.75">
      <c r="B696" s="19"/>
      <c r="C696" s="19"/>
      <c r="D696" s="19"/>
      <c r="E696" s="19"/>
      <c r="F696" s="19"/>
      <c r="G696" s="19"/>
      <c r="H696" s="19"/>
      <c r="I696" s="19"/>
      <c r="J696" s="19"/>
      <c r="K696" s="19"/>
      <c r="L696" s="19"/>
      <c r="M696" s="19"/>
      <c r="N696" s="7"/>
      <c r="O696" s="19"/>
      <c r="P696" s="19"/>
      <c r="Q696" s="19"/>
      <c r="R696" s="19"/>
      <c r="S696" s="19"/>
      <c r="T696" s="19"/>
      <c r="U696" s="19"/>
      <c r="V696" s="19"/>
      <c r="W696" s="19"/>
      <c r="X696" s="19"/>
      <c r="Y696" s="19"/>
      <c r="Z696" s="19"/>
      <c r="AA696" s="19"/>
    </row>
    <row r="697" spans="2:27" ht="12.75">
      <c r="B697" s="19"/>
      <c r="C697" s="19"/>
      <c r="D697" s="19"/>
      <c r="E697" s="19"/>
      <c r="F697" s="19"/>
      <c r="G697" s="19"/>
      <c r="H697" s="19"/>
      <c r="I697" s="19"/>
      <c r="J697" s="19"/>
      <c r="K697" s="19"/>
      <c r="L697" s="19"/>
      <c r="M697" s="19"/>
      <c r="N697" s="7"/>
      <c r="O697" s="19"/>
      <c r="P697" s="19"/>
      <c r="Q697" s="19"/>
      <c r="R697" s="19"/>
      <c r="S697" s="19"/>
      <c r="T697" s="19"/>
      <c r="U697" s="19"/>
      <c r="V697" s="19"/>
      <c r="W697" s="19"/>
      <c r="X697" s="19"/>
      <c r="Y697" s="19"/>
      <c r="Z697" s="19"/>
      <c r="AA697" s="19"/>
    </row>
    <row r="698" spans="2:27" ht="12.75">
      <c r="B698" s="19"/>
      <c r="C698" s="19"/>
      <c r="D698" s="19"/>
      <c r="E698" s="19"/>
      <c r="F698" s="19"/>
      <c r="G698" s="19"/>
      <c r="H698" s="19"/>
      <c r="I698" s="19"/>
      <c r="J698" s="19"/>
      <c r="K698" s="19"/>
      <c r="L698" s="19"/>
      <c r="M698" s="19"/>
      <c r="N698" s="7"/>
      <c r="O698" s="19"/>
      <c r="P698" s="19"/>
      <c r="Q698" s="19"/>
      <c r="R698" s="19"/>
      <c r="S698" s="19"/>
      <c r="T698" s="19"/>
      <c r="U698" s="19"/>
      <c r="V698" s="19"/>
      <c r="W698" s="19"/>
      <c r="X698" s="19"/>
      <c r="Y698" s="19"/>
      <c r="Z698" s="19"/>
      <c r="AA698" s="19"/>
    </row>
    <row r="699" spans="2:27" ht="12.75">
      <c r="B699" s="19"/>
      <c r="C699" s="19"/>
      <c r="D699" s="19"/>
      <c r="E699" s="19"/>
      <c r="F699" s="19"/>
      <c r="G699" s="19"/>
      <c r="H699" s="19"/>
      <c r="I699" s="19"/>
      <c r="J699" s="19"/>
      <c r="K699" s="19"/>
      <c r="L699" s="19"/>
      <c r="M699" s="19"/>
      <c r="N699" s="7"/>
      <c r="O699" s="19"/>
      <c r="P699" s="19"/>
      <c r="Q699" s="19"/>
      <c r="R699" s="19"/>
      <c r="S699" s="19"/>
      <c r="T699" s="19"/>
      <c r="U699" s="19"/>
      <c r="V699" s="19"/>
      <c r="W699" s="19"/>
      <c r="X699" s="19"/>
      <c r="Y699" s="19"/>
      <c r="Z699" s="19"/>
      <c r="AA699" s="19"/>
    </row>
    <row r="700" spans="2:27" ht="12.75">
      <c r="B700" s="19"/>
      <c r="C700" s="19"/>
      <c r="D700" s="19"/>
      <c r="E700" s="19"/>
      <c r="F700" s="19"/>
      <c r="G700" s="19"/>
      <c r="H700" s="19"/>
      <c r="I700" s="19"/>
      <c r="J700" s="19"/>
      <c r="K700" s="19"/>
      <c r="L700" s="19"/>
      <c r="M700" s="19"/>
      <c r="N700" s="7"/>
      <c r="O700" s="19"/>
      <c r="P700" s="19"/>
      <c r="Q700" s="19"/>
      <c r="R700" s="19"/>
      <c r="S700" s="19"/>
      <c r="T700" s="19"/>
      <c r="U700" s="19"/>
      <c r="V700" s="19"/>
      <c r="W700" s="19"/>
      <c r="X700" s="19"/>
      <c r="Y700" s="19"/>
      <c r="Z700" s="19"/>
      <c r="AA700" s="19"/>
    </row>
    <row r="701" spans="2:27" ht="12.75">
      <c r="B701" s="19"/>
      <c r="C701" s="19"/>
      <c r="D701" s="19"/>
      <c r="E701" s="19"/>
      <c r="F701" s="19"/>
      <c r="G701" s="19"/>
      <c r="H701" s="19"/>
      <c r="I701" s="19"/>
      <c r="J701" s="19"/>
      <c r="K701" s="19"/>
      <c r="L701" s="19"/>
      <c r="M701" s="19"/>
      <c r="N701" s="7"/>
      <c r="O701" s="19"/>
      <c r="P701" s="19"/>
      <c r="Q701" s="19"/>
      <c r="R701" s="19"/>
      <c r="S701" s="19"/>
      <c r="T701" s="19"/>
      <c r="U701" s="19"/>
      <c r="V701" s="19"/>
      <c r="W701" s="19"/>
      <c r="X701" s="19"/>
      <c r="Y701" s="19"/>
      <c r="Z701" s="19"/>
      <c r="AA701" s="19"/>
    </row>
    <row r="702" spans="2:27" ht="12.75">
      <c r="B702" s="19"/>
      <c r="C702" s="19"/>
      <c r="D702" s="19"/>
      <c r="E702" s="19"/>
      <c r="F702" s="19"/>
      <c r="G702" s="19"/>
      <c r="H702" s="19"/>
      <c r="I702" s="19"/>
      <c r="J702" s="19"/>
      <c r="K702" s="19"/>
      <c r="L702" s="19"/>
      <c r="M702" s="19"/>
      <c r="N702" s="7"/>
      <c r="O702" s="19"/>
      <c r="P702" s="19"/>
      <c r="Q702" s="19"/>
      <c r="R702" s="19"/>
      <c r="S702" s="19"/>
      <c r="T702" s="19"/>
      <c r="U702" s="19"/>
      <c r="V702" s="19"/>
      <c r="W702" s="19"/>
      <c r="X702" s="19"/>
      <c r="Y702" s="19"/>
      <c r="Z702" s="19"/>
      <c r="AA702" s="19"/>
    </row>
    <row r="703" spans="2:27" ht="12.75">
      <c r="B703" s="19"/>
      <c r="C703" s="19"/>
      <c r="D703" s="19"/>
      <c r="E703" s="19"/>
      <c r="F703" s="19"/>
      <c r="G703" s="19"/>
      <c r="H703" s="19"/>
      <c r="I703" s="19"/>
      <c r="J703" s="19"/>
      <c r="K703" s="19"/>
      <c r="L703" s="19"/>
      <c r="M703" s="19"/>
      <c r="N703" s="7"/>
      <c r="O703" s="19"/>
      <c r="P703" s="19"/>
      <c r="Q703" s="19"/>
      <c r="R703" s="19"/>
      <c r="S703" s="19"/>
      <c r="T703" s="19"/>
      <c r="U703" s="19"/>
      <c r="V703" s="19"/>
      <c r="W703" s="19"/>
      <c r="X703" s="19"/>
      <c r="Y703" s="19"/>
      <c r="Z703" s="19"/>
      <c r="AA703" s="19"/>
    </row>
    <row r="704" spans="2:27" ht="12.75">
      <c r="B704" s="19"/>
      <c r="C704" s="19"/>
      <c r="D704" s="19"/>
      <c r="E704" s="19"/>
      <c r="F704" s="19"/>
      <c r="G704" s="19"/>
      <c r="H704" s="19"/>
      <c r="I704" s="19"/>
      <c r="J704" s="19"/>
      <c r="K704" s="19"/>
      <c r="L704" s="19"/>
      <c r="M704" s="19"/>
      <c r="N704" s="7"/>
      <c r="O704" s="19"/>
      <c r="P704" s="19"/>
      <c r="Q704" s="19"/>
      <c r="R704" s="19"/>
      <c r="S704" s="19"/>
      <c r="T704" s="19"/>
      <c r="U704" s="19"/>
      <c r="V704" s="19"/>
      <c r="W704" s="19"/>
      <c r="X704" s="19"/>
      <c r="Y704" s="19"/>
      <c r="Z704" s="19"/>
      <c r="AA704" s="19"/>
    </row>
    <row r="705" spans="2:27" ht="12.75">
      <c r="B705" s="19"/>
      <c r="C705" s="19"/>
      <c r="D705" s="19"/>
      <c r="E705" s="19"/>
      <c r="F705" s="19"/>
      <c r="G705" s="19"/>
      <c r="H705" s="19"/>
      <c r="I705" s="19"/>
      <c r="J705" s="19"/>
      <c r="K705" s="19"/>
      <c r="L705" s="19"/>
      <c r="M705" s="19"/>
      <c r="N705" s="7"/>
      <c r="O705" s="19"/>
      <c r="P705" s="19"/>
      <c r="Q705" s="19"/>
      <c r="R705" s="19"/>
      <c r="S705" s="19"/>
      <c r="T705" s="19"/>
      <c r="U705" s="19"/>
      <c r="V705" s="19"/>
      <c r="W705" s="19"/>
      <c r="X705" s="19"/>
      <c r="Y705" s="19"/>
      <c r="Z705" s="19"/>
      <c r="AA705" s="19"/>
    </row>
    <row r="706" spans="2:27" ht="12.75">
      <c r="B706" s="19"/>
      <c r="C706" s="19"/>
      <c r="D706" s="19"/>
      <c r="E706" s="19"/>
      <c r="F706" s="19"/>
      <c r="G706" s="19"/>
      <c r="H706" s="19"/>
      <c r="I706" s="19"/>
      <c r="J706" s="19"/>
      <c r="K706" s="19"/>
      <c r="L706" s="19"/>
      <c r="M706" s="19"/>
      <c r="N706" s="7"/>
      <c r="O706" s="19"/>
      <c r="P706" s="19"/>
      <c r="Q706" s="19"/>
      <c r="R706" s="19"/>
      <c r="S706" s="19"/>
      <c r="T706" s="19"/>
      <c r="U706" s="19"/>
      <c r="V706" s="19"/>
      <c r="W706" s="19"/>
      <c r="X706" s="19"/>
      <c r="Y706" s="19"/>
      <c r="Z706" s="19"/>
      <c r="AA706" s="19"/>
    </row>
    <row r="707" spans="2:27" ht="12.75">
      <c r="B707" s="19"/>
      <c r="C707" s="19"/>
      <c r="D707" s="19"/>
      <c r="E707" s="19"/>
      <c r="F707" s="19"/>
      <c r="G707" s="19"/>
      <c r="H707" s="19"/>
      <c r="I707" s="19"/>
      <c r="J707" s="19"/>
      <c r="K707" s="19"/>
      <c r="L707" s="19"/>
      <c r="M707" s="19"/>
      <c r="N707" s="7"/>
      <c r="O707" s="19"/>
      <c r="P707" s="19"/>
      <c r="Q707" s="19"/>
      <c r="R707" s="19"/>
      <c r="S707" s="19"/>
      <c r="T707" s="19"/>
      <c r="U707" s="19"/>
      <c r="V707" s="19"/>
      <c r="W707" s="19"/>
      <c r="X707" s="19"/>
      <c r="Y707" s="19"/>
      <c r="Z707" s="19"/>
      <c r="AA707" s="19"/>
    </row>
    <row r="708" spans="2:27" ht="12.75">
      <c r="B708" s="19"/>
      <c r="C708" s="19"/>
      <c r="D708" s="19"/>
      <c r="E708" s="19"/>
      <c r="F708" s="19"/>
      <c r="G708" s="19"/>
      <c r="H708" s="19"/>
      <c r="I708" s="19"/>
      <c r="J708" s="19"/>
      <c r="K708" s="19"/>
      <c r="L708" s="19"/>
      <c r="M708" s="19"/>
      <c r="N708" s="7"/>
      <c r="O708" s="19"/>
      <c r="P708" s="19"/>
      <c r="Q708" s="19"/>
      <c r="R708" s="19"/>
      <c r="S708" s="19"/>
      <c r="T708" s="19"/>
      <c r="U708" s="19"/>
      <c r="V708" s="19"/>
      <c r="W708" s="19"/>
      <c r="X708" s="19"/>
      <c r="Y708" s="19"/>
      <c r="Z708" s="19"/>
      <c r="AA708" s="19"/>
    </row>
    <row r="709" spans="2:27" ht="12.75">
      <c r="B709" s="19"/>
      <c r="C709" s="19"/>
      <c r="D709" s="19"/>
      <c r="E709" s="19"/>
      <c r="F709" s="19"/>
      <c r="G709" s="19"/>
      <c r="H709" s="19"/>
      <c r="I709" s="19"/>
      <c r="J709" s="19"/>
      <c r="K709" s="19"/>
      <c r="L709" s="19"/>
      <c r="M709" s="19"/>
      <c r="N709" s="7"/>
      <c r="O709" s="19"/>
      <c r="P709" s="19"/>
      <c r="Q709" s="19"/>
      <c r="R709" s="19"/>
      <c r="S709" s="19"/>
      <c r="T709" s="19"/>
      <c r="U709" s="19"/>
      <c r="V709" s="19"/>
      <c r="W709" s="19"/>
      <c r="X709" s="19"/>
      <c r="Y709" s="19"/>
      <c r="Z709" s="19"/>
      <c r="AA709" s="19"/>
    </row>
    <row r="710" spans="2:27" ht="12.75">
      <c r="B710" s="19"/>
      <c r="C710" s="19"/>
      <c r="D710" s="19"/>
      <c r="E710" s="19"/>
      <c r="F710" s="19"/>
      <c r="G710" s="19"/>
      <c r="H710" s="19"/>
      <c r="I710" s="19"/>
      <c r="J710" s="19"/>
      <c r="K710" s="19"/>
      <c r="L710" s="19"/>
      <c r="M710" s="19"/>
      <c r="N710" s="7"/>
      <c r="O710" s="19"/>
      <c r="P710" s="19"/>
      <c r="Q710" s="19"/>
      <c r="R710" s="19"/>
      <c r="S710" s="19"/>
      <c r="T710" s="19"/>
      <c r="U710" s="19"/>
      <c r="V710" s="19"/>
      <c r="W710" s="19"/>
      <c r="X710" s="19"/>
      <c r="Y710" s="19"/>
      <c r="Z710" s="19"/>
      <c r="AA710" s="19"/>
    </row>
    <row r="711" spans="2:27" ht="12.75">
      <c r="B711" s="19"/>
      <c r="C711" s="19"/>
      <c r="D711" s="19"/>
      <c r="E711" s="19"/>
      <c r="F711" s="19"/>
      <c r="G711" s="19"/>
      <c r="H711" s="19"/>
      <c r="I711" s="19"/>
      <c r="J711" s="19"/>
      <c r="K711" s="19"/>
      <c r="L711" s="19"/>
      <c r="M711" s="19"/>
      <c r="N711" s="7"/>
      <c r="O711" s="19"/>
      <c r="P711" s="19"/>
      <c r="Q711" s="19"/>
      <c r="R711" s="19"/>
      <c r="S711" s="19"/>
      <c r="T711" s="19"/>
      <c r="U711" s="19"/>
      <c r="V711" s="19"/>
      <c r="W711" s="19"/>
      <c r="X711" s="19"/>
      <c r="Y711" s="19"/>
      <c r="Z711" s="19"/>
      <c r="AA711" s="19"/>
    </row>
    <row r="712" spans="2:27" ht="12.75">
      <c r="B712" s="19"/>
      <c r="C712" s="19"/>
      <c r="D712" s="19"/>
      <c r="E712" s="19"/>
      <c r="F712" s="19"/>
      <c r="G712" s="19"/>
      <c r="H712" s="19"/>
      <c r="I712" s="19"/>
      <c r="J712" s="19"/>
      <c r="K712" s="19"/>
      <c r="L712" s="19"/>
      <c r="M712" s="19"/>
      <c r="N712" s="7"/>
      <c r="O712" s="19"/>
      <c r="P712" s="19"/>
      <c r="Q712" s="19"/>
      <c r="R712" s="19"/>
      <c r="S712" s="19"/>
      <c r="T712" s="19"/>
      <c r="U712" s="19"/>
      <c r="V712" s="19"/>
      <c r="W712" s="19"/>
      <c r="X712" s="19"/>
      <c r="Y712" s="19"/>
      <c r="Z712" s="19"/>
      <c r="AA712" s="19"/>
    </row>
    <row r="713" spans="2:27" ht="12.75">
      <c r="B713" s="19"/>
      <c r="C713" s="19"/>
      <c r="D713" s="19"/>
      <c r="E713" s="19"/>
      <c r="F713" s="19"/>
      <c r="G713" s="19"/>
      <c r="H713" s="19"/>
      <c r="I713" s="19"/>
      <c r="J713" s="19"/>
      <c r="K713" s="19"/>
      <c r="L713" s="19"/>
      <c r="M713" s="19"/>
      <c r="N713" s="7"/>
      <c r="O713" s="19"/>
      <c r="P713" s="19"/>
      <c r="Q713" s="19"/>
      <c r="R713" s="19"/>
      <c r="S713" s="19"/>
      <c r="T713" s="19"/>
      <c r="U713" s="19"/>
      <c r="V713" s="19"/>
      <c r="W713" s="19"/>
      <c r="X713" s="19"/>
      <c r="Y713" s="19"/>
      <c r="Z713" s="19"/>
      <c r="AA713" s="19"/>
    </row>
    <row r="714" spans="2:27" ht="12.75">
      <c r="B714" s="19"/>
      <c r="C714" s="19"/>
      <c r="D714" s="19"/>
      <c r="E714" s="19"/>
      <c r="F714" s="19"/>
      <c r="G714" s="19"/>
      <c r="H714" s="19"/>
      <c r="I714" s="19"/>
      <c r="J714" s="19"/>
      <c r="K714" s="19"/>
      <c r="L714" s="19"/>
      <c r="M714" s="19"/>
      <c r="N714" s="7"/>
      <c r="O714" s="19"/>
      <c r="P714" s="19"/>
      <c r="Q714" s="19"/>
      <c r="R714" s="19"/>
      <c r="S714" s="19"/>
      <c r="T714" s="19"/>
      <c r="U714" s="19"/>
      <c r="V714" s="19"/>
      <c r="W714" s="19"/>
      <c r="X714" s="19"/>
      <c r="Y714" s="19"/>
      <c r="Z714" s="19"/>
      <c r="AA714" s="19"/>
    </row>
    <row r="715" spans="2:27" ht="12.75">
      <c r="B715" s="19"/>
      <c r="C715" s="19"/>
      <c r="D715" s="19"/>
      <c r="E715" s="19"/>
      <c r="F715" s="19"/>
      <c r="G715" s="19"/>
      <c r="H715" s="19"/>
      <c r="I715" s="19"/>
      <c r="J715" s="19"/>
      <c r="K715" s="19"/>
      <c r="L715" s="19"/>
      <c r="M715" s="19"/>
      <c r="N715" s="7"/>
      <c r="O715" s="19"/>
      <c r="P715" s="19"/>
      <c r="Q715" s="19"/>
      <c r="R715" s="19"/>
      <c r="S715" s="19"/>
      <c r="T715" s="19"/>
      <c r="U715" s="19"/>
      <c r="V715" s="19"/>
      <c r="W715" s="19"/>
      <c r="X715" s="19"/>
      <c r="Y715" s="19"/>
      <c r="Z715" s="19"/>
      <c r="AA715" s="19"/>
    </row>
    <row r="716" spans="2:27" ht="12.75">
      <c r="B716" s="19"/>
      <c r="C716" s="19"/>
      <c r="D716" s="19"/>
      <c r="E716" s="19"/>
      <c r="F716" s="19"/>
      <c r="G716" s="19"/>
      <c r="H716" s="19"/>
      <c r="I716" s="19"/>
      <c r="J716" s="19"/>
      <c r="K716" s="19"/>
      <c r="L716" s="19"/>
      <c r="M716" s="19"/>
      <c r="N716" s="7"/>
      <c r="O716" s="19"/>
      <c r="P716" s="19"/>
      <c r="Q716" s="19"/>
      <c r="R716" s="19"/>
      <c r="S716" s="19"/>
      <c r="T716" s="19"/>
      <c r="U716" s="19"/>
      <c r="V716" s="19"/>
      <c r="W716" s="19"/>
      <c r="X716" s="19"/>
      <c r="Y716" s="19"/>
      <c r="Z716" s="19"/>
      <c r="AA716" s="19"/>
    </row>
    <row r="717" spans="2:27" ht="12.75">
      <c r="B717" s="19"/>
      <c r="C717" s="19"/>
      <c r="D717" s="19"/>
      <c r="E717" s="19"/>
      <c r="F717" s="19"/>
      <c r="G717" s="19"/>
      <c r="H717" s="19"/>
      <c r="I717" s="19"/>
      <c r="J717" s="19"/>
      <c r="K717" s="19"/>
      <c r="L717" s="19"/>
      <c r="M717" s="19"/>
      <c r="N717" s="7"/>
      <c r="O717" s="19"/>
      <c r="P717" s="19"/>
      <c r="Q717" s="19"/>
      <c r="R717" s="19"/>
      <c r="S717" s="19"/>
      <c r="T717" s="19"/>
      <c r="U717" s="19"/>
      <c r="V717" s="19"/>
      <c r="W717" s="19"/>
      <c r="X717" s="19"/>
      <c r="Y717" s="19"/>
      <c r="Z717" s="19"/>
      <c r="AA717" s="19"/>
    </row>
    <row r="718" spans="2:27" ht="12.75">
      <c r="B718" s="19"/>
      <c r="C718" s="19"/>
      <c r="D718" s="19"/>
      <c r="E718" s="19"/>
      <c r="F718" s="19"/>
      <c r="G718" s="19"/>
      <c r="H718" s="19"/>
      <c r="I718" s="19"/>
      <c r="J718" s="19"/>
      <c r="K718" s="19"/>
      <c r="L718" s="19"/>
      <c r="M718" s="19"/>
      <c r="N718" s="7"/>
      <c r="O718" s="19"/>
      <c r="P718" s="19"/>
      <c r="Q718" s="19"/>
      <c r="R718" s="19"/>
      <c r="S718" s="19"/>
      <c r="T718" s="19"/>
      <c r="U718" s="19"/>
      <c r="V718" s="19"/>
      <c r="W718" s="19"/>
      <c r="X718" s="19"/>
      <c r="Y718" s="19"/>
      <c r="Z718" s="19"/>
      <c r="AA718" s="19"/>
    </row>
    <row r="719" spans="2:27" ht="12.75">
      <c r="B719" s="19"/>
      <c r="C719" s="19"/>
      <c r="D719" s="19"/>
      <c r="E719" s="19"/>
      <c r="F719" s="19"/>
      <c r="G719" s="19"/>
      <c r="H719" s="19"/>
      <c r="I719" s="19"/>
      <c r="J719" s="19"/>
      <c r="K719" s="19"/>
      <c r="L719" s="19"/>
      <c r="M719" s="19"/>
      <c r="N719" s="7"/>
      <c r="O719" s="19"/>
      <c r="P719" s="19"/>
      <c r="Q719" s="19"/>
      <c r="R719" s="19"/>
      <c r="S719" s="19"/>
      <c r="T719" s="19"/>
      <c r="U719" s="19"/>
      <c r="V719" s="19"/>
      <c r="W719" s="19"/>
      <c r="X719" s="19"/>
      <c r="Y719" s="19"/>
      <c r="Z719" s="19"/>
      <c r="AA719" s="19"/>
    </row>
    <row r="720" spans="2:27" ht="12.75">
      <c r="B720" s="19"/>
      <c r="C720" s="19"/>
      <c r="D720" s="19"/>
      <c r="E720" s="19"/>
      <c r="F720" s="19"/>
      <c r="G720" s="19"/>
      <c r="H720" s="19"/>
      <c r="I720" s="19"/>
      <c r="J720" s="19"/>
      <c r="K720" s="19"/>
      <c r="L720" s="19"/>
      <c r="M720" s="19"/>
      <c r="N720" s="7"/>
      <c r="O720" s="19"/>
      <c r="P720" s="19"/>
      <c r="Q720" s="19"/>
      <c r="R720" s="19"/>
      <c r="S720" s="19"/>
      <c r="T720" s="19"/>
      <c r="U720" s="19"/>
      <c r="V720" s="19"/>
      <c r="W720" s="19"/>
      <c r="X720" s="19"/>
      <c r="Y720" s="19"/>
      <c r="Z720" s="19"/>
      <c r="AA720" s="19"/>
    </row>
    <row r="721" spans="2:27" ht="12.75">
      <c r="B721" s="19"/>
      <c r="C721" s="19"/>
      <c r="D721" s="19"/>
      <c r="E721" s="19"/>
      <c r="F721" s="19"/>
      <c r="G721" s="19"/>
      <c r="H721" s="19"/>
      <c r="I721" s="19"/>
      <c r="J721" s="19"/>
      <c r="K721" s="19"/>
      <c r="L721" s="19"/>
      <c r="M721" s="19"/>
      <c r="N721" s="7"/>
      <c r="O721" s="19"/>
      <c r="P721" s="19"/>
      <c r="Q721" s="19"/>
      <c r="R721" s="19"/>
      <c r="S721" s="19"/>
      <c r="T721" s="19"/>
      <c r="U721" s="19"/>
      <c r="V721" s="19"/>
      <c r="W721" s="19"/>
      <c r="X721" s="19"/>
      <c r="Y721" s="19"/>
      <c r="Z721" s="19"/>
      <c r="AA721" s="19"/>
    </row>
    <row r="722" spans="2:27" ht="12.75">
      <c r="B722" s="19"/>
      <c r="C722" s="19"/>
      <c r="D722" s="19"/>
      <c r="E722" s="19"/>
      <c r="F722" s="19"/>
      <c r="G722" s="19"/>
      <c r="H722" s="19"/>
      <c r="I722" s="19"/>
      <c r="J722" s="19"/>
      <c r="K722" s="19"/>
      <c r="L722" s="19"/>
      <c r="M722" s="19"/>
      <c r="N722" s="7"/>
      <c r="O722" s="19"/>
      <c r="P722" s="19"/>
      <c r="Q722" s="19"/>
      <c r="R722" s="19"/>
      <c r="S722" s="19"/>
      <c r="T722" s="19"/>
      <c r="U722" s="19"/>
      <c r="V722" s="19"/>
      <c r="W722" s="19"/>
      <c r="X722" s="19"/>
      <c r="Y722" s="19"/>
      <c r="Z722" s="19"/>
      <c r="AA722" s="19"/>
    </row>
    <row r="723" spans="2:27" ht="12.75">
      <c r="B723" s="19"/>
      <c r="C723" s="19"/>
      <c r="D723" s="19"/>
      <c r="E723" s="19"/>
      <c r="F723" s="19"/>
      <c r="G723" s="19"/>
      <c r="H723" s="19"/>
      <c r="I723" s="19"/>
      <c r="J723" s="19"/>
      <c r="K723" s="19"/>
      <c r="L723" s="19"/>
      <c r="M723" s="19"/>
      <c r="N723" s="7"/>
      <c r="O723" s="19"/>
      <c r="P723" s="19"/>
      <c r="Q723" s="19"/>
      <c r="R723" s="19"/>
      <c r="S723" s="19"/>
      <c r="T723" s="19"/>
      <c r="U723" s="19"/>
      <c r="V723" s="19"/>
      <c r="W723" s="19"/>
      <c r="X723" s="19"/>
      <c r="Y723" s="19"/>
      <c r="Z723" s="19"/>
      <c r="AA723" s="19"/>
    </row>
    <row r="724" spans="2:27" ht="12.75">
      <c r="B724" s="19"/>
      <c r="C724" s="19"/>
      <c r="D724" s="19"/>
      <c r="E724" s="19"/>
      <c r="F724" s="19"/>
      <c r="G724" s="19"/>
      <c r="H724" s="19"/>
      <c r="I724" s="19"/>
      <c r="J724" s="19"/>
      <c r="K724" s="19"/>
      <c r="L724" s="19"/>
      <c r="M724" s="19"/>
      <c r="N724" s="7"/>
      <c r="O724" s="19"/>
      <c r="P724" s="19"/>
      <c r="Q724" s="19"/>
      <c r="R724" s="19"/>
      <c r="S724" s="19"/>
      <c r="T724" s="19"/>
      <c r="U724" s="19"/>
      <c r="V724" s="19"/>
      <c r="W724" s="19"/>
      <c r="X724" s="19"/>
      <c r="Y724" s="19"/>
      <c r="Z724" s="19"/>
      <c r="AA724" s="19"/>
    </row>
    <row r="725" spans="2:27" ht="12.75">
      <c r="B725" s="19"/>
      <c r="C725" s="19"/>
      <c r="D725" s="19"/>
      <c r="E725" s="19"/>
      <c r="F725" s="19"/>
      <c r="G725" s="19"/>
      <c r="H725" s="19"/>
      <c r="I725" s="19"/>
      <c r="J725" s="19"/>
      <c r="K725" s="19"/>
      <c r="L725" s="19"/>
      <c r="M725" s="19"/>
      <c r="N725" s="7"/>
      <c r="O725" s="19"/>
      <c r="P725" s="19"/>
      <c r="Q725" s="19"/>
      <c r="R725" s="19"/>
      <c r="S725" s="19"/>
      <c r="T725" s="19"/>
      <c r="U725" s="19"/>
      <c r="V725" s="19"/>
      <c r="W725" s="19"/>
      <c r="X725" s="19"/>
      <c r="Y725" s="19"/>
      <c r="Z725" s="19"/>
      <c r="AA725" s="19"/>
    </row>
    <row r="726" spans="2:27" ht="12.75">
      <c r="B726" s="19"/>
      <c r="C726" s="19"/>
      <c r="D726" s="19"/>
      <c r="E726" s="19"/>
      <c r="F726" s="19"/>
      <c r="G726" s="19"/>
      <c r="H726" s="19"/>
      <c r="I726" s="19"/>
      <c r="J726" s="19"/>
      <c r="K726" s="19"/>
      <c r="L726" s="19"/>
      <c r="M726" s="19"/>
      <c r="N726" s="7"/>
      <c r="O726" s="19"/>
      <c r="P726" s="19"/>
      <c r="Q726" s="19"/>
      <c r="R726" s="19"/>
      <c r="S726" s="19"/>
      <c r="T726" s="19"/>
      <c r="U726" s="19"/>
      <c r="V726" s="19"/>
      <c r="W726" s="19"/>
      <c r="X726" s="19"/>
      <c r="Y726" s="19"/>
      <c r="Z726" s="19"/>
      <c r="AA726" s="19"/>
    </row>
    <row r="727" spans="2:27" ht="12.75">
      <c r="B727" s="19"/>
      <c r="C727" s="19"/>
      <c r="D727" s="19"/>
      <c r="E727" s="19"/>
      <c r="F727" s="19"/>
      <c r="G727" s="19"/>
      <c r="H727" s="19"/>
      <c r="I727" s="19"/>
      <c r="J727" s="19"/>
      <c r="K727" s="19"/>
      <c r="L727" s="19"/>
      <c r="M727" s="19"/>
      <c r="N727" s="7"/>
      <c r="O727" s="19"/>
      <c r="P727" s="19"/>
      <c r="Q727" s="19"/>
      <c r="R727" s="19"/>
      <c r="S727" s="19"/>
      <c r="T727" s="19"/>
      <c r="U727" s="19"/>
      <c r="V727" s="19"/>
      <c r="W727" s="19"/>
      <c r="X727" s="19"/>
      <c r="Y727" s="19"/>
      <c r="Z727" s="19"/>
      <c r="AA727" s="19"/>
    </row>
    <row r="728" spans="2:27" ht="12.75">
      <c r="B728" s="19"/>
      <c r="C728" s="19"/>
      <c r="D728" s="19"/>
      <c r="E728" s="19"/>
      <c r="F728" s="19"/>
      <c r="G728" s="19"/>
      <c r="H728" s="19"/>
      <c r="I728" s="19"/>
      <c r="J728" s="19"/>
      <c r="K728" s="19"/>
      <c r="L728" s="19"/>
      <c r="M728" s="19"/>
      <c r="N728" s="7"/>
      <c r="O728" s="19"/>
      <c r="P728" s="19"/>
      <c r="Q728" s="19"/>
      <c r="R728" s="19"/>
      <c r="S728" s="19"/>
      <c r="T728" s="19"/>
      <c r="U728" s="19"/>
      <c r="V728" s="19"/>
      <c r="W728" s="19"/>
      <c r="X728" s="19"/>
      <c r="Y728" s="19"/>
      <c r="Z728" s="19"/>
      <c r="AA728" s="19"/>
    </row>
    <row r="729" spans="2:27" ht="12.75">
      <c r="B729" s="19"/>
      <c r="C729" s="19"/>
      <c r="D729" s="19"/>
      <c r="E729" s="19"/>
      <c r="F729" s="19"/>
      <c r="G729" s="19"/>
      <c r="H729" s="19"/>
      <c r="I729" s="19"/>
      <c r="J729" s="19"/>
      <c r="K729" s="19"/>
      <c r="L729" s="19"/>
      <c r="M729" s="19"/>
      <c r="N729" s="7"/>
      <c r="O729" s="19"/>
      <c r="P729" s="19"/>
      <c r="Q729" s="19"/>
      <c r="R729" s="19"/>
      <c r="S729" s="19"/>
      <c r="T729" s="19"/>
      <c r="U729" s="19"/>
      <c r="V729" s="19"/>
      <c r="W729" s="19"/>
      <c r="X729" s="19"/>
      <c r="Y729" s="19"/>
      <c r="Z729" s="19"/>
      <c r="AA729" s="19"/>
    </row>
    <row r="730" spans="2:27" ht="12.75">
      <c r="B730" s="19"/>
      <c r="C730" s="19"/>
      <c r="D730" s="19"/>
      <c r="E730" s="19"/>
      <c r="F730" s="19"/>
      <c r="G730" s="19"/>
      <c r="H730" s="19"/>
      <c r="I730" s="19"/>
      <c r="J730" s="19"/>
      <c r="K730" s="19"/>
      <c r="L730" s="19"/>
      <c r="M730" s="19"/>
      <c r="N730" s="7"/>
      <c r="O730" s="19"/>
      <c r="P730" s="19"/>
      <c r="Q730" s="19"/>
      <c r="R730" s="19"/>
      <c r="S730" s="19"/>
      <c r="T730" s="19"/>
      <c r="U730" s="19"/>
      <c r="V730" s="19"/>
      <c r="W730" s="19"/>
      <c r="X730" s="19"/>
      <c r="Y730" s="19"/>
      <c r="Z730" s="19"/>
      <c r="AA730" s="19"/>
    </row>
    <row r="731" spans="2:27" ht="12.75">
      <c r="B731" s="19"/>
      <c r="C731" s="19"/>
      <c r="D731" s="19"/>
      <c r="E731" s="19"/>
      <c r="F731" s="19"/>
      <c r="G731" s="19"/>
      <c r="H731" s="19"/>
      <c r="I731" s="19"/>
      <c r="J731" s="19"/>
      <c r="K731" s="19"/>
      <c r="L731" s="19"/>
      <c r="M731" s="19"/>
      <c r="N731" s="7"/>
      <c r="O731" s="19"/>
      <c r="P731" s="19"/>
      <c r="Q731" s="19"/>
      <c r="R731" s="19"/>
      <c r="S731" s="19"/>
      <c r="T731" s="19"/>
      <c r="U731" s="19"/>
      <c r="V731" s="19"/>
      <c r="W731" s="19"/>
      <c r="X731" s="19"/>
      <c r="Y731" s="19"/>
      <c r="Z731" s="19"/>
      <c r="AA731" s="19"/>
    </row>
    <row r="732" spans="2:27" ht="12.75">
      <c r="B732" s="19"/>
      <c r="C732" s="19"/>
      <c r="D732" s="19"/>
      <c r="E732" s="19"/>
      <c r="F732" s="19"/>
      <c r="G732" s="19"/>
      <c r="H732" s="19"/>
      <c r="I732" s="19"/>
      <c r="J732" s="19"/>
      <c r="K732" s="19"/>
      <c r="L732" s="19"/>
      <c r="M732" s="19"/>
      <c r="N732" s="7"/>
      <c r="O732" s="19"/>
      <c r="P732" s="19"/>
      <c r="Q732" s="19"/>
      <c r="R732" s="19"/>
      <c r="S732" s="19"/>
      <c r="T732" s="19"/>
      <c r="U732" s="19"/>
      <c r="V732" s="19"/>
      <c r="W732" s="19"/>
      <c r="X732" s="19"/>
      <c r="Y732" s="19"/>
      <c r="Z732" s="19"/>
      <c r="AA732" s="19"/>
    </row>
    <row r="733" spans="2:27" ht="12.75">
      <c r="B733" s="19"/>
      <c r="C733" s="19"/>
      <c r="D733" s="19"/>
      <c r="E733" s="19"/>
      <c r="F733" s="19"/>
      <c r="G733" s="19"/>
      <c r="H733" s="19"/>
      <c r="I733" s="19"/>
      <c r="J733" s="19"/>
      <c r="K733" s="19"/>
      <c r="L733" s="19"/>
      <c r="M733" s="19"/>
      <c r="N733" s="7"/>
      <c r="O733" s="19"/>
      <c r="P733" s="19"/>
      <c r="Q733" s="19"/>
      <c r="R733" s="19"/>
      <c r="S733" s="19"/>
      <c r="T733" s="19"/>
      <c r="U733" s="19"/>
      <c r="V733" s="19"/>
      <c r="W733" s="19"/>
      <c r="X733" s="19"/>
      <c r="Y733" s="19"/>
      <c r="Z733" s="19"/>
      <c r="AA733" s="19"/>
    </row>
    <row r="734" spans="2:27" ht="12.75">
      <c r="B734" s="19"/>
      <c r="C734" s="19"/>
      <c r="D734" s="19"/>
      <c r="E734" s="19"/>
      <c r="F734" s="19"/>
      <c r="G734" s="19"/>
      <c r="H734" s="19"/>
      <c r="I734" s="19"/>
      <c r="J734" s="19"/>
      <c r="K734" s="19"/>
      <c r="L734" s="19"/>
      <c r="M734" s="19"/>
      <c r="N734" s="7"/>
      <c r="O734" s="19"/>
      <c r="P734" s="19"/>
      <c r="Q734" s="19"/>
      <c r="R734" s="19"/>
      <c r="S734" s="19"/>
      <c r="T734" s="19"/>
      <c r="U734" s="19"/>
      <c r="V734" s="19"/>
      <c r="W734" s="19"/>
      <c r="X734" s="19"/>
      <c r="Y734" s="19"/>
      <c r="Z734" s="19"/>
      <c r="AA734" s="19"/>
    </row>
    <row r="735" spans="2:27" ht="12.75">
      <c r="B735" s="19"/>
      <c r="C735" s="19"/>
      <c r="D735" s="19"/>
      <c r="E735" s="19"/>
      <c r="F735" s="19"/>
      <c r="G735" s="19"/>
      <c r="H735" s="19"/>
      <c r="I735" s="19"/>
      <c r="J735" s="19"/>
      <c r="K735" s="19"/>
      <c r="L735" s="19"/>
      <c r="M735" s="19"/>
      <c r="N735" s="7"/>
      <c r="O735" s="19"/>
      <c r="P735" s="19"/>
      <c r="Q735" s="19"/>
      <c r="R735" s="19"/>
      <c r="S735" s="19"/>
      <c r="T735" s="19"/>
      <c r="U735" s="19"/>
      <c r="V735" s="19"/>
      <c r="W735" s="19"/>
      <c r="X735" s="19"/>
      <c r="Y735" s="19"/>
      <c r="Z735" s="19"/>
      <c r="AA735" s="19"/>
    </row>
    <row r="736" spans="2:27" ht="12.75">
      <c r="B736" s="19"/>
      <c r="C736" s="19"/>
      <c r="D736" s="19"/>
      <c r="E736" s="19"/>
      <c r="F736" s="19"/>
      <c r="G736" s="19"/>
      <c r="H736" s="19"/>
      <c r="I736" s="19"/>
      <c r="J736" s="19"/>
      <c r="K736" s="19"/>
      <c r="L736" s="19"/>
      <c r="M736" s="19"/>
      <c r="N736" s="7"/>
      <c r="O736" s="19"/>
      <c r="P736" s="19"/>
      <c r="Q736" s="19"/>
      <c r="R736" s="19"/>
      <c r="S736" s="19"/>
      <c r="T736" s="19"/>
      <c r="U736" s="19"/>
      <c r="V736" s="19"/>
      <c r="W736" s="19"/>
      <c r="X736" s="19"/>
      <c r="Y736" s="19"/>
      <c r="Z736" s="19"/>
      <c r="AA736" s="19"/>
    </row>
    <row r="737" spans="2:27" ht="12.75">
      <c r="B737" s="19"/>
      <c r="C737" s="19"/>
      <c r="D737" s="19"/>
      <c r="E737" s="19"/>
      <c r="F737" s="19"/>
      <c r="G737" s="19"/>
      <c r="H737" s="19"/>
      <c r="I737" s="19"/>
      <c r="J737" s="19"/>
      <c r="K737" s="19"/>
      <c r="L737" s="19"/>
      <c r="M737" s="19"/>
      <c r="N737" s="7"/>
      <c r="O737" s="19"/>
      <c r="P737" s="19"/>
      <c r="Q737" s="19"/>
      <c r="R737" s="19"/>
      <c r="S737" s="19"/>
      <c r="T737" s="19"/>
      <c r="U737" s="19"/>
      <c r="V737" s="19"/>
      <c r="W737" s="19"/>
      <c r="X737" s="19"/>
      <c r="Y737" s="19"/>
      <c r="Z737" s="19"/>
      <c r="AA737" s="19"/>
    </row>
    <row r="738" spans="2:27" ht="12.75">
      <c r="B738" s="19"/>
      <c r="C738" s="19"/>
      <c r="D738" s="19"/>
      <c r="E738" s="19"/>
      <c r="F738" s="19"/>
      <c r="G738" s="19"/>
      <c r="H738" s="19"/>
      <c r="I738" s="19"/>
      <c r="J738" s="19"/>
      <c r="K738" s="19"/>
      <c r="L738" s="19"/>
      <c r="M738" s="19"/>
      <c r="N738" s="7"/>
      <c r="O738" s="19"/>
      <c r="P738" s="19"/>
      <c r="Q738" s="19"/>
      <c r="R738" s="19"/>
      <c r="S738" s="19"/>
      <c r="T738" s="19"/>
      <c r="U738" s="19"/>
      <c r="V738" s="19"/>
      <c r="W738" s="19"/>
      <c r="X738" s="19"/>
      <c r="Y738" s="19"/>
      <c r="Z738" s="19"/>
      <c r="AA738" s="19"/>
    </row>
    <row r="739" spans="2:27" ht="12.75">
      <c r="B739" s="19"/>
      <c r="C739" s="19"/>
      <c r="D739" s="19"/>
      <c r="E739" s="19"/>
      <c r="F739" s="19"/>
      <c r="G739" s="19"/>
      <c r="H739" s="19"/>
      <c r="I739" s="19"/>
      <c r="J739" s="19"/>
      <c r="K739" s="19"/>
      <c r="L739" s="19"/>
      <c r="M739" s="19"/>
      <c r="N739" s="7"/>
      <c r="O739" s="19"/>
      <c r="P739" s="19"/>
      <c r="Q739" s="19"/>
      <c r="R739" s="19"/>
      <c r="S739" s="19"/>
      <c r="T739" s="19"/>
      <c r="U739" s="19"/>
      <c r="V739" s="19"/>
      <c r="W739" s="19"/>
      <c r="X739" s="19"/>
      <c r="Y739" s="19"/>
      <c r="Z739" s="19"/>
      <c r="AA739" s="19"/>
    </row>
    <row r="740" spans="2:27" ht="12.75">
      <c r="B740" s="19"/>
      <c r="C740" s="19"/>
      <c r="D740" s="19"/>
      <c r="E740" s="19"/>
      <c r="F740" s="19"/>
      <c r="G740" s="19"/>
      <c r="H740" s="19"/>
      <c r="I740" s="19"/>
      <c r="J740" s="19"/>
      <c r="K740" s="19"/>
      <c r="L740" s="19"/>
      <c r="M740" s="19"/>
      <c r="N740" s="7"/>
      <c r="O740" s="19"/>
      <c r="P740" s="19"/>
      <c r="Q740" s="19"/>
      <c r="R740" s="19"/>
      <c r="S740" s="19"/>
      <c r="T740" s="19"/>
      <c r="U740" s="19"/>
      <c r="V740" s="19"/>
      <c r="W740" s="19"/>
      <c r="X740" s="19"/>
      <c r="Y740" s="19"/>
      <c r="Z740" s="19"/>
      <c r="AA740" s="19"/>
    </row>
    <row r="741" spans="2:27" ht="12.75">
      <c r="B741" s="19"/>
      <c r="C741" s="19"/>
      <c r="D741" s="19"/>
      <c r="E741" s="19"/>
      <c r="F741" s="19"/>
      <c r="G741" s="19"/>
      <c r="H741" s="19"/>
      <c r="I741" s="19"/>
      <c r="J741" s="19"/>
      <c r="K741" s="19"/>
      <c r="L741" s="19"/>
      <c r="M741" s="19"/>
      <c r="N741" s="7"/>
      <c r="O741" s="19"/>
      <c r="P741" s="19"/>
      <c r="Q741" s="19"/>
      <c r="R741" s="19"/>
      <c r="S741" s="19"/>
      <c r="T741" s="19"/>
      <c r="U741" s="19"/>
      <c r="V741" s="19"/>
      <c r="W741" s="19"/>
      <c r="X741" s="19"/>
      <c r="Y741" s="19"/>
      <c r="Z741" s="19"/>
      <c r="AA741" s="19"/>
    </row>
    <row r="742" spans="2:27" ht="12.75">
      <c r="B742" s="19"/>
      <c r="C742" s="19"/>
      <c r="D742" s="19"/>
      <c r="E742" s="19"/>
      <c r="F742" s="19"/>
      <c r="G742" s="19"/>
      <c r="H742" s="19"/>
      <c r="I742" s="19"/>
      <c r="J742" s="19"/>
      <c r="K742" s="19"/>
      <c r="L742" s="19"/>
      <c r="M742" s="19"/>
      <c r="N742" s="7"/>
      <c r="O742" s="19"/>
      <c r="P742" s="19"/>
      <c r="Q742" s="19"/>
      <c r="R742" s="19"/>
      <c r="S742" s="19"/>
      <c r="T742" s="19"/>
      <c r="U742" s="19"/>
      <c r="V742" s="19"/>
      <c r="W742" s="19"/>
      <c r="X742" s="19"/>
      <c r="Y742" s="19"/>
      <c r="Z742" s="19"/>
      <c r="AA742" s="19"/>
    </row>
    <row r="743" spans="2:27" ht="12.75">
      <c r="B743" s="19"/>
      <c r="C743" s="19"/>
      <c r="D743" s="19"/>
      <c r="E743" s="19"/>
      <c r="F743" s="19"/>
      <c r="G743" s="19"/>
      <c r="H743" s="19"/>
      <c r="I743" s="19"/>
      <c r="J743" s="19"/>
      <c r="K743" s="19"/>
      <c r="L743" s="19"/>
      <c r="M743" s="19"/>
      <c r="N743" s="7"/>
      <c r="O743" s="19"/>
      <c r="P743" s="19"/>
      <c r="Q743" s="19"/>
      <c r="R743" s="19"/>
      <c r="S743" s="19"/>
      <c r="T743" s="19"/>
      <c r="U743" s="19"/>
      <c r="V743" s="19"/>
      <c r="W743" s="19"/>
      <c r="X743" s="19"/>
      <c r="Y743" s="19"/>
      <c r="Z743" s="19"/>
      <c r="AA743" s="19"/>
    </row>
    <row r="744" spans="2:27" ht="12.75">
      <c r="B744" s="19"/>
      <c r="C744" s="19"/>
      <c r="D744" s="19"/>
      <c r="E744" s="19"/>
      <c r="F744" s="19"/>
      <c r="G744" s="19"/>
      <c r="H744" s="19"/>
      <c r="I744" s="19"/>
      <c r="J744" s="19"/>
      <c r="K744" s="19"/>
      <c r="L744" s="19"/>
      <c r="M744" s="19"/>
      <c r="N744" s="7"/>
      <c r="O744" s="19"/>
      <c r="P744" s="19"/>
      <c r="Q744" s="19"/>
      <c r="R744" s="19"/>
      <c r="S744" s="19"/>
      <c r="T744" s="19"/>
      <c r="U744" s="19"/>
      <c r="V744" s="19"/>
      <c r="W744" s="19"/>
      <c r="X744" s="19"/>
      <c r="Y744" s="19"/>
      <c r="Z744" s="19"/>
      <c r="AA744" s="19"/>
    </row>
    <row r="745" spans="2:27" ht="12.75">
      <c r="B745" s="19"/>
      <c r="C745" s="19"/>
      <c r="D745" s="19"/>
      <c r="E745" s="19"/>
      <c r="F745" s="19"/>
      <c r="G745" s="19"/>
      <c r="H745" s="19"/>
      <c r="I745" s="19"/>
      <c r="J745" s="19"/>
      <c r="K745" s="19"/>
      <c r="L745" s="19"/>
      <c r="M745" s="19"/>
      <c r="N745" s="7"/>
      <c r="O745" s="19"/>
      <c r="P745" s="19"/>
      <c r="Q745" s="19"/>
      <c r="R745" s="19"/>
      <c r="S745" s="19"/>
      <c r="T745" s="19"/>
      <c r="U745" s="19"/>
      <c r="V745" s="19"/>
      <c r="W745" s="19"/>
      <c r="X745" s="19"/>
      <c r="Y745" s="19"/>
      <c r="Z745" s="19"/>
      <c r="AA745" s="19"/>
    </row>
    <row r="746" spans="2:27" ht="12.75">
      <c r="B746" s="19"/>
      <c r="C746" s="19"/>
      <c r="D746" s="19"/>
      <c r="E746" s="19"/>
      <c r="F746" s="19"/>
      <c r="G746" s="19"/>
      <c r="H746" s="19"/>
      <c r="I746" s="19"/>
      <c r="J746" s="19"/>
      <c r="K746" s="19"/>
      <c r="L746" s="19"/>
      <c r="M746" s="19"/>
      <c r="N746" s="7"/>
      <c r="O746" s="19"/>
      <c r="P746" s="19"/>
      <c r="Q746" s="19"/>
      <c r="R746" s="19"/>
      <c r="S746" s="19"/>
      <c r="T746" s="19"/>
      <c r="U746" s="19"/>
      <c r="V746" s="19"/>
      <c r="W746" s="19"/>
      <c r="X746" s="19"/>
      <c r="Y746" s="19"/>
      <c r="Z746" s="19"/>
      <c r="AA746" s="19"/>
    </row>
    <row r="747" spans="2:27" ht="12.75">
      <c r="B747" s="19"/>
      <c r="C747" s="19"/>
      <c r="D747" s="19"/>
      <c r="E747" s="19"/>
      <c r="F747" s="19"/>
      <c r="G747" s="19"/>
      <c r="H747" s="19"/>
      <c r="I747" s="19"/>
      <c r="J747" s="19"/>
      <c r="K747" s="19"/>
      <c r="L747" s="19"/>
      <c r="M747" s="19"/>
      <c r="N747" s="7"/>
      <c r="O747" s="19"/>
      <c r="P747" s="19"/>
      <c r="Q747" s="19"/>
      <c r="R747" s="19"/>
      <c r="S747" s="19"/>
      <c r="T747" s="19"/>
      <c r="U747" s="19"/>
      <c r="V747" s="19"/>
      <c r="W747" s="19"/>
      <c r="X747" s="19"/>
      <c r="Y747" s="19"/>
      <c r="Z747" s="19"/>
      <c r="AA747" s="19"/>
    </row>
    <row r="748" spans="2:27" ht="12.75">
      <c r="B748" s="19"/>
      <c r="C748" s="19"/>
      <c r="D748" s="19"/>
      <c r="E748" s="19"/>
      <c r="F748" s="19"/>
      <c r="G748" s="19"/>
      <c r="H748" s="19"/>
      <c r="I748" s="19"/>
      <c r="J748" s="19"/>
      <c r="K748" s="19"/>
      <c r="L748" s="19"/>
      <c r="M748" s="19"/>
      <c r="N748" s="7"/>
      <c r="O748" s="19"/>
      <c r="P748" s="19"/>
      <c r="Q748" s="19"/>
      <c r="R748" s="19"/>
      <c r="S748" s="19"/>
      <c r="T748" s="19"/>
      <c r="U748" s="19"/>
      <c r="V748" s="19"/>
      <c r="W748" s="19"/>
      <c r="X748" s="19"/>
      <c r="Y748" s="19"/>
      <c r="Z748" s="19"/>
      <c r="AA748" s="19"/>
    </row>
    <row r="749" spans="2:27" ht="12.75">
      <c r="B749" s="19"/>
      <c r="C749" s="19"/>
      <c r="D749" s="19"/>
      <c r="E749" s="19"/>
      <c r="F749" s="19"/>
      <c r="G749" s="19"/>
      <c r="H749" s="19"/>
      <c r="I749" s="19"/>
      <c r="J749" s="19"/>
      <c r="K749" s="19"/>
      <c r="L749" s="19"/>
      <c r="M749" s="19"/>
      <c r="N749" s="7"/>
      <c r="O749" s="19"/>
      <c r="P749" s="19"/>
      <c r="Q749" s="19"/>
      <c r="R749" s="19"/>
      <c r="S749" s="19"/>
      <c r="T749" s="19"/>
      <c r="U749" s="19"/>
      <c r="V749" s="19"/>
      <c r="W749" s="19"/>
      <c r="X749" s="19"/>
      <c r="Y749" s="19"/>
      <c r="Z749" s="19"/>
      <c r="AA749" s="19"/>
    </row>
    <row r="750" spans="2:27" ht="12.75">
      <c r="B750" s="19"/>
      <c r="C750" s="19"/>
      <c r="D750" s="19"/>
      <c r="E750" s="19"/>
      <c r="F750" s="19"/>
      <c r="G750" s="19"/>
      <c r="H750" s="19"/>
      <c r="I750" s="19"/>
      <c r="J750" s="19"/>
      <c r="K750" s="19"/>
      <c r="L750" s="19"/>
      <c r="M750" s="19"/>
      <c r="N750" s="7"/>
      <c r="O750" s="19"/>
      <c r="P750" s="19"/>
      <c r="Q750" s="19"/>
      <c r="R750" s="19"/>
      <c r="S750" s="19"/>
      <c r="T750" s="19"/>
      <c r="U750" s="19"/>
      <c r="V750" s="19"/>
      <c r="W750" s="19"/>
      <c r="X750" s="19"/>
      <c r="Y750" s="19"/>
      <c r="Z750" s="19"/>
      <c r="AA750" s="19"/>
    </row>
    <row r="751" spans="2:27" ht="12.75">
      <c r="B751" s="19"/>
      <c r="C751" s="19"/>
      <c r="D751" s="19"/>
      <c r="E751" s="19"/>
      <c r="F751" s="19"/>
      <c r="G751" s="19"/>
      <c r="H751" s="19"/>
      <c r="I751" s="19"/>
      <c r="J751" s="19"/>
      <c r="K751" s="19"/>
      <c r="L751" s="19"/>
      <c r="M751" s="19"/>
      <c r="N751" s="7"/>
      <c r="O751" s="19"/>
      <c r="P751" s="19"/>
      <c r="Q751" s="19"/>
      <c r="R751" s="19"/>
      <c r="S751" s="19"/>
      <c r="T751" s="19"/>
      <c r="U751" s="19"/>
      <c r="V751" s="19"/>
      <c r="W751" s="19"/>
      <c r="X751" s="19"/>
      <c r="Y751" s="19"/>
      <c r="Z751" s="19"/>
      <c r="AA751" s="19"/>
    </row>
    <row r="752" spans="2:27" ht="12.75">
      <c r="B752" s="19"/>
      <c r="C752" s="19"/>
      <c r="D752" s="19"/>
      <c r="E752" s="19"/>
      <c r="F752" s="19"/>
      <c r="G752" s="19"/>
      <c r="H752" s="19"/>
      <c r="I752" s="19"/>
      <c r="J752" s="19"/>
      <c r="K752" s="19"/>
      <c r="L752" s="19"/>
      <c r="M752" s="19"/>
      <c r="N752" s="7"/>
      <c r="O752" s="19"/>
      <c r="P752" s="19"/>
      <c r="Q752" s="19"/>
      <c r="R752" s="19"/>
      <c r="S752" s="19"/>
      <c r="T752" s="19"/>
      <c r="U752" s="19"/>
      <c r="V752" s="19"/>
      <c r="W752" s="19"/>
      <c r="X752" s="19"/>
      <c r="Y752" s="19"/>
      <c r="Z752" s="19"/>
      <c r="AA752" s="19"/>
    </row>
    <row r="753" spans="2:27" ht="12.75">
      <c r="B753" s="19"/>
      <c r="C753" s="19"/>
      <c r="D753" s="19"/>
      <c r="E753" s="19"/>
      <c r="F753" s="19"/>
      <c r="G753" s="19"/>
      <c r="H753" s="19"/>
      <c r="I753" s="19"/>
      <c r="J753" s="19"/>
      <c r="K753" s="19"/>
      <c r="L753" s="19"/>
      <c r="M753" s="19"/>
      <c r="N753" s="7"/>
      <c r="O753" s="19"/>
      <c r="P753" s="19"/>
      <c r="Q753" s="19"/>
      <c r="R753" s="19"/>
      <c r="S753" s="19"/>
      <c r="T753" s="19"/>
      <c r="U753" s="19"/>
      <c r="V753" s="19"/>
      <c r="W753" s="19"/>
      <c r="X753" s="19"/>
      <c r="Y753" s="19"/>
      <c r="Z753" s="19"/>
      <c r="AA753" s="19"/>
    </row>
    <row r="754" spans="2:27" ht="12.75">
      <c r="B754" s="19"/>
      <c r="C754" s="19"/>
      <c r="D754" s="19"/>
      <c r="E754" s="19"/>
      <c r="F754" s="19"/>
      <c r="G754" s="19"/>
      <c r="H754" s="19"/>
      <c r="I754" s="19"/>
      <c r="J754" s="19"/>
      <c r="K754" s="19"/>
      <c r="L754" s="19"/>
      <c r="M754" s="19"/>
      <c r="N754" s="7"/>
      <c r="O754" s="19"/>
      <c r="P754" s="19"/>
      <c r="Q754" s="19"/>
      <c r="R754" s="19"/>
      <c r="S754" s="19"/>
      <c r="T754" s="19"/>
      <c r="U754" s="19"/>
      <c r="V754" s="19"/>
      <c r="W754" s="19"/>
      <c r="X754" s="19"/>
      <c r="Y754" s="19"/>
      <c r="Z754" s="19"/>
      <c r="AA754" s="19"/>
    </row>
    <row r="755" spans="2:27" ht="12.75">
      <c r="B755" s="19"/>
      <c r="C755" s="19"/>
      <c r="D755" s="19"/>
      <c r="E755" s="19"/>
      <c r="F755" s="19"/>
      <c r="G755" s="19"/>
      <c r="H755" s="19"/>
      <c r="I755" s="19"/>
      <c r="J755" s="19"/>
      <c r="K755" s="19"/>
      <c r="L755" s="19"/>
      <c r="M755" s="19"/>
      <c r="N755" s="7"/>
      <c r="O755" s="19"/>
      <c r="P755" s="19"/>
      <c r="Q755" s="19"/>
      <c r="R755" s="19"/>
      <c r="S755" s="19"/>
      <c r="T755" s="19"/>
      <c r="U755" s="19"/>
      <c r="V755" s="19"/>
      <c r="W755" s="19"/>
      <c r="X755" s="19"/>
      <c r="Y755" s="19"/>
      <c r="Z755" s="19"/>
      <c r="AA755" s="19"/>
    </row>
    <row r="756" spans="2:27" ht="12.75">
      <c r="B756" s="19"/>
      <c r="C756" s="19"/>
      <c r="D756" s="19"/>
      <c r="E756" s="19"/>
      <c r="F756" s="19"/>
      <c r="G756" s="19"/>
      <c r="H756" s="19"/>
      <c r="I756" s="19"/>
      <c r="J756" s="19"/>
      <c r="K756" s="19"/>
      <c r="L756" s="19"/>
      <c r="M756" s="19"/>
      <c r="N756" s="7"/>
      <c r="O756" s="19"/>
      <c r="P756" s="19"/>
      <c r="Q756" s="19"/>
      <c r="R756" s="19"/>
      <c r="S756" s="19"/>
      <c r="T756" s="19"/>
      <c r="U756" s="19"/>
      <c r="V756" s="19"/>
      <c r="W756" s="19"/>
      <c r="X756" s="19"/>
      <c r="Y756" s="19"/>
      <c r="Z756" s="19"/>
      <c r="AA756" s="19"/>
    </row>
    <row r="757" spans="2:27" ht="12.75">
      <c r="B757" s="19"/>
      <c r="C757" s="19"/>
      <c r="D757" s="19"/>
      <c r="E757" s="19"/>
      <c r="F757" s="19"/>
      <c r="G757" s="19"/>
      <c r="H757" s="19"/>
      <c r="I757" s="19"/>
      <c r="J757" s="19"/>
      <c r="K757" s="19"/>
      <c r="L757" s="19"/>
      <c r="M757" s="19"/>
      <c r="N757" s="7"/>
      <c r="O757" s="19"/>
      <c r="P757" s="19"/>
      <c r="Q757" s="19"/>
      <c r="R757" s="19"/>
      <c r="S757" s="19"/>
      <c r="T757" s="19"/>
      <c r="U757" s="19"/>
      <c r="V757" s="19"/>
      <c r="W757" s="19"/>
      <c r="X757" s="19"/>
      <c r="Y757" s="19"/>
      <c r="Z757" s="19"/>
      <c r="AA757" s="19"/>
    </row>
    <row r="758" spans="2:27" ht="12.75">
      <c r="B758" s="19"/>
      <c r="C758" s="19"/>
      <c r="D758" s="19"/>
      <c r="E758" s="19"/>
      <c r="F758" s="19"/>
      <c r="G758" s="19"/>
      <c r="H758" s="19"/>
      <c r="I758" s="19"/>
      <c r="J758" s="19"/>
      <c r="K758" s="19"/>
      <c r="L758" s="19"/>
      <c r="M758" s="19"/>
      <c r="N758" s="7"/>
      <c r="O758" s="19"/>
      <c r="P758" s="19"/>
      <c r="Q758" s="19"/>
      <c r="R758" s="19"/>
      <c r="S758" s="19"/>
      <c r="T758" s="19"/>
      <c r="U758" s="19"/>
      <c r="V758" s="19"/>
      <c r="W758" s="19"/>
      <c r="X758" s="19"/>
      <c r="Y758" s="19"/>
      <c r="Z758" s="19"/>
      <c r="AA758" s="19"/>
    </row>
    <row r="759" spans="2:27" ht="12.75">
      <c r="B759" s="19"/>
      <c r="C759" s="19"/>
      <c r="D759" s="19"/>
      <c r="E759" s="19"/>
      <c r="F759" s="19"/>
      <c r="G759" s="19"/>
      <c r="H759" s="19"/>
      <c r="I759" s="19"/>
      <c r="J759" s="19"/>
      <c r="K759" s="19"/>
      <c r="L759" s="19"/>
      <c r="M759" s="19"/>
      <c r="N759" s="7"/>
      <c r="O759" s="19"/>
      <c r="P759" s="19"/>
      <c r="Q759" s="19"/>
      <c r="R759" s="19"/>
      <c r="S759" s="19"/>
      <c r="T759" s="19"/>
      <c r="U759" s="19"/>
      <c r="V759" s="19"/>
      <c r="W759" s="19"/>
      <c r="X759" s="19"/>
      <c r="Y759" s="19"/>
      <c r="Z759" s="19"/>
      <c r="AA759" s="19"/>
    </row>
    <row r="760" spans="2:27" ht="12.75">
      <c r="B760" s="19"/>
      <c r="C760" s="19"/>
      <c r="D760" s="19"/>
      <c r="E760" s="19"/>
      <c r="F760" s="19"/>
      <c r="G760" s="19"/>
      <c r="H760" s="19"/>
      <c r="I760" s="19"/>
      <c r="J760" s="19"/>
      <c r="K760" s="19"/>
      <c r="L760" s="19"/>
      <c r="M760" s="19"/>
      <c r="N760" s="7"/>
      <c r="O760" s="19"/>
      <c r="P760" s="19"/>
      <c r="Q760" s="19"/>
      <c r="R760" s="19"/>
      <c r="S760" s="19"/>
      <c r="T760" s="19"/>
      <c r="U760" s="19"/>
      <c r="V760" s="19"/>
      <c r="W760" s="19"/>
      <c r="X760" s="19"/>
      <c r="Y760" s="19"/>
      <c r="Z760" s="19"/>
      <c r="AA760" s="19"/>
    </row>
    <row r="761" spans="2:27" ht="12.75">
      <c r="B761" s="19"/>
      <c r="C761" s="19"/>
      <c r="D761" s="19"/>
      <c r="E761" s="19"/>
      <c r="F761" s="19"/>
      <c r="G761" s="19"/>
      <c r="H761" s="19"/>
      <c r="I761" s="19"/>
      <c r="J761" s="19"/>
      <c r="K761" s="19"/>
      <c r="L761" s="19"/>
      <c r="M761" s="19"/>
      <c r="N761" s="7"/>
      <c r="O761" s="19"/>
      <c r="P761" s="19"/>
      <c r="Q761" s="19"/>
      <c r="R761" s="19"/>
      <c r="S761" s="19"/>
      <c r="T761" s="19"/>
      <c r="U761" s="19"/>
      <c r="V761" s="19"/>
      <c r="W761" s="19"/>
      <c r="X761" s="19"/>
      <c r="Y761" s="19"/>
      <c r="Z761" s="19"/>
      <c r="AA761" s="19"/>
    </row>
    <row r="762" spans="2:27" ht="12.75">
      <c r="B762" s="19"/>
      <c r="C762" s="19"/>
      <c r="D762" s="19"/>
      <c r="E762" s="19"/>
      <c r="F762" s="19"/>
      <c r="G762" s="19"/>
      <c r="H762" s="19"/>
      <c r="I762" s="19"/>
      <c r="J762" s="19"/>
      <c r="K762" s="19"/>
      <c r="L762" s="19"/>
      <c r="M762" s="19"/>
      <c r="N762" s="7"/>
      <c r="O762" s="19"/>
      <c r="P762" s="19"/>
      <c r="Q762" s="19"/>
      <c r="R762" s="19"/>
      <c r="S762" s="19"/>
      <c r="T762" s="19"/>
      <c r="U762" s="19"/>
      <c r="V762" s="19"/>
      <c r="W762" s="19"/>
      <c r="X762" s="19"/>
      <c r="Y762" s="19"/>
      <c r="Z762" s="19"/>
      <c r="AA762" s="19"/>
    </row>
    <row r="763" spans="2:27" ht="12.75">
      <c r="B763" s="19"/>
      <c r="C763" s="19"/>
      <c r="D763" s="19"/>
      <c r="E763" s="19"/>
      <c r="F763" s="19"/>
      <c r="G763" s="19"/>
      <c r="H763" s="19"/>
      <c r="I763" s="19"/>
      <c r="J763" s="19"/>
      <c r="K763" s="19"/>
      <c r="L763" s="19"/>
      <c r="M763" s="19"/>
      <c r="N763" s="7"/>
      <c r="O763" s="19"/>
      <c r="P763" s="19"/>
      <c r="Q763" s="19"/>
      <c r="R763" s="19"/>
      <c r="S763" s="19"/>
      <c r="T763" s="19"/>
      <c r="U763" s="19"/>
      <c r="V763" s="19"/>
      <c r="W763" s="19"/>
      <c r="X763" s="19"/>
      <c r="Y763" s="19"/>
      <c r="Z763" s="19"/>
      <c r="AA763" s="19"/>
    </row>
    <row r="764" spans="2:27" ht="12.75">
      <c r="B764" s="19"/>
      <c r="C764" s="19"/>
      <c r="D764" s="19"/>
      <c r="E764" s="19"/>
      <c r="F764" s="19"/>
      <c r="G764" s="19"/>
      <c r="H764" s="19"/>
      <c r="I764" s="19"/>
      <c r="J764" s="19"/>
      <c r="K764" s="19"/>
      <c r="L764" s="19"/>
      <c r="M764" s="19"/>
      <c r="N764" s="7"/>
      <c r="O764" s="19"/>
      <c r="P764" s="19"/>
      <c r="Q764" s="19"/>
      <c r="R764" s="19"/>
      <c r="S764" s="19"/>
      <c r="T764" s="19"/>
      <c r="U764" s="19"/>
      <c r="V764" s="19"/>
      <c r="W764" s="19"/>
      <c r="X764" s="19"/>
      <c r="Y764" s="19"/>
      <c r="Z764" s="19"/>
      <c r="AA764" s="19"/>
    </row>
    <row r="765" spans="2:27" ht="12.75">
      <c r="B765" s="19"/>
      <c r="C765" s="19"/>
      <c r="D765" s="19"/>
      <c r="E765" s="19"/>
      <c r="F765" s="19"/>
      <c r="G765" s="19"/>
      <c r="H765" s="19"/>
      <c r="I765" s="19"/>
      <c r="J765" s="19"/>
      <c r="K765" s="19"/>
      <c r="L765" s="19"/>
      <c r="M765" s="19"/>
      <c r="N765" s="7"/>
      <c r="O765" s="19"/>
      <c r="P765" s="19"/>
      <c r="Q765" s="19"/>
      <c r="R765" s="19"/>
      <c r="S765" s="19"/>
      <c r="T765" s="19"/>
      <c r="U765" s="19"/>
      <c r="V765" s="19"/>
      <c r="W765" s="19"/>
      <c r="X765" s="19"/>
      <c r="Y765" s="19"/>
      <c r="Z765" s="19"/>
      <c r="AA765" s="19"/>
    </row>
    <row r="766" spans="2:27" ht="12.75">
      <c r="B766" s="19"/>
      <c r="C766" s="19"/>
      <c r="D766" s="19"/>
      <c r="E766" s="19"/>
      <c r="F766" s="19"/>
      <c r="G766" s="19"/>
      <c r="H766" s="19"/>
      <c r="I766" s="19"/>
      <c r="J766" s="19"/>
      <c r="K766" s="19"/>
      <c r="L766" s="19"/>
      <c r="M766" s="19"/>
      <c r="N766" s="7"/>
      <c r="O766" s="19"/>
      <c r="P766" s="19"/>
      <c r="Q766" s="19"/>
      <c r="R766" s="19"/>
      <c r="S766" s="19"/>
      <c r="T766" s="19"/>
      <c r="U766" s="19"/>
      <c r="V766" s="19"/>
      <c r="W766" s="19"/>
      <c r="X766" s="19"/>
      <c r="Y766" s="19"/>
      <c r="Z766" s="19"/>
      <c r="AA766" s="19"/>
    </row>
    <row r="767" spans="2:27" ht="12.75">
      <c r="B767" s="19"/>
      <c r="C767" s="19"/>
      <c r="D767" s="19"/>
      <c r="E767" s="19"/>
      <c r="F767" s="19"/>
      <c r="G767" s="19"/>
      <c r="H767" s="19"/>
      <c r="I767" s="19"/>
      <c r="J767" s="19"/>
      <c r="K767" s="19"/>
      <c r="L767" s="19"/>
      <c r="M767" s="19"/>
      <c r="N767" s="7"/>
      <c r="O767" s="19"/>
      <c r="P767" s="19"/>
      <c r="Q767" s="19"/>
      <c r="R767" s="19"/>
      <c r="S767" s="19"/>
      <c r="T767" s="19"/>
      <c r="U767" s="19"/>
      <c r="V767" s="19"/>
      <c r="W767" s="19"/>
      <c r="X767" s="19"/>
      <c r="Y767" s="19"/>
      <c r="Z767" s="19"/>
      <c r="AA767" s="19"/>
    </row>
    <row r="768" spans="2:27" ht="12.75">
      <c r="B768" s="19"/>
      <c r="C768" s="19"/>
      <c r="D768" s="19"/>
      <c r="E768" s="19"/>
      <c r="F768" s="19"/>
      <c r="G768" s="19"/>
      <c r="H768" s="19"/>
      <c r="I768" s="19"/>
      <c r="J768" s="19"/>
      <c r="K768" s="19"/>
      <c r="L768" s="19"/>
      <c r="M768" s="19"/>
      <c r="N768" s="7"/>
      <c r="O768" s="19"/>
      <c r="P768" s="19"/>
      <c r="Q768" s="19"/>
      <c r="R768" s="19"/>
      <c r="S768" s="19"/>
      <c r="T768" s="19"/>
      <c r="U768" s="19"/>
      <c r="V768" s="19"/>
      <c r="W768" s="19"/>
      <c r="X768" s="19"/>
      <c r="Y768" s="19"/>
      <c r="Z768" s="19"/>
      <c r="AA768" s="19"/>
    </row>
    <row r="769" spans="2:27" ht="12.75">
      <c r="B769" s="19"/>
      <c r="C769" s="19"/>
      <c r="D769" s="19"/>
      <c r="E769" s="19"/>
      <c r="F769" s="19"/>
      <c r="G769" s="19"/>
      <c r="H769" s="19"/>
      <c r="I769" s="19"/>
      <c r="J769" s="19"/>
      <c r="K769" s="19"/>
      <c r="L769" s="19"/>
      <c r="M769" s="19"/>
      <c r="N769" s="7"/>
      <c r="O769" s="19"/>
      <c r="P769" s="19"/>
      <c r="Q769" s="19"/>
      <c r="R769" s="19"/>
      <c r="S769" s="19"/>
      <c r="T769" s="19"/>
      <c r="U769" s="19"/>
      <c r="V769" s="19"/>
      <c r="W769" s="19"/>
      <c r="X769" s="19"/>
      <c r="Y769" s="19"/>
      <c r="Z769" s="19"/>
      <c r="AA769" s="19"/>
    </row>
    <row r="770" spans="2:27" ht="12.75">
      <c r="B770" s="19"/>
      <c r="C770" s="19"/>
      <c r="D770" s="19"/>
      <c r="E770" s="19"/>
      <c r="F770" s="19"/>
      <c r="G770" s="19"/>
      <c r="H770" s="19"/>
      <c r="I770" s="19"/>
      <c r="J770" s="19"/>
      <c r="K770" s="19"/>
      <c r="L770" s="19"/>
      <c r="M770" s="19"/>
      <c r="N770" s="7"/>
      <c r="O770" s="19"/>
      <c r="P770" s="19"/>
      <c r="Q770" s="19"/>
      <c r="R770" s="19"/>
      <c r="S770" s="19"/>
      <c r="T770" s="19"/>
      <c r="U770" s="19"/>
      <c r="V770" s="19"/>
      <c r="W770" s="19"/>
      <c r="X770" s="19"/>
      <c r="Y770" s="19"/>
      <c r="Z770" s="19"/>
      <c r="AA770" s="19"/>
    </row>
    <row r="771" spans="2:27" ht="12.75">
      <c r="B771" s="19"/>
      <c r="C771" s="19"/>
      <c r="D771" s="19"/>
      <c r="E771" s="19"/>
      <c r="F771" s="19"/>
      <c r="G771" s="19"/>
      <c r="H771" s="19"/>
      <c r="I771" s="19"/>
      <c r="J771" s="19"/>
      <c r="K771" s="19"/>
      <c r="L771" s="19"/>
      <c r="M771" s="19"/>
      <c r="N771" s="7"/>
      <c r="O771" s="19"/>
      <c r="P771" s="19"/>
      <c r="Q771" s="19"/>
      <c r="R771" s="19"/>
      <c r="S771" s="19"/>
      <c r="T771" s="19"/>
      <c r="U771" s="19"/>
      <c r="V771" s="19"/>
      <c r="W771" s="19"/>
      <c r="X771" s="19"/>
      <c r="Y771" s="19"/>
      <c r="Z771" s="19"/>
      <c r="AA771" s="19"/>
    </row>
    <row r="772" spans="2:27" ht="12.75">
      <c r="B772" s="19"/>
      <c r="C772" s="19"/>
      <c r="D772" s="19"/>
      <c r="E772" s="19"/>
      <c r="F772" s="19"/>
      <c r="G772" s="19"/>
      <c r="H772" s="19"/>
      <c r="I772" s="19"/>
      <c r="J772" s="19"/>
      <c r="K772" s="19"/>
      <c r="L772" s="19"/>
      <c r="M772" s="19"/>
      <c r="N772" s="7"/>
      <c r="O772" s="19"/>
      <c r="P772" s="19"/>
      <c r="Q772" s="19"/>
      <c r="R772" s="19"/>
      <c r="S772" s="19"/>
      <c r="T772" s="19"/>
      <c r="U772" s="19"/>
      <c r="V772" s="19"/>
      <c r="W772" s="19"/>
      <c r="X772" s="19"/>
      <c r="Y772" s="19"/>
      <c r="Z772" s="19"/>
      <c r="AA772" s="19"/>
    </row>
    <row r="773" spans="2:27" ht="12.75">
      <c r="B773" s="19"/>
      <c r="C773" s="19"/>
      <c r="D773" s="19"/>
      <c r="E773" s="19"/>
      <c r="F773" s="19"/>
      <c r="G773" s="19"/>
      <c r="H773" s="19"/>
      <c r="I773" s="19"/>
      <c r="J773" s="19"/>
      <c r="K773" s="19"/>
      <c r="L773" s="19"/>
      <c r="M773" s="19"/>
      <c r="N773" s="7"/>
      <c r="O773" s="19"/>
      <c r="P773" s="19"/>
      <c r="Q773" s="19"/>
      <c r="R773" s="19"/>
      <c r="S773" s="19"/>
      <c r="T773" s="19"/>
      <c r="U773" s="19"/>
      <c r="V773" s="19"/>
      <c r="W773" s="19"/>
      <c r="X773" s="19"/>
      <c r="Y773" s="19"/>
      <c r="Z773" s="19"/>
      <c r="AA773" s="19"/>
    </row>
    <row r="774" spans="2:27" ht="12.75">
      <c r="B774" s="19"/>
      <c r="C774" s="19"/>
      <c r="D774" s="19"/>
      <c r="E774" s="19"/>
      <c r="F774" s="19"/>
      <c r="G774" s="19"/>
      <c r="H774" s="19"/>
      <c r="I774" s="19"/>
      <c r="J774" s="19"/>
      <c r="K774" s="19"/>
      <c r="L774" s="19"/>
      <c r="M774" s="19"/>
      <c r="N774" s="7"/>
      <c r="O774" s="19"/>
      <c r="P774" s="19"/>
      <c r="Q774" s="19"/>
      <c r="R774" s="19"/>
      <c r="S774" s="19"/>
      <c r="T774" s="19"/>
      <c r="U774" s="19"/>
      <c r="V774" s="19"/>
      <c r="W774" s="19"/>
      <c r="X774" s="19"/>
      <c r="Y774" s="19"/>
      <c r="Z774" s="19"/>
      <c r="AA774" s="19"/>
    </row>
    <row r="775" spans="2:27" ht="12.75">
      <c r="B775" s="19"/>
      <c r="C775" s="19"/>
      <c r="D775" s="19"/>
      <c r="E775" s="19"/>
      <c r="F775" s="19"/>
      <c r="G775" s="19"/>
      <c r="H775" s="19"/>
      <c r="I775" s="19"/>
      <c r="J775" s="19"/>
      <c r="K775" s="19"/>
      <c r="L775" s="19"/>
      <c r="M775" s="19"/>
      <c r="N775" s="7"/>
      <c r="O775" s="19"/>
      <c r="P775" s="19"/>
      <c r="Q775" s="19"/>
      <c r="R775" s="19"/>
      <c r="S775" s="19"/>
      <c r="T775" s="19"/>
      <c r="U775" s="19"/>
      <c r="V775" s="19"/>
      <c r="W775" s="19"/>
      <c r="X775" s="19"/>
      <c r="Y775" s="19"/>
      <c r="Z775" s="19"/>
      <c r="AA775" s="19"/>
    </row>
    <row r="776" spans="2:27" ht="12.75">
      <c r="B776" s="19"/>
      <c r="C776" s="19"/>
      <c r="D776" s="19"/>
      <c r="E776" s="19"/>
      <c r="F776" s="19"/>
      <c r="G776" s="19"/>
      <c r="H776" s="19"/>
      <c r="I776" s="19"/>
      <c r="J776" s="19"/>
      <c r="K776" s="19"/>
      <c r="L776" s="19"/>
      <c r="M776" s="19"/>
      <c r="N776" s="7"/>
      <c r="O776" s="19"/>
      <c r="P776" s="19"/>
      <c r="Q776" s="19"/>
      <c r="R776" s="19"/>
      <c r="S776" s="19"/>
      <c r="T776" s="19"/>
      <c r="U776" s="19"/>
      <c r="V776" s="19"/>
      <c r="W776" s="19"/>
      <c r="X776" s="19"/>
      <c r="Y776" s="19"/>
      <c r="Z776" s="19"/>
      <c r="AA776" s="19"/>
    </row>
    <row r="777" spans="2:27" ht="12.75">
      <c r="B777" s="19"/>
      <c r="C777" s="19"/>
      <c r="D777" s="19"/>
      <c r="E777" s="19"/>
      <c r="F777" s="19"/>
      <c r="G777" s="19"/>
      <c r="H777" s="19"/>
      <c r="I777" s="19"/>
      <c r="J777" s="19"/>
      <c r="K777" s="19"/>
      <c r="L777" s="19"/>
      <c r="M777" s="19"/>
      <c r="N777" s="7"/>
      <c r="O777" s="19"/>
      <c r="P777" s="19"/>
      <c r="Q777" s="19"/>
      <c r="R777" s="19"/>
      <c r="S777" s="19"/>
      <c r="T777" s="19"/>
      <c r="U777" s="19"/>
      <c r="V777" s="19"/>
      <c r="W777" s="19"/>
      <c r="X777" s="19"/>
      <c r="Y777" s="19"/>
      <c r="Z777" s="19"/>
      <c r="AA777" s="19"/>
    </row>
    <row r="778" spans="2:27" ht="12.75">
      <c r="B778" s="19"/>
      <c r="C778" s="19"/>
      <c r="D778" s="19"/>
      <c r="E778" s="19"/>
      <c r="F778" s="19"/>
      <c r="G778" s="19"/>
      <c r="H778" s="19"/>
      <c r="I778" s="19"/>
      <c r="J778" s="19"/>
      <c r="K778" s="19"/>
      <c r="L778" s="19"/>
      <c r="M778" s="19"/>
      <c r="N778" s="7"/>
      <c r="O778" s="19"/>
      <c r="P778" s="19"/>
      <c r="Q778" s="19"/>
      <c r="R778" s="19"/>
      <c r="S778" s="19"/>
      <c r="T778" s="19"/>
      <c r="U778" s="19"/>
      <c r="V778" s="19"/>
      <c r="W778" s="19"/>
      <c r="X778" s="19"/>
      <c r="Y778" s="19"/>
      <c r="Z778" s="19"/>
      <c r="AA778" s="19"/>
    </row>
    <row r="779" spans="2:27" ht="12.75">
      <c r="B779" s="19"/>
      <c r="C779" s="19"/>
      <c r="D779" s="19"/>
      <c r="E779" s="19"/>
      <c r="F779" s="19"/>
      <c r="G779" s="19"/>
      <c r="H779" s="19"/>
      <c r="I779" s="19"/>
      <c r="J779" s="19"/>
      <c r="K779" s="19"/>
      <c r="L779" s="19"/>
      <c r="M779" s="19"/>
      <c r="N779" s="7"/>
      <c r="O779" s="19"/>
      <c r="P779" s="19"/>
      <c r="Q779" s="19"/>
      <c r="R779" s="19"/>
      <c r="S779" s="19"/>
      <c r="T779" s="19"/>
      <c r="U779" s="19"/>
      <c r="V779" s="19"/>
      <c r="W779" s="19"/>
      <c r="X779" s="19"/>
      <c r="Y779" s="19"/>
      <c r="Z779" s="19"/>
      <c r="AA779" s="19"/>
    </row>
    <row r="780" spans="2:27" ht="12.75">
      <c r="B780" s="19"/>
      <c r="C780" s="19"/>
      <c r="D780" s="19"/>
      <c r="E780" s="19"/>
      <c r="F780" s="19"/>
      <c r="G780" s="19"/>
      <c r="H780" s="19"/>
      <c r="I780" s="19"/>
      <c r="J780" s="19"/>
      <c r="K780" s="19"/>
      <c r="L780" s="19"/>
      <c r="M780" s="19"/>
      <c r="N780" s="7"/>
      <c r="O780" s="19"/>
      <c r="P780" s="19"/>
      <c r="Q780" s="19"/>
      <c r="R780" s="19"/>
      <c r="S780" s="19"/>
      <c r="T780" s="19"/>
      <c r="U780" s="19"/>
      <c r="V780" s="19"/>
      <c r="W780" s="19"/>
      <c r="X780" s="19"/>
      <c r="Y780" s="19"/>
      <c r="Z780" s="19"/>
      <c r="AA780" s="19"/>
    </row>
    <row r="781" spans="2:27" ht="12.75">
      <c r="B781" s="19"/>
      <c r="C781" s="19"/>
      <c r="D781" s="19"/>
      <c r="E781" s="19"/>
      <c r="F781" s="19"/>
      <c r="G781" s="19"/>
      <c r="H781" s="19"/>
      <c r="I781" s="19"/>
      <c r="J781" s="19"/>
      <c r="K781" s="19"/>
      <c r="L781" s="19"/>
      <c r="M781" s="19"/>
      <c r="N781" s="7"/>
      <c r="O781" s="19"/>
      <c r="P781" s="19"/>
      <c r="Q781" s="19"/>
      <c r="R781" s="19"/>
      <c r="S781" s="19"/>
      <c r="T781" s="19"/>
      <c r="U781" s="19"/>
      <c r="V781" s="19"/>
      <c r="W781" s="19"/>
      <c r="X781" s="19"/>
      <c r="Y781" s="19"/>
      <c r="Z781" s="19"/>
      <c r="AA781" s="19"/>
    </row>
    <row r="782" spans="2:27" ht="12.75">
      <c r="B782" s="19"/>
      <c r="C782" s="19"/>
      <c r="D782" s="19"/>
      <c r="E782" s="19"/>
      <c r="F782" s="19"/>
      <c r="G782" s="19"/>
      <c r="H782" s="19"/>
      <c r="I782" s="19"/>
      <c r="J782" s="19"/>
      <c r="K782" s="19"/>
      <c r="L782" s="19"/>
      <c r="M782" s="19"/>
      <c r="N782" s="7"/>
      <c r="O782" s="19"/>
      <c r="P782" s="19"/>
      <c r="Q782" s="19"/>
      <c r="R782" s="19"/>
      <c r="S782" s="19"/>
      <c r="T782" s="19"/>
      <c r="U782" s="19"/>
      <c r="V782" s="19"/>
      <c r="W782" s="19"/>
      <c r="X782" s="19"/>
      <c r="Y782" s="19"/>
      <c r="Z782" s="19"/>
      <c r="AA782" s="19"/>
    </row>
    <row r="783" spans="2:27" ht="12.75">
      <c r="B783" s="19"/>
      <c r="C783" s="19"/>
      <c r="D783" s="19"/>
      <c r="E783" s="19"/>
      <c r="F783" s="19"/>
      <c r="G783" s="19"/>
      <c r="H783" s="19"/>
      <c r="I783" s="19"/>
      <c r="J783" s="19"/>
      <c r="K783" s="19"/>
      <c r="L783" s="19"/>
      <c r="M783" s="19"/>
      <c r="N783" s="7"/>
      <c r="O783" s="19"/>
      <c r="P783" s="19"/>
      <c r="Q783" s="19"/>
      <c r="R783" s="19"/>
      <c r="S783" s="19"/>
      <c r="T783" s="19"/>
      <c r="U783" s="19"/>
      <c r="V783" s="19"/>
      <c r="W783" s="19"/>
      <c r="X783" s="19"/>
      <c r="Y783" s="19"/>
      <c r="Z783" s="19"/>
      <c r="AA783" s="19"/>
    </row>
    <row r="784" spans="2:27" ht="12.75">
      <c r="B784" s="19"/>
      <c r="C784" s="19"/>
      <c r="D784" s="19"/>
      <c r="E784" s="19"/>
      <c r="F784" s="19"/>
      <c r="G784" s="19"/>
      <c r="H784" s="19"/>
      <c r="I784" s="19"/>
      <c r="J784" s="19"/>
      <c r="K784" s="19"/>
      <c r="L784" s="19"/>
      <c r="M784" s="19"/>
      <c r="N784" s="7"/>
      <c r="O784" s="19"/>
      <c r="P784" s="19"/>
      <c r="Q784" s="19"/>
      <c r="R784" s="19"/>
      <c r="S784" s="19"/>
      <c r="T784" s="19"/>
      <c r="U784" s="19"/>
      <c r="V784" s="19"/>
      <c r="W784" s="19"/>
      <c r="X784" s="19"/>
      <c r="Y784" s="19"/>
      <c r="Z784" s="19"/>
      <c r="AA784" s="19"/>
    </row>
    <row r="785" spans="2:27" ht="12.75">
      <c r="B785" s="19"/>
      <c r="C785" s="19"/>
      <c r="D785" s="19"/>
      <c r="E785" s="19"/>
      <c r="F785" s="19"/>
      <c r="G785" s="19"/>
      <c r="H785" s="19"/>
      <c r="I785" s="19"/>
      <c r="J785" s="19"/>
      <c r="K785" s="19"/>
      <c r="L785" s="19"/>
      <c r="M785" s="19"/>
      <c r="N785" s="7"/>
      <c r="O785" s="19"/>
      <c r="P785" s="19"/>
      <c r="Q785" s="19"/>
      <c r="R785" s="19"/>
      <c r="S785" s="19"/>
      <c r="T785" s="19"/>
      <c r="U785" s="19"/>
      <c r="V785" s="19"/>
      <c r="W785" s="19"/>
      <c r="X785" s="19"/>
      <c r="Y785" s="19"/>
      <c r="Z785" s="19"/>
      <c r="AA785" s="19"/>
    </row>
    <row r="786" spans="2:27" ht="12.75">
      <c r="B786" s="19"/>
      <c r="C786" s="19"/>
      <c r="D786" s="19"/>
      <c r="E786" s="19"/>
      <c r="F786" s="19"/>
      <c r="G786" s="19"/>
      <c r="H786" s="19"/>
      <c r="I786" s="19"/>
      <c r="J786" s="19"/>
      <c r="K786" s="19"/>
      <c r="L786" s="19"/>
      <c r="M786" s="19"/>
      <c r="N786" s="7"/>
      <c r="O786" s="19"/>
      <c r="P786" s="19"/>
      <c r="Q786" s="19"/>
      <c r="R786" s="19"/>
      <c r="S786" s="19"/>
      <c r="T786" s="19"/>
      <c r="U786" s="19"/>
      <c r="V786" s="19"/>
      <c r="W786" s="19"/>
      <c r="X786" s="19"/>
      <c r="Y786" s="19"/>
      <c r="Z786" s="19"/>
      <c r="AA786" s="19"/>
    </row>
    <row r="787" spans="2:27" ht="12.75">
      <c r="B787" s="19"/>
      <c r="C787" s="19"/>
      <c r="D787" s="19"/>
      <c r="E787" s="19"/>
      <c r="F787" s="19"/>
      <c r="G787" s="19"/>
      <c r="H787" s="19"/>
      <c r="I787" s="19"/>
      <c r="J787" s="19"/>
      <c r="K787" s="19"/>
      <c r="L787" s="19"/>
      <c r="M787" s="19"/>
      <c r="N787" s="7"/>
      <c r="O787" s="19"/>
      <c r="P787" s="19"/>
      <c r="Q787" s="19"/>
      <c r="R787" s="19"/>
      <c r="S787" s="19"/>
      <c r="T787" s="19"/>
      <c r="U787" s="19"/>
      <c r="V787" s="19"/>
      <c r="W787" s="19"/>
      <c r="X787" s="19"/>
      <c r="Y787" s="19"/>
      <c r="Z787" s="19"/>
      <c r="AA787" s="19"/>
    </row>
    <row r="788" spans="2:27" ht="12.75">
      <c r="B788" s="19"/>
      <c r="C788" s="19"/>
      <c r="D788" s="19"/>
      <c r="E788" s="19"/>
      <c r="F788" s="19"/>
      <c r="G788" s="19"/>
      <c r="H788" s="19"/>
      <c r="I788" s="19"/>
      <c r="J788" s="19"/>
      <c r="K788" s="19"/>
      <c r="L788" s="19"/>
      <c r="M788" s="19"/>
      <c r="N788" s="7"/>
      <c r="O788" s="19"/>
      <c r="P788" s="19"/>
      <c r="Q788" s="19"/>
      <c r="R788" s="19"/>
      <c r="S788" s="19"/>
      <c r="T788" s="19"/>
      <c r="U788" s="19"/>
      <c r="V788" s="19"/>
      <c r="W788" s="19"/>
      <c r="X788" s="19"/>
      <c r="Y788" s="19"/>
      <c r="Z788" s="19"/>
      <c r="AA788" s="19"/>
    </row>
    <row r="789" spans="2:27" ht="12.75">
      <c r="B789" s="19"/>
      <c r="C789" s="19"/>
      <c r="D789" s="19"/>
      <c r="E789" s="19"/>
      <c r="F789" s="19"/>
      <c r="G789" s="19"/>
      <c r="H789" s="19"/>
      <c r="I789" s="19"/>
      <c r="J789" s="19"/>
      <c r="K789" s="19"/>
      <c r="L789" s="19"/>
      <c r="M789" s="19"/>
      <c r="N789" s="7"/>
      <c r="O789" s="19"/>
      <c r="P789" s="19"/>
      <c r="Q789" s="19"/>
      <c r="R789" s="19"/>
      <c r="S789" s="19"/>
      <c r="T789" s="19"/>
      <c r="U789" s="19"/>
      <c r="V789" s="19"/>
      <c r="W789" s="19"/>
      <c r="X789" s="19"/>
      <c r="Y789" s="19"/>
      <c r="Z789" s="19"/>
      <c r="AA789" s="19"/>
    </row>
    <row r="790" spans="2:27" ht="12.75">
      <c r="B790" s="19"/>
      <c r="C790" s="19"/>
      <c r="D790" s="19"/>
      <c r="E790" s="19"/>
      <c r="F790" s="19"/>
      <c r="G790" s="19"/>
      <c r="H790" s="19"/>
      <c r="I790" s="19"/>
      <c r="J790" s="19"/>
      <c r="K790" s="19"/>
      <c r="L790" s="19"/>
      <c r="M790" s="19"/>
      <c r="N790" s="7"/>
      <c r="O790" s="19"/>
      <c r="P790" s="19"/>
      <c r="Q790" s="19"/>
      <c r="R790" s="19"/>
      <c r="S790" s="19"/>
      <c r="T790" s="19"/>
      <c r="U790" s="19"/>
      <c r="V790" s="19"/>
      <c r="W790" s="19"/>
      <c r="X790" s="19"/>
      <c r="Y790" s="19"/>
      <c r="Z790" s="19"/>
      <c r="AA790" s="19"/>
    </row>
    <row r="791" spans="2:27" ht="12.75">
      <c r="B791" s="19"/>
      <c r="C791" s="19"/>
      <c r="D791" s="19"/>
      <c r="E791" s="19"/>
      <c r="F791" s="19"/>
      <c r="G791" s="19"/>
      <c r="H791" s="19"/>
      <c r="I791" s="19"/>
      <c r="J791" s="19"/>
      <c r="K791" s="19"/>
      <c r="L791" s="19"/>
      <c r="M791" s="19"/>
      <c r="N791" s="7"/>
      <c r="O791" s="19"/>
      <c r="P791" s="19"/>
      <c r="Q791" s="19"/>
      <c r="R791" s="19"/>
      <c r="S791" s="19"/>
      <c r="T791" s="19"/>
      <c r="U791" s="19"/>
      <c r="V791" s="19"/>
      <c r="W791" s="19"/>
      <c r="X791" s="19"/>
      <c r="Y791" s="19"/>
      <c r="Z791" s="19"/>
      <c r="AA791" s="19"/>
    </row>
    <row r="792" spans="2:27" ht="12.75">
      <c r="B792" s="19"/>
      <c r="C792" s="19"/>
      <c r="D792" s="19"/>
      <c r="E792" s="19"/>
      <c r="F792" s="19"/>
      <c r="G792" s="19"/>
      <c r="H792" s="19"/>
      <c r="I792" s="19"/>
      <c r="J792" s="19"/>
      <c r="K792" s="19"/>
      <c r="L792" s="19"/>
      <c r="M792" s="19"/>
      <c r="N792" s="7"/>
      <c r="O792" s="19"/>
      <c r="P792" s="19"/>
      <c r="Q792" s="19"/>
      <c r="R792" s="19"/>
      <c r="S792" s="19"/>
      <c r="T792" s="19"/>
      <c r="U792" s="19"/>
      <c r="V792" s="19"/>
      <c r="W792" s="19"/>
      <c r="X792" s="19"/>
      <c r="Y792" s="19"/>
      <c r="Z792" s="19"/>
      <c r="AA792" s="19"/>
    </row>
    <row r="793" spans="2:27" ht="12.75">
      <c r="B793" s="19"/>
      <c r="C793" s="19"/>
      <c r="D793" s="19"/>
      <c r="E793" s="19"/>
      <c r="F793" s="19"/>
      <c r="G793" s="19"/>
      <c r="H793" s="19"/>
      <c r="I793" s="19"/>
      <c r="J793" s="19"/>
      <c r="K793" s="19"/>
      <c r="L793" s="19"/>
      <c r="M793" s="19"/>
      <c r="N793" s="7"/>
      <c r="O793" s="19"/>
      <c r="P793" s="19"/>
      <c r="Q793" s="19"/>
      <c r="R793" s="19"/>
      <c r="S793" s="19"/>
      <c r="T793" s="19"/>
      <c r="U793" s="19"/>
      <c r="V793" s="19"/>
      <c r="W793" s="19"/>
      <c r="X793" s="19"/>
      <c r="Y793" s="19"/>
      <c r="Z793" s="19"/>
      <c r="AA793" s="19"/>
    </row>
    <row r="794" spans="2:27" ht="12.75">
      <c r="B794" s="19"/>
      <c r="C794" s="19"/>
      <c r="D794" s="19"/>
      <c r="E794" s="19"/>
      <c r="F794" s="19"/>
      <c r="G794" s="19"/>
      <c r="H794" s="19"/>
      <c r="I794" s="19"/>
      <c r="J794" s="19"/>
      <c r="K794" s="19"/>
      <c r="L794" s="19"/>
      <c r="M794" s="19"/>
      <c r="N794" s="7"/>
      <c r="O794" s="19"/>
      <c r="P794" s="19"/>
      <c r="Q794" s="19"/>
      <c r="R794" s="19"/>
      <c r="S794" s="19"/>
      <c r="T794" s="19"/>
      <c r="U794" s="19"/>
      <c r="V794" s="19"/>
      <c r="W794" s="19"/>
      <c r="X794" s="19"/>
      <c r="Y794" s="19"/>
      <c r="Z794" s="19"/>
      <c r="AA794" s="19"/>
    </row>
    <row r="795" spans="2:27" ht="12.75">
      <c r="B795" s="19"/>
      <c r="C795" s="19"/>
      <c r="D795" s="19"/>
      <c r="E795" s="19"/>
      <c r="F795" s="19"/>
      <c r="G795" s="19"/>
      <c r="H795" s="19"/>
      <c r="I795" s="19"/>
      <c r="J795" s="19"/>
      <c r="K795" s="19"/>
      <c r="L795" s="19"/>
      <c r="M795" s="19"/>
      <c r="N795" s="7"/>
      <c r="O795" s="19"/>
      <c r="P795" s="19"/>
      <c r="Q795" s="19"/>
      <c r="R795" s="19"/>
      <c r="S795" s="19"/>
      <c r="T795" s="19"/>
      <c r="U795" s="19"/>
      <c r="V795" s="19"/>
      <c r="W795" s="19"/>
      <c r="X795" s="19"/>
      <c r="Y795" s="19"/>
      <c r="Z795" s="19"/>
      <c r="AA795" s="19"/>
    </row>
    <row r="796" spans="2:27" ht="12.75">
      <c r="B796" s="19"/>
      <c r="C796" s="19"/>
      <c r="D796" s="19"/>
      <c r="E796" s="19"/>
      <c r="F796" s="19"/>
      <c r="G796" s="19"/>
      <c r="H796" s="19"/>
      <c r="I796" s="19"/>
      <c r="J796" s="19"/>
      <c r="K796" s="19"/>
      <c r="L796" s="19"/>
      <c r="M796" s="19"/>
      <c r="N796" s="7"/>
      <c r="O796" s="19"/>
      <c r="P796" s="19"/>
      <c r="Q796" s="19"/>
      <c r="R796" s="19"/>
      <c r="S796" s="19"/>
      <c r="T796" s="19"/>
      <c r="U796" s="19"/>
      <c r="V796" s="19"/>
      <c r="W796" s="19"/>
      <c r="X796" s="19"/>
      <c r="Y796" s="19"/>
      <c r="Z796" s="19"/>
      <c r="AA796" s="19"/>
    </row>
    <row r="797" spans="2:27" ht="12.75">
      <c r="B797" s="19"/>
      <c r="C797" s="19"/>
      <c r="D797" s="19"/>
      <c r="E797" s="19"/>
      <c r="F797" s="19"/>
      <c r="G797" s="19"/>
      <c r="H797" s="19"/>
      <c r="I797" s="19"/>
      <c r="J797" s="19"/>
      <c r="K797" s="19"/>
      <c r="L797" s="19"/>
      <c r="M797" s="19"/>
      <c r="N797" s="7"/>
      <c r="O797" s="19"/>
      <c r="P797" s="19"/>
      <c r="Q797" s="19"/>
      <c r="R797" s="19"/>
      <c r="S797" s="19"/>
      <c r="T797" s="19"/>
      <c r="U797" s="19"/>
      <c r="V797" s="19"/>
      <c r="W797" s="19"/>
      <c r="X797" s="19"/>
      <c r="Y797" s="19"/>
      <c r="Z797" s="19"/>
      <c r="AA797" s="19"/>
    </row>
    <row r="798" spans="2:27" ht="12.75">
      <c r="B798" s="19"/>
      <c r="C798" s="19"/>
      <c r="D798" s="19"/>
      <c r="E798" s="19"/>
      <c r="F798" s="19"/>
      <c r="G798" s="19"/>
      <c r="H798" s="19"/>
      <c r="I798" s="19"/>
      <c r="J798" s="19"/>
      <c r="K798" s="19"/>
      <c r="L798" s="19"/>
      <c r="M798" s="19"/>
      <c r="N798" s="7"/>
      <c r="O798" s="19"/>
      <c r="P798" s="19"/>
      <c r="Q798" s="19"/>
      <c r="R798" s="19"/>
      <c r="S798" s="19"/>
      <c r="T798" s="19"/>
      <c r="U798" s="19"/>
      <c r="V798" s="19"/>
      <c r="W798" s="19"/>
      <c r="X798" s="19"/>
      <c r="Y798" s="19"/>
      <c r="Z798" s="19"/>
      <c r="AA798" s="19"/>
    </row>
    <row r="799" spans="2:27" ht="12.75">
      <c r="B799" s="19"/>
      <c r="C799" s="19"/>
      <c r="D799" s="19"/>
      <c r="E799" s="19"/>
      <c r="F799" s="19"/>
      <c r="G799" s="19"/>
      <c r="H799" s="19"/>
      <c r="I799" s="19"/>
      <c r="J799" s="19"/>
      <c r="K799" s="19"/>
      <c r="L799" s="19"/>
      <c r="M799" s="19"/>
      <c r="N799" s="7"/>
      <c r="O799" s="19"/>
      <c r="P799" s="19"/>
      <c r="Q799" s="19"/>
      <c r="R799" s="19"/>
      <c r="S799" s="19"/>
      <c r="T799" s="19"/>
      <c r="U799" s="19"/>
      <c r="V799" s="19"/>
      <c r="W799" s="19"/>
      <c r="X799" s="19"/>
      <c r="Y799" s="19"/>
      <c r="Z799" s="19"/>
      <c r="AA799" s="19"/>
    </row>
    <row r="800" spans="2:27" ht="12.75">
      <c r="B800" s="19"/>
      <c r="C800" s="19"/>
      <c r="D800" s="19"/>
      <c r="E800" s="19"/>
      <c r="F800" s="19"/>
      <c r="G800" s="19"/>
      <c r="H800" s="19"/>
      <c r="I800" s="19"/>
      <c r="J800" s="19"/>
      <c r="K800" s="19"/>
      <c r="L800" s="19"/>
      <c r="M800" s="19"/>
      <c r="N800" s="7"/>
      <c r="O800" s="19"/>
      <c r="P800" s="19"/>
      <c r="Q800" s="19"/>
      <c r="R800" s="19"/>
      <c r="S800" s="19"/>
      <c r="T800" s="19"/>
      <c r="U800" s="19"/>
      <c r="V800" s="19"/>
      <c r="W800" s="19"/>
      <c r="X800" s="19"/>
      <c r="Y800" s="19"/>
      <c r="Z800" s="19"/>
      <c r="AA800" s="19"/>
    </row>
    <row r="801" spans="2:27" ht="12.75">
      <c r="B801" s="19"/>
      <c r="C801" s="19"/>
      <c r="D801" s="19"/>
      <c r="E801" s="19"/>
      <c r="F801" s="19"/>
      <c r="G801" s="19"/>
      <c r="H801" s="19"/>
      <c r="I801" s="19"/>
      <c r="J801" s="19"/>
      <c r="K801" s="19"/>
      <c r="L801" s="19"/>
      <c r="M801" s="19"/>
      <c r="N801" s="7"/>
      <c r="O801" s="19"/>
      <c r="P801" s="19"/>
      <c r="Q801" s="19"/>
      <c r="R801" s="19"/>
      <c r="S801" s="19"/>
      <c r="T801" s="19"/>
      <c r="U801" s="19"/>
      <c r="V801" s="19"/>
      <c r="W801" s="19"/>
      <c r="X801" s="19"/>
      <c r="Y801" s="19"/>
      <c r="Z801" s="19"/>
      <c r="AA801" s="19"/>
    </row>
    <row r="802" spans="2:27" ht="12.75">
      <c r="B802" s="19"/>
      <c r="C802" s="19"/>
      <c r="D802" s="19"/>
      <c r="E802" s="19"/>
      <c r="F802" s="19"/>
      <c r="G802" s="19"/>
      <c r="H802" s="19"/>
      <c r="I802" s="19"/>
      <c r="J802" s="19"/>
      <c r="K802" s="19"/>
      <c r="L802" s="19"/>
      <c r="M802" s="19"/>
      <c r="N802" s="7"/>
      <c r="O802" s="19"/>
      <c r="P802" s="19"/>
      <c r="Q802" s="19"/>
      <c r="R802" s="19"/>
      <c r="S802" s="19"/>
      <c r="T802" s="19"/>
      <c r="U802" s="19"/>
      <c r="V802" s="19"/>
      <c r="W802" s="19"/>
      <c r="X802" s="19"/>
      <c r="Y802" s="19"/>
      <c r="Z802" s="19"/>
      <c r="AA802" s="19"/>
    </row>
    <row r="803" spans="2:27" ht="12.75">
      <c r="B803" s="19"/>
      <c r="C803" s="19"/>
      <c r="D803" s="19"/>
      <c r="E803" s="19"/>
      <c r="F803" s="19"/>
      <c r="G803" s="19"/>
      <c r="H803" s="19"/>
      <c r="I803" s="19"/>
      <c r="J803" s="19"/>
      <c r="K803" s="19"/>
      <c r="L803" s="19"/>
      <c r="M803" s="19"/>
      <c r="N803" s="7"/>
      <c r="O803" s="19"/>
      <c r="P803" s="19"/>
      <c r="Q803" s="19"/>
      <c r="R803" s="19"/>
      <c r="S803" s="19"/>
      <c r="T803" s="19"/>
      <c r="U803" s="19"/>
      <c r="V803" s="19"/>
      <c r="W803" s="19"/>
      <c r="X803" s="19"/>
      <c r="Y803" s="19"/>
      <c r="Z803" s="19"/>
      <c r="AA803" s="19"/>
    </row>
    <row r="804" spans="2:27" ht="12.75">
      <c r="B804" s="19"/>
      <c r="C804" s="19"/>
      <c r="D804" s="19"/>
      <c r="E804" s="19"/>
      <c r="F804" s="19"/>
      <c r="G804" s="19"/>
      <c r="H804" s="19"/>
      <c r="I804" s="19"/>
      <c r="J804" s="19"/>
      <c r="K804" s="19"/>
      <c r="L804" s="19"/>
      <c r="M804" s="19"/>
      <c r="N804" s="7"/>
      <c r="O804" s="19"/>
      <c r="P804" s="19"/>
      <c r="Q804" s="19"/>
      <c r="R804" s="19"/>
      <c r="S804" s="19"/>
      <c r="T804" s="19"/>
      <c r="U804" s="19"/>
      <c r="V804" s="19"/>
      <c r="W804" s="19"/>
      <c r="X804" s="19"/>
      <c r="Y804" s="19"/>
      <c r="Z804" s="19"/>
      <c r="AA804" s="19"/>
    </row>
    <row r="805" spans="2:27" ht="12.75">
      <c r="B805" s="19"/>
      <c r="C805" s="19"/>
      <c r="D805" s="19"/>
      <c r="E805" s="19"/>
      <c r="F805" s="19"/>
      <c r="G805" s="19"/>
      <c r="H805" s="19"/>
      <c r="I805" s="19"/>
      <c r="J805" s="19"/>
      <c r="K805" s="19"/>
      <c r="L805" s="19"/>
      <c r="M805" s="19"/>
      <c r="N805" s="7"/>
      <c r="O805" s="19"/>
      <c r="P805" s="19"/>
      <c r="Q805" s="19"/>
      <c r="R805" s="19"/>
      <c r="S805" s="19"/>
      <c r="T805" s="19"/>
      <c r="U805" s="19"/>
      <c r="V805" s="19"/>
      <c r="W805" s="19"/>
      <c r="X805" s="19"/>
      <c r="Y805" s="19"/>
      <c r="Z805" s="19"/>
      <c r="AA805" s="19"/>
    </row>
    <row r="806" spans="2:27" ht="12.75">
      <c r="B806" s="19"/>
      <c r="C806" s="19"/>
      <c r="D806" s="19"/>
      <c r="E806" s="19"/>
      <c r="F806" s="19"/>
      <c r="G806" s="19"/>
      <c r="H806" s="19"/>
      <c r="I806" s="19"/>
      <c r="J806" s="19"/>
      <c r="K806" s="19"/>
      <c r="L806" s="19"/>
      <c r="M806" s="19"/>
      <c r="N806" s="7"/>
      <c r="O806" s="19"/>
      <c r="P806" s="19"/>
      <c r="Q806" s="19"/>
      <c r="R806" s="19"/>
      <c r="S806" s="19"/>
      <c r="T806" s="19"/>
      <c r="U806" s="19"/>
      <c r="V806" s="19"/>
      <c r="W806" s="19"/>
      <c r="X806" s="19"/>
      <c r="Y806" s="19"/>
      <c r="Z806" s="19"/>
      <c r="AA806" s="19"/>
    </row>
    <row r="807" spans="2:27" ht="12.75">
      <c r="B807" s="19"/>
      <c r="C807" s="19"/>
      <c r="D807" s="19"/>
      <c r="E807" s="19"/>
      <c r="F807" s="19"/>
      <c r="G807" s="19"/>
      <c r="H807" s="19"/>
      <c r="I807" s="19"/>
      <c r="J807" s="19"/>
      <c r="K807" s="19"/>
      <c r="L807" s="19"/>
      <c r="M807" s="19"/>
      <c r="N807" s="7"/>
      <c r="O807" s="19"/>
      <c r="P807" s="19"/>
      <c r="Q807" s="19"/>
      <c r="R807" s="19"/>
      <c r="S807" s="19"/>
      <c r="T807" s="19"/>
      <c r="U807" s="19"/>
      <c r="V807" s="19"/>
      <c r="W807" s="19"/>
      <c r="X807" s="19"/>
      <c r="Y807" s="19"/>
      <c r="Z807" s="19"/>
      <c r="AA807" s="19"/>
    </row>
    <row r="808" spans="2:27" ht="12.75">
      <c r="B808" s="19"/>
      <c r="C808" s="19"/>
      <c r="D808" s="19"/>
      <c r="E808" s="19"/>
      <c r="F808" s="19"/>
      <c r="G808" s="19"/>
      <c r="H808" s="19"/>
      <c r="I808" s="19"/>
      <c r="J808" s="19"/>
      <c r="K808" s="19"/>
      <c r="L808" s="19"/>
      <c r="M808" s="19"/>
      <c r="N808" s="7"/>
      <c r="O808" s="19"/>
      <c r="P808" s="19"/>
      <c r="Q808" s="19"/>
      <c r="R808" s="19"/>
      <c r="S808" s="19"/>
      <c r="T808" s="19"/>
      <c r="U808" s="19"/>
      <c r="V808" s="19"/>
      <c r="W808" s="19"/>
      <c r="X808" s="19"/>
      <c r="Y808" s="19"/>
      <c r="Z808" s="19"/>
      <c r="AA808" s="19"/>
    </row>
    <row r="809" spans="2:27" ht="12.75">
      <c r="B809" s="19"/>
      <c r="C809" s="19"/>
      <c r="D809" s="19"/>
      <c r="E809" s="19"/>
      <c r="F809" s="19"/>
      <c r="G809" s="19"/>
      <c r="H809" s="19"/>
      <c r="I809" s="19"/>
      <c r="J809" s="19"/>
      <c r="K809" s="19"/>
      <c r="L809" s="19"/>
      <c r="M809" s="19"/>
      <c r="N809" s="7"/>
      <c r="O809" s="19"/>
      <c r="P809" s="19"/>
      <c r="Q809" s="19"/>
      <c r="R809" s="19"/>
      <c r="S809" s="19"/>
      <c r="T809" s="19"/>
      <c r="U809" s="19"/>
      <c r="V809" s="19"/>
      <c r="W809" s="19"/>
      <c r="X809" s="19"/>
      <c r="Y809" s="19"/>
      <c r="Z809" s="19"/>
      <c r="AA809" s="19"/>
    </row>
    <row r="810" spans="2:27" ht="12.75">
      <c r="B810" s="19"/>
      <c r="C810" s="19"/>
      <c r="D810" s="19"/>
      <c r="E810" s="19"/>
      <c r="F810" s="19"/>
      <c r="G810" s="19"/>
      <c r="H810" s="19"/>
      <c r="I810" s="19"/>
      <c r="J810" s="19"/>
      <c r="K810" s="19"/>
      <c r="L810" s="19"/>
      <c r="M810" s="19"/>
      <c r="N810" s="7"/>
      <c r="O810" s="19"/>
      <c r="P810" s="19"/>
      <c r="Q810" s="19"/>
      <c r="R810" s="19"/>
      <c r="S810" s="19"/>
      <c r="T810" s="19"/>
      <c r="U810" s="19"/>
      <c r="V810" s="19"/>
      <c r="W810" s="19"/>
      <c r="X810" s="19"/>
      <c r="Y810" s="19"/>
      <c r="Z810" s="19"/>
      <c r="AA810" s="19"/>
    </row>
    <row r="811" spans="2:27" ht="12.75">
      <c r="B811" s="19"/>
      <c r="C811" s="19"/>
      <c r="D811" s="19"/>
      <c r="E811" s="19"/>
      <c r="F811" s="19"/>
      <c r="G811" s="19"/>
      <c r="H811" s="19"/>
      <c r="I811" s="19"/>
      <c r="J811" s="19"/>
      <c r="K811" s="19"/>
      <c r="L811" s="19"/>
      <c r="M811" s="19"/>
      <c r="N811" s="7"/>
      <c r="O811" s="19"/>
      <c r="P811" s="19"/>
      <c r="Q811" s="19"/>
      <c r="R811" s="19"/>
      <c r="S811" s="19"/>
      <c r="T811" s="19"/>
      <c r="U811" s="19"/>
      <c r="V811" s="19"/>
      <c r="W811" s="19"/>
      <c r="X811" s="19"/>
      <c r="Y811" s="19"/>
      <c r="Z811" s="19"/>
      <c r="AA811" s="19"/>
    </row>
    <row r="812" spans="2:27" ht="12.75">
      <c r="B812" s="19"/>
      <c r="C812" s="19"/>
      <c r="D812" s="19"/>
      <c r="E812" s="19"/>
      <c r="F812" s="19"/>
      <c r="G812" s="19"/>
      <c r="H812" s="19"/>
      <c r="I812" s="19"/>
      <c r="J812" s="19"/>
      <c r="K812" s="19"/>
      <c r="L812" s="19"/>
      <c r="M812" s="19"/>
      <c r="N812" s="7"/>
      <c r="O812" s="19"/>
      <c r="P812" s="19"/>
      <c r="Q812" s="19"/>
      <c r="R812" s="19"/>
      <c r="S812" s="19"/>
      <c r="T812" s="19"/>
      <c r="U812" s="19"/>
      <c r="V812" s="19"/>
      <c r="W812" s="19"/>
      <c r="X812" s="19"/>
      <c r="Y812" s="19"/>
      <c r="Z812" s="19"/>
      <c r="AA812" s="19"/>
    </row>
    <row r="813" spans="2:27" ht="12.75">
      <c r="B813" s="19"/>
      <c r="C813" s="19"/>
      <c r="D813" s="19"/>
      <c r="E813" s="19"/>
      <c r="F813" s="19"/>
      <c r="G813" s="19"/>
      <c r="H813" s="19"/>
      <c r="I813" s="19"/>
      <c r="J813" s="19"/>
      <c r="K813" s="19"/>
      <c r="L813" s="19"/>
      <c r="M813" s="19"/>
      <c r="N813" s="7"/>
      <c r="O813" s="19"/>
      <c r="P813" s="19"/>
      <c r="Q813" s="19"/>
      <c r="R813" s="19"/>
      <c r="S813" s="19"/>
      <c r="T813" s="19"/>
      <c r="U813" s="19"/>
      <c r="V813" s="19"/>
      <c r="W813" s="19"/>
      <c r="X813" s="19"/>
      <c r="Y813" s="19"/>
      <c r="Z813" s="19"/>
      <c r="AA813" s="19"/>
    </row>
    <row r="814" spans="2:27" ht="12.75">
      <c r="B814" s="19"/>
      <c r="C814" s="19"/>
      <c r="D814" s="19"/>
      <c r="E814" s="19"/>
      <c r="F814" s="19"/>
      <c r="G814" s="19"/>
      <c r="H814" s="19"/>
      <c r="I814" s="19"/>
      <c r="J814" s="19"/>
      <c r="K814" s="19"/>
      <c r="L814" s="19"/>
      <c r="M814" s="19"/>
      <c r="N814" s="7"/>
      <c r="O814" s="19"/>
      <c r="P814" s="19"/>
      <c r="Q814" s="19"/>
      <c r="R814" s="19"/>
      <c r="S814" s="19"/>
      <c r="T814" s="19"/>
      <c r="U814" s="19"/>
      <c r="V814" s="19"/>
      <c r="W814" s="19"/>
      <c r="X814" s="19"/>
      <c r="Y814" s="19"/>
      <c r="Z814" s="19"/>
      <c r="AA814" s="19"/>
    </row>
    <row r="815" spans="2:27" ht="12.75">
      <c r="B815" s="19"/>
      <c r="C815" s="19"/>
      <c r="D815" s="19"/>
      <c r="E815" s="19"/>
      <c r="F815" s="19"/>
      <c r="G815" s="19"/>
      <c r="H815" s="19"/>
      <c r="I815" s="19"/>
      <c r="J815" s="19"/>
      <c r="K815" s="19"/>
      <c r="L815" s="19"/>
      <c r="M815" s="19"/>
      <c r="N815" s="7"/>
      <c r="O815" s="19"/>
      <c r="P815" s="19"/>
      <c r="Q815" s="19"/>
      <c r="R815" s="19"/>
      <c r="S815" s="19"/>
      <c r="T815" s="19"/>
      <c r="U815" s="19"/>
      <c r="V815" s="19"/>
      <c r="W815" s="19"/>
      <c r="X815" s="19"/>
      <c r="Y815" s="19"/>
      <c r="Z815" s="19"/>
      <c r="AA815" s="19"/>
    </row>
    <row r="816" spans="2:27" ht="12.75">
      <c r="B816" s="19"/>
      <c r="C816" s="19"/>
      <c r="D816" s="19"/>
      <c r="E816" s="19"/>
      <c r="F816" s="19"/>
      <c r="G816" s="19"/>
      <c r="H816" s="19"/>
      <c r="I816" s="19"/>
      <c r="J816" s="19"/>
      <c r="K816" s="19"/>
      <c r="L816" s="19"/>
      <c r="M816" s="19"/>
      <c r="N816" s="7"/>
      <c r="O816" s="19"/>
      <c r="P816" s="19"/>
      <c r="Q816" s="19"/>
      <c r="R816" s="19"/>
      <c r="S816" s="19"/>
      <c r="T816" s="19"/>
      <c r="U816" s="19"/>
      <c r="V816" s="19"/>
      <c r="W816" s="19"/>
      <c r="X816" s="19"/>
      <c r="Y816" s="19"/>
      <c r="Z816" s="19"/>
      <c r="AA816" s="19"/>
    </row>
    <row r="817" spans="2:27" ht="12.75">
      <c r="B817" s="19"/>
      <c r="C817" s="19"/>
      <c r="D817" s="19"/>
      <c r="E817" s="19"/>
      <c r="F817" s="19"/>
      <c r="G817" s="19"/>
      <c r="H817" s="19"/>
      <c r="I817" s="19"/>
      <c r="J817" s="19"/>
      <c r="K817" s="19"/>
      <c r="L817" s="19"/>
      <c r="M817" s="19"/>
      <c r="N817" s="7"/>
      <c r="O817" s="19"/>
      <c r="P817" s="19"/>
      <c r="Q817" s="19"/>
      <c r="R817" s="19"/>
      <c r="S817" s="19"/>
      <c r="T817" s="19"/>
      <c r="U817" s="19"/>
      <c r="V817" s="19"/>
      <c r="W817" s="19"/>
      <c r="X817" s="19"/>
      <c r="Y817" s="19"/>
      <c r="Z817" s="19"/>
      <c r="AA817" s="19"/>
    </row>
    <row r="818" spans="2:27" ht="12.75">
      <c r="B818" s="19"/>
      <c r="C818" s="19"/>
      <c r="D818" s="19"/>
      <c r="E818" s="19"/>
      <c r="F818" s="19"/>
      <c r="G818" s="19"/>
      <c r="H818" s="19"/>
      <c r="I818" s="19"/>
      <c r="J818" s="19"/>
      <c r="K818" s="19"/>
      <c r="L818" s="19"/>
      <c r="M818" s="19"/>
      <c r="N818" s="7"/>
      <c r="O818" s="19"/>
      <c r="P818" s="19"/>
      <c r="Q818" s="19"/>
      <c r="R818" s="19"/>
      <c r="S818" s="19"/>
      <c r="T818" s="19"/>
      <c r="U818" s="19"/>
      <c r="V818" s="19"/>
      <c r="W818" s="19"/>
      <c r="X818" s="19"/>
      <c r="Y818" s="19"/>
      <c r="Z818" s="19"/>
      <c r="AA818" s="19"/>
    </row>
    <row r="819" spans="2:27" ht="12.75">
      <c r="B819" s="19"/>
      <c r="C819" s="19"/>
      <c r="D819" s="19"/>
      <c r="E819" s="19"/>
      <c r="F819" s="19"/>
      <c r="G819" s="19"/>
      <c r="H819" s="19"/>
      <c r="I819" s="19"/>
      <c r="J819" s="19"/>
      <c r="K819" s="19"/>
      <c r="L819" s="19"/>
      <c r="M819" s="19"/>
      <c r="N819" s="7"/>
      <c r="O819" s="19"/>
      <c r="P819" s="19"/>
      <c r="Q819" s="19"/>
      <c r="R819" s="19"/>
      <c r="S819" s="19"/>
      <c r="T819" s="19"/>
      <c r="U819" s="19"/>
      <c r="V819" s="19"/>
      <c r="W819" s="19"/>
      <c r="X819" s="19"/>
      <c r="Y819" s="19"/>
      <c r="Z819" s="19"/>
      <c r="AA819" s="19"/>
    </row>
    <row r="820" spans="2:27" ht="12.75">
      <c r="B820" s="19"/>
      <c r="C820" s="19"/>
      <c r="D820" s="19"/>
      <c r="E820" s="19"/>
      <c r="F820" s="19"/>
      <c r="G820" s="19"/>
      <c r="H820" s="19"/>
      <c r="I820" s="19"/>
      <c r="J820" s="19"/>
      <c r="K820" s="19"/>
      <c r="L820" s="19"/>
      <c r="M820" s="19"/>
      <c r="N820" s="7"/>
      <c r="O820" s="19"/>
      <c r="P820" s="19"/>
      <c r="Q820" s="19"/>
      <c r="R820" s="19"/>
      <c r="S820" s="19"/>
      <c r="T820" s="19"/>
      <c r="U820" s="19"/>
      <c r="V820" s="19"/>
      <c r="W820" s="19"/>
      <c r="X820" s="19"/>
      <c r="Y820" s="19"/>
      <c r="Z820" s="19"/>
      <c r="AA820" s="19"/>
    </row>
    <row r="821" spans="2:27" ht="12.75">
      <c r="B821" s="19"/>
      <c r="C821" s="19"/>
      <c r="D821" s="19"/>
      <c r="E821" s="19"/>
      <c r="F821" s="19"/>
      <c r="G821" s="19"/>
      <c r="H821" s="19"/>
      <c r="I821" s="19"/>
      <c r="J821" s="19"/>
      <c r="K821" s="19"/>
      <c r="L821" s="19"/>
      <c r="M821" s="19"/>
      <c r="N821" s="7"/>
      <c r="O821" s="19"/>
      <c r="P821" s="19"/>
      <c r="Q821" s="19"/>
      <c r="R821" s="19"/>
      <c r="S821" s="19"/>
      <c r="T821" s="19"/>
      <c r="U821" s="19"/>
      <c r="V821" s="19"/>
      <c r="W821" s="19"/>
      <c r="X821" s="19"/>
      <c r="Y821" s="19"/>
      <c r="Z821" s="19"/>
      <c r="AA821" s="19"/>
    </row>
    <row r="822" spans="2:27" ht="12.75">
      <c r="B822" s="19"/>
      <c r="C822" s="19"/>
      <c r="D822" s="19"/>
      <c r="E822" s="19"/>
      <c r="F822" s="19"/>
      <c r="G822" s="19"/>
      <c r="H822" s="19"/>
      <c r="I822" s="19"/>
      <c r="J822" s="19"/>
      <c r="K822" s="19"/>
      <c r="L822" s="19"/>
      <c r="M822" s="19"/>
      <c r="N822" s="7"/>
      <c r="O822" s="19"/>
      <c r="P822" s="19"/>
      <c r="Q822" s="19"/>
      <c r="R822" s="19"/>
      <c r="S822" s="19"/>
      <c r="T822" s="19"/>
      <c r="U822" s="19"/>
      <c r="V822" s="19"/>
      <c r="W822" s="19"/>
      <c r="X822" s="19"/>
      <c r="Y822" s="19"/>
      <c r="Z822" s="19"/>
      <c r="AA822" s="19"/>
    </row>
    <row r="823" spans="2:27" ht="12.75">
      <c r="B823" s="19"/>
      <c r="C823" s="19"/>
      <c r="D823" s="19"/>
      <c r="E823" s="19"/>
      <c r="F823" s="19"/>
      <c r="G823" s="19"/>
      <c r="H823" s="19"/>
      <c r="I823" s="19"/>
      <c r="J823" s="19"/>
      <c r="K823" s="19"/>
      <c r="L823" s="19"/>
      <c r="M823" s="19"/>
      <c r="N823" s="7"/>
      <c r="O823" s="19"/>
      <c r="P823" s="19"/>
      <c r="Q823" s="19"/>
      <c r="R823" s="19"/>
      <c r="S823" s="19"/>
      <c r="T823" s="19"/>
      <c r="U823" s="19"/>
      <c r="V823" s="19"/>
      <c r="W823" s="19"/>
      <c r="X823" s="19"/>
      <c r="Y823" s="19"/>
      <c r="Z823" s="19"/>
      <c r="AA823" s="19"/>
    </row>
    <row r="824" spans="2:27" ht="12.75">
      <c r="B824" s="19"/>
      <c r="C824" s="19"/>
      <c r="D824" s="19"/>
      <c r="E824" s="19"/>
      <c r="F824" s="19"/>
      <c r="G824" s="19"/>
      <c r="H824" s="19"/>
      <c r="I824" s="19"/>
      <c r="J824" s="19"/>
      <c r="K824" s="19"/>
      <c r="L824" s="19"/>
      <c r="M824" s="19"/>
      <c r="N824" s="7"/>
      <c r="O824" s="19"/>
      <c r="P824" s="19"/>
      <c r="Q824" s="19"/>
      <c r="R824" s="19"/>
      <c r="S824" s="19"/>
      <c r="T824" s="19"/>
      <c r="U824" s="19"/>
      <c r="V824" s="19"/>
      <c r="W824" s="19"/>
      <c r="X824" s="19"/>
      <c r="Y824" s="19"/>
      <c r="Z824" s="19"/>
      <c r="AA824" s="19"/>
    </row>
    <row r="825" spans="2:27" ht="12.75">
      <c r="B825" s="19"/>
      <c r="C825" s="19"/>
      <c r="D825" s="19"/>
      <c r="E825" s="19"/>
      <c r="F825" s="19"/>
      <c r="G825" s="19"/>
      <c r="H825" s="19"/>
      <c r="I825" s="19"/>
      <c r="J825" s="19"/>
      <c r="K825" s="19"/>
      <c r="L825" s="19"/>
      <c r="M825" s="19"/>
      <c r="N825" s="7"/>
      <c r="O825" s="19"/>
      <c r="P825" s="19"/>
      <c r="Q825" s="19"/>
      <c r="R825" s="19"/>
      <c r="S825" s="19"/>
      <c r="T825" s="19"/>
      <c r="U825" s="19"/>
      <c r="V825" s="19"/>
      <c r="W825" s="19"/>
      <c r="X825" s="19"/>
      <c r="Y825" s="19"/>
      <c r="Z825" s="19"/>
      <c r="AA825" s="19"/>
    </row>
    <row r="826" spans="2:27" ht="12.75">
      <c r="B826" s="19"/>
      <c r="C826" s="19"/>
      <c r="D826" s="19"/>
      <c r="E826" s="19"/>
      <c r="F826" s="19"/>
      <c r="G826" s="19"/>
      <c r="H826" s="19"/>
      <c r="I826" s="19"/>
      <c r="J826" s="19"/>
      <c r="K826" s="19"/>
      <c r="L826" s="19"/>
      <c r="M826" s="19"/>
      <c r="N826" s="7"/>
      <c r="O826" s="19"/>
      <c r="P826" s="19"/>
      <c r="Q826" s="19"/>
      <c r="R826" s="19"/>
      <c r="S826" s="19"/>
      <c r="T826" s="19"/>
      <c r="U826" s="19"/>
      <c r="V826" s="19"/>
      <c r="W826" s="19"/>
      <c r="X826" s="19"/>
      <c r="Y826" s="19"/>
      <c r="Z826" s="19"/>
      <c r="AA826" s="19"/>
    </row>
    <row r="827" spans="2:27" ht="12.75">
      <c r="B827" s="19"/>
      <c r="C827" s="19"/>
      <c r="D827" s="19"/>
      <c r="E827" s="19"/>
      <c r="F827" s="19"/>
      <c r="G827" s="19"/>
      <c r="H827" s="19"/>
      <c r="I827" s="19"/>
      <c r="J827" s="19"/>
      <c r="K827" s="19"/>
      <c r="L827" s="19"/>
      <c r="M827" s="19"/>
      <c r="N827" s="7"/>
      <c r="O827" s="19"/>
      <c r="P827" s="19"/>
      <c r="Q827" s="19"/>
      <c r="R827" s="19"/>
      <c r="S827" s="19"/>
      <c r="T827" s="19"/>
      <c r="U827" s="19"/>
      <c r="V827" s="19"/>
      <c r="W827" s="19"/>
      <c r="X827" s="19"/>
      <c r="Y827" s="19"/>
      <c r="Z827" s="19"/>
      <c r="AA827" s="19"/>
    </row>
    <row r="828" spans="2:27" ht="12.75">
      <c r="B828" s="19"/>
      <c r="C828" s="19"/>
      <c r="D828" s="19"/>
      <c r="E828" s="19"/>
      <c r="F828" s="19"/>
      <c r="G828" s="19"/>
      <c r="H828" s="19"/>
      <c r="I828" s="19"/>
      <c r="J828" s="19"/>
      <c r="K828" s="19"/>
      <c r="L828" s="19"/>
      <c r="M828" s="19"/>
      <c r="N828" s="7"/>
      <c r="O828" s="19"/>
      <c r="P828" s="19"/>
      <c r="Q828" s="19"/>
      <c r="R828" s="19"/>
      <c r="S828" s="19"/>
      <c r="T828" s="19"/>
      <c r="U828" s="19"/>
      <c r="V828" s="19"/>
      <c r="W828" s="19"/>
      <c r="X828" s="19"/>
      <c r="Y828" s="19"/>
      <c r="Z828" s="19"/>
      <c r="AA828" s="19"/>
    </row>
    <row r="829" spans="2:27" ht="12.75">
      <c r="B829" s="19"/>
      <c r="C829" s="19"/>
      <c r="D829" s="19"/>
      <c r="E829" s="19"/>
      <c r="F829" s="19"/>
      <c r="G829" s="19"/>
      <c r="H829" s="19"/>
      <c r="I829" s="19"/>
      <c r="J829" s="19"/>
      <c r="K829" s="19"/>
      <c r="L829" s="19"/>
      <c r="M829" s="19"/>
      <c r="N829" s="7"/>
      <c r="O829" s="19"/>
      <c r="P829" s="19"/>
      <c r="Q829" s="19"/>
      <c r="R829" s="19"/>
      <c r="S829" s="19"/>
      <c r="T829" s="19"/>
      <c r="U829" s="19"/>
      <c r="V829" s="19"/>
      <c r="W829" s="19"/>
      <c r="X829" s="19"/>
      <c r="Y829" s="19"/>
      <c r="Z829" s="19"/>
      <c r="AA829" s="19"/>
    </row>
    <row r="830" spans="2:27" ht="12.75">
      <c r="B830" s="19"/>
      <c r="C830" s="19"/>
      <c r="D830" s="19"/>
      <c r="E830" s="19"/>
      <c r="F830" s="19"/>
      <c r="G830" s="19"/>
      <c r="H830" s="19"/>
      <c r="I830" s="19"/>
      <c r="J830" s="19"/>
      <c r="K830" s="19"/>
      <c r="L830" s="19"/>
      <c r="M830" s="19"/>
      <c r="N830" s="7"/>
      <c r="O830" s="19"/>
      <c r="P830" s="19"/>
      <c r="Q830" s="19"/>
      <c r="R830" s="19"/>
      <c r="S830" s="19"/>
      <c r="T830" s="19"/>
      <c r="U830" s="19"/>
      <c r="V830" s="19"/>
      <c r="W830" s="19"/>
      <c r="X830" s="19"/>
      <c r="Y830" s="19"/>
      <c r="Z830" s="19"/>
      <c r="AA830" s="19"/>
    </row>
    <row r="831" spans="2:27" ht="12.75">
      <c r="B831" s="19"/>
      <c r="C831" s="19"/>
      <c r="D831" s="19"/>
      <c r="E831" s="19"/>
      <c r="F831" s="19"/>
      <c r="G831" s="19"/>
      <c r="H831" s="19"/>
      <c r="I831" s="19"/>
      <c r="J831" s="19"/>
      <c r="K831" s="19"/>
      <c r="L831" s="19"/>
      <c r="M831" s="19"/>
      <c r="N831" s="7"/>
      <c r="O831" s="19"/>
      <c r="P831" s="19"/>
      <c r="Q831" s="19"/>
      <c r="R831" s="19"/>
      <c r="S831" s="19"/>
      <c r="T831" s="19"/>
      <c r="U831" s="19"/>
      <c r="V831" s="19"/>
      <c r="W831" s="19"/>
      <c r="X831" s="19"/>
      <c r="Y831" s="19"/>
      <c r="Z831" s="19"/>
      <c r="AA831" s="19"/>
    </row>
    <row r="832" spans="2:27" ht="12.75">
      <c r="B832" s="19"/>
      <c r="C832" s="19"/>
      <c r="D832" s="19"/>
      <c r="E832" s="19"/>
      <c r="F832" s="19"/>
      <c r="G832" s="19"/>
      <c r="H832" s="19"/>
      <c r="I832" s="19"/>
      <c r="J832" s="19"/>
      <c r="K832" s="19"/>
      <c r="L832" s="19"/>
      <c r="M832" s="19"/>
      <c r="N832" s="7"/>
      <c r="O832" s="19"/>
      <c r="P832" s="19"/>
      <c r="Q832" s="19"/>
      <c r="R832" s="19"/>
      <c r="S832" s="19"/>
      <c r="T832" s="19"/>
      <c r="U832" s="19"/>
      <c r="V832" s="19"/>
      <c r="W832" s="19"/>
      <c r="X832" s="19"/>
      <c r="Y832" s="19"/>
      <c r="Z832" s="19"/>
      <c r="AA832" s="19"/>
    </row>
    <row r="833" spans="2:27" ht="12.75">
      <c r="B833" s="19"/>
      <c r="C833" s="19"/>
      <c r="D833" s="19"/>
      <c r="E833" s="19"/>
      <c r="F833" s="19"/>
      <c r="G833" s="19"/>
      <c r="H833" s="19"/>
      <c r="I833" s="19"/>
      <c r="J833" s="19"/>
      <c r="K833" s="19"/>
      <c r="L833" s="19"/>
      <c r="M833" s="19"/>
      <c r="N833" s="7"/>
      <c r="O833" s="19"/>
      <c r="P833" s="19"/>
      <c r="Q833" s="19"/>
      <c r="R833" s="19"/>
      <c r="S833" s="19"/>
      <c r="T833" s="19"/>
      <c r="U833" s="19"/>
      <c r="V833" s="19"/>
      <c r="W833" s="19"/>
      <c r="X833" s="19"/>
      <c r="Y833" s="19"/>
      <c r="Z833" s="19"/>
      <c r="AA833" s="19"/>
    </row>
    <row r="834" spans="2:27" ht="12.75">
      <c r="B834" s="19"/>
      <c r="C834" s="19"/>
      <c r="D834" s="19"/>
      <c r="E834" s="19"/>
      <c r="F834" s="19"/>
      <c r="G834" s="19"/>
      <c r="H834" s="19"/>
      <c r="I834" s="19"/>
      <c r="J834" s="19"/>
      <c r="K834" s="19"/>
      <c r="L834" s="19"/>
      <c r="M834" s="19"/>
      <c r="N834" s="7"/>
      <c r="O834" s="19"/>
      <c r="P834" s="19"/>
      <c r="Q834" s="19"/>
      <c r="R834" s="19"/>
      <c r="S834" s="19"/>
      <c r="T834" s="19"/>
      <c r="U834" s="19"/>
      <c r="V834" s="19"/>
      <c r="W834" s="19"/>
      <c r="X834" s="19"/>
      <c r="Y834" s="19"/>
      <c r="Z834" s="19"/>
      <c r="AA834" s="19"/>
    </row>
    <row r="835" spans="2:27" ht="12.75">
      <c r="B835" s="19"/>
      <c r="C835" s="19"/>
      <c r="D835" s="19"/>
      <c r="E835" s="19"/>
      <c r="F835" s="19"/>
      <c r="G835" s="19"/>
      <c r="H835" s="19"/>
      <c r="I835" s="19"/>
      <c r="J835" s="19"/>
      <c r="K835" s="19"/>
      <c r="L835" s="19"/>
      <c r="M835" s="19"/>
      <c r="N835" s="7"/>
      <c r="O835" s="19"/>
      <c r="P835" s="19"/>
      <c r="Q835" s="19"/>
      <c r="R835" s="19"/>
      <c r="S835" s="19"/>
      <c r="T835" s="19"/>
      <c r="U835" s="19"/>
      <c r="V835" s="19"/>
      <c r="W835" s="19"/>
      <c r="X835" s="19"/>
      <c r="Y835" s="19"/>
      <c r="Z835" s="19"/>
      <c r="AA835" s="19"/>
    </row>
    <row r="836" spans="2:27" ht="12.75">
      <c r="B836" s="19"/>
      <c r="C836" s="19"/>
      <c r="D836" s="19"/>
      <c r="E836" s="19"/>
      <c r="F836" s="19"/>
      <c r="G836" s="19"/>
      <c r="H836" s="19"/>
      <c r="I836" s="19"/>
      <c r="J836" s="19"/>
      <c r="K836" s="19"/>
      <c r="L836" s="19"/>
      <c r="M836" s="19"/>
      <c r="N836" s="7"/>
      <c r="O836" s="19"/>
      <c r="P836" s="19"/>
      <c r="Q836" s="19"/>
      <c r="R836" s="19"/>
      <c r="S836" s="19"/>
      <c r="T836" s="19"/>
      <c r="U836" s="19"/>
      <c r="V836" s="19"/>
      <c r="W836" s="19"/>
      <c r="X836" s="19"/>
      <c r="Y836" s="19"/>
      <c r="Z836" s="19"/>
      <c r="AA836" s="19"/>
    </row>
    <row r="837" spans="2:27" ht="12.75">
      <c r="B837" s="19"/>
      <c r="C837" s="19"/>
      <c r="D837" s="19"/>
      <c r="E837" s="19"/>
      <c r="F837" s="19"/>
      <c r="G837" s="19"/>
      <c r="H837" s="19"/>
      <c r="I837" s="19"/>
      <c r="J837" s="19"/>
      <c r="K837" s="19"/>
      <c r="L837" s="19"/>
      <c r="M837" s="19"/>
      <c r="N837" s="7"/>
      <c r="O837" s="19"/>
      <c r="P837" s="19"/>
      <c r="Q837" s="19"/>
      <c r="R837" s="19"/>
      <c r="S837" s="19"/>
      <c r="T837" s="19"/>
      <c r="U837" s="19"/>
      <c r="V837" s="19"/>
      <c r="W837" s="19"/>
      <c r="X837" s="19"/>
      <c r="Y837" s="19"/>
      <c r="Z837" s="19"/>
      <c r="AA837" s="19"/>
    </row>
    <row r="838" spans="2:27" ht="12.75">
      <c r="B838" s="19"/>
      <c r="C838" s="19"/>
      <c r="D838" s="19"/>
      <c r="E838" s="19"/>
      <c r="F838" s="19"/>
      <c r="G838" s="19"/>
      <c r="H838" s="19"/>
      <c r="I838" s="19"/>
      <c r="J838" s="19"/>
      <c r="K838" s="19"/>
      <c r="L838" s="19"/>
      <c r="M838" s="19"/>
      <c r="N838" s="7"/>
      <c r="O838" s="19"/>
      <c r="P838" s="19"/>
      <c r="Q838" s="19"/>
      <c r="R838" s="19"/>
      <c r="S838" s="19"/>
      <c r="T838" s="19"/>
      <c r="U838" s="19"/>
      <c r="V838" s="19"/>
      <c r="W838" s="19"/>
      <c r="X838" s="19"/>
      <c r="Y838" s="19"/>
      <c r="Z838" s="19"/>
      <c r="AA838" s="19"/>
    </row>
    <row r="839" spans="2:27" ht="12.75">
      <c r="B839" s="19"/>
      <c r="C839" s="19"/>
      <c r="D839" s="19"/>
      <c r="E839" s="19"/>
      <c r="F839" s="19"/>
      <c r="G839" s="19"/>
      <c r="H839" s="19"/>
      <c r="I839" s="19"/>
      <c r="J839" s="19"/>
      <c r="K839" s="19"/>
      <c r="L839" s="19"/>
      <c r="M839" s="19"/>
      <c r="N839" s="7"/>
      <c r="O839" s="19"/>
      <c r="P839" s="19"/>
      <c r="Q839" s="19"/>
      <c r="R839" s="19"/>
      <c r="S839" s="19"/>
      <c r="T839" s="19"/>
      <c r="U839" s="19"/>
      <c r="V839" s="19"/>
      <c r="W839" s="19"/>
      <c r="X839" s="19"/>
      <c r="Y839" s="19"/>
      <c r="Z839" s="19"/>
      <c r="AA839" s="19"/>
    </row>
    <row r="840" spans="2:27" ht="12.75">
      <c r="B840" s="19"/>
      <c r="C840" s="19"/>
      <c r="D840" s="19"/>
      <c r="E840" s="19"/>
      <c r="F840" s="19"/>
      <c r="G840" s="19"/>
      <c r="H840" s="19"/>
      <c r="I840" s="19"/>
      <c r="J840" s="19"/>
      <c r="K840" s="19"/>
      <c r="L840" s="19"/>
      <c r="M840" s="19"/>
      <c r="N840" s="7"/>
      <c r="O840" s="19"/>
      <c r="P840" s="19"/>
      <c r="Q840" s="19"/>
      <c r="R840" s="19"/>
      <c r="S840" s="19"/>
      <c r="T840" s="19"/>
      <c r="U840" s="19"/>
      <c r="V840" s="19"/>
      <c r="W840" s="19"/>
      <c r="X840" s="19"/>
      <c r="Y840" s="19"/>
      <c r="Z840" s="19"/>
      <c r="AA840" s="19"/>
    </row>
    <row r="841" spans="2:27" ht="12.75">
      <c r="B841" s="19"/>
      <c r="C841" s="19"/>
      <c r="D841" s="19"/>
      <c r="E841" s="19"/>
      <c r="F841" s="19"/>
      <c r="G841" s="19"/>
      <c r="H841" s="19"/>
      <c r="I841" s="19"/>
      <c r="J841" s="19"/>
      <c r="K841" s="19"/>
      <c r="L841" s="19"/>
      <c r="M841" s="19"/>
      <c r="N841" s="7"/>
      <c r="O841" s="19"/>
      <c r="P841" s="19"/>
      <c r="Q841" s="19"/>
      <c r="R841" s="19"/>
      <c r="S841" s="19"/>
      <c r="T841" s="19"/>
      <c r="U841" s="19"/>
      <c r="V841" s="19"/>
      <c r="W841" s="19"/>
      <c r="X841" s="19"/>
      <c r="Y841" s="19"/>
      <c r="Z841" s="19"/>
      <c r="AA841" s="19"/>
    </row>
    <row r="842" spans="2:27" ht="12.75">
      <c r="B842" s="19"/>
      <c r="C842" s="19"/>
      <c r="D842" s="19"/>
      <c r="E842" s="19"/>
      <c r="F842" s="19"/>
      <c r="G842" s="19"/>
      <c r="H842" s="19"/>
      <c r="I842" s="19"/>
      <c r="J842" s="19"/>
      <c r="K842" s="19"/>
      <c r="L842" s="19"/>
      <c r="M842" s="19"/>
      <c r="N842" s="7"/>
      <c r="O842" s="19"/>
      <c r="P842" s="19"/>
      <c r="Q842" s="19"/>
      <c r="R842" s="19"/>
      <c r="S842" s="19"/>
      <c r="T842" s="19"/>
      <c r="U842" s="19"/>
      <c r="V842" s="19"/>
      <c r="W842" s="19"/>
      <c r="X842" s="19"/>
      <c r="Y842" s="19"/>
      <c r="Z842" s="19"/>
      <c r="AA842" s="19"/>
    </row>
    <row r="843" spans="2:27" ht="12.75">
      <c r="B843" s="19"/>
      <c r="C843" s="19"/>
      <c r="D843" s="19"/>
      <c r="E843" s="19"/>
      <c r="F843" s="19"/>
      <c r="G843" s="19"/>
      <c r="H843" s="19"/>
      <c r="I843" s="19"/>
      <c r="J843" s="19"/>
      <c r="K843" s="19"/>
      <c r="L843" s="19"/>
      <c r="M843" s="19"/>
      <c r="N843" s="7"/>
      <c r="O843" s="19"/>
      <c r="P843" s="19"/>
      <c r="Q843" s="19"/>
      <c r="R843" s="19"/>
      <c r="S843" s="19"/>
      <c r="T843" s="19"/>
      <c r="U843" s="19"/>
      <c r="V843" s="19"/>
      <c r="W843" s="19"/>
      <c r="X843" s="19"/>
      <c r="Y843" s="19"/>
      <c r="Z843" s="19"/>
      <c r="AA843" s="19"/>
    </row>
    <row r="844" spans="2:27" ht="12.75">
      <c r="B844" s="19"/>
      <c r="C844" s="19"/>
      <c r="D844" s="19"/>
      <c r="E844" s="19"/>
      <c r="F844" s="19"/>
      <c r="G844" s="19"/>
      <c r="H844" s="19"/>
      <c r="I844" s="19"/>
      <c r="J844" s="19"/>
      <c r="K844" s="19"/>
      <c r="L844" s="19"/>
      <c r="M844" s="19"/>
      <c r="N844" s="7"/>
      <c r="O844" s="19"/>
      <c r="P844" s="19"/>
      <c r="Q844" s="19"/>
      <c r="R844" s="19"/>
      <c r="S844" s="19"/>
      <c r="T844" s="19"/>
      <c r="U844" s="19"/>
      <c r="V844" s="19"/>
      <c r="W844" s="19"/>
      <c r="X844" s="19"/>
      <c r="Y844" s="19"/>
      <c r="Z844" s="19"/>
      <c r="AA844" s="19"/>
    </row>
    <row r="845" spans="2:27" ht="12.75">
      <c r="B845" s="19"/>
      <c r="C845" s="19"/>
      <c r="D845" s="19"/>
      <c r="E845" s="19"/>
      <c r="F845" s="19"/>
      <c r="G845" s="19"/>
      <c r="H845" s="19"/>
      <c r="I845" s="19"/>
      <c r="J845" s="19"/>
      <c r="K845" s="19"/>
      <c r="L845" s="19"/>
      <c r="M845" s="19"/>
      <c r="N845" s="7"/>
      <c r="O845" s="19"/>
      <c r="P845" s="19"/>
      <c r="Q845" s="19"/>
      <c r="R845" s="19"/>
      <c r="S845" s="19"/>
      <c r="T845" s="19"/>
      <c r="U845" s="19"/>
      <c r="V845" s="19"/>
      <c r="W845" s="19"/>
      <c r="X845" s="19"/>
      <c r="Y845" s="19"/>
      <c r="Z845" s="19"/>
      <c r="AA845" s="19"/>
    </row>
    <row r="846" spans="2:27" ht="12.75">
      <c r="B846" s="19"/>
      <c r="C846" s="19"/>
      <c r="D846" s="19"/>
      <c r="E846" s="19"/>
      <c r="F846" s="19"/>
      <c r="G846" s="19"/>
      <c r="H846" s="19"/>
      <c r="I846" s="19"/>
      <c r="J846" s="19"/>
      <c r="K846" s="19"/>
      <c r="L846" s="19"/>
      <c r="M846" s="19"/>
      <c r="N846" s="7"/>
      <c r="O846" s="19"/>
      <c r="P846" s="19"/>
      <c r="Q846" s="19"/>
      <c r="R846" s="19"/>
      <c r="S846" s="19"/>
      <c r="T846" s="19"/>
      <c r="U846" s="19"/>
      <c r="V846" s="19"/>
      <c r="W846" s="19"/>
      <c r="X846" s="19"/>
      <c r="Y846" s="19"/>
      <c r="Z846" s="19"/>
      <c r="AA846" s="19"/>
    </row>
    <row r="847" spans="2:27" ht="12.75">
      <c r="B847" s="19"/>
      <c r="C847" s="19"/>
      <c r="D847" s="19"/>
      <c r="E847" s="19"/>
      <c r="F847" s="19"/>
      <c r="G847" s="19"/>
      <c r="H847" s="19"/>
      <c r="I847" s="19"/>
      <c r="J847" s="19"/>
      <c r="K847" s="19"/>
      <c r="L847" s="19"/>
      <c r="M847" s="19"/>
      <c r="N847" s="7"/>
      <c r="O847" s="19"/>
      <c r="P847" s="19"/>
      <c r="Q847" s="19"/>
      <c r="R847" s="19"/>
      <c r="S847" s="19"/>
      <c r="T847" s="19"/>
      <c r="U847" s="19"/>
      <c r="V847" s="19"/>
      <c r="W847" s="19"/>
      <c r="X847" s="19"/>
      <c r="Y847" s="19"/>
      <c r="Z847" s="19"/>
      <c r="AA847" s="19"/>
    </row>
    <row r="848" spans="2:27" ht="12.75">
      <c r="B848" s="19"/>
      <c r="C848" s="19"/>
      <c r="D848" s="19"/>
      <c r="E848" s="19"/>
      <c r="F848" s="19"/>
      <c r="G848" s="19"/>
      <c r="H848" s="19"/>
      <c r="I848" s="19"/>
      <c r="J848" s="19"/>
      <c r="K848" s="19"/>
      <c r="L848" s="19"/>
      <c r="M848" s="19"/>
      <c r="N848" s="7"/>
      <c r="O848" s="19"/>
      <c r="P848" s="19"/>
      <c r="Q848" s="19"/>
      <c r="R848" s="19"/>
      <c r="S848" s="19"/>
      <c r="T848" s="19"/>
      <c r="U848" s="19"/>
      <c r="V848" s="19"/>
      <c r="W848" s="19"/>
      <c r="X848" s="19"/>
      <c r="Y848" s="19"/>
      <c r="Z848" s="19"/>
      <c r="AA848" s="19"/>
    </row>
    <row r="849" spans="2:27" ht="12.75">
      <c r="B849" s="19"/>
      <c r="C849" s="19"/>
      <c r="D849" s="19"/>
      <c r="E849" s="19"/>
      <c r="F849" s="19"/>
      <c r="G849" s="19"/>
      <c r="H849" s="19"/>
      <c r="I849" s="19"/>
      <c r="J849" s="19"/>
      <c r="K849" s="19"/>
      <c r="L849" s="19"/>
      <c r="M849" s="19"/>
      <c r="N849" s="7"/>
      <c r="O849" s="19"/>
      <c r="P849" s="19"/>
      <c r="Q849" s="19"/>
      <c r="R849" s="19"/>
      <c r="S849" s="19"/>
      <c r="T849" s="19"/>
      <c r="U849" s="19"/>
      <c r="V849" s="19"/>
      <c r="W849" s="19"/>
      <c r="X849" s="19"/>
      <c r="Y849" s="19"/>
      <c r="Z849" s="19"/>
      <c r="AA849" s="19"/>
    </row>
    <row r="850" spans="2:27" ht="12.75">
      <c r="B850" s="19"/>
      <c r="C850" s="19"/>
      <c r="D850" s="19"/>
      <c r="E850" s="19"/>
      <c r="F850" s="19"/>
      <c r="G850" s="19"/>
      <c r="H850" s="19"/>
      <c r="I850" s="19"/>
      <c r="J850" s="19"/>
      <c r="K850" s="19"/>
      <c r="L850" s="19"/>
      <c r="M850" s="19"/>
      <c r="N850" s="7"/>
      <c r="O850" s="19"/>
      <c r="P850" s="19"/>
      <c r="Q850" s="19"/>
      <c r="R850" s="19"/>
      <c r="S850" s="19"/>
      <c r="T850" s="19"/>
      <c r="U850" s="19"/>
      <c r="V850" s="19"/>
      <c r="W850" s="19"/>
      <c r="X850" s="19"/>
      <c r="Y850" s="19"/>
      <c r="Z850" s="19"/>
      <c r="AA850" s="19"/>
    </row>
    <row r="851" spans="2:27" ht="12.75">
      <c r="B851" s="19"/>
      <c r="C851" s="19"/>
      <c r="D851" s="19"/>
      <c r="E851" s="19"/>
      <c r="F851" s="19"/>
      <c r="G851" s="19"/>
      <c r="H851" s="19"/>
      <c r="I851" s="19"/>
      <c r="J851" s="19"/>
      <c r="K851" s="19"/>
      <c r="L851" s="19"/>
      <c r="M851" s="19"/>
      <c r="N851" s="7"/>
      <c r="O851" s="19"/>
      <c r="P851" s="19"/>
      <c r="Q851" s="19"/>
      <c r="R851" s="19"/>
      <c r="S851" s="19"/>
      <c r="T851" s="19"/>
      <c r="U851" s="19"/>
      <c r="V851" s="19"/>
      <c r="W851" s="19"/>
      <c r="X851" s="19"/>
      <c r="Y851" s="19"/>
      <c r="Z851" s="19"/>
      <c r="AA851" s="19"/>
    </row>
    <row r="852" spans="2:27" ht="12.75">
      <c r="B852" s="19"/>
      <c r="C852" s="19"/>
      <c r="D852" s="19"/>
      <c r="E852" s="19"/>
      <c r="F852" s="19"/>
      <c r="G852" s="19"/>
      <c r="H852" s="19"/>
      <c r="I852" s="19"/>
      <c r="J852" s="19"/>
      <c r="K852" s="19"/>
      <c r="L852" s="19"/>
      <c r="M852" s="19"/>
      <c r="N852" s="7"/>
      <c r="O852" s="19"/>
      <c r="P852" s="19"/>
      <c r="Q852" s="19"/>
      <c r="R852" s="19"/>
      <c r="S852" s="19"/>
      <c r="T852" s="19"/>
      <c r="U852" s="19"/>
      <c r="V852" s="19"/>
      <c r="W852" s="19"/>
      <c r="X852" s="19"/>
      <c r="Y852" s="19"/>
      <c r="Z852" s="19"/>
      <c r="AA852" s="19"/>
    </row>
    <row r="853" spans="2:27" ht="12.75">
      <c r="B853" s="19"/>
      <c r="C853" s="19"/>
      <c r="D853" s="19"/>
      <c r="E853" s="19"/>
      <c r="F853" s="19"/>
      <c r="G853" s="19"/>
      <c r="H853" s="19"/>
      <c r="I853" s="19"/>
      <c r="J853" s="19"/>
      <c r="K853" s="19"/>
      <c r="L853" s="19"/>
      <c r="M853" s="19"/>
      <c r="N853" s="7"/>
      <c r="O853" s="19"/>
      <c r="P853" s="19"/>
      <c r="Q853" s="19"/>
      <c r="R853" s="19"/>
      <c r="S853" s="19"/>
      <c r="T853" s="19"/>
      <c r="U853" s="19"/>
      <c r="V853" s="19"/>
      <c r="W853" s="19"/>
      <c r="X853" s="19"/>
      <c r="Y853" s="19"/>
      <c r="Z853" s="19"/>
      <c r="AA853" s="19"/>
    </row>
    <row r="854" spans="2:27" ht="12.75">
      <c r="B854" s="19"/>
      <c r="C854" s="19"/>
      <c r="D854" s="19"/>
      <c r="E854" s="19"/>
      <c r="F854" s="19"/>
      <c r="G854" s="19"/>
      <c r="H854" s="19"/>
      <c r="I854" s="19"/>
      <c r="J854" s="19"/>
      <c r="K854" s="19"/>
      <c r="L854" s="19"/>
      <c r="M854" s="19"/>
      <c r="N854" s="7"/>
      <c r="O854" s="19"/>
      <c r="P854" s="19"/>
      <c r="Q854" s="19"/>
      <c r="R854" s="19"/>
      <c r="S854" s="19"/>
      <c r="T854" s="19"/>
      <c r="U854" s="19"/>
      <c r="V854" s="19"/>
      <c r="W854" s="19"/>
      <c r="X854" s="19"/>
      <c r="Y854" s="19"/>
      <c r="Z854" s="19"/>
      <c r="AA854" s="19"/>
    </row>
    <row r="855" spans="2:27" ht="12.75">
      <c r="B855" s="19"/>
      <c r="C855" s="19"/>
      <c r="D855" s="19"/>
      <c r="E855" s="19"/>
      <c r="F855" s="19"/>
      <c r="G855" s="19"/>
      <c r="H855" s="19"/>
      <c r="I855" s="19"/>
      <c r="J855" s="19"/>
      <c r="K855" s="19"/>
      <c r="L855" s="19"/>
      <c r="M855" s="19"/>
      <c r="N855" s="7"/>
      <c r="O855" s="19"/>
      <c r="P855" s="19"/>
      <c r="Q855" s="19"/>
      <c r="R855" s="19"/>
      <c r="S855" s="19"/>
      <c r="T855" s="19"/>
      <c r="U855" s="19"/>
      <c r="V855" s="19"/>
      <c r="W855" s="19"/>
      <c r="X855" s="19"/>
      <c r="Y855" s="19"/>
      <c r="Z855" s="19"/>
      <c r="AA855" s="19"/>
    </row>
    <row r="856" spans="2:27" ht="12.75">
      <c r="B856" s="19"/>
      <c r="C856" s="19"/>
      <c r="D856" s="19"/>
      <c r="E856" s="19"/>
      <c r="F856" s="19"/>
      <c r="G856" s="19"/>
      <c r="H856" s="19"/>
      <c r="I856" s="19"/>
      <c r="J856" s="19"/>
      <c r="K856" s="19"/>
      <c r="L856" s="19"/>
      <c r="M856" s="19"/>
      <c r="N856" s="7"/>
      <c r="O856" s="19"/>
      <c r="P856" s="19"/>
      <c r="Q856" s="19"/>
      <c r="R856" s="19"/>
      <c r="S856" s="19"/>
      <c r="T856" s="19"/>
      <c r="U856" s="19"/>
      <c r="V856" s="19"/>
      <c r="W856" s="19"/>
      <c r="X856" s="19"/>
      <c r="Y856" s="19"/>
      <c r="Z856" s="19"/>
      <c r="AA856" s="19"/>
    </row>
    <row r="857" spans="2:27" ht="12.75">
      <c r="B857" s="19"/>
      <c r="C857" s="19"/>
      <c r="D857" s="19"/>
      <c r="E857" s="19"/>
      <c r="F857" s="19"/>
      <c r="G857" s="19"/>
      <c r="H857" s="19"/>
      <c r="I857" s="19"/>
      <c r="J857" s="19"/>
      <c r="K857" s="19"/>
      <c r="L857" s="19"/>
      <c r="M857" s="19"/>
      <c r="N857" s="7"/>
      <c r="O857" s="19"/>
      <c r="P857" s="19"/>
      <c r="Q857" s="19"/>
      <c r="R857" s="19"/>
      <c r="S857" s="19"/>
      <c r="T857" s="19"/>
      <c r="U857" s="19"/>
      <c r="V857" s="19"/>
      <c r="W857" s="19"/>
      <c r="X857" s="19"/>
      <c r="Y857" s="19"/>
      <c r="Z857" s="19"/>
      <c r="AA857" s="19"/>
    </row>
    <row r="858" spans="2:27" ht="12.75">
      <c r="B858" s="19"/>
      <c r="C858" s="19"/>
      <c r="D858" s="19"/>
      <c r="E858" s="19"/>
      <c r="F858" s="19"/>
      <c r="G858" s="19"/>
      <c r="H858" s="19"/>
      <c r="I858" s="19"/>
      <c r="J858" s="19"/>
      <c r="K858" s="19"/>
      <c r="L858" s="19"/>
      <c r="M858" s="19"/>
      <c r="N858" s="7"/>
      <c r="O858" s="19"/>
      <c r="P858" s="19"/>
      <c r="Q858" s="19"/>
      <c r="R858" s="19"/>
      <c r="S858" s="19"/>
      <c r="T858" s="19"/>
      <c r="U858" s="19"/>
      <c r="V858" s="19"/>
      <c r="W858" s="19"/>
      <c r="X858" s="19"/>
      <c r="Y858" s="19"/>
      <c r="Z858" s="19"/>
      <c r="AA858" s="19"/>
    </row>
    <row r="859" spans="2:27" ht="12.75">
      <c r="B859" s="19"/>
      <c r="C859" s="19"/>
      <c r="D859" s="19"/>
      <c r="E859" s="19"/>
      <c r="F859" s="19"/>
      <c r="G859" s="19"/>
      <c r="H859" s="19"/>
      <c r="I859" s="19"/>
      <c r="J859" s="19"/>
      <c r="K859" s="19"/>
      <c r="L859" s="19"/>
      <c r="M859" s="19"/>
      <c r="N859" s="7"/>
      <c r="O859" s="19"/>
      <c r="P859" s="19"/>
      <c r="Q859" s="19"/>
      <c r="R859" s="19"/>
      <c r="S859" s="19"/>
      <c r="T859" s="19"/>
      <c r="U859" s="19"/>
      <c r="V859" s="19"/>
      <c r="W859" s="19"/>
      <c r="X859" s="19"/>
      <c r="Y859" s="19"/>
      <c r="Z859" s="19"/>
      <c r="AA859" s="19"/>
    </row>
    <row r="860" spans="2:27" ht="12.75">
      <c r="B860" s="19"/>
      <c r="C860" s="19"/>
      <c r="D860" s="19"/>
      <c r="E860" s="19"/>
      <c r="F860" s="19"/>
      <c r="G860" s="19"/>
      <c r="H860" s="19"/>
      <c r="I860" s="19"/>
      <c r="J860" s="19"/>
      <c r="K860" s="19"/>
      <c r="L860" s="19"/>
      <c r="M860" s="19"/>
      <c r="N860" s="7"/>
      <c r="O860" s="19"/>
      <c r="P860" s="19"/>
      <c r="Q860" s="19"/>
      <c r="R860" s="19"/>
      <c r="S860" s="19"/>
      <c r="T860" s="19"/>
      <c r="U860" s="19"/>
      <c r="V860" s="19"/>
      <c r="W860" s="19"/>
      <c r="X860" s="19"/>
      <c r="Y860" s="19"/>
      <c r="Z860" s="19"/>
      <c r="AA860" s="19"/>
    </row>
    <row r="861" spans="2:27" ht="12.75">
      <c r="B861" s="19"/>
      <c r="C861" s="19"/>
      <c r="D861" s="19"/>
      <c r="E861" s="19"/>
      <c r="F861" s="19"/>
      <c r="G861" s="19"/>
      <c r="H861" s="19"/>
      <c r="I861" s="19"/>
      <c r="J861" s="19"/>
      <c r="K861" s="19"/>
      <c r="L861" s="19"/>
      <c r="M861" s="19"/>
      <c r="N861" s="7"/>
      <c r="O861" s="19"/>
      <c r="P861" s="19"/>
      <c r="Q861" s="19"/>
      <c r="R861" s="19"/>
      <c r="S861" s="19"/>
      <c r="T861" s="19"/>
      <c r="U861" s="19"/>
      <c r="V861" s="19"/>
      <c r="W861" s="19"/>
      <c r="X861" s="19"/>
      <c r="Y861" s="19"/>
      <c r="Z861" s="19"/>
      <c r="AA861" s="19"/>
    </row>
    <row r="862" spans="2:27" ht="12.75">
      <c r="B862" s="19"/>
      <c r="C862" s="19"/>
      <c r="D862" s="19"/>
      <c r="E862" s="19"/>
      <c r="F862" s="19"/>
      <c r="G862" s="19"/>
      <c r="H862" s="19"/>
      <c r="I862" s="19"/>
      <c r="J862" s="19"/>
      <c r="K862" s="19"/>
      <c r="L862" s="19"/>
      <c r="M862" s="19"/>
      <c r="N862" s="7"/>
      <c r="O862" s="19"/>
      <c r="P862" s="19"/>
      <c r="Q862" s="19"/>
      <c r="R862" s="19"/>
      <c r="S862" s="19"/>
      <c r="T862" s="19"/>
      <c r="U862" s="19"/>
      <c r="V862" s="19"/>
      <c r="W862" s="19"/>
      <c r="X862" s="19"/>
      <c r="Y862" s="19"/>
      <c r="Z862" s="19"/>
      <c r="AA862" s="19"/>
    </row>
    <row r="863" spans="2:27" ht="12.75">
      <c r="B863" s="19"/>
      <c r="C863" s="19"/>
      <c r="D863" s="19"/>
      <c r="E863" s="19"/>
      <c r="F863" s="19"/>
      <c r="G863" s="19"/>
      <c r="H863" s="19"/>
      <c r="I863" s="19"/>
      <c r="J863" s="19"/>
      <c r="K863" s="19"/>
      <c r="L863" s="19"/>
      <c r="M863" s="19"/>
      <c r="N863" s="7"/>
      <c r="O863" s="19"/>
      <c r="P863" s="19"/>
      <c r="Q863" s="19"/>
      <c r="R863" s="19"/>
      <c r="S863" s="19"/>
      <c r="T863" s="19"/>
      <c r="U863" s="19"/>
      <c r="V863" s="19"/>
      <c r="W863" s="19"/>
      <c r="X863" s="19"/>
      <c r="Y863" s="19"/>
      <c r="Z863" s="19"/>
      <c r="AA863" s="19"/>
    </row>
    <row r="864" spans="2:27" ht="12.75">
      <c r="B864" s="19"/>
      <c r="C864" s="19"/>
      <c r="D864" s="19"/>
      <c r="E864" s="19"/>
      <c r="F864" s="19"/>
      <c r="G864" s="19"/>
      <c r="H864" s="19"/>
      <c r="I864" s="19"/>
      <c r="J864" s="19"/>
      <c r="K864" s="19"/>
      <c r="L864" s="19"/>
      <c r="M864" s="19"/>
      <c r="N864" s="7"/>
      <c r="O864" s="19"/>
      <c r="P864" s="19"/>
      <c r="Q864" s="19"/>
      <c r="R864" s="19"/>
      <c r="S864" s="19"/>
      <c r="T864" s="19"/>
      <c r="U864" s="19"/>
      <c r="V864" s="19"/>
      <c r="W864" s="19"/>
      <c r="X864" s="19"/>
      <c r="Y864" s="19"/>
      <c r="Z864" s="19"/>
      <c r="AA864" s="19"/>
    </row>
    <row r="865" spans="2:27" ht="12.75">
      <c r="B865" s="19"/>
      <c r="C865" s="19"/>
      <c r="D865" s="19"/>
      <c r="E865" s="19"/>
      <c r="F865" s="19"/>
      <c r="G865" s="19"/>
      <c r="H865" s="19"/>
      <c r="I865" s="19"/>
      <c r="J865" s="19"/>
      <c r="K865" s="19"/>
      <c r="L865" s="19"/>
      <c r="M865" s="19"/>
      <c r="N865" s="7"/>
      <c r="O865" s="19"/>
      <c r="P865" s="19"/>
      <c r="Q865" s="19"/>
      <c r="R865" s="19"/>
      <c r="S865" s="19"/>
      <c r="T865" s="19"/>
      <c r="U865" s="19"/>
      <c r="V865" s="19"/>
      <c r="W865" s="19"/>
      <c r="X865" s="19"/>
      <c r="Y865" s="19"/>
      <c r="Z865" s="19"/>
      <c r="AA865" s="19"/>
    </row>
    <row r="866" spans="2:27" ht="12.75">
      <c r="B866" s="19"/>
      <c r="C866" s="19"/>
      <c r="D866" s="19"/>
      <c r="E866" s="19"/>
      <c r="F866" s="19"/>
      <c r="G866" s="19"/>
      <c r="H866" s="19"/>
      <c r="I866" s="19"/>
      <c r="J866" s="19"/>
      <c r="K866" s="19"/>
      <c r="L866" s="19"/>
      <c r="M866" s="19"/>
      <c r="N866" s="7"/>
      <c r="O866" s="19"/>
      <c r="P866" s="19"/>
      <c r="Q866" s="19"/>
      <c r="R866" s="19"/>
      <c r="S866" s="19"/>
      <c r="T866" s="19"/>
      <c r="U866" s="19"/>
      <c r="V866" s="19"/>
      <c r="W866" s="19"/>
      <c r="X866" s="19"/>
      <c r="Y866" s="19"/>
      <c r="Z866" s="19"/>
      <c r="AA866" s="19"/>
    </row>
    <row r="867" spans="2:27" ht="12.75">
      <c r="B867" s="19"/>
      <c r="C867" s="19"/>
      <c r="D867" s="19"/>
      <c r="E867" s="19"/>
      <c r="F867" s="19"/>
      <c r="G867" s="19"/>
      <c r="H867" s="19"/>
      <c r="I867" s="19"/>
      <c r="J867" s="19"/>
      <c r="K867" s="19"/>
      <c r="L867" s="19"/>
      <c r="M867" s="19"/>
      <c r="N867" s="7"/>
      <c r="O867" s="19"/>
      <c r="P867" s="19"/>
      <c r="Q867" s="19"/>
      <c r="R867" s="19"/>
      <c r="S867" s="19"/>
      <c r="T867" s="19"/>
      <c r="U867" s="19"/>
      <c r="V867" s="19"/>
      <c r="W867" s="19"/>
      <c r="X867" s="19"/>
      <c r="Y867" s="19"/>
      <c r="Z867" s="19"/>
      <c r="AA867" s="19"/>
    </row>
    <row r="868" spans="2:27" ht="12.75">
      <c r="B868" s="19"/>
      <c r="C868" s="19"/>
      <c r="D868" s="19"/>
      <c r="E868" s="19"/>
      <c r="F868" s="19"/>
      <c r="G868" s="19"/>
      <c r="H868" s="19"/>
      <c r="I868" s="19"/>
      <c r="J868" s="19"/>
      <c r="K868" s="19"/>
      <c r="L868" s="19"/>
      <c r="M868" s="19"/>
      <c r="N868" s="7"/>
      <c r="O868" s="19"/>
      <c r="P868" s="19"/>
      <c r="Q868" s="19"/>
      <c r="R868" s="19"/>
      <c r="S868" s="19"/>
      <c r="T868" s="19"/>
      <c r="U868" s="19"/>
      <c r="V868" s="19"/>
      <c r="W868" s="19"/>
      <c r="X868" s="19"/>
      <c r="Y868" s="19"/>
      <c r="Z868" s="19"/>
      <c r="AA868" s="19"/>
    </row>
    <row r="869" spans="2:27" ht="12.75">
      <c r="B869" s="19"/>
      <c r="C869" s="19"/>
      <c r="D869" s="19"/>
      <c r="E869" s="19"/>
      <c r="F869" s="19"/>
      <c r="G869" s="19"/>
      <c r="H869" s="19"/>
      <c r="I869" s="19"/>
      <c r="J869" s="19"/>
      <c r="K869" s="19"/>
      <c r="L869" s="19"/>
      <c r="M869" s="19"/>
      <c r="N869" s="7"/>
      <c r="O869" s="19"/>
      <c r="P869" s="19"/>
      <c r="Q869" s="19"/>
      <c r="R869" s="19"/>
      <c r="S869" s="19"/>
      <c r="T869" s="19"/>
      <c r="U869" s="19"/>
      <c r="V869" s="19"/>
      <c r="W869" s="19"/>
      <c r="X869" s="19"/>
      <c r="Y869" s="19"/>
      <c r="Z869" s="19"/>
      <c r="AA869" s="19"/>
    </row>
    <row r="870" spans="2:27" ht="12.75">
      <c r="B870" s="19"/>
      <c r="C870" s="19"/>
      <c r="D870" s="19"/>
      <c r="E870" s="19"/>
      <c r="F870" s="19"/>
      <c r="G870" s="19"/>
      <c r="H870" s="19"/>
      <c r="I870" s="19"/>
      <c r="J870" s="19"/>
      <c r="K870" s="19"/>
      <c r="L870" s="19"/>
      <c r="M870" s="19"/>
      <c r="N870" s="7"/>
      <c r="O870" s="19"/>
      <c r="P870" s="19"/>
      <c r="Q870" s="19"/>
      <c r="R870" s="19"/>
      <c r="S870" s="19"/>
      <c r="T870" s="19"/>
      <c r="U870" s="19"/>
      <c r="V870" s="19"/>
      <c r="W870" s="19"/>
      <c r="X870" s="19"/>
      <c r="Y870" s="19"/>
      <c r="Z870" s="19"/>
      <c r="AA870" s="19"/>
    </row>
    <row r="871" spans="2:27" ht="12.75">
      <c r="B871" s="19"/>
      <c r="C871" s="19"/>
      <c r="D871" s="19"/>
      <c r="E871" s="19"/>
      <c r="F871" s="19"/>
      <c r="G871" s="19"/>
      <c r="H871" s="19"/>
      <c r="I871" s="19"/>
      <c r="J871" s="19"/>
      <c r="K871" s="19"/>
      <c r="L871" s="19"/>
      <c r="M871" s="19"/>
      <c r="N871" s="7"/>
      <c r="O871" s="19"/>
      <c r="P871" s="19"/>
      <c r="Q871" s="19"/>
      <c r="R871" s="19"/>
      <c r="S871" s="19"/>
      <c r="T871" s="19"/>
      <c r="U871" s="19"/>
      <c r="V871" s="19"/>
      <c r="W871" s="19"/>
      <c r="X871" s="19"/>
      <c r="Y871" s="19"/>
      <c r="Z871" s="19"/>
      <c r="AA871" s="19"/>
    </row>
    <row r="872" spans="2:27" ht="12.75">
      <c r="B872" s="19"/>
      <c r="C872" s="19"/>
      <c r="D872" s="19"/>
      <c r="E872" s="19"/>
      <c r="F872" s="19"/>
      <c r="G872" s="19"/>
      <c r="H872" s="19"/>
      <c r="I872" s="19"/>
      <c r="J872" s="19"/>
      <c r="K872" s="19"/>
      <c r="L872" s="19"/>
      <c r="M872" s="19"/>
      <c r="N872" s="7"/>
      <c r="O872" s="19"/>
      <c r="P872" s="19"/>
      <c r="Q872" s="19"/>
      <c r="R872" s="19"/>
      <c r="S872" s="19"/>
      <c r="T872" s="19"/>
      <c r="U872" s="19"/>
      <c r="V872" s="19"/>
      <c r="W872" s="19"/>
      <c r="X872" s="19"/>
      <c r="Y872" s="19"/>
      <c r="Z872" s="19"/>
      <c r="AA872" s="19"/>
    </row>
    <row r="873" spans="2:27" ht="12.75">
      <c r="B873" s="19"/>
      <c r="C873" s="19"/>
      <c r="D873" s="19"/>
      <c r="E873" s="19"/>
      <c r="F873" s="19"/>
      <c r="G873" s="19"/>
      <c r="H873" s="19"/>
      <c r="I873" s="19"/>
      <c r="J873" s="19"/>
      <c r="K873" s="19"/>
      <c r="L873" s="19"/>
      <c r="M873" s="19"/>
      <c r="N873" s="7"/>
      <c r="O873" s="19"/>
      <c r="P873" s="19"/>
      <c r="Q873" s="19"/>
      <c r="R873" s="19"/>
      <c r="S873" s="19"/>
      <c r="T873" s="19"/>
      <c r="U873" s="19"/>
      <c r="V873" s="19"/>
      <c r="W873" s="19"/>
      <c r="X873" s="19"/>
      <c r="Y873" s="19"/>
      <c r="Z873" s="19"/>
      <c r="AA873" s="19"/>
    </row>
    <row r="874" spans="2:27" ht="12.75">
      <c r="B874" s="19"/>
      <c r="C874" s="19"/>
      <c r="D874" s="19"/>
      <c r="E874" s="19"/>
      <c r="F874" s="19"/>
      <c r="G874" s="19"/>
      <c r="H874" s="19"/>
      <c r="I874" s="19"/>
      <c r="J874" s="19"/>
      <c r="K874" s="19"/>
      <c r="L874" s="19"/>
      <c r="M874" s="19"/>
      <c r="N874" s="7"/>
      <c r="O874" s="19"/>
      <c r="P874" s="19"/>
      <c r="Q874" s="19"/>
      <c r="R874" s="19"/>
      <c r="S874" s="19"/>
      <c r="T874" s="19"/>
      <c r="U874" s="19"/>
      <c r="V874" s="19"/>
      <c r="W874" s="19"/>
      <c r="X874" s="19"/>
      <c r="Y874" s="19"/>
      <c r="Z874" s="19"/>
      <c r="AA874" s="19"/>
    </row>
    <row r="875" spans="2:27" ht="12.75">
      <c r="B875" s="19"/>
      <c r="C875" s="19"/>
      <c r="D875" s="19"/>
      <c r="E875" s="19"/>
      <c r="F875" s="19"/>
      <c r="G875" s="19"/>
      <c r="H875" s="19"/>
      <c r="I875" s="19"/>
      <c r="J875" s="19"/>
      <c r="K875" s="19"/>
      <c r="L875" s="19"/>
      <c r="M875" s="19"/>
      <c r="N875" s="7"/>
      <c r="O875" s="19"/>
      <c r="P875" s="19"/>
      <c r="Q875" s="19"/>
      <c r="R875" s="19"/>
      <c r="S875" s="19"/>
      <c r="T875" s="19"/>
      <c r="U875" s="19"/>
      <c r="V875" s="19"/>
      <c r="W875" s="19"/>
      <c r="X875" s="19"/>
      <c r="Y875" s="19"/>
      <c r="Z875" s="19"/>
      <c r="AA875" s="19"/>
    </row>
    <row r="876" spans="2:27" ht="12.75">
      <c r="B876" s="19"/>
      <c r="C876" s="19"/>
      <c r="D876" s="19"/>
      <c r="E876" s="19"/>
      <c r="F876" s="19"/>
      <c r="G876" s="19"/>
      <c r="H876" s="19"/>
      <c r="I876" s="19"/>
      <c r="J876" s="19"/>
      <c r="K876" s="19"/>
      <c r="L876" s="19"/>
      <c r="M876" s="19"/>
      <c r="N876" s="7"/>
      <c r="O876" s="19"/>
      <c r="P876" s="19"/>
      <c r="Q876" s="19"/>
      <c r="R876" s="19"/>
      <c r="S876" s="19"/>
      <c r="T876" s="19"/>
      <c r="U876" s="19"/>
      <c r="V876" s="19"/>
      <c r="W876" s="19"/>
      <c r="X876" s="19"/>
      <c r="Y876" s="19"/>
      <c r="Z876" s="19"/>
      <c r="AA876" s="19"/>
    </row>
    <row r="877" spans="2:27" ht="12.75">
      <c r="B877" s="19"/>
      <c r="C877" s="19"/>
      <c r="D877" s="19"/>
      <c r="E877" s="19"/>
      <c r="F877" s="19"/>
      <c r="G877" s="19"/>
      <c r="H877" s="19"/>
      <c r="I877" s="19"/>
      <c r="J877" s="19"/>
      <c r="K877" s="19"/>
      <c r="L877" s="19"/>
      <c r="M877" s="19"/>
      <c r="N877" s="7"/>
      <c r="O877" s="19"/>
      <c r="P877" s="19"/>
      <c r="Q877" s="19"/>
      <c r="R877" s="19"/>
      <c r="S877" s="19"/>
      <c r="T877" s="19"/>
      <c r="U877" s="19"/>
      <c r="V877" s="19"/>
      <c r="W877" s="19"/>
      <c r="X877" s="19"/>
      <c r="Y877" s="19"/>
      <c r="Z877" s="19"/>
      <c r="AA877" s="19"/>
    </row>
    <row r="878" spans="2:27" ht="12.75">
      <c r="B878" s="19"/>
      <c r="C878" s="19"/>
      <c r="D878" s="19"/>
      <c r="E878" s="19"/>
      <c r="F878" s="19"/>
      <c r="G878" s="19"/>
      <c r="H878" s="19"/>
      <c r="I878" s="19"/>
      <c r="J878" s="19"/>
      <c r="K878" s="19"/>
      <c r="L878" s="19"/>
      <c r="M878" s="19"/>
      <c r="N878" s="7"/>
      <c r="O878" s="19"/>
      <c r="P878" s="19"/>
      <c r="Q878" s="19"/>
      <c r="R878" s="19"/>
      <c r="S878" s="19"/>
      <c r="T878" s="19"/>
      <c r="U878" s="19"/>
      <c r="V878" s="19"/>
      <c r="W878" s="19"/>
      <c r="X878" s="19"/>
      <c r="Y878" s="19"/>
      <c r="Z878" s="19"/>
      <c r="AA878" s="19"/>
    </row>
    <row r="879" spans="2:27" ht="12.75">
      <c r="B879" s="19"/>
      <c r="C879" s="19"/>
      <c r="D879" s="19"/>
      <c r="E879" s="19"/>
      <c r="F879" s="19"/>
      <c r="G879" s="19"/>
      <c r="H879" s="19"/>
      <c r="I879" s="19"/>
      <c r="J879" s="19"/>
      <c r="K879" s="19"/>
      <c r="L879" s="19"/>
      <c r="M879" s="19"/>
      <c r="N879" s="7"/>
      <c r="O879" s="19"/>
      <c r="P879" s="19"/>
      <c r="Q879" s="19"/>
      <c r="R879" s="19"/>
      <c r="S879" s="19"/>
      <c r="T879" s="19"/>
      <c r="U879" s="19"/>
      <c r="V879" s="19"/>
      <c r="W879" s="19"/>
      <c r="X879" s="19"/>
      <c r="Y879" s="19"/>
      <c r="Z879" s="19"/>
      <c r="AA879" s="19"/>
    </row>
    <row r="880" spans="2:27" ht="12.75">
      <c r="B880" s="19"/>
      <c r="C880" s="19"/>
      <c r="D880" s="19"/>
      <c r="E880" s="19"/>
      <c r="F880" s="19"/>
      <c r="G880" s="19"/>
      <c r="H880" s="19"/>
      <c r="I880" s="19"/>
      <c r="J880" s="19"/>
      <c r="K880" s="19"/>
      <c r="L880" s="19"/>
      <c r="M880" s="19"/>
      <c r="N880" s="7"/>
      <c r="O880" s="19"/>
      <c r="P880" s="19"/>
      <c r="Q880" s="19"/>
      <c r="R880" s="19"/>
      <c r="S880" s="19"/>
      <c r="T880" s="19"/>
      <c r="U880" s="19"/>
      <c r="V880" s="19"/>
      <c r="W880" s="19"/>
      <c r="X880" s="19"/>
      <c r="Y880" s="19"/>
      <c r="Z880" s="19"/>
      <c r="AA880" s="19"/>
    </row>
    <row r="881" spans="2:27" ht="12.75">
      <c r="B881" s="19"/>
      <c r="C881" s="19"/>
      <c r="D881" s="19"/>
      <c r="E881" s="19"/>
      <c r="F881" s="19"/>
      <c r="G881" s="19"/>
      <c r="H881" s="19"/>
      <c r="I881" s="19"/>
      <c r="J881" s="19"/>
      <c r="K881" s="19"/>
      <c r="L881" s="19"/>
      <c r="M881" s="19"/>
      <c r="N881" s="7"/>
      <c r="O881" s="19"/>
      <c r="P881" s="19"/>
      <c r="Q881" s="19"/>
      <c r="R881" s="19"/>
      <c r="S881" s="19"/>
      <c r="T881" s="19"/>
      <c r="U881" s="19"/>
      <c r="V881" s="19"/>
      <c r="W881" s="19"/>
      <c r="X881" s="19"/>
      <c r="Y881" s="19"/>
      <c r="Z881" s="19"/>
      <c r="AA881" s="19"/>
    </row>
    <row r="882" spans="2:27" ht="12.75">
      <c r="B882" s="19"/>
      <c r="C882" s="19"/>
      <c r="D882" s="19"/>
      <c r="E882" s="19"/>
      <c r="F882" s="19"/>
      <c r="G882" s="19"/>
      <c r="H882" s="19"/>
      <c r="I882" s="19"/>
      <c r="J882" s="19"/>
      <c r="K882" s="19"/>
      <c r="L882" s="19"/>
      <c r="M882" s="19"/>
      <c r="N882" s="7"/>
      <c r="O882" s="19"/>
      <c r="P882" s="19"/>
      <c r="Q882" s="19"/>
      <c r="R882" s="19"/>
      <c r="S882" s="19"/>
      <c r="T882" s="19"/>
      <c r="U882" s="19"/>
      <c r="V882" s="19"/>
      <c r="W882" s="19"/>
      <c r="X882" s="19"/>
      <c r="Y882" s="19"/>
      <c r="Z882" s="19"/>
      <c r="AA882" s="19"/>
    </row>
    <row r="883" spans="2:27" ht="12.75">
      <c r="B883" s="19"/>
      <c r="C883" s="19"/>
      <c r="D883" s="19"/>
      <c r="E883" s="19"/>
      <c r="F883" s="19"/>
      <c r="G883" s="19"/>
      <c r="H883" s="19"/>
      <c r="I883" s="19"/>
      <c r="J883" s="19"/>
      <c r="K883" s="19"/>
      <c r="L883" s="19"/>
      <c r="M883" s="19"/>
      <c r="N883" s="7"/>
      <c r="O883" s="19"/>
      <c r="P883" s="19"/>
      <c r="Q883" s="19"/>
      <c r="R883" s="19"/>
      <c r="S883" s="19"/>
      <c r="T883" s="19"/>
      <c r="U883" s="19"/>
      <c r="V883" s="19"/>
      <c r="W883" s="19"/>
      <c r="X883" s="19"/>
      <c r="Y883" s="19"/>
      <c r="Z883" s="19"/>
      <c r="AA883" s="19"/>
    </row>
    <row r="884" spans="2:27" ht="12.75">
      <c r="B884" s="19"/>
      <c r="C884" s="19"/>
      <c r="D884" s="19"/>
      <c r="E884" s="19"/>
      <c r="F884" s="19"/>
      <c r="G884" s="19"/>
      <c r="H884" s="19"/>
      <c r="I884" s="19"/>
      <c r="J884" s="19"/>
      <c r="K884" s="19"/>
      <c r="L884" s="19"/>
      <c r="M884" s="19"/>
      <c r="N884" s="7"/>
      <c r="O884" s="19"/>
      <c r="P884" s="19"/>
      <c r="Q884" s="19"/>
      <c r="R884" s="19"/>
      <c r="S884" s="19"/>
      <c r="T884" s="19"/>
      <c r="U884" s="19"/>
      <c r="V884" s="19"/>
      <c r="W884" s="19"/>
      <c r="X884" s="19"/>
      <c r="Y884" s="19"/>
      <c r="Z884" s="19"/>
      <c r="AA884" s="19"/>
    </row>
    <row r="885" spans="2:27" ht="12.75">
      <c r="B885" s="19"/>
      <c r="C885" s="19"/>
      <c r="D885" s="19"/>
      <c r="E885" s="19"/>
      <c r="F885" s="19"/>
      <c r="G885" s="19"/>
      <c r="H885" s="19"/>
      <c r="I885" s="19"/>
      <c r="J885" s="19"/>
      <c r="K885" s="19"/>
      <c r="L885" s="19"/>
      <c r="M885" s="19"/>
      <c r="N885" s="7"/>
      <c r="O885" s="19"/>
      <c r="P885" s="19"/>
      <c r="Q885" s="19"/>
      <c r="R885" s="19"/>
      <c r="S885" s="19"/>
      <c r="T885" s="19"/>
      <c r="U885" s="19"/>
      <c r="V885" s="19"/>
      <c r="W885" s="19"/>
      <c r="X885" s="19"/>
      <c r="Y885" s="19"/>
      <c r="Z885" s="19"/>
      <c r="AA885" s="19"/>
    </row>
    <row r="886" spans="2:27" ht="12.75">
      <c r="B886" s="19"/>
      <c r="C886" s="19"/>
      <c r="D886" s="19"/>
      <c r="E886" s="19"/>
      <c r="F886" s="19"/>
      <c r="G886" s="19"/>
      <c r="H886" s="19"/>
      <c r="I886" s="19"/>
      <c r="J886" s="19"/>
      <c r="K886" s="19"/>
      <c r="L886" s="19"/>
      <c r="M886" s="19"/>
      <c r="N886" s="7"/>
      <c r="O886" s="19"/>
      <c r="P886" s="19"/>
      <c r="Q886" s="19"/>
      <c r="R886" s="19"/>
      <c r="S886" s="19"/>
      <c r="T886" s="19"/>
      <c r="U886" s="19"/>
      <c r="V886" s="19"/>
      <c r="W886" s="19"/>
      <c r="X886" s="19"/>
      <c r="Y886" s="19"/>
      <c r="Z886" s="19"/>
      <c r="AA886" s="19"/>
    </row>
    <row r="887" spans="2:27" ht="12.75">
      <c r="B887" s="19"/>
      <c r="C887" s="19"/>
      <c r="D887" s="19"/>
      <c r="E887" s="19"/>
      <c r="F887" s="19"/>
      <c r="G887" s="19"/>
      <c r="H887" s="19"/>
      <c r="I887" s="19"/>
      <c r="J887" s="19"/>
      <c r="K887" s="19"/>
      <c r="L887" s="19"/>
      <c r="M887" s="19"/>
      <c r="N887" s="7"/>
      <c r="O887" s="19"/>
      <c r="P887" s="19"/>
      <c r="Q887" s="19"/>
      <c r="R887" s="19"/>
      <c r="S887" s="19"/>
      <c r="T887" s="19"/>
      <c r="U887" s="19"/>
      <c r="V887" s="19"/>
      <c r="W887" s="19"/>
      <c r="X887" s="19"/>
      <c r="Y887" s="19"/>
      <c r="Z887" s="19"/>
      <c r="AA887" s="19"/>
    </row>
    <row r="888" spans="2:27" ht="12.75">
      <c r="B888" s="19"/>
      <c r="C888" s="19"/>
      <c r="D888" s="19"/>
      <c r="E888" s="19"/>
      <c r="F888" s="19"/>
      <c r="G888" s="19"/>
      <c r="H888" s="19"/>
      <c r="I888" s="19"/>
      <c r="J888" s="19"/>
      <c r="K888" s="19"/>
      <c r="L888" s="19"/>
      <c r="M888" s="19"/>
      <c r="N888" s="7"/>
      <c r="O888" s="19"/>
      <c r="P888" s="19"/>
      <c r="Q888" s="19"/>
      <c r="R888" s="19"/>
      <c r="S888" s="19"/>
      <c r="T888" s="19"/>
      <c r="U888" s="19"/>
      <c r="V888" s="19"/>
      <c r="W888" s="19"/>
      <c r="X888" s="19"/>
      <c r="Y888" s="19"/>
      <c r="Z888" s="19"/>
      <c r="AA888" s="19"/>
    </row>
    <row r="889" spans="2:27" ht="12.75">
      <c r="B889" s="19"/>
      <c r="C889" s="19"/>
      <c r="D889" s="19"/>
      <c r="E889" s="19"/>
      <c r="F889" s="19"/>
      <c r="G889" s="19"/>
      <c r="H889" s="19"/>
      <c r="I889" s="19"/>
      <c r="J889" s="19"/>
      <c r="K889" s="19"/>
      <c r="L889" s="19"/>
      <c r="M889" s="19"/>
      <c r="N889" s="7"/>
      <c r="O889" s="19"/>
      <c r="P889" s="19"/>
      <c r="Q889" s="19"/>
      <c r="R889" s="19"/>
      <c r="S889" s="19"/>
      <c r="T889" s="19"/>
      <c r="U889" s="19"/>
      <c r="V889" s="19"/>
      <c r="W889" s="19"/>
      <c r="X889" s="19"/>
      <c r="Y889" s="19"/>
      <c r="Z889" s="19"/>
      <c r="AA889" s="19"/>
    </row>
    <row r="890" spans="2:27" ht="12.75">
      <c r="B890" s="19"/>
      <c r="C890" s="19"/>
      <c r="D890" s="19"/>
      <c r="E890" s="19"/>
      <c r="F890" s="19"/>
      <c r="G890" s="19"/>
      <c r="H890" s="19"/>
      <c r="I890" s="19"/>
      <c r="J890" s="19"/>
      <c r="K890" s="19"/>
      <c r="L890" s="19"/>
      <c r="M890" s="19"/>
      <c r="N890" s="7"/>
      <c r="O890" s="19"/>
      <c r="P890" s="19"/>
      <c r="Q890" s="19"/>
      <c r="R890" s="19"/>
      <c r="S890" s="19"/>
      <c r="T890" s="19"/>
      <c r="U890" s="19"/>
      <c r="V890" s="19"/>
      <c r="W890" s="19"/>
      <c r="X890" s="19"/>
      <c r="Y890" s="19"/>
      <c r="Z890" s="19"/>
      <c r="AA890" s="19"/>
    </row>
    <row r="891" spans="2:27" ht="12.75">
      <c r="B891" s="19"/>
      <c r="C891" s="19"/>
      <c r="D891" s="19"/>
      <c r="E891" s="19"/>
      <c r="F891" s="19"/>
      <c r="G891" s="19"/>
      <c r="H891" s="19"/>
      <c r="I891" s="19"/>
      <c r="J891" s="19"/>
      <c r="K891" s="19"/>
      <c r="L891" s="19"/>
      <c r="M891" s="19"/>
      <c r="N891" s="7"/>
      <c r="O891" s="19"/>
      <c r="P891" s="19"/>
      <c r="Q891" s="19"/>
      <c r="R891" s="19"/>
      <c r="S891" s="19"/>
      <c r="T891" s="19"/>
      <c r="U891" s="19"/>
      <c r="V891" s="19"/>
      <c r="W891" s="19"/>
      <c r="X891" s="19"/>
      <c r="Y891" s="19"/>
      <c r="Z891" s="19"/>
      <c r="AA891" s="19"/>
    </row>
    <row r="892" spans="2:27" ht="12.75">
      <c r="B892" s="19"/>
      <c r="C892" s="19"/>
      <c r="D892" s="19"/>
      <c r="E892" s="19"/>
      <c r="F892" s="19"/>
      <c r="G892" s="19"/>
      <c r="H892" s="19"/>
      <c r="I892" s="19"/>
      <c r="J892" s="19"/>
      <c r="K892" s="19"/>
      <c r="L892" s="19"/>
      <c r="M892" s="19"/>
      <c r="N892" s="7"/>
      <c r="O892" s="19"/>
      <c r="P892" s="19"/>
      <c r="Q892" s="19"/>
      <c r="R892" s="19"/>
      <c r="S892" s="19"/>
      <c r="T892" s="19"/>
      <c r="U892" s="19"/>
      <c r="V892" s="19"/>
      <c r="W892" s="19"/>
      <c r="X892" s="19"/>
      <c r="Y892" s="19"/>
      <c r="Z892" s="19"/>
      <c r="AA892" s="19"/>
    </row>
    <row r="893" spans="2:27" ht="12.75">
      <c r="B893" s="19"/>
      <c r="C893" s="19"/>
      <c r="D893" s="19"/>
      <c r="E893" s="19"/>
      <c r="F893" s="19"/>
      <c r="G893" s="19"/>
      <c r="H893" s="19"/>
      <c r="I893" s="19"/>
      <c r="J893" s="19"/>
      <c r="K893" s="19"/>
      <c r="L893" s="19"/>
      <c r="M893" s="19"/>
      <c r="N893" s="7"/>
      <c r="O893" s="19"/>
      <c r="P893" s="19"/>
      <c r="Q893" s="19"/>
      <c r="R893" s="19"/>
      <c r="S893" s="19"/>
      <c r="T893" s="19"/>
      <c r="U893" s="19"/>
      <c r="V893" s="19"/>
      <c r="W893" s="19"/>
      <c r="X893" s="19"/>
      <c r="Y893" s="19"/>
      <c r="Z893" s="19"/>
      <c r="AA893" s="19"/>
    </row>
    <row r="894" spans="2:27" ht="12.75">
      <c r="B894" s="19"/>
      <c r="C894" s="19"/>
      <c r="D894" s="19"/>
      <c r="E894" s="19"/>
      <c r="F894" s="19"/>
      <c r="G894" s="19"/>
      <c r="H894" s="19"/>
      <c r="I894" s="19"/>
      <c r="J894" s="19"/>
      <c r="K894" s="19"/>
      <c r="L894" s="19"/>
      <c r="M894" s="19"/>
      <c r="N894" s="7"/>
      <c r="O894" s="19"/>
      <c r="P894" s="19"/>
      <c r="Q894" s="19"/>
      <c r="R894" s="19"/>
      <c r="S894" s="19"/>
      <c r="T894" s="19"/>
      <c r="U894" s="19"/>
      <c r="V894" s="19"/>
      <c r="W894" s="19"/>
      <c r="X894" s="19"/>
      <c r="Y894" s="19"/>
      <c r="Z894" s="19"/>
      <c r="AA894" s="19"/>
    </row>
    <row r="895" spans="2:27" ht="12.75">
      <c r="B895" s="19"/>
      <c r="C895" s="19"/>
      <c r="D895" s="19"/>
      <c r="E895" s="19"/>
      <c r="F895" s="19"/>
      <c r="G895" s="19"/>
      <c r="H895" s="19"/>
      <c r="I895" s="19"/>
      <c r="J895" s="19"/>
      <c r="K895" s="19"/>
      <c r="L895" s="19"/>
      <c r="M895" s="19"/>
      <c r="N895" s="7"/>
      <c r="O895" s="19"/>
      <c r="P895" s="19"/>
      <c r="Q895" s="19"/>
      <c r="R895" s="19"/>
      <c r="S895" s="19"/>
      <c r="T895" s="19"/>
      <c r="U895" s="19"/>
      <c r="V895" s="19"/>
      <c r="W895" s="19"/>
      <c r="X895" s="19"/>
      <c r="Y895" s="19"/>
      <c r="Z895" s="19"/>
      <c r="AA895" s="19"/>
    </row>
    <row r="896" spans="2:27" ht="12.75">
      <c r="B896" s="19"/>
      <c r="C896" s="19"/>
      <c r="D896" s="19"/>
      <c r="E896" s="19"/>
      <c r="F896" s="19"/>
      <c r="G896" s="19"/>
      <c r="H896" s="19"/>
      <c r="I896" s="19"/>
      <c r="J896" s="19"/>
      <c r="K896" s="19"/>
      <c r="L896" s="19"/>
      <c r="M896" s="19"/>
      <c r="N896" s="7"/>
      <c r="O896" s="19"/>
      <c r="P896" s="19"/>
      <c r="Q896" s="19"/>
      <c r="R896" s="19"/>
      <c r="S896" s="19"/>
      <c r="T896" s="19"/>
      <c r="U896" s="19"/>
      <c r="V896" s="19"/>
      <c r="W896" s="19"/>
      <c r="X896" s="19"/>
      <c r="Y896" s="19"/>
      <c r="Z896" s="19"/>
      <c r="AA896" s="19"/>
    </row>
    <row r="897" spans="2:27" ht="12.75">
      <c r="B897" s="19"/>
      <c r="C897" s="19"/>
      <c r="D897" s="19"/>
      <c r="E897" s="19"/>
      <c r="F897" s="19"/>
      <c r="G897" s="19"/>
      <c r="H897" s="19"/>
      <c r="I897" s="19"/>
      <c r="J897" s="19"/>
      <c r="K897" s="19"/>
      <c r="L897" s="19"/>
      <c r="M897" s="19"/>
      <c r="N897" s="7"/>
      <c r="O897" s="19"/>
      <c r="P897" s="19"/>
      <c r="Q897" s="19"/>
      <c r="R897" s="19"/>
      <c r="S897" s="19"/>
      <c r="T897" s="19"/>
      <c r="U897" s="19"/>
      <c r="V897" s="19"/>
      <c r="W897" s="19"/>
      <c r="X897" s="19"/>
      <c r="Y897" s="19"/>
      <c r="Z897" s="19"/>
      <c r="AA897" s="19"/>
    </row>
    <row r="898" spans="2:27" ht="12.75">
      <c r="B898" s="19"/>
      <c r="C898" s="19"/>
      <c r="D898" s="19"/>
      <c r="E898" s="19"/>
      <c r="F898" s="19"/>
      <c r="G898" s="19"/>
      <c r="H898" s="19"/>
      <c r="I898" s="19"/>
      <c r="J898" s="19"/>
      <c r="K898" s="19"/>
      <c r="L898" s="19"/>
      <c r="M898" s="19"/>
      <c r="N898" s="7"/>
      <c r="O898" s="19"/>
      <c r="P898" s="19"/>
      <c r="Q898" s="19"/>
      <c r="R898" s="19"/>
      <c r="S898" s="19"/>
      <c r="T898" s="19"/>
      <c r="U898" s="19"/>
      <c r="V898" s="19"/>
      <c r="W898" s="19"/>
      <c r="X898" s="19"/>
      <c r="Y898" s="19"/>
      <c r="Z898" s="19"/>
      <c r="AA898" s="19"/>
    </row>
    <row r="899" spans="2:27" ht="12.75">
      <c r="B899" s="19"/>
      <c r="C899" s="19"/>
      <c r="D899" s="19"/>
      <c r="E899" s="19"/>
      <c r="F899" s="19"/>
      <c r="G899" s="19"/>
      <c r="H899" s="19"/>
      <c r="I899" s="19"/>
      <c r="J899" s="19"/>
      <c r="K899" s="19"/>
      <c r="L899" s="19"/>
      <c r="M899" s="19"/>
      <c r="N899" s="7"/>
      <c r="O899" s="19"/>
      <c r="P899" s="19"/>
      <c r="Q899" s="19"/>
      <c r="R899" s="19"/>
      <c r="S899" s="19"/>
      <c r="T899" s="19"/>
      <c r="U899" s="19"/>
      <c r="V899" s="19"/>
      <c r="W899" s="19"/>
      <c r="X899" s="19"/>
      <c r="Y899" s="19"/>
      <c r="Z899" s="19"/>
      <c r="AA899" s="19"/>
    </row>
    <row r="900" spans="2:27" ht="12.75">
      <c r="B900" s="19"/>
      <c r="C900" s="19"/>
      <c r="D900" s="19"/>
      <c r="E900" s="19"/>
      <c r="F900" s="19"/>
      <c r="G900" s="19"/>
      <c r="H900" s="19"/>
      <c r="I900" s="19"/>
      <c r="J900" s="19"/>
      <c r="K900" s="19"/>
      <c r="L900" s="19"/>
      <c r="M900" s="19"/>
      <c r="N900" s="7"/>
      <c r="O900" s="19"/>
      <c r="P900" s="19"/>
      <c r="Q900" s="19"/>
      <c r="R900" s="19"/>
      <c r="S900" s="19"/>
      <c r="T900" s="19"/>
      <c r="U900" s="19"/>
      <c r="V900" s="19"/>
      <c r="W900" s="19"/>
      <c r="X900" s="19"/>
      <c r="Y900" s="19"/>
      <c r="Z900" s="19"/>
      <c r="AA900" s="19"/>
    </row>
    <row r="901" spans="2:27" ht="12.75">
      <c r="B901" s="19"/>
      <c r="C901" s="19"/>
      <c r="D901" s="19"/>
      <c r="E901" s="19"/>
      <c r="F901" s="19"/>
      <c r="G901" s="19"/>
      <c r="H901" s="19"/>
      <c r="I901" s="19"/>
      <c r="J901" s="19"/>
      <c r="K901" s="19"/>
      <c r="L901" s="19"/>
      <c r="M901" s="19"/>
      <c r="N901" s="7"/>
      <c r="O901" s="19"/>
      <c r="P901" s="19"/>
      <c r="Q901" s="19"/>
      <c r="R901" s="19"/>
      <c r="S901" s="19"/>
      <c r="T901" s="19"/>
      <c r="U901" s="19"/>
      <c r="V901" s="19"/>
      <c r="W901" s="19"/>
      <c r="X901" s="19"/>
      <c r="Y901" s="19"/>
      <c r="Z901" s="19"/>
      <c r="AA901" s="19"/>
    </row>
    <row r="902" spans="2:27" ht="12.75">
      <c r="B902" s="19"/>
      <c r="C902" s="19"/>
      <c r="D902" s="19"/>
      <c r="E902" s="19"/>
      <c r="F902" s="19"/>
      <c r="G902" s="19"/>
      <c r="H902" s="19"/>
      <c r="I902" s="19"/>
      <c r="J902" s="19"/>
      <c r="K902" s="19"/>
      <c r="L902" s="19"/>
      <c r="M902" s="19"/>
      <c r="N902" s="7"/>
      <c r="O902" s="19"/>
      <c r="P902" s="19"/>
      <c r="Q902" s="19"/>
      <c r="R902" s="19"/>
      <c r="S902" s="19"/>
      <c r="T902" s="19"/>
      <c r="U902" s="19"/>
      <c r="V902" s="19"/>
      <c r="W902" s="19"/>
      <c r="X902" s="19"/>
      <c r="Y902" s="19"/>
      <c r="Z902" s="19"/>
      <c r="AA902" s="19"/>
    </row>
    <row r="903" spans="2:27" ht="12.75">
      <c r="B903" s="19"/>
      <c r="C903" s="19"/>
      <c r="D903" s="19"/>
      <c r="E903" s="19"/>
      <c r="F903" s="19"/>
      <c r="G903" s="19"/>
      <c r="H903" s="19"/>
      <c r="I903" s="19"/>
      <c r="J903" s="19"/>
      <c r="K903" s="19"/>
      <c r="L903" s="19"/>
      <c r="M903" s="19"/>
      <c r="N903" s="7"/>
      <c r="O903" s="19"/>
      <c r="P903" s="19"/>
      <c r="Q903" s="19"/>
      <c r="R903" s="19"/>
      <c r="S903" s="19"/>
      <c r="T903" s="19"/>
      <c r="U903" s="19"/>
      <c r="V903" s="19"/>
      <c r="W903" s="19"/>
      <c r="X903" s="19"/>
      <c r="Y903" s="19"/>
      <c r="Z903" s="19"/>
      <c r="AA903" s="19"/>
    </row>
    <row r="904" spans="2:27" ht="12.75">
      <c r="B904" s="19"/>
      <c r="C904" s="19"/>
      <c r="D904" s="19"/>
      <c r="E904" s="19"/>
      <c r="F904" s="19"/>
      <c r="G904" s="19"/>
      <c r="H904" s="19"/>
      <c r="I904" s="19"/>
      <c r="J904" s="19"/>
      <c r="K904" s="19"/>
      <c r="L904" s="19"/>
      <c r="M904" s="19"/>
      <c r="N904" s="7"/>
      <c r="O904" s="19"/>
      <c r="P904" s="19"/>
      <c r="Q904" s="19"/>
      <c r="R904" s="19"/>
      <c r="S904" s="19"/>
      <c r="T904" s="19"/>
      <c r="U904" s="19"/>
      <c r="V904" s="19"/>
      <c r="W904" s="19"/>
      <c r="X904" s="19"/>
      <c r="Y904" s="19"/>
      <c r="Z904" s="19"/>
      <c r="AA904" s="19"/>
    </row>
    <row r="905" spans="2:27" ht="12.75">
      <c r="B905" s="19"/>
      <c r="C905" s="19"/>
      <c r="D905" s="19"/>
      <c r="E905" s="19"/>
      <c r="F905" s="19"/>
      <c r="G905" s="19"/>
      <c r="H905" s="19"/>
      <c r="I905" s="19"/>
      <c r="J905" s="19"/>
      <c r="K905" s="19"/>
      <c r="L905" s="19"/>
      <c r="M905" s="19"/>
      <c r="N905" s="7"/>
      <c r="O905" s="19"/>
      <c r="P905" s="19"/>
      <c r="Q905" s="19"/>
      <c r="R905" s="19"/>
      <c r="S905" s="19"/>
      <c r="T905" s="19"/>
      <c r="U905" s="19"/>
      <c r="V905" s="19"/>
      <c r="W905" s="19"/>
      <c r="X905" s="19"/>
      <c r="Y905" s="19"/>
      <c r="Z905" s="19"/>
      <c r="AA905" s="19"/>
    </row>
    <row r="906" spans="2:27" ht="12.75">
      <c r="B906" s="19"/>
      <c r="C906" s="19"/>
      <c r="D906" s="19"/>
      <c r="E906" s="19"/>
      <c r="F906" s="19"/>
      <c r="G906" s="19"/>
      <c r="H906" s="19"/>
      <c r="I906" s="19"/>
      <c r="J906" s="19"/>
      <c r="K906" s="19"/>
      <c r="L906" s="19"/>
      <c r="M906" s="19"/>
      <c r="N906" s="7"/>
      <c r="O906" s="19"/>
      <c r="P906" s="19"/>
      <c r="Q906" s="19"/>
      <c r="R906" s="19"/>
      <c r="S906" s="19"/>
      <c r="T906" s="19"/>
      <c r="U906" s="19"/>
      <c r="V906" s="19"/>
      <c r="W906" s="19"/>
      <c r="X906" s="19"/>
      <c r="Y906" s="19"/>
      <c r="Z906" s="19"/>
      <c r="AA906" s="19"/>
    </row>
    <row r="907" spans="2:27" ht="12.75">
      <c r="B907" s="19"/>
      <c r="C907" s="19"/>
      <c r="D907" s="19"/>
      <c r="E907" s="19"/>
      <c r="F907" s="19"/>
      <c r="G907" s="19"/>
      <c r="H907" s="19"/>
      <c r="I907" s="19"/>
      <c r="J907" s="19"/>
      <c r="K907" s="19"/>
      <c r="L907" s="19"/>
      <c r="M907" s="19"/>
      <c r="N907" s="7"/>
      <c r="O907" s="19"/>
      <c r="P907" s="19"/>
      <c r="Q907" s="19"/>
      <c r="R907" s="19"/>
      <c r="S907" s="19"/>
      <c r="T907" s="19"/>
      <c r="U907" s="19"/>
      <c r="V907" s="19"/>
      <c r="W907" s="19"/>
      <c r="X907" s="19"/>
      <c r="Y907" s="19"/>
      <c r="Z907" s="19"/>
      <c r="AA907" s="19"/>
    </row>
    <row r="908" spans="2:27" ht="12.75">
      <c r="B908" s="19"/>
      <c r="C908" s="19"/>
      <c r="D908" s="19"/>
      <c r="E908" s="19"/>
      <c r="F908" s="19"/>
      <c r="G908" s="19"/>
      <c r="H908" s="19"/>
      <c r="I908" s="19"/>
      <c r="J908" s="19"/>
      <c r="K908" s="19"/>
      <c r="L908" s="19"/>
      <c r="M908" s="19"/>
      <c r="N908" s="7"/>
      <c r="O908" s="19"/>
      <c r="P908" s="19"/>
      <c r="Q908" s="19"/>
      <c r="R908" s="19"/>
      <c r="S908" s="19"/>
      <c r="T908" s="19"/>
      <c r="U908" s="19"/>
      <c r="V908" s="19"/>
      <c r="W908" s="19"/>
      <c r="X908" s="19"/>
      <c r="Y908" s="19"/>
      <c r="Z908" s="19"/>
      <c r="AA908" s="19"/>
    </row>
    <row r="909" spans="2:27" ht="12.75">
      <c r="B909" s="19"/>
      <c r="C909" s="19"/>
      <c r="D909" s="19"/>
      <c r="E909" s="19"/>
      <c r="F909" s="19"/>
      <c r="G909" s="19"/>
      <c r="H909" s="19"/>
      <c r="I909" s="19"/>
      <c r="J909" s="19"/>
      <c r="K909" s="19"/>
      <c r="L909" s="19"/>
      <c r="M909" s="19"/>
      <c r="N909" s="7"/>
      <c r="O909" s="19"/>
      <c r="P909" s="19"/>
      <c r="Q909" s="19"/>
      <c r="R909" s="19"/>
      <c r="S909" s="19"/>
      <c r="T909" s="19"/>
      <c r="U909" s="19"/>
      <c r="V909" s="19"/>
      <c r="W909" s="19"/>
      <c r="X909" s="19"/>
      <c r="Y909" s="19"/>
      <c r="Z909" s="19"/>
      <c r="AA909" s="19"/>
    </row>
    <row r="910" spans="2:27" ht="12.75">
      <c r="B910" s="19"/>
      <c r="C910" s="19"/>
      <c r="D910" s="19"/>
      <c r="E910" s="19"/>
      <c r="F910" s="19"/>
      <c r="G910" s="19"/>
      <c r="H910" s="19"/>
      <c r="I910" s="19"/>
      <c r="J910" s="19"/>
      <c r="K910" s="19"/>
      <c r="L910" s="19"/>
      <c r="M910" s="19"/>
      <c r="N910" s="7"/>
      <c r="O910" s="19"/>
      <c r="P910" s="19"/>
      <c r="Q910" s="19"/>
      <c r="R910" s="19"/>
      <c r="S910" s="19"/>
      <c r="T910" s="19"/>
      <c r="U910" s="19"/>
      <c r="V910" s="19"/>
      <c r="W910" s="19"/>
      <c r="X910" s="19"/>
      <c r="Y910" s="19"/>
      <c r="Z910" s="19"/>
      <c r="AA910" s="19"/>
    </row>
    <row r="911" spans="2:27" ht="12.75">
      <c r="B911" s="19"/>
      <c r="C911" s="19"/>
      <c r="D911" s="19"/>
      <c r="E911" s="19"/>
      <c r="F911" s="19"/>
      <c r="G911" s="19"/>
      <c r="H911" s="19"/>
      <c r="I911" s="19"/>
      <c r="J911" s="19"/>
      <c r="K911" s="19"/>
      <c r="L911" s="19"/>
      <c r="M911" s="19"/>
      <c r="N911" s="7"/>
      <c r="O911" s="19"/>
      <c r="P911" s="19"/>
      <c r="Q911" s="19"/>
      <c r="R911" s="19"/>
      <c r="S911" s="19"/>
      <c r="T911" s="19"/>
      <c r="U911" s="19"/>
      <c r="V911" s="19"/>
      <c r="W911" s="19"/>
      <c r="X911" s="19"/>
      <c r="Y911" s="19"/>
      <c r="Z911" s="19"/>
      <c r="AA911" s="19"/>
    </row>
    <row r="912" spans="2:27" ht="12.75">
      <c r="B912" s="19"/>
      <c r="C912" s="19"/>
      <c r="D912" s="19"/>
      <c r="E912" s="19"/>
      <c r="F912" s="19"/>
      <c r="G912" s="19"/>
      <c r="H912" s="19"/>
      <c r="I912" s="19"/>
      <c r="J912" s="19"/>
      <c r="K912" s="19"/>
      <c r="L912" s="19"/>
      <c r="M912" s="19"/>
      <c r="N912" s="7"/>
      <c r="O912" s="19"/>
      <c r="P912" s="19"/>
      <c r="Q912" s="19"/>
      <c r="R912" s="19"/>
      <c r="S912" s="19"/>
      <c r="T912" s="19"/>
      <c r="U912" s="19"/>
      <c r="V912" s="19"/>
      <c r="W912" s="19"/>
      <c r="X912" s="19"/>
      <c r="Y912" s="19"/>
      <c r="Z912" s="19"/>
      <c r="AA912" s="19"/>
    </row>
    <row r="913" spans="2:27" ht="12.75">
      <c r="B913" s="19"/>
      <c r="C913" s="19"/>
      <c r="D913" s="19"/>
      <c r="E913" s="19"/>
      <c r="F913" s="19"/>
      <c r="G913" s="19"/>
      <c r="H913" s="19"/>
      <c r="I913" s="19"/>
      <c r="J913" s="19"/>
      <c r="K913" s="19"/>
      <c r="L913" s="19"/>
      <c r="M913" s="19"/>
      <c r="N913" s="7"/>
      <c r="O913" s="19"/>
      <c r="P913" s="19"/>
      <c r="Q913" s="19"/>
      <c r="R913" s="19"/>
      <c r="S913" s="19"/>
      <c r="T913" s="19"/>
      <c r="U913" s="19"/>
      <c r="V913" s="19"/>
      <c r="W913" s="19"/>
      <c r="X913" s="19"/>
      <c r="Y913" s="19"/>
      <c r="Z913" s="19"/>
      <c r="AA913" s="19"/>
    </row>
    <row r="914" spans="2:27" ht="12.75">
      <c r="B914" s="19"/>
      <c r="C914" s="19"/>
      <c r="D914" s="19"/>
      <c r="E914" s="19"/>
      <c r="F914" s="19"/>
      <c r="G914" s="19"/>
      <c r="H914" s="19"/>
      <c r="I914" s="19"/>
      <c r="J914" s="19"/>
      <c r="K914" s="19"/>
      <c r="L914" s="19"/>
      <c r="M914" s="19"/>
      <c r="N914" s="7"/>
      <c r="O914" s="19"/>
      <c r="P914" s="19"/>
      <c r="Q914" s="19"/>
      <c r="R914" s="19"/>
      <c r="S914" s="19"/>
      <c r="T914" s="19"/>
      <c r="U914" s="19"/>
      <c r="V914" s="19"/>
      <c r="W914" s="19"/>
      <c r="X914" s="19"/>
      <c r="Y914" s="19"/>
      <c r="Z914" s="19"/>
      <c r="AA914" s="19"/>
    </row>
    <row r="915" spans="2:27" ht="12.75">
      <c r="B915" s="19"/>
      <c r="C915" s="19"/>
      <c r="D915" s="19"/>
      <c r="E915" s="19"/>
      <c r="F915" s="19"/>
      <c r="G915" s="19"/>
      <c r="H915" s="19"/>
      <c r="I915" s="19"/>
      <c r="J915" s="19"/>
      <c r="K915" s="19"/>
      <c r="L915" s="19"/>
      <c r="M915" s="19"/>
      <c r="N915" s="7"/>
      <c r="O915" s="19"/>
      <c r="P915" s="19"/>
      <c r="Q915" s="19"/>
      <c r="R915" s="19"/>
      <c r="S915" s="19"/>
      <c r="T915" s="19"/>
      <c r="U915" s="19"/>
      <c r="V915" s="19"/>
      <c r="W915" s="19"/>
      <c r="X915" s="19"/>
      <c r="Y915" s="19"/>
      <c r="Z915" s="19"/>
      <c r="AA915" s="19"/>
    </row>
    <row r="916" spans="2:27" ht="12.75">
      <c r="B916" s="19"/>
      <c r="C916" s="19"/>
      <c r="D916" s="19"/>
      <c r="E916" s="19"/>
      <c r="F916" s="19"/>
      <c r="G916" s="19"/>
      <c r="H916" s="19"/>
      <c r="I916" s="19"/>
      <c r="J916" s="19"/>
      <c r="K916" s="19"/>
      <c r="L916" s="19"/>
      <c r="M916" s="19"/>
      <c r="N916" s="7"/>
      <c r="O916" s="19"/>
      <c r="P916" s="19"/>
      <c r="Q916" s="19"/>
      <c r="R916" s="19"/>
      <c r="S916" s="19"/>
      <c r="T916" s="19"/>
      <c r="U916" s="19"/>
      <c r="V916" s="19"/>
      <c r="W916" s="19"/>
      <c r="X916" s="19"/>
      <c r="Y916" s="19"/>
      <c r="Z916" s="19"/>
      <c r="AA916" s="19"/>
    </row>
    <row r="917" spans="2:27" ht="12.75">
      <c r="B917" s="19"/>
      <c r="C917" s="19"/>
      <c r="D917" s="19"/>
      <c r="E917" s="19"/>
      <c r="F917" s="19"/>
      <c r="G917" s="19"/>
      <c r="H917" s="19"/>
      <c r="I917" s="19"/>
      <c r="J917" s="19"/>
      <c r="K917" s="19"/>
      <c r="L917" s="19"/>
      <c r="M917" s="19"/>
      <c r="N917" s="7"/>
      <c r="O917" s="19"/>
      <c r="P917" s="19"/>
      <c r="Q917" s="19"/>
      <c r="R917" s="19"/>
      <c r="S917" s="19"/>
      <c r="T917" s="19"/>
      <c r="U917" s="19"/>
      <c r="V917" s="19"/>
      <c r="W917" s="19"/>
      <c r="X917" s="19"/>
      <c r="Y917" s="19"/>
      <c r="Z917" s="19"/>
      <c r="AA917" s="19"/>
    </row>
    <row r="918" spans="2:27" ht="12.75">
      <c r="B918" s="19"/>
      <c r="C918" s="19"/>
      <c r="D918" s="19"/>
      <c r="E918" s="19"/>
      <c r="F918" s="19"/>
      <c r="G918" s="19"/>
      <c r="H918" s="19"/>
      <c r="I918" s="19"/>
      <c r="J918" s="19"/>
      <c r="K918" s="19"/>
      <c r="L918" s="19"/>
      <c r="M918" s="19"/>
      <c r="N918" s="7"/>
      <c r="O918" s="19"/>
      <c r="P918" s="19"/>
      <c r="Q918" s="19"/>
      <c r="R918" s="19"/>
      <c r="S918" s="19"/>
      <c r="T918" s="19"/>
      <c r="U918" s="19"/>
      <c r="V918" s="19"/>
      <c r="W918" s="19"/>
      <c r="X918" s="19"/>
      <c r="Y918" s="19"/>
      <c r="Z918" s="19"/>
      <c r="AA918" s="19"/>
    </row>
    <row r="919" spans="2:27" ht="12.75">
      <c r="B919" s="19"/>
      <c r="C919" s="19"/>
      <c r="D919" s="19"/>
      <c r="E919" s="19"/>
      <c r="F919" s="19"/>
      <c r="G919" s="19"/>
      <c r="H919" s="19"/>
      <c r="I919" s="19"/>
      <c r="J919" s="19"/>
      <c r="K919" s="19"/>
      <c r="L919" s="19"/>
      <c r="M919" s="19"/>
      <c r="N919" s="7"/>
      <c r="O919" s="19"/>
      <c r="P919" s="19"/>
      <c r="Q919" s="19"/>
      <c r="R919" s="19"/>
      <c r="S919" s="19"/>
      <c r="T919" s="19"/>
      <c r="U919" s="19"/>
      <c r="V919" s="19"/>
      <c r="W919" s="19"/>
      <c r="X919" s="19"/>
      <c r="Y919" s="19"/>
      <c r="Z919" s="19"/>
      <c r="AA919" s="19"/>
    </row>
    <row r="920" spans="2:27" ht="12.75">
      <c r="B920" s="19"/>
      <c r="C920" s="19"/>
      <c r="D920" s="19"/>
      <c r="E920" s="19"/>
      <c r="F920" s="19"/>
      <c r="G920" s="19"/>
      <c r="H920" s="19"/>
      <c r="I920" s="19"/>
      <c r="J920" s="19"/>
      <c r="K920" s="19"/>
      <c r="L920" s="19"/>
      <c r="M920" s="19"/>
      <c r="N920" s="7"/>
      <c r="O920" s="19"/>
      <c r="P920" s="19"/>
      <c r="Q920" s="19"/>
      <c r="R920" s="19"/>
      <c r="S920" s="19"/>
      <c r="T920" s="19"/>
      <c r="U920" s="19"/>
      <c r="V920" s="19"/>
      <c r="W920" s="19"/>
      <c r="X920" s="19"/>
      <c r="Y920" s="19"/>
      <c r="Z920" s="19"/>
      <c r="AA920" s="19"/>
    </row>
    <row r="921" spans="2:27" ht="12.75">
      <c r="B921" s="19"/>
      <c r="C921" s="19"/>
      <c r="D921" s="19"/>
      <c r="E921" s="19"/>
      <c r="F921" s="19"/>
      <c r="G921" s="19"/>
      <c r="H921" s="19"/>
      <c r="I921" s="19"/>
      <c r="J921" s="19"/>
      <c r="K921" s="19"/>
      <c r="L921" s="19"/>
      <c r="M921" s="19"/>
      <c r="N921" s="7"/>
      <c r="O921" s="19"/>
      <c r="P921" s="19"/>
      <c r="Q921" s="19"/>
      <c r="R921" s="19"/>
      <c r="S921" s="19"/>
      <c r="T921" s="19"/>
      <c r="U921" s="19"/>
      <c r="V921" s="19"/>
      <c r="W921" s="19"/>
      <c r="X921" s="19"/>
      <c r="Y921" s="19"/>
      <c r="Z921" s="19"/>
      <c r="AA921" s="19"/>
    </row>
    <row r="922" spans="2:27" ht="12.75">
      <c r="B922" s="19"/>
      <c r="C922" s="19"/>
      <c r="D922" s="19"/>
      <c r="E922" s="19"/>
      <c r="F922" s="19"/>
      <c r="G922" s="19"/>
      <c r="H922" s="19"/>
      <c r="I922" s="19"/>
      <c r="J922" s="19"/>
      <c r="K922" s="19"/>
      <c r="L922" s="19"/>
      <c r="M922" s="19"/>
      <c r="N922" s="7"/>
      <c r="O922" s="19"/>
      <c r="P922" s="19"/>
      <c r="Q922" s="19"/>
      <c r="R922" s="19"/>
      <c r="S922" s="19"/>
      <c r="T922" s="19"/>
      <c r="U922" s="19"/>
      <c r="V922" s="19"/>
      <c r="W922" s="19"/>
      <c r="X922" s="19"/>
      <c r="Y922" s="19"/>
      <c r="Z922" s="19"/>
      <c r="AA922" s="19"/>
    </row>
    <row r="923" spans="2:27" ht="12.75">
      <c r="B923" s="19"/>
      <c r="C923" s="19"/>
      <c r="D923" s="19"/>
      <c r="E923" s="19"/>
      <c r="F923" s="19"/>
      <c r="G923" s="19"/>
      <c r="H923" s="19"/>
      <c r="I923" s="19"/>
      <c r="J923" s="19"/>
      <c r="K923" s="19"/>
      <c r="L923" s="19"/>
      <c r="M923" s="19"/>
      <c r="N923" s="7"/>
      <c r="O923" s="19"/>
      <c r="P923" s="19"/>
      <c r="Q923" s="19"/>
      <c r="R923" s="19"/>
      <c r="S923" s="19"/>
      <c r="T923" s="19"/>
      <c r="U923" s="19"/>
      <c r="V923" s="19"/>
      <c r="W923" s="19"/>
      <c r="X923" s="19"/>
      <c r="Y923" s="19"/>
      <c r="Z923" s="19"/>
      <c r="AA923" s="19"/>
    </row>
    <row r="924" spans="2:27" ht="12.75">
      <c r="B924" s="19"/>
      <c r="C924" s="19"/>
      <c r="D924" s="19"/>
      <c r="E924" s="19"/>
      <c r="F924" s="19"/>
      <c r="G924" s="19"/>
      <c r="H924" s="19"/>
      <c r="I924" s="19"/>
      <c r="J924" s="19"/>
      <c r="K924" s="19"/>
      <c r="L924" s="19"/>
      <c r="M924" s="19"/>
      <c r="N924" s="7"/>
      <c r="O924" s="19"/>
      <c r="P924" s="19"/>
      <c r="Q924" s="19"/>
      <c r="R924" s="19"/>
      <c r="S924" s="19"/>
      <c r="T924" s="19"/>
      <c r="U924" s="19"/>
      <c r="V924" s="19"/>
      <c r="W924" s="19"/>
      <c r="X924" s="19"/>
      <c r="Y924" s="19"/>
      <c r="Z924" s="19"/>
      <c r="AA924" s="19"/>
    </row>
    <row r="925" spans="2:27" ht="12.75">
      <c r="B925" s="19"/>
      <c r="C925" s="19"/>
      <c r="D925" s="19"/>
      <c r="E925" s="19"/>
      <c r="F925" s="19"/>
      <c r="G925" s="19"/>
      <c r="H925" s="19"/>
      <c r="I925" s="19"/>
      <c r="J925" s="19"/>
      <c r="K925" s="19"/>
      <c r="L925" s="19"/>
      <c r="M925" s="19"/>
      <c r="N925" s="7"/>
      <c r="O925" s="19"/>
      <c r="P925" s="19"/>
      <c r="Q925" s="19"/>
      <c r="R925" s="19"/>
      <c r="S925" s="19"/>
      <c r="T925" s="19"/>
      <c r="U925" s="19"/>
      <c r="V925" s="19"/>
      <c r="W925" s="19"/>
      <c r="X925" s="19"/>
      <c r="Y925" s="19"/>
      <c r="Z925" s="19"/>
      <c r="AA925" s="19"/>
    </row>
    <row r="926" spans="2:27" ht="12.75">
      <c r="B926" s="19"/>
      <c r="C926" s="19"/>
      <c r="D926" s="19"/>
      <c r="E926" s="19"/>
      <c r="F926" s="19"/>
      <c r="G926" s="19"/>
      <c r="H926" s="19"/>
      <c r="I926" s="19"/>
      <c r="J926" s="19"/>
      <c r="K926" s="19"/>
      <c r="L926" s="19"/>
      <c r="M926" s="19"/>
      <c r="N926" s="7"/>
      <c r="O926" s="19"/>
      <c r="P926" s="19"/>
      <c r="Q926" s="19"/>
      <c r="R926" s="19"/>
      <c r="S926" s="19"/>
      <c r="T926" s="19"/>
      <c r="U926" s="19"/>
      <c r="V926" s="19"/>
      <c r="W926" s="19"/>
      <c r="X926" s="19"/>
      <c r="Y926" s="19"/>
      <c r="Z926" s="19"/>
      <c r="AA926" s="19"/>
    </row>
    <row r="927" spans="2:27" ht="12.75">
      <c r="B927" s="19"/>
      <c r="C927" s="19"/>
      <c r="D927" s="19"/>
      <c r="E927" s="19"/>
      <c r="F927" s="19"/>
      <c r="G927" s="19"/>
      <c r="H927" s="19"/>
      <c r="I927" s="19"/>
      <c r="J927" s="19"/>
      <c r="K927" s="19"/>
      <c r="L927" s="19"/>
      <c r="M927" s="19"/>
      <c r="N927" s="7"/>
      <c r="O927" s="19"/>
      <c r="P927" s="19"/>
      <c r="Q927" s="19"/>
      <c r="R927" s="19"/>
      <c r="S927" s="19"/>
      <c r="T927" s="19"/>
      <c r="U927" s="19"/>
      <c r="V927" s="19"/>
      <c r="W927" s="19"/>
      <c r="X927" s="19"/>
      <c r="Y927" s="19"/>
      <c r="Z927" s="19"/>
      <c r="AA927" s="19"/>
    </row>
    <row r="928" spans="2:27" ht="12.75">
      <c r="B928" s="19"/>
      <c r="C928" s="19"/>
      <c r="D928" s="19"/>
      <c r="E928" s="19"/>
      <c r="F928" s="19"/>
      <c r="G928" s="19"/>
      <c r="H928" s="19"/>
      <c r="I928" s="19"/>
      <c r="J928" s="19"/>
      <c r="K928" s="19"/>
      <c r="L928" s="19"/>
      <c r="M928" s="19"/>
      <c r="N928" s="7"/>
      <c r="O928" s="19"/>
      <c r="P928" s="19"/>
      <c r="Q928" s="19"/>
      <c r="R928" s="19"/>
      <c r="S928" s="19"/>
      <c r="T928" s="19"/>
      <c r="U928" s="19"/>
      <c r="V928" s="19"/>
      <c r="W928" s="19"/>
      <c r="X928" s="19"/>
      <c r="Y928" s="19"/>
      <c r="Z928" s="19"/>
      <c r="AA928" s="19"/>
    </row>
    <row r="929" spans="2:27" ht="12.75">
      <c r="B929" s="19"/>
      <c r="C929" s="19"/>
      <c r="D929" s="19"/>
      <c r="E929" s="19"/>
      <c r="F929" s="19"/>
      <c r="G929" s="19"/>
      <c r="H929" s="19"/>
      <c r="I929" s="19"/>
      <c r="J929" s="19"/>
      <c r="K929" s="19"/>
      <c r="L929" s="19"/>
      <c r="M929" s="19"/>
      <c r="N929" s="7"/>
      <c r="O929" s="19"/>
      <c r="P929" s="19"/>
      <c r="Q929" s="19"/>
      <c r="R929" s="19"/>
      <c r="S929" s="19"/>
      <c r="T929" s="19"/>
      <c r="U929" s="19"/>
      <c r="V929" s="19"/>
      <c r="W929" s="19"/>
      <c r="X929" s="19"/>
      <c r="Y929" s="19"/>
      <c r="Z929" s="19"/>
      <c r="AA929" s="19"/>
    </row>
    <row r="930" spans="2:27" ht="12.75">
      <c r="B930" s="19"/>
      <c r="C930" s="19"/>
      <c r="D930" s="19"/>
      <c r="E930" s="19"/>
      <c r="F930" s="19"/>
      <c r="G930" s="19"/>
      <c r="H930" s="19"/>
      <c r="I930" s="19"/>
      <c r="J930" s="19"/>
      <c r="K930" s="19"/>
      <c r="L930" s="19"/>
      <c r="M930" s="19"/>
      <c r="N930" s="7"/>
      <c r="O930" s="19"/>
      <c r="P930" s="19"/>
      <c r="Q930" s="19"/>
      <c r="R930" s="19"/>
      <c r="S930" s="19"/>
      <c r="T930" s="19"/>
      <c r="U930" s="19"/>
      <c r="V930" s="19"/>
      <c r="W930" s="19"/>
      <c r="X930" s="19"/>
      <c r="Y930" s="19"/>
      <c r="Z930" s="19"/>
      <c r="AA930" s="19"/>
    </row>
    <row r="931" spans="2:27" ht="12.75">
      <c r="B931" s="19"/>
      <c r="C931" s="19"/>
      <c r="D931" s="19"/>
      <c r="E931" s="19"/>
      <c r="F931" s="19"/>
      <c r="G931" s="19"/>
      <c r="H931" s="19"/>
      <c r="I931" s="19"/>
      <c r="J931" s="19"/>
      <c r="K931" s="19"/>
      <c r="L931" s="19"/>
      <c r="M931" s="19"/>
      <c r="N931" s="7"/>
      <c r="O931" s="19"/>
      <c r="P931" s="19"/>
      <c r="Q931" s="19"/>
      <c r="R931" s="19"/>
      <c r="S931" s="19"/>
      <c r="T931" s="19"/>
      <c r="U931" s="19"/>
      <c r="V931" s="19"/>
      <c r="W931" s="19"/>
      <c r="X931" s="19"/>
      <c r="Y931" s="19"/>
      <c r="Z931" s="19"/>
      <c r="AA931" s="19"/>
    </row>
    <row r="932" spans="2:27" ht="12.75">
      <c r="B932" s="19"/>
      <c r="C932" s="19"/>
      <c r="D932" s="19"/>
      <c r="E932" s="19"/>
      <c r="F932" s="19"/>
      <c r="G932" s="19"/>
      <c r="H932" s="19"/>
      <c r="I932" s="19"/>
      <c r="J932" s="19"/>
      <c r="K932" s="19"/>
      <c r="L932" s="19"/>
      <c r="M932" s="19"/>
      <c r="N932" s="7"/>
      <c r="O932" s="19"/>
      <c r="P932" s="19"/>
      <c r="Q932" s="19"/>
      <c r="R932" s="19"/>
      <c r="S932" s="19"/>
      <c r="T932" s="19"/>
      <c r="U932" s="19"/>
      <c r="V932" s="19"/>
      <c r="W932" s="19"/>
      <c r="X932" s="19"/>
      <c r="Y932" s="19"/>
      <c r="Z932" s="19"/>
      <c r="AA932" s="19"/>
    </row>
    <row r="933" spans="2:27" ht="12.75">
      <c r="B933" s="19"/>
      <c r="C933" s="19"/>
      <c r="D933" s="19"/>
      <c r="E933" s="19"/>
      <c r="F933" s="19"/>
      <c r="G933" s="19"/>
      <c r="H933" s="19"/>
      <c r="I933" s="19"/>
      <c r="J933" s="19"/>
      <c r="K933" s="19"/>
      <c r="L933" s="19"/>
      <c r="M933" s="19"/>
      <c r="N933" s="7"/>
      <c r="O933" s="19"/>
      <c r="P933" s="19"/>
      <c r="Q933" s="19"/>
      <c r="R933" s="19"/>
      <c r="S933" s="19"/>
      <c r="T933" s="19"/>
      <c r="U933" s="19"/>
      <c r="V933" s="19"/>
      <c r="W933" s="19"/>
      <c r="X933" s="19"/>
      <c r="Y933" s="19"/>
      <c r="Z933" s="19"/>
      <c r="AA933" s="19"/>
    </row>
  </sheetData>
  <hyperlinks>
    <hyperlink ref="H3" r:id="rId1" xr:uid="{00000000-0004-0000-0400-000000000000}"/>
    <hyperlink ref="K3" r:id="rId2" xr:uid="{00000000-0004-0000-0400-000001000000}"/>
    <hyperlink ref="K4" r:id="rId3" xr:uid="{00000000-0004-0000-0400-000002000000}"/>
    <hyperlink ref="H5" r:id="rId4" xr:uid="{00000000-0004-0000-0400-000003000000}"/>
    <hyperlink ref="K5" r:id="rId5" xr:uid="{00000000-0004-0000-0400-000004000000}"/>
    <hyperlink ref="H6" r:id="rId6" xr:uid="{00000000-0004-0000-0400-000005000000}"/>
    <hyperlink ref="H7" r:id="rId7" xr:uid="{00000000-0004-0000-0400-000006000000}"/>
    <hyperlink ref="H8" r:id="rId8" xr:uid="{00000000-0004-0000-0400-000007000000}"/>
    <hyperlink ref="H9" r:id="rId9" xr:uid="{00000000-0004-0000-0400-000008000000}"/>
    <hyperlink ref="H10" r:id="rId10" xr:uid="{00000000-0004-0000-0400-000009000000}"/>
    <hyperlink ref="H11" r:id="rId11" xr:uid="{00000000-0004-0000-0400-00000A000000}"/>
    <hyperlink ref="H12" r:id="rId12" xr:uid="{00000000-0004-0000-0400-00000B000000}"/>
    <hyperlink ref="H13" r:id="rId13" xr:uid="{00000000-0004-0000-0400-00000C000000}"/>
    <hyperlink ref="H14" r:id="rId14" xr:uid="{00000000-0004-0000-0400-00000D000000}"/>
    <hyperlink ref="H15" r:id="rId15" xr:uid="{00000000-0004-0000-0400-00000E000000}"/>
    <hyperlink ref="H16" r:id="rId16" xr:uid="{00000000-0004-0000-0400-00000F000000}"/>
    <hyperlink ref="H17" r:id="rId17" xr:uid="{00000000-0004-0000-0400-000010000000}"/>
    <hyperlink ref="H18" r:id="rId18" xr:uid="{00000000-0004-0000-0400-000011000000}"/>
    <hyperlink ref="H20" r:id="rId19" xr:uid="{00000000-0004-0000-0400-000012000000}"/>
    <hyperlink ref="H21" r:id="rId20" xr:uid="{00000000-0004-0000-0400-000013000000}"/>
    <hyperlink ref="H22" r:id="rId21" xr:uid="{00000000-0004-0000-0400-000014000000}"/>
    <hyperlink ref="H23" r:id="rId22" xr:uid="{00000000-0004-0000-0400-000015000000}"/>
    <hyperlink ref="H24" r:id="rId23" xr:uid="{00000000-0004-0000-0400-000016000000}"/>
    <hyperlink ref="H25" r:id="rId24" xr:uid="{00000000-0004-0000-0400-000017000000}"/>
    <hyperlink ref="H26" r:id="rId25" xr:uid="{00000000-0004-0000-0400-000018000000}"/>
    <hyperlink ref="H27" r:id="rId26" xr:uid="{00000000-0004-0000-0400-000019000000}"/>
    <hyperlink ref="H28" r:id="rId27" xr:uid="{00000000-0004-0000-0400-00001A000000}"/>
    <hyperlink ref="H29" r:id="rId28" xr:uid="{00000000-0004-0000-0400-00001B000000}"/>
    <hyperlink ref="H30" r:id="rId29" xr:uid="{00000000-0004-0000-0400-00001C000000}"/>
    <hyperlink ref="H31" r:id="rId30" xr:uid="{00000000-0004-0000-0400-00001D000000}"/>
    <hyperlink ref="H32" r:id="rId31" xr:uid="{00000000-0004-0000-0400-00001E000000}"/>
    <hyperlink ref="H33" r:id="rId32" xr:uid="{00000000-0004-0000-0400-00001F000000}"/>
    <hyperlink ref="H34" r:id="rId33" xr:uid="{00000000-0004-0000-0400-000020000000}"/>
    <hyperlink ref="H35" r:id="rId34" xr:uid="{00000000-0004-0000-0400-000021000000}"/>
    <hyperlink ref="H36" r:id="rId35" xr:uid="{00000000-0004-0000-0400-000022000000}"/>
    <hyperlink ref="H37" r:id="rId36" xr:uid="{00000000-0004-0000-0400-000023000000}"/>
    <hyperlink ref="H38" r:id="rId37" xr:uid="{00000000-0004-0000-0400-000024000000}"/>
    <hyperlink ref="H39" r:id="rId38" xr:uid="{00000000-0004-0000-0400-000025000000}"/>
    <hyperlink ref="H40" r:id="rId39" xr:uid="{00000000-0004-0000-0400-000026000000}"/>
    <hyperlink ref="H41" r:id="rId40" xr:uid="{00000000-0004-0000-0400-000027000000}"/>
    <hyperlink ref="H42" r:id="rId41" xr:uid="{00000000-0004-0000-0400-000028000000}"/>
    <hyperlink ref="H43" r:id="rId42" xr:uid="{00000000-0004-0000-0400-000029000000}"/>
    <hyperlink ref="H44" r:id="rId43" xr:uid="{00000000-0004-0000-0400-00002A000000}"/>
    <hyperlink ref="H45" r:id="rId44" xr:uid="{00000000-0004-0000-0400-00002B000000}"/>
    <hyperlink ref="H46" r:id="rId45" xr:uid="{00000000-0004-0000-0400-00002C000000}"/>
    <hyperlink ref="H47" r:id="rId46" xr:uid="{00000000-0004-0000-0400-00002D000000}"/>
    <hyperlink ref="H48" r:id="rId47" xr:uid="{00000000-0004-0000-0400-00002E000000}"/>
    <hyperlink ref="H49" r:id="rId48" xr:uid="{00000000-0004-0000-0400-00002F000000}"/>
    <hyperlink ref="H50" r:id="rId49" xr:uid="{00000000-0004-0000-0400-000030000000}"/>
    <hyperlink ref="H51" r:id="rId50" xr:uid="{00000000-0004-0000-0400-000031000000}"/>
    <hyperlink ref="H52" r:id="rId51" xr:uid="{00000000-0004-0000-0400-000032000000}"/>
    <hyperlink ref="H53" r:id="rId52" xr:uid="{00000000-0004-0000-0400-000033000000}"/>
    <hyperlink ref="H54" r:id="rId53" xr:uid="{00000000-0004-0000-0400-000034000000}"/>
    <hyperlink ref="H55" r:id="rId54" xr:uid="{00000000-0004-0000-0400-000035000000}"/>
    <hyperlink ref="H56" r:id="rId55" xr:uid="{00000000-0004-0000-0400-000036000000}"/>
    <hyperlink ref="H57" r:id="rId56" xr:uid="{00000000-0004-0000-0400-000037000000}"/>
    <hyperlink ref="H58" r:id="rId57" xr:uid="{00000000-0004-0000-0400-000038000000}"/>
    <hyperlink ref="H59" r:id="rId58" xr:uid="{00000000-0004-0000-0400-000039000000}"/>
    <hyperlink ref="H60" r:id="rId59" xr:uid="{00000000-0004-0000-0400-00003A000000}"/>
    <hyperlink ref="H61" r:id="rId60" xr:uid="{00000000-0004-0000-0400-00003B000000}"/>
    <hyperlink ref="H62" r:id="rId61" xr:uid="{00000000-0004-0000-0400-00003C000000}"/>
    <hyperlink ref="H63" r:id="rId62" xr:uid="{00000000-0004-0000-0400-00003D000000}"/>
    <hyperlink ref="H64" r:id="rId63" xr:uid="{00000000-0004-0000-0400-00003E000000}"/>
    <hyperlink ref="H65" r:id="rId64" xr:uid="{00000000-0004-0000-0400-00003F000000}"/>
    <hyperlink ref="H66" r:id="rId65" xr:uid="{00000000-0004-0000-0400-000040000000}"/>
    <hyperlink ref="H67" r:id="rId66" xr:uid="{00000000-0004-0000-0400-000041000000}"/>
    <hyperlink ref="H68" r:id="rId67" xr:uid="{00000000-0004-0000-0400-000042000000}"/>
    <hyperlink ref="H69" r:id="rId68" xr:uid="{00000000-0004-0000-0400-000043000000}"/>
    <hyperlink ref="H70" r:id="rId69" xr:uid="{00000000-0004-0000-0400-000044000000}"/>
    <hyperlink ref="H71" r:id="rId70" xr:uid="{00000000-0004-0000-0400-000045000000}"/>
    <hyperlink ref="H72" r:id="rId71" xr:uid="{00000000-0004-0000-0400-000046000000}"/>
    <hyperlink ref="H73" r:id="rId72" xr:uid="{00000000-0004-0000-0400-000047000000}"/>
    <hyperlink ref="H74" r:id="rId73" xr:uid="{00000000-0004-0000-0400-000048000000}"/>
    <hyperlink ref="H75" r:id="rId74" xr:uid="{00000000-0004-0000-0400-000049000000}"/>
    <hyperlink ref="H76" r:id="rId75" xr:uid="{00000000-0004-0000-0400-00004A000000}"/>
    <hyperlink ref="H77" r:id="rId76" xr:uid="{00000000-0004-0000-0400-00004B000000}"/>
    <hyperlink ref="H78" r:id="rId77" xr:uid="{00000000-0004-0000-0400-00004C000000}"/>
    <hyperlink ref="H79" r:id="rId78" xr:uid="{00000000-0004-0000-0400-00004D000000}"/>
    <hyperlink ref="H80" r:id="rId79" xr:uid="{00000000-0004-0000-0400-00004E000000}"/>
    <hyperlink ref="H81" r:id="rId80" xr:uid="{00000000-0004-0000-0400-00004F000000}"/>
    <hyperlink ref="H82" r:id="rId81" xr:uid="{00000000-0004-0000-0400-000050000000}"/>
    <hyperlink ref="H83" r:id="rId82" xr:uid="{00000000-0004-0000-0400-000051000000}"/>
    <hyperlink ref="H84" r:id="rId83" xr:uid="{00000000-0004-0000-0400-000052000000}"/>
    <hyperlink ref="H85" r:id="rId84" xr:uid="{00000000-0004-0000-0400-000053000000}"/>
    <hyperlink ref="H86" r:id="rId85" xr:uid="{00000000-0004-0000-0400-000054000000}"/>
    <hyperlink ref="H87" r:id="rId86" xr:uid="{00000000-0004-0000-0400-000055000000}"/>
    <hyperlink ref="H88" r:id="rId87" xr:uid="{00000000-0004-0000-0400-000056000000}"/>
    <hyperlink ref="H89" r:id="rId88" xr:uid="{00000000-0004-0000-0400-000057000000}"/>
    <hyperlink ref="H90" r:id="rId89" xr:uid="{00000000-0004-0000-0400-000058000000}"/>
    <hyperlink ref="H91" r:id="rId90" xr:uid="{00000000-0004-0000-0400-000059000000}"/>
    <hyperlink ref="H92" r:id="rId91" xr:uid="{00000000-0004-0000-0400-00005A000000}"/>
    <hyperlink ref="H93" r:id="rId92" xr:uid="{00000000-0004-0000-0400-00005B000000}"/>
    <hyperlink ref="H94" r:id="rId93" xr:uid="{00000000-0004-0000-0400-00005C000000}"/>
    <hyperlink ref="H95" r:id="rId94" xr:uid="{00000000-0004-0000-0400-00005D000000}"/>
    <hyperlink ref="H96" r:id="rId95" xr:uid="{00000000-0004-0000-0400-00005E000000}"/>
    <hyperlink ref="H97" r:id="rId96" xr:uid="{00000000-0004-0000-0400-00005F000000}"/>
    <hyperlink ref="H98" r:id="rId97" xr:uid="{00000000-0004-0000-0400-000060000000}"/>
    <hyperlink ref="H99" r:id="rId98" xr:uid="{00000000-0004-0000-0400-000061000000}"/>
    <hyperlink ref="H100" r:id="rId99" xr:uid="{00000000-0004-0000-0400-000062000000}"/>
    <hyperlink ref="H101" r:id="rId100" xr:uid="{00000000-0004-0000-0400-000063000000}"/>
    <hyperlink ref="H102" r:id="rId101" xr:uid="{00000000-0004-0000-0400-000064000000}"/>
    <hyperlink ref="H103" r:id="rId102" xr:uid="{00000000-0004-0000-0400-000065000000}"/>
    <hyperlink ref="H104" r:id="rId103" xr:uid="{00000000-0004-0000-0400-000066000000}"/>
    <hyperlink ref="H105" r:id="rId104" xr:uid="{00000000-0004-0000-0400-000067000000}"/>
    <hyperlink ref="H106" r:id="rId105" xr:uid="{00000000-0004-0000-0400-000068000000}"/>
    <hyperlink ref="H107" r:id="rId106" xr:uid="{00000000-0004-0000-0400-000069000000}"/>
    <hyperlink ref="H108" r:id="rId107" xr:uid="{00000000-0004-0000-0400-00006A000000}"/>
    <hyperlink ref="H109" r:id="rId108" xr:uid="{00000000-0004-0000-0400-00006B000000}"/>
    <hyperlink ref="H110" r:id="rId109" xr:uid="{00000000-0004-0000-0400-00006C000000}"/>
    <hyperlink ref="H111" r:id="rId110" xr:uid="{00000000-0004-0000-0400-00006D000000}"/>
    <hyperlink ref="H112" r:id="rId111" xr:uid="{00000000-0004-0000-0400-00006E000000}"/>
    <hyperlink ref="H113" r:id="rId112" xr:uid="{00000000-0004-0000-0400-00006F000000}"/>
    <hyperlink ref="H114" r:id="rId113" xr:uid="{00000000-0004-0000-0400-000070000000}"/>
    <hyperlink ref="H115" r:id="rId114" xr:uid="{00000000-0004-0000-0400-000071000000}"/>
    <hyperlink ref="H116" r:id="rId115" xr:uid="{00000000-0004-0000-0400-000072000000}"/>
    <hyperlink ref="H117" r:id="rId116" xr:uid="{00000000-0004-0000-0400-000073000000}"/>
    <hyperlink ref="H118" r:id="rId117" xr:uid="{00000000-0004-0000-0400-000074000000}"/>
    <hyperlink ref="H119" r:id="rId118" xr:uid="{00000000-0004-0000-0400-000075000000}"/>
    <hyperlink ref="H120" r:id="rId119" xr:uid="{00000000-0004-0000-0400-000076000000}"/>
    <hyperlink ref="H121" r:id="rId120" xr:uid="{00000000-0004-0000-0400-000077000000}"/>
    <hyperlink ref="H122" r:id="rId121" xr:uid="{00000000-0004-0000-0400-000078000000}"/>
    <hyperlink ref="H123" r:id="rId122" xr:uid="{00000000-0004-0000-0400-000079000000}"/>
    <hyperlink ref="H124" r:id="rId123" xr:uid="{00000000-0004-0000-0400-00007A000000}"/>
    <hyperlink ref="H125" r:id="rId124" xr:uid="{00000000-0004-0000-0400-00007B000000}"/>
    <hyperlink ref="H126" r:id="rId125" xr:uid="{00000000-0004-0000-0400-00007C000000}"/>
    <hyperlink ref="H127" r:id="rId126" xr:uid="{00000000-0004-0000-0400-00007D000000}"/>
    <hyperlink ref="H128" r:id="rId127" xr:uid="{00000000-0004-0000-0400-00007E000000}"/>
    <hyperlink ref="H129" r:id="rId128" xr:uid="{00000000-0004-0000-0400-00007F000000}"/>
    <hyperlink ref="H130" r:id="rId129" xr:uid="{00000000-0004-0000-0400-000080000000}"/>
    <hyperlink ref="H131" r:id="rId130" xr:uid="{00000000-0004-0000-0400-000081000000}"/>
    <hyperlink ref="H132" r:id="rId131" xr:uid="{00000000-0004-0000-0400-000082000000}"/>
    <hyperlink ref="H133" r:id="rId132" xr:uid="{00000000-0004-0000-0400-000083000000}"/>
    <hyperlink ref="H134" r:id="rId133" xr:uid="{00000000-0004-0000-0400-000084000000}"/>
    <hyperlink ref="H135" r:id="rId134" xr:uid="{00000000-0004-0000-0400-000085000000}"/>
    <hyperlink ref="H136" r:id="rId135" xr:uid="{00000000-0004-0000-0400-000086000000}"/>
    <hyperlink ref="H137" r:id="rId136" xr:uid="{00000000-0004-0000-0400-000087000000}"/>
    <hyperlink ref="H138" r:id="rId137" xr:uid="{00000000-0004-0000-0400-000088000000}"/>
    <hyperlink ref="H139" r:id="rId138" xr:uid="{00000000-0004-0000-0400-000089000000}"/>
    <hyperlink ref="H140" r:id="rId139" xr:uid="{00000000-0004-0000-0400-00008A000000}"/>
    <hyperlink ref="H141" r:id="rId140" xr:uid="{00000000-0004-0000-0400-00008B000000}"/>
    <hyperlink ref="H142" r:id="rId141" xr:uid="{00000000-0004-0000-0400-00008C000000}"/>
    <hyperlink ref="H143" r:id="rId142" xr:uid="{00000000-0004-0000-0400-00008D000000}"/>
    <hyperlink ref="H144" r:id="rId143" xr:uid="{00000000-0004-0000-0400-00008E000000}"/>
    <hyperlink ref="H145" r:id="rId144" xr:uid="{00000000-0004-0000-0400-00008F000000}"/>
    <hyperlink ref="H146" r:id="rId145" xr:uid="{00000000-0004-0000-0400-000090000000}"/>
    <hyperlink ref="H147" r:id="rId146" xr:uid="{00000000-0004-0000-0400-000091000000}"/>
    <hyperlink ref="H148" r:id="rId147" xr:uid="{00000000-0004-0000-0400-000092000000}"/>
    <hyperlink ref="H149" r:id="rId148" xr:uid="{00000000-0004-0000-0400-000093000000}"/>
    <hyperlink ref="H150" r:id="rId149" xr:uid="{00000000-0004-0000-0400-000094000000}"/>
    <hyperlink ref="H151" r:id="rId150" xr:uid="{00000000-0004-0000-0400-000095000000}"/>
    <hyperlink ref="H152" r:id="rId151" xr:uid="{00000000-0004-0000-0400-000096000000}"/>
    <hyperlink ref="H153" r:id="rId152" xr:uid="{00000000-0004-0000-0400-000097000000}"/>
    <hyperlink ref="H154" r:id="rId153" xr:uid="{00000000-0004-0000-0400-000098000000}"/>
    <hyperlink ref="H155" r:id="rId154" xr:uid="{00000000-0004-0000-0400-000099000000}"/>
    <hyperlink ref="H156" r:id="rId155" xr:uid="{00000000-0004-0000-0400-00009A000000}"/>
    <hyperlink ref="H157" r:id="rId156" xr:uid="{00000000-0004-0000-0400-00009B000000}"/>
    <hyperlink ref="H158" r:id="rId157" xr:uid="{00000000-0004-0000-0400-00009C000000}"/>
    <hyperlink ref="H159" r:id="rId158" xr:uid="{00000000-0004-0000-0400-00009D000000}"/>
    <hyperlink ref="H160" r:id="rId159" xr:uid="{00000000-0004-0000-0400-00009E000000}"/>
    <hyperlink ref="H161" r:id="rId160" xr:uid="{00000000-0004-0000-0400-00009F000000}"/>
    <hyperlink ref="H162" r:id="rId161" xr:uid="{00000000-0004-0000-0400-0000A0000000}"/>
    <hyperlink ref="H163" r:id="rId162" xr:uid="{00000000-0004-0000-0400-0000A1000000}"/>
    <hyperlink ref="H164" r:id="rId163" xr:uid="{00000000-0004-0000-0400-0000A2000000}"/>
    <hyperlink ref="H165" r:id="rId164" xr:uid="{00000000-0004-0000-0400-0000A3000000}"/>
    <hyperlink ref="H166" r:id="rId165" xr:uid="{00000000-0004-0000-0400-0000A4000000}"/>
    <hyperlink ref="H167" r:id="rId166" xr:uid="{00000000-0004-0000-0400-0000A5000000}"/>
    <hyperlink ref="H168" r:id="rId167" xr:uid="{00000000-0004-0000-0400-0000A6000000}"/>
    <hyperlink ref="H169" r:id="rId168" xr:uid="{00000000-0004-0000-0400-0000A7000000}"/>
    <hyperlink ref="H170" r:id="rId169" xr:uid="{00000000-0004-0000-0400-0000A8000000}"/>
    <hyperlink ref="H171" r:id="rId170" xr:uid="{00000000-0004-0000-0400-0000A9000000}"/>
    <hyperlink ref="H172" r:id="rId171" xr:uid="{00000000-0004-0000-0400-0000AA000000}"/>
    <hyperlink ref="H173" r:id="rId172" xr:uid="{00000000-0004-0000-0400-0000AB000000}"/>
    <hyperlink ref="H174" r:id="rId173" xr:uid="{00000000-0004-0000-0400-0000AC000000}"/>
    <hyperlink ref="H175" r:id="rId174" xr:uid="{00000000-0004-0000-0400-0000AD000000}"/>
    <hyperlink ref="H176" r:id="rId175" xr:uid="{00000000-0004-0000-0400-0000AE000000}"/>
    <hyperlink ref="H177" r:id="rId176" xr:uid="{00000000-0004-0000-0400-0000AF000000}"/>
    <hyperlink ref="H178" r:id="rId177" xr:uid="{00000000-0004-0000-0400-0000B0000000}"/>
    <hyperlink ref="H179" r:id="rId178" xr:uid="{00000000-0004-0000-0400-0000B1000000}"/>
    <hyperlink ref="H180" r:id="rId179" xr:uid="{00000000-0004-0000-0400-0000B2000000}"/>
    <hyperlink ref="H181" r:id="rId180" xr:uid="{00000000-0004-0000-0400-0000B3000000}"/>
    <hyperlink ref="H182" r:id="rId181" xr:uid="{00000000-0004-0000-0400-0000B4000000}"/>
    <hyperlink ref="H183" r:id="rId182" xr:uid="{00000000-0004-0000-0400-0000B5000000}"/>
    <hyperlink ref="H184" r:id="rId183" xr:uid="{00000000-0004-0000-0400-0000B6000000}"/>
    <hyperlink ref="H185" r:id="rId184" xr:uid="{00000000-0004-0000-0400-0000B7000000}"/>
    <hyperlink ref="H186" r:id="rId185" xr:uid="{00000000-0004-0000-0400-0000B8000000}"/>
    <hyperlink ref="H187" r:id="rId186" xr:uid="{00000000-0004-0000-0400-0000B9000000}"/>
    <hyperlink ref="H188" r:id="rId187" xr:uid="{00000000-0004-0000-0400-0000BA000000}"/>
    <hyperlink ref="H189" r:id="rId188" xr:uid="{00000000-0004-0000-0400-0000BB000000}"/>
    <hyperlink ref="H190" r:id="rId189" xr:uid="{00000000-0004-0000-0400-0000BC000000}"/>
    <hyperlink ref="H191" r:id="rId190" xr:uid="{00000000-0004-0000-0400-0000BD000000}"/>
    <hyperlink ref="H192" r:id="rId191" xr:uid="{00000000-0004-0000-0400-0000BE000000}"/>
    <hyperlink ref="H193" r:id="rId192" xr:uid="{00000000-0004-0000-0400-0000BF000000}"/>
    <hyperlink ref="H194" r:id="rId193" xr:uid="{00000000-0004-0000-0400-0000C0000000}"/>
    <hyperlink ref="H195" r:id="rId194" xr:uid="{00000000-0004-0000-0400-0000C1000000}"/>
    <hyperlink ref="H196" r:id="rId195" xr:uid="{00000000-0004-0000-0400-0000C2000000}"/>
    <hyperlink ref="H197" r:id="rId196" xr:uid="{00000000-0004-0000-0400-0000C3000000}"/>
    <hyperlink ref="H198" r:id="rId197" xr:uid="{00000000-0004-0000-0400-0000C4000000}"/>
    <hyperlink ref="H199" r:id="rId198" xr:uid="{00000000-0004-0000-0400-0000C5000000}"/>
    <hyperlink ref="H200" r:id="rId199" xr:uid="{00000000-0004-0000-0400-0000C6000000}"/>
    <hyperlink ref="H201" r:id="rId200" xr:uid="{00000000-0004-0000-0400-0000C7000000}"/>
    <hyperlink ref="H202" r:id="rId201" xr:uid="{00000000-0004-0000-0400-0000C8000000}"/>
    <hyperlink ref="H203" r:id="rId202" xr:uid="{00000000-0004-0000-0400-0000C9000000}"/>
    <hyperlink ref="H204" r:id="rId203" xr:uid="{00000000-0004-0000-0400-0000CA000000}"/>
    <hyperlink ref="H205" r:id="rId204" xr:uid="{00000000-0004-0000-0400-0000CB000000}"/>
    <hyperlink ref="H206" r:id="rId205" xr:uid="{00000000-0004-0000-0400-0000CC000000}"/>
    <hyperlink ref="H207" r:id="rId206" xr:uid="{00000000-0004-0000-0400-0000CD000000}"/>
    <hyperlink ref="H208" r:id="rId207" xr:uid="{00000000-0004-0000-0400-0000CE000000}"/>
    <hyperlink ref="H209" r:id="rId208" xr:uid="{00000000-0004-0000-0400-0000CF000000}"/>
    <hyperlink ref="H210" r:id="rId209" xr:uid="{00000000-0004-0000-0400-0000D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1"/>
  <sheetViews>
    <sheetView workbookViewId="0">
      <pane ySplit="1" topLeftCell="A2" activePane="bottomLeft" state="frozen"/>
      <selection pane="bottomLeft" activeCell="A2" sqref="A2:A183"/>
    </sheetView>
  </sheetViews>
  <sheetFormatPr defaultColWidth="12.5703125" defaultRowHeight="15.75" customHeight="1"/>
  <cols>
    <col min="2" max="14" width="12.5703125" customWidth="1"/>
  </cols>
  <sheetData>
    <row r="1" spans="1:28">
      <c r="A1" t="s">
        <v>14459</v>
      </c>
      <c r="B1" s="1" t="s">
        <v>0</v>
      </c>
      <c r="C1" s="1" t="s">
        <v>1</v>
      </c>
      <c r="D1" s="1" t="s">
        <v>2</v>
      </c>
      <c r="E1" s="1" t="s">
        <v>3</v>
      </c>
      <c r="F1" s="1" t="s">
        <v>4</v>
      </c>
      <c r="G1" s="1" t="s">
        <v>5</v>
      </c>
      <c r="H1" s="1" t="s">
        <v>6</v>
      </c>
      <c r="I1" s="1" t="s">
        <v>7</v>
      </c>
      <c r="J1" s="1" t="s">
        <v>8</v>
      </c>
      <c r="K1" s="1" t="s">
        <v>9</v>
      </c>
      <c r="L1" s="1" t="s">
        <v>10</v>
      </c>
      <c r="M1" s="1" t="s">
        <v>11</v>
      </c>
      <c r="N1" s="1" t="s">
        <v>12</v>
      </c>
      <c r="O1" s="1"/>
      <c r="P1" s="3"/>
      <c r="Q1" s="3"/>
      <c r="R1" s="3"/>
      <c r="S1" s="3"/>
      <c r="T1" s="3"/>
      <c r="U1" s="3"/>
      <c r="V1" s="3"/>
      <c r="W1" s="3"/>
      <c r="X1" s="3"/>
      <c r="Y1" s="3"/>
      <c r="Z1" s="3"/>
      <c r="AA1" s="3"/>
      <c r="AB1" s="3"/>
    </row>
    <row r="2" spans="1:28" ht="22.5" customHeight="1">
      <c r="A2" t="s">
        <v>14464</v>
      </c>
      <c r="B2" s="7" t="s">
        <v>13</v>
      </c>
      <c r="C2" s="7" t="s">
        <v>5934</v>
      </c>
      <c r="D2" s="7" t="s">
        <v>5935</v>
      </c>
      <c r="E2" s="7" t="s">
        <v>5936</v>
      </c>
      <c r="F2" s="7" t="s">
        <v>5937</v>
      </c>
      <c r="G2" s="7"/>
      <c r="H2" s="17" t="s">
        <v>5938</v>
      </c>
      <c r="I2" s="7">
        <v>4.9000000000000004</v>
      </c>
      <c r="J2" s="7">
        <v>798</v>
      </c>
      <c r="K2" s="7" t="s">
        <v>5939</v>
      </c>
      <c r="L2" s="7" t="s">
        <v>5940</v>
      </c>
      <c r="M2" s="7" t="s">
        <v>5941</v>
      </c>
      <c r="N2" s="7" t="s">
        <v>92</v>
      </c>
      <c r="O2" s="7"/>
      <c r="P2" s="7"/>
      <c r="Q2" s="7"/>
      <c r="R2" s="7"/>
      <c r="S2" s="7"/>
      <c r="T2" s="7"/>
      <c r="U2" s="7"/>
      <c r="V2" s="7"/>
      <c r="W2" s="7"/>
      <c r="X2" s="7"/>
      <c r="Y2" s="7"/>
      <c r="Z2" s="7"/>
      <c r="AA2" s="7"/>
      <c r="AB2" s="7"/>
    </row>
    <row r="3" spans="1:28" ht="22.5" customHeight="1">
      <c r="A3" t="s">
        <v>14464</v>
      </c>
      <c r="B3" s="7" t="s">
        <v>13</v>
      </c>
      <c r="C3" s="7" t="s">
        <v>5942</v>
      </c>
      <c r="D3" s="7" t="s">
        <v>5943</v>
      </c>
      <c r="E3" s="7" t="s">
        <v>5944</v>
      </c>
      <c r="F3" s="7" t="s">
        <v>5945</v>
      </c>
      <c r="G3" s="7"/>
      <c r="H3" s="17" t="s">
        <v>5946</v>
      </c>
      <c r="I3" s="7">
        <v>5</v>
      </c>
      <c r="J3" s="7">
        <v>493</v>
      </c>
      <c r="K3" s="7" t="s">
        <v>5947</v>
      </c>
      <c r="L3" s="7" t="s">
        <v>5948</v>
      </c>
      <c r="M3" s="7" t="s">
        <v>26</v>
      </c>
      <c r="N3" s="7" t="s">
        <v>219</v>
      </c>
      <c r="O3" s="7"/>
      <c r="P3" s="7"/>
      <c r="Q3" s="7"/>
      <c r="R3" s="7"/>
      <c r="S3" s="7"/>
      <c r="T3" s="7"/>
      <c r="U3" s="7"/>
      <c r="V3" s="7"/>
      <c r="W3" s="7"/>
      <c r="X3" s="7"/>
      <c r="Y3" s="7"/>
      <c r="Z3" s="7"/>
      <c r="AA3" s="7"/>
      <c r="AB3" s="7"/>
    </row>
    <row r="4" spans="1:28" ht="22.5" customHeight="1">
      <c r="A4" t="s">
        <v>14464</v>
      </c>
      <c r="B4" s="7" t="s">
        <v>13</v>
      </c>
      <c r="C4" s="7" t="s">
        <v>5949</v>
      </c>
      <c r="D4" s="7" t="s">
        <v>5950</v>
      </c>
      <c r="E4" s="7" t="s">
        <v>5951</v>
      </c>
      <c r="F4" s="7" t="s">
        <v>5952</v>
      </c>
      <c r="G4" s="7"/>
      <c r="H4" s="17" t="s">
        <v>5953</v>
      </c>
      <c r="I4" s="7">
        <v>4.8</v>
      </c>
      <c r="J4" s="7">
        <v>267</v>
      </c>
      <c r="K4" s="7" t="s">
        <v>5954</v>
      </c>
      <c r="L4" s="7" t="s">
        <v>186</v>
      </c>
      <c r="M4" s="7" t="s">
        <v>5955</v>
      </c>
      <c r="N4" s="7" t="s">
        <v>5956</v>
      </c>
      <c r="O4" s="7"/>
      <c r="P4" s="7"/>
      <c r="Q4" s="7"/>
      <c r="R4" s="7"/>
      <c r="S4" s="7"/>
      <c r="T4" s="7"/>
      <c r="U4" s="7"/>
      <c r="V4" s="7"/>
      <c r="W4" s="7"/>
      <c r="X4" s="7"/>
      <c r="Y4" s="7"/>
      <c r="Z4" s="7"/>
      <c r="AA4" s="7"/>
      <c r="AB4" s="7"/>
    </row>
    <row r="5" spans="1:28" ht="22.5" customHeight="1">
      <c r="A5" t="s">
        <v>14464</v>
      </c>
      <c r="B5" s="7" t="s">
        <v>13</v>
      </c>
      <c r="C5" s="7" t="s">
        <v>5957</v>
      </c>
      <c r="D5" s="7" t="s">
        <v>5958</v>
      </c>
      <c r="E5" s="7" t="s">
        <v>5959</v>
      </c>
      <c r="F5" s="7" t="s">
        <v>5960</v>
      </c>
      <c r="G5" s="7"/>
      <c r="H5" s="17" t="s">
        <v>5961</v>
      </c>
      <c r="I5" s="7">
        <v>4.9000000000000004</v>
      </c>
      <c r="J5" s="7">
        <v>461</v>
      </c>
      <c r="K5" s="7" t="s">
        <v>5962</v>
      </c>
      <c r="L5" s="7" t="s">
        <v>5963</v>
      </c>
      <c r="M5" s="7" t="s">
        <v>26</v>
      </c>
      <c r="N5" s="7" t="s">
        <v>5964</v>
      </c>
      <c r="O5" s="7"/>
      <c r="P5" s="7"/>
      <c r="Q5" s="7"/>
      <c r="R5" s="7"/>
      <c r="S5" s="7"/>
      <c r="T5" s="7"/>
      <c r="U5" s="7"/>
      <c r="V5" s="7"/>
      <c r="W5" s="7"/>
      <c r="X5" s="7"/>
      <c r="Y5" s="7"/>
      <c r="Z5" s="7"/>
      <c r="AA5" s="7"/>
      <c r="AB5" s="7"/>
    </row>
    <row r="6" spans="1:28" ht="22.5" customHeight="1">
      <c r="A6" t="s">
        <v>14464</v>
      </c>
      <c r="B6" s="7" t="s">
        <v>13</v>
      </c>
      <c r="C6" s="7" t="s">
        <v>5965</v>
      </c>
      <c r="D6" s="7" t="s">
        <v>5966</v>
      </c>
      <c r="E6" s="7" t="s">
        <v>5967</v>
      </c>
      <c r="F6" s="7" t="s">
        <v>5968</v>
      </c>
      <c r="G6" s="7"/>
      <c r="H6" s="17" t="s">
        <v>5969</v>
      </c>
      <c r="I6" s="7">
        <v>5</v>
      </c>
      <c r="J6" s="7">
        <v>790</v>
      </c>
      <c r="K6" s="7" t="s">
        <v>5970</v>
      </c>
      <c r="L6" s="7" t="s">
        <v>5971</v>
      </c>
      <c r="M6" s="7" t="s">
        <v>1564</v>
      </c>
      <c r="N6" s="7" t="s">
        <v>151</v>
      </c>
      <c r="O6" s="7"/>
      <c r="P6" s="7"/>
      <c r="Q6" s="7"/>
      <c r="R6" s="7"/>
      <c r="S6" s="7"/>
      <c r="T6" s="7"/>
      <c r="U6" s="7"/>
      <c r="V6" s="7"/>
      <c r="W6" s="7"/>
      <c r="X6" s="7"/>
      <c r="Y6" s="7"/>
      <c r="Z6" s="7"/>
      <c r="AA6" s="7"/>
      <c r="AB6" s="7"/>
    </row>
    <row r="7" spans="1:28" ht="22.5" customHeight="1">
      <c r="A7" t="s">
        <v>14464</v>
      </c>
      <c r="B7" s="7" t="s">
        <v>13</v>
      </c>
      <c r="C7" s="7" t="s">
        <v>5972</v>
      </c>
      <c r="D7" s="7" t="s">
        <v>5973</v>
      </c>
      <c r="E7" s="7" t="s">
        <v>5974</v>
      </c>
      <c r="F7" s="7" t="s">
        <v>5975</v>
      </c>
      <c r="G7" s="7"/>
      <c r="H7" s="17" t="s">
        <v>5976</v>
      </c>
      <c r="I7" s="7">
        <v>4.8</v>
      </c>
      <c r="J7" s="7">
        <v>897</v>
      </c>
      <c r="K7" s="7" t="s">
        <v>5977</v>
      </c>
      <c r="L7" s="7" t="s">
        <v>5978</v>
      </c>
      <c r="M7" s="7" t="s">
        <v>43</v>
      </c>
      <c r="N7" s="7" t="s">
        <v>27</v>
      </c>
      <c r="O7" s="7"/>
      <c r="P7" s="7"/>
      <c r="Q7" s="7"/>
      <c r="R7" s="7"/>
      <c r="S7" s="7"/>
      <c r="T7" s="7"/>
      <c r="U7" s="7"/>
      <c r="V7" s="7"/>
      <c r="W7" s="7"/>
      <c r="X7" s="7"/>
      <c r="Y7" s="7"/>
      <c r="Z7" s="7"/>
      <c r="AA7" s="7"/>
      <c r="AB7" s="7"/>
    </row>
    <row r="8" spans="1:28" ht="22.5" customHeight="1">
      <c r="A8" t="s">
        <v>14464</v>
      </c>
      <c r="B8" s="7" t="s">
        <v>13</v>
      </c>
      <c r="C8" s="7" t="s">
        <v>5979</v>
      </c>
      <c r="D8" s="7" t="s">
        <v>5980</v>
      </c>
      <c r="E8" s="7" t="s">
        <v>5981</v>
      </c>
      <c r="F8" s="7" t="s">
        <v>5982</v>
      </c>
      <c r="G8" s="7"/>
      <c r="H8" s="17" t="s">
        <v>5983</v>
      </c>
      <c r="I8" s="7">
        <v>4.9000000000000004</v>
      </c>
      <c r="J8" s="7">
        <v>578</v>
      </c>
      <c r="K8" s="7" t="s">
        <v>5984</v>
      </c>
      <c r="L8" s="7" t="s">
        <v>5985</v>
      </c>
      <c r="M8" s="7" t="s">
        <v>35</v>
      </c>
      <c r="N8" s="7" t="s">
        <v>5986</v>
      </c>
      <c r="O8" s="7"/>
      <c r="P8" s="7"/>
      <c r="Q8" s="7"/>
      <c r="R8" s="7"/>
      <c r="S8" s="7"/>
      <c r="T8" s="7"/>
      <c r="U8" s="7"/>
      <c r="V8" s="7"/>
      <c r="W8" s="7"/>
      <c r="X8" s="7"/>
      <c r="Y8" s="7"/>
      <c r="Z8" s="7"/>
      <c r="AA8" s="7"/>
      <c r="AB8" s="7"/>
    </row>
    <row r="9" spans="1:28" ht="22.5" customHeight="1">
      <c r="A9" t="s">
        <v>14464</v>
      </c>
      <c r="B9" s="7" t="s">
        <v>13</v>
      </c>
      <c r="C9" s="7" t="s">
        <v>5987</v>
      </c>
      <c r="D9" s="7" t="s">
        <v>5988</v>
      </c>
      <c r="E9" s="7" t="s">
        <v>5989</v>
      </c>
      <c r="F9" s="7" t="s">
        <v>5990</v>
      </c>
      <c r="G9" s="7"/>
      <c r="H9" s="17" t="s">
        <v>5991</v>
      </c>
      <c r="I9" s="7">
        <v>4.8</v>
      </c>
      <c r="J9" s="7">
        <v>425</v>
      </c>
      <c r="K9" s="7" t="s">
        <v>5992</v>
      </c>
      <c r="L9" s="7" t="s">
        <v>5993</v>
      </c>
      <c r="M9" s="7" t="s">
        <v>43</v>
      </c>
      <c r="N9" s="7" t="s">
        <v>5994</v>
      </c>
      <c r="O9" s="7"/>
      <c r="P9" s="7"/>
      <c r="Q9" s="7"/>
      <c r="R9" s="7"/>
      <c r="S9" s="7"/>
      <c r="T9" s="7"/>
      <c r="U9" s="7"/>
      <c r="V9" s="7"/>
      <c r="W9" s="7"/>
      <c r="X9" s="7"/>
      <c r="Y9" s="7"/>
      <c r="Z9" s="7"/>
      <c r="AA9" s="7"/>
      <c r="AB9" s="7"/>
    </row>
    <row r="10" spans="1:28" ht="22.5" customHeight="1">
      <c r="A10" t="s">
        <v>14464</v>
      </c>
      <c r="B10" s="7" t="s">
        <v>13</v>
      </c>
      <c r="C10" s="7" t="s">
        <v>5995</v>
      </c>
      <c r="D10" s="7" t="s">
        <v>5996</v>
      </c>
      <c r="E10" s="7" t="s">
        <v>5997</v>
      </c>
      <c r="F10" s="7" t="s">
        <v>5998</v>
      </c>
      <c r="G10" s="7"/>
      <c r="H10" s="17" t="s">
        <v>5999</v>
      </c>
      <c r="I10" s="7">
        <v>4.9000000000000004</v>
      </c>
      <c r="J10" s="7">
        <v>227</v>
      </c>
      <c r="K10" s="7" t="s">
        <v>6000</v>
      </c>
      <c r="L10" s="7" t="s">
        <v>5963</v>
      </c>
      <c r="M10" s="7" t="s">
        <v>220</v>
      </c>
      <c r="N10" s="7" t="s">
        <v>5964</v>
      </c>
      <c r="O10" s="7"/>
      <c r="P10" s="7"/>
      <c r="Q10" s="7"/>
      <c r="R10" s="7"/>
      <c r="S10" s="7"/>
      <c r="T10" s="7"/>
      <c r="U10" s="7"/>
      <c r="V10" s="7"/>
      <c r="W10" s="7"/>
      <c r="X10" s="7"/>
      <c r="Y10" s="7"/>
      <c r="Z10" s="7"/>
      <c r="AA10" s="7"/>
      <c r="AB10" s="7"/>
    </row>
    <row r="11" spans="1:28" ht="22.5" customHeight="1">
      <c r="A11" t="s">
        <v>14464</v>
      </c>
      <c r="B11" s="7" t="s">
        <v>13</v>
      </c>
      <c r="C11" s="7" t="s">
        <v>6001</v>
      </c>
      <c r="D11" s="7" t="s">
        <v>6002</v>
      </c>
      <c r="E11" s="7" t="s">
        <v>6003</v>
      </c>
      <c r="F11" s="7" t="s">
        <v>6004</v>
      </c>
      <c r="G11" s="7"/>
      <c r="H11" s="17" t="s">
        <v>6005</v>
      </c>
      <c r="I11" s="7">
        <v>5</v>
      </c>
      <c r="J11" s="7">
        <v>311</v>
      </c>
      <c r="K11" s="7" t="s">
        <v>6006</v>
      </c>
      <c r="L11" s="7" t="s">
        <v>6007</v>
      </c>
      <c r="M11" s="7" t="s">
        <v>35</v>
      </c>
      <c r="N11" s="7" t="s">
        <v>3181</v>
      </c>
      <c r="O11" s="7"/>
      <c r="P11" s="7"/>
      <c r="Q11" s="7"/>
      <c r="R11" s="7"/>
      <c r="S11" s="7"/>
      <c r="T11" s="7"/>
      <c r="U11" s="7"/>
      <c r="V11" s="7"/>
      <c r="W11" s="7"/>
      <c r="X11" s="7"/>
      <c r="Y11" s="7"/>
      <c r="Z11" s="7"/>
      <c r="AA11" s="7"/>
      <c r="AB11" s="7"/>
    </row>
    <row r="12" spans="1:28" ht="22.5" customHeight="1">
      <c r="A12" t="s">
        <v>14464</v>
      </c>
      <c r="B12" s="7" t="s">
        <v>13</v>
      </c>
      <c r="C12" s="7" t="s">
        <v>6008</v>
      </c>
      <c r="D12" s="7" t="s">
        <v>6009</v>
      </c>
      <c r="E12" s="7" t="s">
        <v>6010</v>
      </c>
      <c r="F12" s="7" t="s">
        <v>6011</v>
      </c>
      <c r="G12" s="7"/>
      <c r="H12" s="17" t="s">
        <v>6012</v>
      </c>
      <c r="I12" s="7">
        <v>5</v>
      </c>
      <c r="J12" s="7">
        <v>424</v>
      </c>
      <c r="K12" s="7" t="s">
        <v>6013</v>
      </c>
      <c r="L12" s="7" t="s">
        <v>6014</v>
      </c>
      <c r="M12" s="7" t="s">
        <v>43</v>
      </c>
      <c r="N12" s="7" t="s">
        <v>92</v>
      </c>
      <c r="O12" s="7"/>
      <c r="P12" s="7"/>
      <c r="Q12" s="7"/>
      <c r="R12" s="7"/>
      <c r="S12" s="7"/>
      <c r="T12" s="7"/>
      <c r="U12" s="7"/>
      <c r="V12" s="7"/>
      <c r="W12" s="7"/>
      <c r="X12" s="7"/>
      <c r="Y12" s="7"/>
      <c r="Z12" s="7"/>
      <c r="AA12" s="7"/>
      <c r="AB12" s="7"/>
    </row>
    <row r="13" spans="1:28" ht="22.5" customHeight="1">
      <c r="A13" t="s">
        <v>14464</v>
      </c>
      <c r="B13" s="7" t="s">
        <v>13</v>
      </c>
      <c r="C13" s="7" t="s">
        <v>6015</v>
      </c>
      <c r="D13" s="7" t="s">
        <v>6016</v>
      </c>
      <c r="E13" s="7" t="s">
        <v>6017</v>
      </c>
      <c r="F13" s="7" t="s">
        <v>6018</v>
      </c>
      <c r="G13" s="7"/>
      <c r="H13" s="17" t="s">
        <v>6019</v>
      </c>
      <c r="I13" s="7">
        <v>4.9000000000000004</v>
      </c>
      <c r="J13" s="7">
        <v>670</v>
      </c>
      <c r="K13" s="7" t="s">
        <v>6020</v>
      </c>
      <c r="L13" s="7" t="s">
        <v>5971</v>
      </c>
      <c r="M13" s="7" t="s">
        <v>26</v>
      </c>
      <c r="N13" s="7" t="s">
        <v>151</v>
      </c>
      <c r="O13" s="7"/>
      <c r="P13" s="7"/>
      <c r="Q13" s="7"/>
      <c r="R13" s="7"/>
      <c r="S13" s="7"/>
      <c r="T13" s="7"/>
      <c r="U13" s="7"/>
      <c r="V13" s="7"/>
      <c r="W13" s="7"/>
      <c r="X13" s="7"/>
      <c r="Y13" s="7"/>
      <c r="Z13" s="7"/>
      <c r="AA13" s="7"/>
      <c r="AB13" s="7"/>
    </row>
    <row r="14" spans="1:28" ht="22.5" customHeight="1">
      <c r="A14" t="s">
        <v>14464</v>
      </c>
      <c r="B14" s="7" t="s">
        <v>13</v>
      </c>
      <c r="C14" s="7" t="s">
        <v>6021</v>
      </c>
      <c r="D14" s="7" t="s">
        <v>6022</v>
      </c>
      <c r="E14" s="7" t="s">
        <v>6023</v>
      </c>
      <c r="F14" s="7" t="s">
        <v>6024</v>
      </c>
      <c r="G14" s="7"/>
      <c r="H14" s="17" t="s">
        <v>6025</v>
      </c>
      <c r="I14" s="7">
        <v>4.9000000000000004</v>
      </c>
      <c r="J14" s="7">
        <v>426</v>
      </c>
      <c r="K14" s="7" t="s">
        <v>6026</v>
      </c>
      <c r="L14" s="7" t="s">
        <v>6027</v>
      </c>
      <c r="M14" s="7" t="s">
        <v>279</v>
      </c>
      <c r="N14" s="7" t="s">
        <v>27</v>
      </c>
      <c r="O14" s="7"/>
      <c r="P14" s="7"/>
      <c r="Q14" s="7"/>
      <c r="R14" s="7"/>
      <c r="S14" s="7"/>
      <c r="T14" s="7"/>
      <c r="U14" s="7"/>
      <c r="V14" s="7"/>
      <c r="W14" s="7"/>
      <c r="X14" s="7"/>
      <c r="Y14" s="7"/>
      <c r="Z14" s="7"/>
      <c r="AA14" s="7"/>
      <c r="AB14" s="7"/>
    </row>
    <row r="15" spans="1:28" ht="22.5" customHeight="1">
      <c r="A15" t="s">
        <v>14464</v>
      </c>
      <c r="B15" s="7" t="s">
        <v>13</v>
      </c>
      <c r="C15" s="7" t="s">
        <v>6028</v>
      </c>
      <c r="D15" s="7" t="s">
        <v>6029</v>
      </c>
      <c r="E15" s="7" t="s">
        <v>6030</v>
      </c>
      <c r="F15" s="7" t="s">
        <v>6031</v>
      </c>
      <c r="G15" s="7"/>
      <c r="H15" s="17" t="s">
        <v>6032</v>
      </c>
      <c r="I15" s="7">
        <v>4.9000000000000004</v>
      </c>
      <c r="J15" s="7">
        <v>788</v>
      </c>
      <c r="K15" s="7" t="s">
        <v>6033</v>
      </c>
      <c r="L15" s="7" t="s">
        <v>5971</v>
      </c>
      <c r="M15" s="7" t="s">
        <v>1564</v>
      </c>
      <c r="N15" s="7" t="s">
        <v>92</v>
      </c>
      <c r="O15" s="7"/>
      <c r="P15" s="7"/>
      <c r="Q15" s="7"/>
      <c r="R15" s="7"/>
      <c r="S15" s="7"/>
      <c r="T15" s="7"/>
      <c r="U15" s="7"/>
      <c r="V15" s="7"/>
      <c r="W15" s="7"/>
      <c r="X15" s="7"/>
      <c r="Y15" s="7"/>
      <c r="Z15" s="7"/>
      <c r="AA15" s="7"/>
      <c r="AB15" s="7"/>
    </row>
    <row r="16" spans="1:28" ht="22.5" customHeight="1">
      <c r="A16" t="s">
        <v>14464</v>
      </c>
      <c r="B16" s="7" t="s">
        <v>13</v>
      </c>
      <c r="C16" s="7" t="s">
        <v>6034</v>
      </c>
      <c r="D16" s="7" t="s">
        <v>6035</v>
      </c>
      <c r="E16" s="7" t="s">
        <v>6036</v>
      </c>
      <c r="F16" s="7" t="s">
        <v>6037</v>
      </c>
      <c r="G16" s="7"/>
      <c r="H16" s="17" t="s">
        <v>6038</v>
      </c>
      <c r="I16" s="7">
        <v>4.9000000000000004</v>
      </c>
      <c r="J16" s="7">
        <v>381</v>
      </c>
      <c r="K16" s="7" t="s">
        <v>6039</v>
      </c>
      <c r="L16" s="7" t="s">
        <v>6040</v>
      </c>
      <c r="M16" s="7" t="s">
        <v>6041</v>
      </c>
      <c r="N16" s="7" t="s">
        <v>27</v>
      </c>
      <c r="O16" s="7"/>
      <c r="P16" s="7"/>
      <c r="Q16" s="7"/>
      <c r="R16" s="7"/>
      <c r="S16" s="7"/>
      <c r="T16" s="7"/>
      <c r="U16" s="7"/>
      <c r="V16" s="7"/>
      <c r="W16" s="7"/>
      <c r="X16" s="7"/>
      <c r="Y16" s="7"/>
      <c r="Z16" s="7"/>
      <c r="AA16" s="7"/>
      <c r="AB16" s="7"/>
    </row>
    <row r="17" spans="1:28" ht="22.5" customHeight="1">
      <c r="A17" t="s">
        <v>14464</v>
      </c>
      <c r="B17" s="7" t="s">
        <v>13</v>
      </c>
      <c r="C17" s="7" t="s">
        <v>6042</v>
      </c>
      <c r="D17" s="7" t="s">
        <v>6043</v>
      </c>
      <c r="E17" s="7" t="s">
        <v>6044</v>
      </c>
      <c r="F17" s="7" t="s">
        <v>6045</v>
      </c>
      <c r="G17" s="7"/>
      <c r="H17" s="17" t="s">
        <v>6046</v>
      </c>
      <c r="I17" s="7">
        <v>4.8</v>
      </c>
      <c r="J17" s="7">
        <v>632</v>
      </c>
      <c r="K17" s="7" t="s">
        <v>6047</v>
      </c>
      <c r="L17" s="7" t="s">
        <v>5993</v>
      </c>
      <c r="M17" s="7" t="s">
        <v>43</v>
      </c>
      <c r="N17" s="7" t="s">
        <v>5994</v>
      </c>
      <c r="O17" s="7"/>
      <c r="P17" s="7"/>
      <c r="Q17" s="7"/>
      <c r="R17" s="7"/>
      <c r="S17" s="7"/>
      <c r="T17" s="7"/>
      <c r="U17" s="7"/>
      <c r="V17" s="7"/>
      <c r="W17" s="7"/>
      <c r="X17" s="7"/>
      <c r="Y17" s="7"/>
      <c r="Z17" s="7"/>
      <c r="AA17" s="7"/>
      <c r="AB17" s="7"/>
    </row>
    <row r="18" spans="1:28" ht="22.5" customHeight="1">
      <c r="A18" t="s">
        <v>14464</v>
      </c>
      <c r="B18" s="7" t="s">
        <v>13</v>
      </c>
      <c r="C18" s="7" t="s">
        <v>6048</v>
      </c>
      <c r="D18" s="7" t="s">
        <v>6049</v>
      </c>
      <c r="E18" s="7" t="s">
        <v>6050</v>
      </c>
      <c r="F18" s="7" t="s">
        <v>6051</v>
      </c>
      <c r="G18" s="7"/>
      <c r="H18" s="17" t="s">
        <v>6052</v>
      </c>
      <c r="I18" s="7">
        <v>4.9000000000000004</v>
      </c>
      <c r="J18" s="7">
        <v>479</v>
      </c>
      <c r="K18" s="7" t="s">
        <v>6053</v>
      </c>
      <c r="L18" s="7" t="s">
        <v>6054</v>
      </c>
      <c r="M18" s="7" t="s">
        <v>292</v>
      </c>
      <c r="N18" s="7" t="s">
        <v>6055</v>
      </c>
      <c r="O18" s="7"/>
      <c r="P18" s="7"/>
      <c r="Q18" s="7"/>
      <c r="R18" s="7"/>
      <c r="S18" s="7"/>
      <c r="T18" s="7"/>
      <c r="U18" s="7"/>
      <c r="V18" s="7"/>
      <c r="W18" s="7"/>
      <c r="X18" s="7"/>
      <c r="Y18" s="7"/>
      <c r="Z18" s="7"/>
      <c r="AA18" s="7"/>
      <c r="AB18" s="7"/>
    </row>
    <row r="19" spans="1:28" ht="22.5" customHeight="1">
      <c r="A19" t="s">
        <v>14464</v>
      </c>
      <c r="B19" s="7" t="s">
        <v>13</v>
      </c>
      <c r="C19" s="7" t="s">
        <v>6056</v>
      </c>
      <c r="D19" s="7" t="s">
        <v>6057</v>
      </c>
      <c r="E19" s="7" t="s">
        <v>6058</v>
      </c>
      <c r="F19" s="7" t="s">
        <v>6059</v>
      </c>
      <c r="G19" s="7"/>
      <c r="H19" s="17" t="s">
        <v>6060</v>
      </c>
      <c r="I19" s="7">
        <v>4.9000000000000004</v>
      </c>
      <c r="J19" s="7">
        <v>272</v>
      </c>
      <c r="K19" s="7" t="s">
        <v>6061</v>
      </c>
      <c r="L19" s="7" t="s">
        <v>5948</v>
      </c>
      <c r="M19" s="7" t="s">
        <v>26</v>
      </c>
      <c r="N19" s="7" t="s">
        <v>6062</v>
      </c>
      <c r="O19" s="7"/>
      <c r="P19" s="7"/>
      <c r="Q19" s="7"/>
      <c r="R19" s="7"/>
      <c r="S19" s="7"/>
      <c r="T19" s="7"/>
      <c r="U19" s="7"/>
      <c r="V19" s="7"/>
      <c r="W19" s="7"/>
      <c r="X19" s="7"/>
      <c r="Y19" s="7"/>
      <c r="Z19" s="7"/>
      <c r="AA19" s="7"/>
      <c r="AB19" s="7"/>
    </row>
    <row r="20" spans="1:28" ht="22.5" customHeight="1">
      <c r="A20" t="s">
        <v>14464</v>
      </c>
      <c r="B20" s="7" t="s">
        <v>13</v>
      </c>
      <c r="C20" s="7" t="s">
        <v>6063</v>
      </c>
      <c r="D20" s="7" t="s">
        <v>6064</v>
      </c>
      <c r="E20" s="7" t="s">
        <v>6065</v>
      </c>
      <c r="F20" s="7" t="s">
        <v>6066</v>
      </c>
      <c r="G20" s="7"/>
      <c r="H20" s="17" t="s">
        <v>6067</v>
      </c>
      <c r="I20" s="7">
        <v>4.9000000000000004</v>
      </c>
      <c r="J20" s="7">
        <v>169</v>
      </c>
      <c r="K20" s="7" t="s">
        <v>6068</v>
      </c>
      <c r="L20" s="7" t="s">
        <v>5971</v>
      </c>
      <c r="M20" s="7" t="s">
        <v>26</v>
      </c>
      <c r="N20" s="7" t="s">
        <v>27</v>
      </c>
      <c r="O20" s="7"/>
      <c r="P20" s="7"/>
      <c r="Q20" s="7"/>
      <c r="R20" s="7"/>
      <c r="S20" s="7"/>
      <c r="T20" s="7"/>
      <c r="U20" s="7"/>
      <c r="V20" s="7"/>
      <c r="W20" s="7"/>
      <c r="X20" s="7"/>
      <c r="Y20" s="7"/>
      <c r="Z20" s="7"/>
      <c r="AA20" s="7"/>
      <c r="AB20" s="7"/>
    </row>
    <row r="21" spans="1:28" ht="22.5" customHeight="1">
      <c r="A21" t="s">
        <v>14464</v>
      </c>
      <c r="B21" s="7" t="s">
        <v>13</v>
      </c>
      <c r="C21" s="7" t="s">
        <v>6069</v>
      </c>
      <c r="D21" s="7" t="s">
        <v>6070</v>
      </c>
      <c r="E21" s="7" t="s">
        <v>6071</v>
      </c>
      <c r="F21" s="7" t="s">
        <v>6072</v>
      </c>
      <c r="G21" s="7"/>
      <c r="H21" s="17" t="s">
        <v>6073</v>
      </c>
      <c r="I21" s="7">
        <v>4.9000000000000004</v>
      </c>
      <c r="J21" s="7">
        <v>170</v>
      </c>
      <c r="K21" s="7" t="s">
        <v>6074</v>
      </c>
      <c r="L21" s="7" t="s">
        <v>6075</v>
      </c>
      <c r="M21" s="7" t="s">
        <v>26</v>
      </c>
      <c r="N21" s="7" t="s">
        <v>27</v>
      </c>
      <c r="O21" s="7"/>
      <c r="P21" s="7"/>
      <c r="Q21" s="7"/>
      <c r="R21" s="7"/>
      <c r="S21" s="7"/>
      <c r="T21" s="7"/>
      <c r="U21" s="7"/>
      <c r="V21" s="7"/>
      <c r="W21" s="7"/>
      <c r="X21" s="7"/>
      <c r="Y21" s="7"/>
      <c r="Z21" s="7"/>
      <c r="AA21" s="7"/>
      <c r="AB21" s="7"/>
    </row>
    <row r="22" spans="1:28" ht="22.5" customHeight="1">
      <c r="A22" t="s">
        <v>14464</v>
      </c>
      <c r="B22" s="7" t="s">
        <v>159</v>
      </c>
      <c r="C22" s="7" t="s">
        <v>6034</v>
      </c>
      <c r="D22" s="7" t="s">
        <v>6076</v>
      </c>
      <c r="E22" s="7" t="s">
        <v>6077</v>
      </c>
      <c r="F22" s="7" t="s">
        <v>6078</v>
      </c>
      <c r="G22" s="7"/>
      <c r="H22" s="17" t="s">
        <v>6079</v>
      </c>
      <c r="I22" s="7">
        <v>4.9000000000000004</v>
      </c>
      <c r="J22" s="7">
        <v>381</v>
      </c>
      <c r="K22" s="7" t="s">
        <v>6080</v>
      </c>
      <c r="L22" s="7" t="s">
        <v>6081</v>
      </c>
      <c r="M22" s="7" t="s">
        <v>6082</v>
      </c>
      <c r="N22" s="7" t="s">
        <v>6083</v>
      </c>
      <c r="O22" s="7"/>
      <c r="P22" s="7"/>
      <c r="Q22" s="7"/>
      <c r="R22" s="7"/>
      <c r="S22" s="7"/>
      <c r="T22" s="7"/>
      <c r="U22" s="7"/>
      <c r="V22" s="7"/>
      <c r="W22" s="7"/>
      <c r="X22" s="7"/>
      <c r="Y22" s="7"/>
      <c r="Z22" s="7"/>
      <c r="AA22" s="7"/>
      <c r="AB22" s="7"/>
    </row>
    <row r="23" spans="1:28" ht="22.5" customHeight="1">
      <c r="A23" t="s">
        <v>14464</v>
      </c>
      <c r="B23" s="7" t="s">
        <v>159</v>
      </c>
      <c r="C23" s="7" t="s">
        <v>5965</v>
      </c>
      <c r="D23" s="7" t="s">
        <v>5966</v>
      </c>
      <c r="E23" s="7" t="s">
        <v>6084</v>
      </c>
      <c r="F23" s="7" t="s">
        <v>5968</v>
      </c>
      <c r="G23" s="7"/>
      <c r="H23" s="17" t="s">
        <v>5969</v>
      </c>
      <c r="I23" s="7">
        <v>5</v>
      </c>
      <c r="J23" s="7">
        <v>790</v>
      </c>
      <c r="K23" s="7" t="s">
        <v>6085</v>
      </c>
      <c r="L23" s="7" t="s">
        <v>5971</v>
      </c>
      <c r="M23" s="7" t="s">
        <v>1564</v>
      </c>
      <c r="N23" s="7" t="s">
        <v>151</v>
      </c>
      <c r="O23" s="7"/>
      <c r="P23" s="7"/>
      <c r="Q23" s="7"/>
      <c r="R23" s="7"/>
      <c r="S23" s="7"/>
      <c r="T23" s="7"/>
      <c r="U23" s="7"/>
      <c r="V23" s="7"/>
      <c r="W23" s="7"/>
      <c r="X23" s="7"/>
      <c r="Y23" s="7"/>
      <c r="Z23" s="7"/>
      <c r="AA23" s="7"/>
      <c r="AB23" s="7"/>
    </row>
    <row r="24" spans="1:28" ht="22.5" customHeight="1">
      <c r="A24" t="s">
        <v>14464</v>
      </c>
      <c r="B24" s="7" t="s">
        <v>159</v>
      </c>
      <c r="C24" s="7" t="s">
        <v>5942</v>
      </c>
      <c r="D24" s="7" t="s">
        <v>6086</v>
      </c>
      <c r="E24" s="7" t="s">
        <v>6087</v>
      </c>
      <c r="F24" s="7" t="s">
        <v>6088</v>
      </c>
      <c r="G24" s="7"/>
      <c r="H24" s="17" t="s">
        <v>6089</v>
      </c>
      <c r="I24" s="7">
        <v>5</v>
      </c>
      <c r="J24" s="7">
        <v>493</v>
      </c>
      <c r="K24" s="7" t="s">
        <v>6090</v>
      </c>
      <c r="L24" s="7" t="s">
        <v>6075</v>
      </c>
      <c r="M24" s="7" t="s">
        <v>26</v>
      </c>
      <c r="N24" s="7" t="s">
        <v>6091</v>
      </c>
      <c r="O24" s="7"/>
      <c r="P24" s="7"/>
      <c r="Q24" s="7"/>
      <c r="R24" s="7"/>
      <c r="S24" s="7"/>
      <c r="T24" s="7"/>
      <c r="U24" s="7"/>
      <c r="V24" s="7"/>
      <c r="W24" s="7"/>
      <c r="X24" s="7"/>
      <c r="Y24" s="7"/>
      <c r="Z24" s="7"/>
      <c r="AA24" s="7"/>
      <c r="AB24" s="7"/>
    </row>
    <row r="25" spans="1:28" ht="22.5" customHeight="1">
      <c r="A25" t="s">
        <v>14464</v>
      </c>
      <c r="B25" s="7" t="s">
        <v>159</v>
      </c>
      <c r="C25" s="7" t="s">
        <v>6001</v>
      </c>
      <c r="D25" s="7" t="s">
        <v>6092</v>
      </c>
      <c r="E25" s="7" t="s">
        <v>6093</v>
      </c>
      <c r="F25" s="7" t="s">
        <v>6004</v>
      </c>
      <c r="G25" s="7"/>
      <c r="H25" s="17" t="s">
        <v>6094</v>
      </c>
      <c r="I25" s="7">
        <v>5</v>
      </c>
      <c r="J25" s="7">
        <v>311</v>
      </c>
      <c r="K25" s="7" t="s">
        <v>6095</v>
      </c>
      <c r="L25" s="7" t="s">
        <v>6007</v>
      </c>
      <c r="M25" s="7" t="s">
        <v>35</v>
      </c>
      <c r="N25" s="7" t="s">
        <v>3181</v>
      </c>
      <c r="O25" s="7"/>
      <c r="P25" s="7"/>
      <c r="Q25" s="7"/>
      <c r="R25" s="7"/>
      <c r="S25" s="7"/>
      <c r="T25" s="7"/>
      <c r="U25" s="7"/>
      <c r="V25" s="7"/>
      <c r="W25" s="7"/>
      <c r="X25" s="7"/>
      <c r="Y25" s="7"/>
      <c r="Z25" s="7"/>
      <c r="AA25" s="7"/>
      <c r="AB25" s="7"/>
    </row>
    <row r="26" spans="1:28" ht="22.5" customHeight="1">
      <c r="A26" t="s">
        <v>14464</v>
      </c>
      <c r="B26" s="7" t="s">
        <v>159</v>
      </c>
      <c r="C26" s="7" t="s">
        <v>6096</v>
      </c>
      <c r="D26" s="7" t="s">
        <v>6097</v>
      </c>
      <c r="E26" s="7" t="s">
        <v>6098</v>
      </c>
      <c r="F26" s="7" t="s">
        <v>6099</v>
      </c>
      <c r="G26" s="7"/>
      <c r="H26" s="17" t="s">
        <v>6100</v>
      </c>
      <c r="I26" s="7">
        <v>4.8</v>
      </c>
      <c r="J26" s="7">
        <v>410</v>
      </c>
      <c r="K26" s="7" t="s">
        <v>6101</v>
      </c>
      <c r="L26" s="7" t="s">
        <v>5978</v>
      </c>
      <c r="M26" s="7" t="s">
        <v>43</v>
      </c>
      <c r="N26" s="7" t="s">
        <v>42</v>
      </c>
      <c r="O26" s="7"/>
      <c r="P26" s="7"/>
      <c r="Q26" s="7"/>
      <c r="R26" s="7"/>
      <c r="S26" s="7"/>
      <c r="T26" s="7"/>
      <c r="U26" s="7"/>
      <c r="V26" s="7"/>
      <c r="W26" s="7"/>
      <c r="X26" s="7"/>
      <c r="Y26" s="7"/>
      <c r="Z26" s="7"/>
      <c r="AA26" s="7"/>
      <c r="AB26" s="7"/>
    </row>
    <row r="27" spans="1:28" ht="22.5" customHeight="1">
      <c r="A27" t="s">
        <v>14464</v>
      </c>
      <c r="B27" s="7" t="s">
        <v>159</v>
      </c>
      <c r="C27" s="7" t="s">
        <v>6102</v>
      </c>
      <c r="D27" s="7" t="s">
        <v>6103</v>
      </c>
      <c r="E27" s="7" t="s">
        <v>6104</v>
      </c>
      <c r="F27" s="7" t="s">
        <v>6105</v>
      </c>
      <c r="G27" s="7"/>
      <c r="H27" s="17" t="s">
        <v>6106</v>
      </c>
      <c r="I27" s="7">
        <v>4.9000000000000004</v>
      </c>
      <c r="J27" s="7">
        <v>95</v>
      </c>
      <c r="K27" s="7" t="s">
        <v>6107</v>
      </c>
      <c r="L27" s="7" t="s">
        <v>6108</v>
      </c>
      <c r="M27" s="7" t="s">
        <v>292</v>
      </c>
      <c r="N27" s="7" t="s">
        <v>185</v>
      </c>
      <c r="O27" s="7"/>
      <c r="P27" s="7"/>
      <c r="Q27" s="7"/>
      <c r="R27" s="7"/>
      <c r="S27" s="7"/>
      <c r="T27" s="7"/>
      <c r="U27" s="7"/>
      <c r="V27" s="7"/>
      <c r="W27" s="7"/>
      <c r="X27" s="7"/>
      <c r="Y27" s="7"/>
      <c r="Z27" s="7"/>
      <c r="AA27" s="7"/>
      <c r="AB27" s="7"/>
    </row>
    <row r="28" spans="1:28" ht="22.5" customHeight="1">
      <c r="A28" t="s">
        <v>14464</v>
      </c>
      <c r="B28" s="7" t="s">
        <v>159</v>
      </c>
      <c r="C28" s="7" t="s">
        <v>6109</v>
      </c>
      <c r="D28" s="7" t="s">
        <v>6110</v>
      </c>
      <c r="E28" s="7" t="s">
        <v>6111</v>
      </c>
      <c r="F28" s="7" t="s">
        <v>6112</v>
      </c>
      <c r="G28" s="7"/>
      <c r="H28" s="17" t="s">
        <v>6113</v>
      </c>
      <c r="I28" s="7">
        <v>4.9000000000000004</v>
      </c>
      <c r="J28" s="7">
        <v>938</v>
      </c>
      <c r="K28" s="7" t="s">
        <v>6114</v>
      </c>
      <c r="L28" s="7" t="s">
        <v>6115</v>
      </c>
      <c r="M28" s="7" t="s">
        <v>6116</v>
      </c>
      <c r="N28" s="7" t="s">
        <v>44</v>
      </c>
      <c r="O28" s="7"/>
      <c r="P28" s="7"/>
      <c r="Q28" s="7"/>
      <c r="R28" s="7"/>
      <c r="S28" s="7"/>
      <c r="T28" s="7"/>
      <c r="U28" s="7"/>
      <c r="V28" s="7"/>
      <c r="W28" s="7"/>
      <c r="X28" s="7"/>
      <c r="Y28" s="7"/>
      <c r="Z28" s="7"/>
      <c r="AA28" s="7"/>
      <c r="AB28" s="7"/>
    </row>
    <row r="29" spans="1:28" ht="22.5" customHeight="1">
      <c r="A29" t="s">
        <v>14464</v>
      </c>
      <c r="B29" s="7" t="s">
        <v>159</v>
      </c>
      <c r="C29" s="7" t="s">
        <v>6117</v>
      </c>
      <c r="D29" s="7" t="s">
        <v>6118</v>
      </c>
      <c r="E29" s="7" t="s">
        <v>6119</v>
      </c>
      <c r="F29" s="7" t="s">
        <v>6105</v>
      </c>
      <c r="G29" s="7"/>
      <c r="H29" s="17" t="s">
        <v>6106</v>
      </c>
      <c r="I29" s="7">
        <v>4.9000000000000004</v>
      </c>
      <c r="J29" s="7">
        <v>95</v>
      </c>
      <c r="K29" s="7" t="s">
        <v>6120</v>
      </c>
      <c r="L29" s="7" t="s">
        <v>6121</v>
      </c>
      <c r="M29" s="7" t="s">
        <v>6122</v>
      </c>
      <c r="N29" s="7" t="s">
        <v>27</v>
      </c>
      <c r="O29" s="7"/>
      <c r="P29" s="7"/>
      <c r="Q29" s="7"/>
      <c r="R29" s="7"/>
      <c r="S29" s="7"/>
      <c r="T29" s="7"/>
      <c r="U29" s="7"/>
      <c r="V29" s="7"/>
      <c r="W29" s="7"/>
      <c r="X29" s="7"/>
      <c r="Y29" s="7"/>
      <c r="Z29" s="7"/>
      <c r="AA29" s="7"/>
      <c r="AB29" s="7"/>
    </row>
    <row r="30" spans="1:28" ht="22.5" customHeight="1">
      <c r="A30" t="s">
        <v>14464</v>
      </c>
      <c r="B30" s="7" t="s">
        <v>159</v>
      </c>
      <c r="C30" s="7" t="s">
        <v>6123</v>
      </c>
      <c r="D30" s="7" t="s">
        <v>6124</v>
      </c>
      <c r="E30" s="7" t="s">
        <v>6125</v>
      </c>
      <c r="F30" s="7" t="s">
        <v>6126</v>
      </c>
      <c r="G30" s="7"/>
      <c r="H30" s="17" t="s">
        <v>6127</v>
      </c>
      <c r="I30" s="7">
        <v>4.9000000000000004</v>
      </c>
      <c r="J30" s="7">
        <v>327</v>
      </c>
      <c r="K30" s="7" t="s">
        <v>6128</v>
      </c>
      <c r="L30" s="7" t="s">
        <v>6007</v>
      </c>
      <c r="M30" s="7" t="s">
        <v>35</v>
      </c>
      <c r="N30" s="7" t="s">
        <v>27</v>
      </c>
      <c r="O30" s="7"/>
      <c r="P30" s="7"/>
      <c r="Q30" s="7"/>
      <c r="R30" s="7"/>
      <c r="S30" s="7"/>
      <c r="T30" s="7"/>
      <c r="U30" s="7"/>
      <c r="V30" s="7"/>
      <c r="W30" s="7"/>
      <c r="X30" s="7"/>
      <c r="Y30" s="7"/>
      <c r="Z30" s="7"/>
      <c r="AA30" s="7"/>
      <c r="AB30" s="7"/>
    </row>
    <row r="31" spans="1:28" ht="22.5" customHeight="1">
      <c r="A31" t="s">
        <v>14464</v>
      </c>
      <c r="B31" s="7" t="s">
        <v>159</v>
      </c>
      <c r="C31" s="7" t="s">
        <v>6129</v>
      </c>
      <c r="D31" s="7" t="s">
        <v>6130</v>
      </c>
      <c r="E31" s="7" t="s">
        <v>6131</v>
      </c>
      <c r="F31" s="7" t="s">
        <v>6132</v>
      </c>
      <c r="G31" s="7"/>
      <c r="H31" s="17" t="s">
        <v>6133</v>
      </c>
      <c r="I31" s="7">
        <v>4.9000000000000004</v>
      </c>
      <c r="J31" s="7">
        <v>75</v>
      </c>
      <c r="K31" s="7" t="s">
        <v>6134</v>
      </c>
      <c r="L31" s="7" t="s">
        <v>6135</v>
      </c>
      <c r="M31" s="7" t="s">
        <v>35</v>
      </c>
      <c r="N31" s="7" t="s">
        <v>6136</v>
      </c>
      <c r="O31" s="7"/>
      <c r="P31" s="7"/>
      <c r="Q31" s="7"/>
      <c r="R31" s="7"/>
      <c r="S31" s="7"/>
      <c r="T31" s="7"/>
      <c r="U31" s="7"/>
      <c r="V31" s="7"/>
      <c r="W31" s="7"/>
      <c r="X31" s="7"/>
      <c r="Y31" s="7"/>
      <c r="Z31" s="7"/>
      <c r="AA31" s="7"/>
      <c r="AB31" s="7"/>
    </row>
    <row r="32" spans="1:28" ht="22.5" customHeight="1">
      <c r="A32" t="s">
        <v>14464</v>
      </c>
      <c r="B32" s="7" t="s">
        <v>159</v>
      </c>
      <c r="C32" s="7" t="s">
        <v>6028</v>
      </c>
      <c r="D32" s="7" t="s">
        <v>6029</v>
      </c>
      <c r="E32" s="7" t="s">
        <v>6137</v>
      </c>
      <c r="F32" s="7" t="s">
        <v>6138</v>
      </c>
      <c r="G32" s="7"/>
      <c r="H32" s="17" t="s">
        <v>6032</v>
      </c>
      <c r="I32" s="7">
        <v>4.9000000000000004</v>
      </c>
      <c r="J32" s="7">
        <v>788</v>
      </c>
      <c r="K32" s="7" t="s">
        <v>6139</v>
      </c>
      <c r="L32" s="7" t="s">
        <v>5971</v>
      </c>
      <c r="M32" s="7" t="s">
        <v>1564</v>
      </c>
      <c r="N32" s="7" t="s">
        <v>151</v>
      </c>
      <c r="O32" s="7"/>
      <c r="P32" s="7"/>
      <c r="Q32" s="7"/>
      <c r="R32" s="7"/>
      <c r="S32" s="7"/>
      <c r="T32" s="7"/>
      <c r="U32" s="7"/>
      <c r="V32" s="7"/>
      <c r="W32" s="7"/>
      <c r="X32" s="7"/>
      <c r="Y32" s="7"/>
      <c r="Z32" s="7"/>
      <c r="AA32" s="7"/>
      <c r="AB32" s="7"/>
    </row>
    <row r="33" spans="1:28" ht="22.5" customHeight="1">
      <c r="A33" t="s">
        <v>14464</v>
      </c>
      <c r="B33" s="7" t="s">
        <v>159</v>
      </c>
      <c r="C33" s="7" t="s">
        <v>6140</v>
      </c>
      <c r="D33" s="7" t="s">
        <v>6141</v>
      </c>
      <c r="E33" s="7" t="s">
        <v>6142</v>
      </c>
      <c r="F33" s="7" t="s">
        <v>6143</v>
      </c>
      <c r="G33" s="7"/>
      <c r="H33" s="17" t="s">
        <v>6144</v>
      </c>
      <c r="I33" s="7">
        <v>4.9000000000000004</v>
      </c>
      <c r="J33" s="7">
        <v>546</v>
      </c>
      <c r="K33" s="7" t="s">
        <v>6145</v>
      </c>
      <c r="L33" s="7" t="s">
        <v>5963</v>
      </c>
      <c r="M33" s="7" t="s">
        <v>52</v>
      </c>
      <c r="N33" s="7" t="s">
        <v>1580</v>
      </c>
      <c r="O33" s="7"/>
      <c r="P33" s="7"/>
      <c r="Q33" s="7"/>
      <c r="R33" s="7"/>
      <c r="S33" s="7"/>
      <c r="T33" s="7"/>
      <c r="U33" s="7"/>
      <c r="V33" s="7"/>
      <c r="W33" s="7"/>
      <c r="X33" s="7"/>
      <c r="Y33" s="7"/>
      <c r="Z33" s="7"/>
      <c r="AA33" s="7"/>
      <c r="AB33" s="7"/>
    </row>
    <row r="34" spans="1:28" ht="22.5" customHeight="1">
      <c r="A34" t="s">
        <v>14464</v>
      </c>
      <c r="B34" s="7" t="s">
        <v>159</v>
      </c>
      <c r="C34" s="7" t="s">
        <v>6146</v>
      </c>
      <c r="D34" s="7" t="s">
        <v>6147</v>
      </c>
      <c r="E34" s="7" t="s">
        <v>6148</v>
      </c>
      <c r="F34" s="7" t="s">
        <v>6149</v>
      </c>
      <c r="G34" s="7"/>
      <c r="H34" s="17" t="s">
        <v>6150</v>
      </c>
      <c r="I34" s="7">
        <v>5</v>
      </c>
      <c r="J34" s="7">
        <v>377</v>
      </c>
      <c r="K34" s="7" t="s">
        <v>6151</v>
      </c>
      <c r="L34" s="7" t="s">
        <v>6135</v>
      </c>
      <c r="M34" s="7" t="s">
        <v>35</v>
      </c>
      <c r="N34" s="7" t="s">
        <v>44</v>
      </c>
      <c r="O34" s="7"/>
      <c r="P34" s="7"/>
      <c r="Q34" s="7"/>
      <c r="R34" s="7"/>
      <c r="S34" s="7"/>
      <c r="T34" s="7"/>
      <c r="U34" s="7"/>
      <c r="V34" s="7"/>
      <c r="W34" s="7"/>
      <c r="X34" s="7"/>
      <c r="Y34" s="7"/>
      <c r="Z34" s="7"/>
      <c r="AA34" s="7"/>
      <c r="AB34" s="7"/>
    </row>
    <row r="35" spans="1:28" ht="22.5" customHeight="1">
      <c r="A35" t="s">
        <v>14464</v>
      </c>
      <c r="B35" s="7" t="s">
        <v>159</v>
      </c>
      <c r="C35" s="7" t="s">
        <v>5979</v>
      </c>
      <c r="D35" s="7" t="s">
        <v>5980</v>
      </c>
      <c r="E35" s="7" t="s">
        <v>6152</v>
      </c>
      <c r="F35" s="7" t="s">
        <v>6153</v>
      </c>
      <c r="G35" s="7"/>
      <c r="H35" s="17" t="s">
        <v>5983</v>
      </c>
      <c r="I35" s="7">
        <v>4.9000000000000004</v>
      </c>
      <c r="J35" s="7">
        <v>578</v>
      </c>
      <c r="K35" s="7" t="s">
        <v>6154</v>
      </c>
      <c r="L35" s="7" t="s">
        <v>5985</v>
      </c>
      <c r="M35" s="7" t="s">
        <v>35</v>
      </c>
      <c r="N35" s="7" t="s">
        <v>92</v>
      </c>
      <c r="O35" s="7"/>
      <c r="P35" s="7"/>
      <c r="Q35" s="7"/>
      <c r="R35" s="7"/>
      <c r="S35" s="7"/>
      <c r="T35" s="7"/>
      <c r="U35" s="7"/>
      <c r="V35" s="7"/>
      <c r="W35" s="7"/>
      <c r="X35" s="7"/>
      <c r="Y35" s="7"/>
      <c r="Z35" s="7"/>
      <c r="AA35" s="7"/>
      <c r="AB35" s="7"/>
    </row>
    <row r="36" spans="1:28" ht="22.5" customHeight="1">
      <c r="A36" t="s">
        <v>14464</v>
      </c>
      <c r="B36" s="7" t="s">
        <v>159</v>
      </c>
      <c r="C36" s="7" t="s">
        <v>6155</v>
      </c>
      <c r="D36" s="7" t="s">
        <v>6156</v>
      </c>
      <c r="E36" s="7" t="s">
        <v>6157</v>
      </c>
      <c r="F36" s="7" t="s">
        <v>6158</v>
      </c>
      <c r="G36" s="7"/>
      <c r="H36" s="17" t="s">
        <v>6159</v>
      </c>
      <c r="I36" s="7">
        <v>4.9000000000000004</v>
      </c>
      <c r="J36" s="7">
        <v>103</v>
      </c>
      <c r="K36" s="7" t="s">
        <v>6160</v>
      </c>
      <c r="L36" s="7" t="s">
        <v>6161</v>
      </c>
      <c r="M36" s="7" t="s">
        <v>6041</v>
      </c>
      <c r="N36" s="7" t="s">
        <v>27</v>
      </c>
      <c r="O36" s="7"/>
      <c r="P36" s="7"/>
      <c r="Q36" s="7"/>
      <c r="R36" s="7"/>
      <c r="S36" s="7"/>
      <c r="T36" s="7"/>
      <c r="U36" s="7"/>
      <c r="V36" s="7"/>
      <c r="W36" s="7"/>
      <c r="X36" s="7"/>
      <c r="Y36" s="7"/>
      <c r="Z36" s="7"/>
      <c r="AA36" s="7"/>
      <c r="AB36" s="7"/>
    </row>
    <row r="37" spans="1:28" ht="22.5" customHeight="1">
      <c r="A37" t="s">
        <v>14464</v>
      </c>
      <c r="B37" s="7" t="s">
        <v>159</v>
      </c>
      <c r="C37" s="7" t="s">
        <v>5934</v>
      </c>
      <c r="D37" s="7" t="s">
        <v>6162</v>
      </c>
      <c r="E37" s="7" t="s">
        <v>6163</v>
      </c>
      <c r="F37" s="7" t="s">
        <v>6164</v>
      </c>
      <c r="G37" s="7"/>
      <c r="H37" s="17" t="s">
        <v>6165</v>
      </c>
      <c r="I37" s="7">
        <v>4.9000000000000004</v>
      </c>
      <c r="J37" s="7">
        <v>798</v>
      </c>
      <c r="K37" s="7" t="s">
        <v>6166</v>
      </c>
      <c r="L37" s="7" t="s">
        <v>6167</v>
      </c>
      <c r="M37" s="7" t="s">
        <v>6168</v>
      </c>
      <c r="N37" s="7" t="s">
        <v>92</v>
      </c>
      <c r="O37" s="7"/>
      <c r="P37" s="7"/>
      <c r="Q37" s="7"/>
      <c r="R37" s="7"/>
      <c r="S37" s="7"/>
      <c r="T37" s="7"/>
      <c r="U37" s="7"/>
      <c r="V37" s="7"/>
      <c r="W37" s="7"/>
      <c r="X37" s="7"/>
      <c r="Y37" s="7"/>
      <c r="Z37" s="7"/>
      <c r="AA37" s="7"/>
      <c r="AB37" s="7"/>
    </row>
    <row r="38" spans="1:28" ht="22.5" customHeight="1">
      <c r="A38" t="s">
        <v>14464</v>
      </c>
      <c r="B38" s="7" t="s">
        <v>159</v>
      </c>
      <c r="C38" s="7" t="s">
        <v>6042</v>
      </c>
      <c r="D38" s="7" t="s">
        <v>6169</v>
      </c>
      <c r="E38" s="7" t="s">
        <v>6170</v>
      </c>
      <c r="F38" s="7" t="s">
        <v>6045</v>
      </c>
      <c r="G38" s="7"/>
      <c r="H38" s="17" t="s">
        <v>6171</v>
      </c>
      <c r="I38" s="7">
        <v>4.8</v>
      </c>
      <c r="J38" s="7">
        <v>632</v>
      </c>
      <c r="K38" s="7" t="s">
        <v>6172</v>
      </c>
      <c r="L38" s="7" t="s">
        <v>5993</v>
      </c>
      <c r="M38" s="7" t="s">
        <v>43</v>
      </c>
      <c r="N38" s="7" t="s">
        <v>5994</v>
      </c>
      <c r="O38" s="7"/>
      <c r="P38" s="7"/>
      <c r="Q38" s="7"/>
      <c r="R38" s="7"/>
      <c r="S38" s="7"/>
      <c r="T38" s="7"/>
      <c r="U38" s="7"/>
      <c r="V38" s="7"/>
      <c r="W38" s="7"/>
      <c r="X38" s="7"/>
      <c r="Y38" s="7"/>
      <c r="Z38" s="7"/>
      <c r="AA38" s="7"/>
      <c r="AB38" s="7"/>
    </row>
    <row r="39" spans="1:28" ht="22.5" customHeight="1">
      <c r="A39" t="s">
        <v>14464</v>
      </c>
      <c r="B39" s="7" t="s">
        <v>159</v>
      </c>
      <c r="C39" s="7" t="s">
        <v>6173</v>
      </c>
      <c r="D39" s="7" t="s">
        <v>6174</v>
      </c>
      <c r="E39" s="7" t="s">
        <v>6175</v>
      </c>
      <c r="F39" s="7" t="s">
        <v>6176</v>
      </c>
      <c r="G39" s="7"/>
      <c r="H39" s="17" t="s">
        <v>6177</v>
      </c>
      <c r="I39" s="7">
        <v>4.9000000000000004</v>
      </c>
      <c r="J39" s="7">
        <v>225</v>
      </c>
      <c r="K39" s="7" t="s">
        <v>6178</v>
      </c>
      <c r="L39" s="7" t="s">
        <v>6007</v>
      </c>
      <c r="M39" s="7" t="s">
        <v>279</v>
      </c>
      <c r="N39" s="7" t="s">
        <v>3181</v>
      </c>
      <c r="O39" s="7"/>
      <c r="P39" s="7"/>
      <c r="Q39" s="7"/>
      <c r="R39" s="7"/>
      <c r="S39" s="7"/>
      <c r="T39" s="7"/>
      <c r="U39" s="7"/>
      <c r="V39" s="7"/>
      <c r="W39" s="7"/>
      <c r="X39" s="7"/>
      <c r="Y39" s="7"/>
      <c r="Z39" s="7"/>
      <c r="AA39" s="7"/>
      <c r="AB39" s="7"/>
    </row>
    <row r="40" spans="1:28" ht="22.5" customHeight="1">
      <c r="A40" t="s">
        <v>14464</v>
      </c>
      <c r="B40" s="7" t="s">
        <v>159</v>
      </c>
      <c r="C40" s="7" t="s">
        <v>6179</v>
      </c>
      <c r="D40" s="7" t="s">
        <v>6180</v>
      </c>
      <c r="E40" s="7" t="s">
        <v>6181</v>
      </c>
      <c r="F40" s="7" t="s">
        <v>6182</v>
      </c>
      <c r="G40" s="7"/>
      <c r="H40" s="17" t="s">
        <v>6183</v>
      </c>
      <c r="I40" s="7">
        <v>4.9000000000000004</v>
      </c>
      <c r="J40" s="7">
        <v>834</v>
      </c>
      <c r="K40" s="7" t="s">
        <v>6184</v>
      </c>
      <c r="L40" s="7" t="s">
        <v>6185</v>
      </c>
      <c r="M40" s="7" t="s">
        <v>43</v>
      </c>
      <c r="N40" s="7" t="s">
        <v>92</v>
      </c>
      <c r="O40" s="7"/>
      <c r="P40" s="7"/>
      <c r="Q40" s="7"/>
      <c r="R40" s="7"/>
      <c r="S40" s="7"/>
      <c r="T40" s="7"/>
      <c r="U40" s="7"/>
      <c r="V40" s="7"/>
      <c r="W40" s="7"/>
      <c r="X40" s="7"/>
      <c r="Y40" s="7"/>
      <c r="Z40" s="7"/>
      <c r="AA40" s="7"/>
      <c r="AB40" s="7"/>
    </row>
    <row r="41" spans="1:28" ht="22.5" customHeight="1">
      <c r="A41" t="s">
        <v>14464</v>
      </c>
      <c r="B41" s="7" t="s">
        <v>299</v>
      </c>
      <c r="C41" s="7" t="s">
        <v>6186</v>
      </c>
      <c r="D41" s="7" t="s">
        <v>6187</v>
      </c>
      <c r="E41" s="7" t="s">
        <v>6188</v>
      </c>
      <c r="F41" s="7" t="s">
        <v>6189</v>
      </c>
      <c r="G41" s="7"/>
      <c r="H41" s="17" t="s">
        <v>6190</v>
      </c>
      <c r="I41" s="7">
        <v>5</v>
      </c>
      <c r="J41" s="7">
        <v>421</v>
      </c>
      <c r="K41" s="7" t="s">
        <v>6191</v>
      </c>
      <c r="L41" s="7" t="s">
        <v>6192</v>
      </c>
      <c r="M41" s="7" t="s">
        <v>6193</v>
      </c>
      <c r="N41" s="7" t="s">
        <v>3302</v>
      </c>
      <c r="O41" s="7"/>
      <c r="P41" s="7"/>
      <c r="Q41" s="7"/>
      <c r="R41" s="7"/>
      <c r="S41" s="7"/>
      <c r="T41" s="7"/>
      <c r="U41" s="7"/>
      <c r="V41" s="7"/>
      <c r="W41" s="7"/>
      <c r="X41" s="7"/>
      <c r="Y41" s="7"/>
      <c r="Z41" s="7"/>
      <c r="AA41" s="7"/>
      <c r="AB41" s="7"/>
    </row>
    <row r="42" spans="1:28" ht="22.5" customHeight="1">
      <c r="A42" t="s">
        <v>14464</v>
      </c>
      <c r="B42" s="7" t="s">
        <v>299</v>
      </c>
      <c r="C42" s="7" t="s">
        <v>6194</v>
      </c>
      <c r="D42" s="7" t="s">
        <v>6195</v>
      </c>
      <c r="E42" s="7" t="s">
        <v>6196</v>
      </c>
      <c r="F42" s="7" t="s">
        <v>6197</v>
      </c>
      <c r="G42" s="7"/>
      <c r="H42" s="17" t="s">
        <v>6198</v>
      </c>
      <c r="I42" s="7">
        <v>5</v>
      </c>
      <c r="J42" s="7">
        <v>586</v>
      </c>
      <c r="K42" s="7" t="s">
        <v>6199</v>
      </c>
      <c r="L42" s="7" t="s">
        <v>6200</v>
      </c>
      <c r="M42" s="7" t="s">
        <v>6201</v>
      </c>
      <c r="N42" s="7" t="s">
        <v>6202</v>
      </c>
      <c r="O42" s="7"/>
      <c r="P42" s="7"/>
      <c r="Q42" s="7"/>
      <c r="R42" s="7"/>
      <c r="S42" s="7"/>
      <c r="T42" s="7"/>
      <c r="U42" s="7"/>
      <c r="V42" s="7"/>
      <c r="W42" s="7"/>
      <c r="X42" s="7"/>
      <c r="Y42" s="7"/>
      <c r="Z42" s="7"/>
      <c r="AA42" s="7"/>
      <c r="AB42" s="7"/>
    </row>
    <row r="43" spans="1:28" ht="22.5" customHeight="1">
      <c r="A43" t="s">
        <v>14464</v>
      </c>
      <c r="B43" s="7" t="s">
        <v>299</v>
      </c>
      <c r="C43" s="7" t="s">
        <v>6203</v>
      </c>
      <c r="D43" s="7" t="s">
        <v>6204</v>
      </c>
      <c r="E43" s="7" t="s">
        <v>6205</v>
      </c>
      <c r="F43" s="7" t="s">
        <v>6206</v>
      </c>
      <c r="G43" s="7"/>
      <c r="H43" s="17" t="s">
        <v>6207</v>
      </c>
      <c r="I43" s="7">
        <v>4.9000000000000004</v>
      </c>
      <c r="J43" s="7">
        <v>182</v>
      </c>
      <c r="K43" s="7" t="s">
        <v>6208</v>
      </c>
      <c r="L43" s="7" t="s">
        <v>6209</v>
      </c>
      <c r="M43" s="7" t="s">
        <v>6210</v>
      </c>
      <c r="N43" s="7" t="s">
        <v>6211</v>
      </c>
      <c r="O43" s="7"/>
      <c r="P43" s="7"/>
      <c r="Q43" s="7"/>
      <c r="R43" s="7"/>
      <c r="S43" s="7"/>
      <c r="T43" s="7"/>
      <c r="U43" s="7"/>
      <c r="V43" s="7"/>
      <c r="W43" s="7"/>
      <c r="X43" s="7"/>
      <c r="Y43" s="7"/>
      <c r="Z43" s="7"/>
      <c r="AA43" s="7"/>
      <c r="AB43" s="7"/>
    </row>
    <row r="44" spans="1:28" ht="22.5" customHeight="1">
      <c r="A44" t="s">
        <v>14464</v>
      </c>
      <c r="B44" s="7" t="s">
        <v>299</v>
      </c>
      <c r="C44" s="7" t="s">
        <v>6212</v>
      </c>
      <c r="D44" s="7" t="s">
        <v>6213</v>
      </c>
      <c r="E44" s="7" t="s">
        <v>6214</v>
      </c>
      <c r="F44" s="7" t="s">
        <v>6215</v>
      </c>
      <c r="G44" s="7"/>
      <c r="H44" s="17" t="s">
        <v>6216</v>
      </c>
      <c r="I44" s="7">
        <v>4.9000000000000004</v>
      </c>
      <c r="J44" s="7">
        <v>323</v>
      </c>
      <c r="K44" s="7" t="s">
        <v>6217</v>
      </c>
      <c r="L44" s="7" t="s">
        <v>6218</v>
      </c>
      <c r="M44" s="7" t="s">
        <v>6219</v>
      </c>
      <c r="N44" s="7" t="s">
        <v>6220</v>
      </c>
      <c r="O44" s="7"/>
      <c r="P44" s="7"/>
      <c r="Q44" s="7"/>
      <c r="R44" s="7"/>
      <c r="S44" s="7"/>
      <c r="T44" s="7"/>
      <c r="U44" s="7"/>
      <c r="V44" s="7"/>
      <c r="W44" s="7"/>
      <c r="X44" s="7"/>
      <c r="Y44" s="7"/>
      <c r="Z44" s="7"/>
      <c r="AA44" s="7"/>
      <c r="AB44" s="7"/>
    </row>
    <row r="45" spans="1:28" ht="22.5" customHeight="1">
      <c r="A45" t="s">
        <v>14464</v>
      </c>
      <c r="B45" s="7" t="s">
        <v>299</v>
      </c>
      <c r="C45" s="7" t="s">
        <v>6221</v>
      </c>
      <c r="D45" s="7" t="s">
        <v>6222</v>
      </c>
      <c r="E45" s="7" t="s">
        <v>6223</v>
      </c>
      <c r="F45" s="7" t="s">
        <v>6224</v>
      </c>
      <c r="G45" s="7"/>
      <c r="H45" s="17" t="s">
        <v>6225</v>
      </c>
      <c r="I45" s="7">
        <v>5</v>
      </c>
      <c r="J45" s="7">
        <v>198</v>
      </c>
      <c r="K45" s="7" t="s">
        <v>6226</v>
      </c>
      <c r="L45" s="7" t="s">
        <v>6227</v>
      </c>
      <c r="M45" s="7" t="s">
        <v>6228</v>
      </c>
      <c r="N45" s="7" t="s">
        <v>6229</v>
      </c>
      <c r="O45" s="7"/>
      <c r="P45" s="7"/>
      <c r="Q45" s="7"/>
      <c r="R45" s="7"/>
      <c r="S45" s="7"/>
      <c r="T45" s="7"/>
      <c r="U45" s="7"/>
      <c r="V45" s="7"/>
      <c r="W45" s="7"/>
      <c r="X45" s="7"/>
      <c r="Y45" s="7"/>
      <c r="Z45" s="7"/>
      <c r="AA45" s="7"/>
      <c r="AB45" s="7"/>
    </row>
    <row r="46" spans="1:28" ht="22.5" customHeight="1">
      <c r="A46" t="s">
        <v>14464</v>
      </c>
      <c r="B46" s="7" t="s">
        <v>299</v>
      </c>
      <c r="C46" s="7" t="s">
        <v>6230</v>
      </c>
      <c r="D46" s="7" t="s">
        <v>6231</v>
      </c>
      <c r="E46" s="7" t="s">
        <v>6232</v>
      </c>
      <c r="F46" s="7" t="s">
        <v>6233</v>
      </c>
      <c r="G46" s="7"/>
      <c r="H46" s="17" t="s">
        <v>6234</v>
      </c>
      <c r="I46" s="7">
        <v>4.9000000000000004</v>
      </c>
      <c r="J46" s="7">
        <v>94</v>
      </c>
      <c r="K46" s="7" t="s">
        <v>6235</v>
      </c>
      <c r="L46" s="7" t="s">
        <v>6236</v>
      </c>
      <c r="M46" s="7" t="s">
        <v>6237</v>
      </c>
      <c r="N46" s="7" t="s">
        <v>6238</v>
      </c>
      <c r="O46" s="7"/>
      <c r="P46" s="7"/>
      <c r="Q46" s="7"/>
      <c r="R46" s="7"/>
      <c r="S46" s="7"/>
      <c r="T46" s="7"/>
      <c r="U46" s="7"/>
      <c r="V46" s="7"/>
      <c r="W46" s="7"/>
      <c r="X46" s="7"/>
      <c r="Y46" s="7"/>
      <c r="Z46" s="7"/>
      <c r="AA46" s="7"/>
      <c r="AB46" s="7"/>
    </row>
    <row r="47" spans="1:28" ht="22.5" customHeight="1">
      <c r="A47" t="s">
        <v>14464</v>
      </c>
      <c r="B47" s="7" t="s">
        <v>299</v>
      </c>
      <c r="C47" s="7" t="s">
        <v>6186</v>
      </c>
      <c r="D47" s="7" t="s">
        <v>6187</v>
      </c>
      <c r="E47" s="7" t="s">
        <v>6239</v>
      </c>
      <c r="F47" s="7" t="s">
        <v>6240</v>
      </c>
      <c r="G47" s="7"/>
      <c r="H47" s="17" t="s">
        <v>6241</v>
      </c>
      <c r="I47" s="7">
        <v>5</v>
      </c>
      <c r="J47" s="7">
        <v>324</v>
      </c>
      <c r="K47" s="7" t="s">
        <v>6242</v>
      </c>
      <c r="L47" s="7" t="s">
        <v>6192</v>
      </c>
      <c r="M47" s="7" t="s">
        <v>6243</v>
      </c>
      <c r="N47" s="7" t="s">
        <v>3302</v>
      </c>
      <c r="O47" s="7"/>
      <c r="P47" s="7"/>
      <c r="Q47" s="7"/>
      <c r="R47" s="7"/>
      <c r="S47" s="7"/>
      <c r="T47" s="7"/>
      <c r="U47" s="7"/>
      <c r="V47" s="7"/>
      <c r="W47" s="7"/>
      <c r="X47" s="7"/>
      <c r="Y47" s="7"/>
      <c r="Z47" s="7"/>
      <c r="AA47" s="7"/>
      <c r="AB47" s="7"/>
    </row>
    <row r="48" spans="1:28" ht="22.5" customHeight="1">
      <c r="A48" t="s">
        <v>14464</v>
      </c>
      <c r="B48" s="7" t="s">
        <v>299</v>
      </c>
      <c r="C48" s="7" t="s">
        <v>6244</v>
      </c>
      <c r="D48" s="7" t="s">
        <v>6245</v>
      </c>
      <c r="E48" s="7" t="s">
        <v>6246</v>
      </c>
      <c r="F48" s="7" t="s">
        <v>6247</v>
      </c>
      <c r="G48" s="7"/>
      <c r="H48" s="17" t="s">
        <v>6248</v>
      </c>
      <c r="I48" s="7">
        <v>4.5</v>
      </c>
      <c r="J48" s="7">
        <v>65</v>
      </c>
      <c r="K48" s="7" t="s">
        <v>6249</v>
      </c>
      <c r="L48" s="7" t="s">
        <v>6250</v>
      </c>
      <c r="M48" s="7" t="s">
        <v>6210</v>
      </c>
      <c r="N48" s="7" t="s">
        <v>6251</v>
      </c>
      <c r="O48" s="7"/>
      <c r="P48" s="7"/>
      <c r="Q48" s="7"/>
      <c r="R48" s="7"/>
      <c r="S48" s="7"/>
      <c r="T48" s="7"/>
      <c r="U48" s="7"/>
      <c r="V48" s="7"/>
      <c r="W48" s="7"/>
      <c r="X48" s="7"/>
      <c r="Y48" s="7"/>
      <c r="Z48" s="7"/>
      <c r="AA48" s="7"/>
      <c r="AB48" s="7"/>
    </row>
    <row r="49" spans="1:28" ht="22.5" customHeight="1">
      <c r="A49" t="s">
        <v>14464</v>
      </c>
      <c r="B49" s="7" t="s">
        <v>299</v>
      </c>
      <c r="C49" s="7" t="s">
        <v>6252</v>
      </c>
      <c r="D49" s="7" t="s">
        <v>6253</v>
      </c>
      <c r="E49" s="7" t="s">
        <v>6254</v>
      </c>
      <c r="F49" s="7" t="s">
        <v>6255</v>
      </c>
      <c r="G49" s="7"/>
      <c r="H49" s="17" t="s">
        <v>6256</v>
      </c>
      <c r="I49" s="7">
        <v>4.7</v>
      </c>
      <c r="J49" s="7">
        <v>110</v>
      </c>
      <c r="K49" s="7" t="s">
        <v>6257</v>
      </c>
      <c r="L49" s="7" t="s">
        <v>6258</v>
      </c>
      <c r="M49" s="7" t="s">
        <v>6259</v>
      </c>
      <c r="N49" s="7" t="s">
        <v>6260</v>
      </c>
      <c r="O49" s="7"/>
      <c r="P49" s="7"/>
      <c r="Q49" s="7"/>
      <c r="R49" s="7"/>
      <c r="S49" s="7"/>
      <c r="T49" s="7"/>
      <c r="U49" s="7"/>
      <c r="V49" s="7"/>
      <c r="W49" s="7"/>
      <c r="X49" s="7"/>
      <c r="Y49" s="7"/>
      <c r="Z49" s="7"/>
      <c r="AA49" s="7"/>
      <c r="AB49" s="7"/>
    </row>
    <row r="50" spans="1:28" ht="22.5" customHeight="1">
      <c r="A50" t="s">
        <v>14464</v>
      </c>
      <c r="B50" s="7" t="s">
        <v>299</v>
      </c>
      <c r="C50" s="7" t="s">
        <v>6261</v>
      </c>
      <c r="D50" s="7" t="s">
        <v>6262</v>
      </c>
      <c r="E50" s="7" t="s">
        <v>6263</v>
      </c>
      <c r="F50" s="7" t="s">
        <v>6264</v>
      </c>
      <c r="G50" s="7"/>
      <c r="H50" s="17" t="s">
        <v>6265</v>
      </c>
      <c r="I50" s="7">
        <v>4.9000000000000004</v>
      </c>
      <c r="J50" s="7">
        <v>407</v>
      </c>
      <c r="K50" s="7" t="s">
        <v>6266</v>
      </c>
      <c r="L50" s="7" t="s">
        <v>6267</v>
      </c>
      <c r="M50" s="7" t="s">
        <v>6201</v>
      </c>
      <c r="N50" s="7" t="s">
        <v>307</v>
      </c>
      <c r="O50" s="7"/>
      <c r="P50" s="7"/>
      <c r="Q50" s="7"/>
      <c r="R50" s="7"/>
      <c r="S50" s="7"/>
      <c r="T50" s="7"/>
      <c r="U50" s="7"/>
      <c r="V50" s="7"/>
      <c r="W50" s="7"/>
      <c r="X50" s="7"/>
      <c r="Y50" s="7"/>
      <c r="Z50" s="7"/>
      <c r="AA50" s="7"/>
      <c r="AB50" s="7"/>
    </row>
    <row r="51" spans="1:28" ht="22.5" customHeight="1">
      <c r="A51" t="s">
        <v>14464</v>
      </c>
      <c r="B51" s="7" t="s">
        <v>299</v>
      </c>
      <c r="C51" s="7" t="s">
        <v>6268</v>
      </c>
      <c r="D51" s="7" t="s">
        <v>6269</v>
      </c>
      <c r="E51" s="7" t="s">
        <v>6270</v>
      </c>
      <c r="F51" s="7" t="s">
        <v>6271</v>
      </c>
      <c r="G51" s="7"/>
      <c r="H51" s="17" t="s">
        <v>6272</v>
      </c>
      <c r="I51" s="7">
        <v>4.9000000000000004</v>
      </c>
      <c r="J51" s="7">
        <v>13</v>
      </c>
      <c r="K51" s="7" t="s">
        <v>6273</v>
      </c>
      <c r="L51" s="7" t="s">
        <v>6227</v>
      </c>
      <c r="M51" s="7" t="s">
        <v>6274</v>
      </c>
      <c r="N51" s="7" t="s">
        <v>316</v>
      </c>
      <c r="O51" s="7"/>
      <c r="P51" s="7"/>
      <c r="Q51" s="7"/>
      <c r="R51" s="7"/>
      <c r="S51" s="7"/>
      <c r="T51" s="7"/>
      <c r="U51" s="7"/>
      <c r="V51" s="7"/>
      <c r="W51" s="7"/>
      <c r="X51" s="7"/>
      <c r="Y51" s="7"/>
      <c r="Z51" s="7"/>
      <c r="AA51" s="7"/>
      <c r="AB51" s="7"/>
    </row>
    <row r="52" spans="1:28" ht="22.5" customHeight="1">
      <c r="A52" t="s">
        <v>14464</v>
      </c>
      <c r="B52" s="7" t="s">
        <v>446</v>
      </c>
      <c r="C52" s="7" t="s">
        <v>6275</v>
      </c>
      <c r="D52" s="7" t="s">
        <v>6276</v>
      </c>
      <c r="E52" s="7" t="s">
        <v>6277</v>
      </c>
      <c r="F52" s="7" t="s">
        <v>6278</v>
      </c>
      <c r="G52" s="7"/>
      <c r="H52" s="17" t="s">
        <v>6279</v>
      </c>
      <c r="I52" s="7">
        <v>4.9000000000000004</v>
      </c>
      <c r="J52" s="7" t="s">
        <v>6280</v>
      </c>
      <c r="K52" s="7" t="s">
        <v>6281</v>
      </c>
      <c r="L52" s="7" t="s">
        <v>6282</v>
      </c>
      <c r="M52" s="7" t="s">
        <v>6283</v>
      </c>
      <c r="N52" s="7" t="s">
        <v>119</v>
      </c>
      <c r="O52" s="7"/>
      <c r="P52" s="7"/>
      <c r="Q52" s="7"/>
      <c r="R52" s="7"/>
      <c r="S52" s="7"/>
      <c r="T52" s="7"/>
      <c r="U52" s="7"/>
      <c r="V52" s="7"/>
      <c r="W52" s="7"/>
      <c r="X52" s="7"/>
      <c r="Y52" s="7"/>
      <c r="Z52" s="7"/>
      <c r="AA52" s="7"/>
      <c r="AB52" s="7"/>
    </row>
    <row r="53" spans="1:28" ht="22.5" customHeight="1">
      <c r="A53" t="s">
        <v>14464</v>
      </c>
      <c r="B53" s="7" t="s">
        <v>446</v>
      </c>
      <c r="C53" s="7" t="s">
        <v>6284</v>
      </c>
      <c r="D53" s="7" t="s">
        <v>6285</v>
      </c>
      <c r="E53" s="7" t="s">
        <v>6286</v>
      </c>
      <c r="F53" s="7" t="s">
        <v>6287</v>
      </c>
      <c r="G53" s="7"/>
      <c r="H53" s="17" t="s">
        <v>6288</v>
      </c>
      <c r="I53" s="7">
        <v>4.9000000000000004</v>
      </c>
      <c r="J53" s="7">
        <v>315</v>
      </c>
      <c r="K53" s="7" t="s">
        <v>6289</v>
      </c>
      <c r="L53" s="7" t="s">
        <v>6290</v>
      </c>
      <c r="M53" s="7" t="s">
        <v>6291</v>
      </c>
      <c r="N53" s="7" t="s">
        <v>6292</v>
      </c>
      <c r="O53" s="7"/>
      <c r="P53" s="7"/>
      <c r="Q53" s="7"/>
      <c r="R53" s="7"/>
      <c r="S53" s="7"/>
      <c r="T53" s="7"/>
      <c r="U53" s="7"/>
      <c r="V53" s="7"/>
      <c r="W53" s="7"/>
      <c r="X53" s="7"/>
      <c r="Y53" s="7"/>
      <c r="Z53" s="7"/>
      <c r="AA53" s="7"/>
      <c r="AB53" s="7"/>
    </row>
    <row r="54" spans="1:28" ht="22.5" customHeight="1">
      <c r="A54" t="s">
        <v>14464</v>
      </c>
      <c r="B54" s="7" t="s">
        <v>446</v>
      </c>
      <c r="C54" s="7" t="s">
        <v>6293</v>
      </c>
      <c r="D54" s="7" t="s">
        <v>6294</v>
      </c>
      <c r="E54" s="7" t="s">
        <v>6295</v>
      </c>
      <c r="F54" s="7" t="s">
        <v>6296</v>
      </c>
      <c r="G54" s="7"/>
      <c r="H54" s="17" t="s">
        <v>6297</v>
      </c>
      <c r="I54" s="7">
        <v>4.8</v>
      </c>
      <c r="J54" s="7" t="s">
        <v>6298</v>
      </c>
      <c r="K54" s="7" t="s">
        <v>6299</v>
      </c>
      <c r="L54" s="7" t="s">
        <v>6300</v>
      </c>
      <c r="M54" s="7" t="s">
        <v>2020</v>
      </c>
      <c r="N54" s="7" t="s">
        <v>6301</v>
      </c>
      <c r="O54" s="7"/>
      <c r="P54" s="7"/>
      <c r="Q54" s="7"/>
      <c r="R54" s="7"/>
      <c r="S54" s="7"/>
      <c r="T54" s="7"/>
      <c r="U54" s="7"/>
      <c r="V54" s="7"/>
      <c r="W54" s="7"/>
      <c r="X54" s="7"/>
      <c r="Y54" s="7"/>
      <c r="Z54" s="7"/>
      <c r="AA54" s="7"/>
      <c r="AB54" s="7"/>
    </row>
    <row r="55" spans="1:28" ht="22.5" customHeight="1">
      <c r="A55" t="s">
        <v>14464</v>
      </c>
      <c r="B55" s="7" t="s">
        <v>446</v>
      </c>
      <c r="C55" s="7" t="s">
        <v>6302</v>
      </c>
      <c r="D55" s="7" t="s">
        <v>6303</v>
      </c>
      <c r="E55" s="7" t="s">
        <v>6304</v>
      </c>
      <c r="F55" s="7" t="s">
        <v>6305</v>
      </c>
      <c r="G55" s="7"/>
      <c r="H55" s="17" t="s">
        <v>6306</v>
      </c>
      <c r="I55" s="7">
        <v>4.7</v>
      </c>
      <c r="J55" s="7">
        <v>188</v>
      </c>
      <c r="K55" s="7" t="s">
        <v>6307</v>
      </c>
      <c r="L55" s="7" t="s">
        <v>6308</v>
      </c>
      <c r="M55" s="7" t="s">
        <v>2080</v>
      </c>
      <c r="N55" s="7" t="s">
        <v>6309</v>
      </c>
      <c r="O55" s="7"/>
      <c r="P55" s="7"/>
      <c r="Q55" s="7"/>
      <c r="R55" s="7"/>
      <c r="S55" s="7"/>
      <c r="T55" s="7"/>
      <c r="U55" s="7"/>
      <c r="V55" s="7"/>
      <c r="W55" s="7"/>
      <c r="X55" s="7"/>
      <c r="Y55" s="7"/>
      <c r="Z55" s="7"/>
      <c r="AA55" s="7"/>
      <c r="AB55" s="7"/>
    </row>
    <row r="56" spans="1:28" ht="22.5" customHeight="1">
      <c r="A56" t="s">
        <v>14464</v>
      </c>
      <c r="B56" s="7" t="s">
        <v>446</v>
      </c>
      <c r="C56" s="7" t="s">
        <v>6310</v>
      </c>
      <c r="D56" s="7" t="s">
        <v>6311</v>
      </c>
      <c r="E56" s="7" t="s">
        <v>6312</v>
      </c>
      <c r="F56" s="7" t="s">
        <v>6313</v>
      </c>
      <c r="G56" s="7"/>
      <c r="H56" s="17" t="s">
        <v>6314</v>
      </c>
      <c r="I56" s="7">
        <v>4.5</v>
      </c>
      <c r="J56" s="7">
        <v>682</v>
      </c>
      <c r="K56" s="7" t="s">
        <v>6315</v>
      </c>
      <c r="L56" s="7" t="s">
        <v>6316</v>
      </c>
      <c r="M56" s="7" t="s">
        <v>6317</v>
      </c>
      <c r="N56" s="7" t="s">
        <v>6318</v>
      </c>
      <c r="O56" s="7"/>
      <c r="P56" s="7"/>
      <c r="Q56" s="7"/>
      <c r="R56" s="7"/>
      <c r="S56" s="7"/>
      <c r="T56" s="7"/>
      <c r="U56" s="7"/>
      <c r="V56" s="7"/>
      <c r="W56" s="7"/>
      <c r="X56" s="7"/>
      <c r="Y56" s="7"/>
      <c r="Z56" s="7"/>
      <c r="AA56" s="7"/>
      <c r="AB56" s="7"/>
    </row>
    <row r="57" spans="1:28" ht="22.5" customHeight="1">
      <c r="A57" t="s">
        <v>14464</v>
      </c>
      <c r="B57" s="7" t="s">
        <v>446</v>
      </c>
      <c r="C57" s="7" t="s">
        <v>6319</v>
      </c>
      <c r="D57" s="7" t="s">
        <v>6320</v>
      </c>
      <c r="E57" s="7" t="s">
        <v>6321</v>
      </c>
      <c r="F57" s="7" t="s">
        <v>6322</v>
      </c>
      <c r="G57" s="7"/>
      <c r="H57" s="17" t="s">
        <v>6323</v>
      </c>
      <c r="I57" s="7">
        <v>5</v>
      </c>
      <c r="J57" s="7">
        <v>92</v>
      </c>
      <c r="K57" s="7" t="s">
        <v>6324</v>
      </c>
      <c r="L57" s="7" t="s">
        <v>6325</v>
      </c>
      <c r="M57" s="7" t="s">
        <v>6326</v>
      </c>
      <c r="N57" s="7" t="s">
        <v>6327</v>
      </c>
      <c r="O57" s="7"/>
      <c r="P57" s="7"/>
      <c r="Q57" s="7"/>
      <c r="R57" s="7"/>
      <c r="S57" s="7"/>
      <c r="T57" s="7"/>
      <c r="U57" s="7"/>
      <c r="V57" s="7"/>
      <c r="W57" s="7"/>
      <c r="X57" s="7"/>
      <c r="Y57" s="7"/>
      <c r="Z57" s="7"/>
      <c r="AA57" s="7"/>
      <c r="AB57" s="7"/>
    </row>
    <row r="58" spans="1:28" ht="22.5" customHeight="1">
      <c r="A58" t="s">
        <v>14464</v>
      </c>
      <c r="B58" s="7" t="s">
        <v>446</v>
      </c>
      <c r="C58" s="7" t="s">
        <v>6328</v>
      </c>
      <c r="D58" s="7" t="s">
        <v>6329</v>
      </c>
      <c r="E58" s="7" t="s">
        <v>6330</v>
      </c>
      <c r="F58" s="7" t="s">
        <v>6331</v>
      </c>
      <c r="G58" s="7"/>
      <c r="H58" s="17" t="s">
        <v>6332</v>
      </c>
      <c r="I58" s="7">
        <v>4.5999999999999996</v>
      </c>
      <c r="J58" s="7">
        <v>194</v>
      </c>
      <c r="K58" s="7" t="s">
        <v>6333</v>
      </c>
      <c r="L58" s="7" t="s">
        <v>6334</v>
      </c>
      <c r="M58" s="7" t="s">
        <v>6335</v>
      </c>
      <c r="N58" s="7" t="s">
        <v>6336</v>
      </c>
      <c r="O58" s="7"/>
      <c r="P58" s="7"/>
      <c r="Q58" s="7"/>
      <c r="R58" s="7"/>
      <c r="S58" s="7"/>
      <c r="T58" s="7"/>
      <c r="U58" s="7"/>
      <c r="V58" s="7"/>
      <c r="W58" s="7"/>
      <c r="X58" s="7"/>
      <c r="Y58" s="7"/>
      <c r="Z58" s="7"/>
      <c r="AA58" s="7"/>
      <c r="AB58" s="7"/>
    </row>
    <row r="59" spans="1:28" ht="22.5" customHeight="1">
      <c r="A59" t="s">
        <v>14464</v>
      </c>
      <c r="B59" s="7" t="s">
        <v>446</v>
      </c>
      <c r="C59" s="7" t="s">
        <v>6337</v>
      </c>
      <c r="D59" s="7" t="s">
        <v>6338</v>
      </c>
      <c r="E59" s="7" t="s">
        <v>6339</v>
      </c>
      <c r="F59" s="7" t="s">
        <v>6340</v>
      </c>
      <c r="G59" s="7"/>
      <c r="H59" s="17" t="s">
        <v>6341</v>
      </c>
      <c r="I59" s="7">
        <v>4.0999999999999996</v>
      </c>
      <c r="J59" s="7">
        <v>269</v>
      </c>
      <c r="K59" s="7" t="s">
        <v>6342</v>
      </c>
      <c r="L59" s="7" t="s">
        <v>6343</v>
      </c>
      <c r="M59" s="7" t="s">
        <v>6344</v>
      </c>
      <c r="N59" s="7" t="s">
        <v>6345</v>
      </c>
      <c r="O59" s="7"/>
      <c r="P59" s="7"/>
      <c r="Q59" s="7"/>
      <c r="R59" s="7"/>
      <c r="S59" s="7"/>
      <c r="T59" s="7"/>
      <c r="U59" s="7"/>
      <c r="V59" s="7"/>
      <c r="W59" s="7"/>
      <c r="X59" s="7"/>
      <c r="Y59" s="7"/>
      <c r="Z59" s="7"/>
      <c r="AA59" s="7"/>
      <c r="AB59" s="7"/>
    </row>
    <row r="60" spans="1:28" ht="22.5" customHeight="1">
      <c r="A60" t="s">
        <v>14464</v>
      </c>
      <c r="B60" s="7" t="s">
        <v>446</v>
      </c>
      <c r="C60" s="7" t="s">
        <v>6346</v>
      </c>
      <c r="D60" s="7" t="s">
        <v>6347</v>
      </c>
      <c r="E60" s="7" t="s">
        <v>6348</v>
      </c>
      <c r="F60" s="7" t="s">
        <v>6349</v>
      </c>
      <c r="G60" s="7"/>
      <c r="H60" s="17" t="s">
        <v>6350</v>
      </c>
      <c r="I60" s="7">
        <v>4.8</v>
      </c>
      <c r="J60" s="7">
        <v>817</v>
      </c>
      <c r="K60" s="7" t="s">
        <v>6351</v>
      </c>
      <c r="L60" s="7" t="s">
        <v>6352</v>
      </c>
      <c r="M60" s="7" t="s">
        <v>6317</v>
      </c>
      <c r="N60" s="7" t="s">
        <v>6353</v>
      </c>
      <c r="O60" s="7"/>
      <c r="P60" s="7"/>
      <c r="Q60" s="7"/>
      <c r="R60" s="7"/>
      <c r="S60" s="7"/>
      <c r="T60" s="7"/>
      <c r="U60" s="7"/>
      <c r="V60" s="7"/>
      <c r="W60" s="7"/>
      <c r="X60" s="7"/>
      <c r="Y60" s="7"/>
      <c r="Z60" s="7"/>
      <c r="AA60" s="7"/>
      <c r="AB60" s="7"/>
    </row>
    <row r="61" spans="1:28" ht="22.5" customHeight="1">
      <c r="A61" t="s">
        <v>14464</v>
      </c>
      <c r="B61" s="7" t="s">
        <v>446</v>
      </c>
      <c r="C61" s="7" t="s">
        <v>6354</v>
      </c>
      <c r="D61" s="7" t="s">
        <v>6355</v>
      </c>
      <c r="E61" s="7" t="s">
        <v>6356</v>
      </c>
      <c r="F61" s="7" t="s">
        <v>6357</v>
      </c>
      <c r="G61" s="7"/>
      <c r="H61" s="17" t="s">
        <v>6358</v>
      </c>
      <c r="I61" s="7">
        <v>4.7</v>
      </c>
      <c r="J61" s="7">
        <v>646</v>
      </c>
      <c r="K61" s="7" t="s">
        <v>6359</v>
      </c>
      <c r="L61" s="7" t="s">
        <v>6360</v>
      </c>
      <c r="M61" s="7" t="s">
        <v>2080</v>
      </c>
      <c r="N61" s="7" t="s">
        <v>6361</v>
      </c>
      <c r="O61" s="7"/>
      <c r="P61" s="7"/>
      <c r="Q61" s="7"/>
      <c r="R61" s="7"/>
      <c r="S61" s="7"/>
      <c r="T61" s="7"/>
      <c r="U61" s="7"/>
      <c r="V61" s="7"/>
      <c r="W61" s="7"/>
      <c r="X61" s="7"/>
      <c r="Y61" s="7"/>
      <c r="Z61" s="7"/>
      <c r="AA61" s="7"/>
      <c r="AB61" s="7"/>
    </row>
    <row r="62" spans="1:28" ht="22.5" customHeight="1">
      <c r="A62" t="s">
        <v>14464</v>
      </c>
      <c r="B62" s="7" t="s">
        <v>446</v>
      </c>
      <c r="C62" s="7" t="s">
        <v>6362</v>
      </c>
      <c r="D62" s="7" t="s">
        <v>6363</v>
      </c>
      <c r="E62" s="7" t="s">
        <v>6364</v>
      </c>
      <c r="F62" s="7" t="s">
        <v>6365</v>
      </c>
      <c r="G62" s="7"/>
      <c r="H62" s="17" t="s">
        <v>6366</v>
      </c>
      <c r="I62" s="7">
        <v>4.3</v>
      </c>
      <c r="J62" s="7">
        <v>373</v>
      </c>
      <c r="K62" s="7" t="s">
        <v>6367</v>
      </c>
      <c r="L62" s="7" t="s">
        <v>6368</v>
      </c>
      <c r="M62" s="7" t="s">
        <v>6283</v>
      </c>
      <c r="N62" s="7" t="s">
        <v>6369</v>
      </c>
      <c r="O62" s="7"/>
      <c r="P62" s="7"/>
      <c r="Q62" s="7"/>
      <c r="R62" s="7"/>
      <c r="S62" s="7"/>
      <c r="T62" s="7"/>
      <c r="U62" s="7"/>
      <c r="V62" s="7"/>
      <c r="W62" s="7"/>
      <c r="X62" s="7"/>
      <c r="Y62" s="7"/>
      <c r="Z62" s="7"/>
      <c r="AA62" s="7"/>
      <c r="AB62" s="7"/>
    </row>
    <row r="63" spans="1:28" ht="22.5" customHeight="1">
      <c r="A63" t="s">
        <v>14464</v>
      </c>
      <c r="B63" s="7" t="s">
        <v>446</v>
      </c>
      <c r="C63" s="7" t="s">
        <v>6370</v>
      </c>
      <c r="D63" s="7" t="s">
        <v>6371</v>
      </c>
      <c r="E63" s="7" t="s">
        <v>6372</v>
      </c>
      <c r="F63" s="7" t="s">
        <v>6349</v>
      </c>
      <c r="G63" s="7"/>
      <c r="H63" s="17" t="s">
        <v>6373</v>
      </c>
      <c r="I63" s="7">
        <v>4.5999999999999996</v>
      </c>
      <c r="J63" s="7" t="s">
        <v>6374</v>
      </c>
      <c r="K63" s="7" t="s">
        <v>6375</v>
      </c>
      <c r="L63" s="7" t="s">
        <v>6352</v>
      </c>
      <c r="M63" s="7" t="s">
        <v>6376</v>
      </c>
      <c r="N63" s="7" t="s">
        <v>6353</v>
      </c>
      <c r="O63" s="7"/>
      <c r="P63" s="7"/>
      <c r="Q63" s="7"/>
      <c r="R63" s="7"/>
      <c r="S63" s="7"/>
      <c r="T63" s="7"/>
      <c r="U63" s="7"/>
      <c r="V63" s="7"/>
      <c r="W63" s="7"/>
      <c r="X63" s="7"/>
      <c r="Y63" s="7"/>
      <c r="Z63" s="7"/>
      <c r="AA63" s="7"/>
      <c r="AB63" s="7"/>
    </row>
    <row r="64" spans="1:28" ht="22.5" customHeight="1">
      <c r="A64" t="s">
        <v>14464</v>
      </c>
      <c r="B64" s="7" t="s">
        <v>446</v>
      </c>
      <c r="C64" s="7" t="s">
        <v>6377</v>
      </c>
      <c r="D64" s="7" t="s">
        <v>6378</v>
      </c>
      <c r="E64" s="7" t="s">
        <v>6277</v>
      </c>
      <c r="F64" s="7" t="s">
        <v>6379</v>
      </c>
      <c r="G64" s="7"/>
      <c r="H64" s="17" t="s">
        <v>6380</v>
      </c>
      <c r="I64" s="7">
        <v>4.2</v>
      </c>
      <c r="J64" s="7">
        <v>10</v>
      </c>
      <c r="K64" s="7" t="s">
        <v>6381</v>
      </c>
      <c r="L64" s="7" t="s">
        <v>6382</v>
      </c>
      <c r="M64" s="7" t="s">
        <v>6383</v>
      </c>
      <c r="N64" s="7" t="s">
        <v>6384</v>
      </c>
      <c r="O64" s="7"/>
      <c r="P64" s="7"/>
      <c r="Q64" s="7"/>
      <c r="R64" s="7"/>
      <c r="S64" s="7"/>
      <c r="T64" s="7"/>
      <c r="U64" s="7"/>
      <c r="V64" s="7"/>
      <c r="W64" s="7"/>
      <c r="X64" s="7"/>
      <c r="Y64" s="7"/>
      <c r="Z64" s="7"/>
      <c r="AA64" s="7"/>
      <c r="AB64" s="7"/>
    </row>
    <row r="65" spans="1:28" ht="22.5" customHeight="1">
      <c r="A65" t="s">
        <v>14464</v>
      </c>
      <c r="B65" s="7" t="s">
        <v>446</v>
      </c>
      <c r="C65" s="7" t="s">
        <v>6385</v>
      </c>
      <c r="D65" s="7" t="s">
        <v>6386</v>
      </c>
      <c r="E65" s="7" t="s">
        <v>6387</v>
      </c>
      <c r="F65" s="7" t="s">
        <v>6388</v>
      </c>
      <c r="G65" s="7"/>
      <c r="H65" s="17" t="s">
        <v>6389</v>
      </c>
      <c r="I65" s="7">
        <v>4.7</v>
      </c>
      <c r="J65" s="7">
        <v>439</v>
      </c>
      <c r="K65" s="7" t="s">
        <v>6390</v>
      </c>
      <c r="L65" s="7" t="s">
        <v>6391</v>
      </c>
      <c r="M65" s="7" t="s">
        <v>3443</v>
      </c>
      <c r="N65" s="7" t="s">
        <v>6392</v>
      </c>
      <c r="O65" s="7"/>
      <c r="P65" s="7"/>
      <c r="Q65" s="7"/>
      <c r="R65" s="7"/>
      <c r="S65" s="7"/>
      <c r="T65" s="7"/>
      <c r="U65" s="7"/>
      <c r="V65" s="7"/>
      <c r="W65" s="7"/>
      <c r="X65" s="7"/>
      <c r="Y65" s="7"/>
      <c r="Z65" s="7"/>
      <c r="AA65" s="7"/>
      <c r="AB65" s="7"/>
    </row>
    <row r="66" spans="1:28" ht="22.5" customHeight="1">
      <c r="A66" t="s">
        <v>14464</v>
      </c>
      <c r="B66" s="7" t="s">
        <v>586</v>
      </c>
      <c r="C66" s="7" t="s">
        <v>6393</v>
      </c>
      <c r="D66" s="7" t="s">
        <v>6394</v>
      </c>
      <c r="E66" s="7" t="s">
        <v>6395</v>
      </c>
      <c r="F66" s="7" t="s">
        <v>6396</v>
      </c>
      <c r="G66" s="7"/>
      <c r="H66" s="17" t="s">
        <v>6397</v>
      </c>
      <c r="I66" s="7">
        <v>3.7</v>
      </c>
      <c r="J66" s="7">
        <v>63</v>
      </c>
      <c r="K66" s="7" t="s">
        <v>6398</v>
      </c>
      <c r="L66" s="7" t="s">
        <v>6399</v>
      </c>
      <c r="M66" s="7" t="s">
        <v>3573</v>
      </c>
      <c r="N66" s="7" t="s">
        <v>6400</v>
      </c>
      <c r="O66" s="7"/>
      <c r="P66" s="7"/>
      <c r="Q66" s="7"/>
      <c r="R66" s="7"/>
      <c r="S66" s="7"/>
      <c r="T66" s="7"/>
      <c r="U66" s="7"/>
      <c r="V66" s="7"/>
      <c r="W66" s="7"/>
      <c r="X66" s="7"/>
      <c r="Y66" s="7"/>
      <c r="Z66" s="7"/>
      <c r="AA66" s="7"/>
      <c r="AB66" s="7"/>
    </row>
    <row r="67" spans="1:28" ht="22.5" customHeight="1">
      <c r="A67" t="s">
        <v>14464</v>
      </c>
      <c r="B67" s="7" t="s">
        <v>586</v>
      </c>
      <c r="C67" s="7" t="s">
        <v>6401</v>
      </c>
      <c r="D67" s="7" t="s">
        <v>6402</v>
      </c>
      <c r="E67" s="7" t="s">
        <v>6403</v>
      </c>
      <c r="F67" s="7" t="s">
        <v>6404</v>
      </c>
      <c r="G67" s="7"/>
      <c r="H67" s="17" t="s">
        <v>6405</v>
      </c>
      <c r="I67" s="7">
        <v>4</v>
      </c>
      <c r="J67" s="7">
        <v>36</v>
      </c>
      <c r="K67" s="7" t="s">
        <v>6406</v>
      </c>
      <c r="L67" s="7" t="s">
        <v>6407</v>
      </c>
      <c r="M67" s="7" t="s">
        <v>6408</v>
      </c>
      <c r="N67" s="7" t="s">
        <v>6409</v>
      </c>
      <c r="O67" s="7"/>
      <c r="P67" s="7"/>
      <c r="Q67" s="7"/>
      <c r="R67" s="7"/>
      <c r="S67" s="7"/>
      <c r="T67" s="7"/>
      <c r="U67" s="7"/>
      <c r="V67" s="7"/>
      <c r="W67" s="7"/>
      <c r="X67" s="7"/>
      <c r="Y67" s="7"/>
      <c r="Z67" s="7"/>
      <c r="AA67" s="7"/>
      <c r="AB67" s="7"/>
    </row>
    <row r="68" spans="1:28" ht="22.5" customHeight="1">
      <c r="A68" t="s">
        <v>14464</v>
      </c>
      <c r="B68" s="7" t="s">
        <v>6410</v>
      </c>
      <c r="C68" s="7" t="s">
        <v>6411</v>
      </c>
      <c r="D68" s="23" t="s">
        <v>6412</v>
      </c>
      <c r="E68" s="7" t="s">
        <v>6413</v>
      </c>
      <c r="F68" s="7" t="s">
        <v>6414</v>
      </c>
      <c r="G68" s="7"/>
      <c r="H68" s="17" t="s">
        <v>6415</v>
      </c>
      <c r="I68" s="7">
        <v>4</v>
      </c>
      <c r="J68" s="7">
        <v>80</v>
      </c>
      <c r="K68" s="7" t="s">
        <v>6416</v>
      </c>
      <c r="L68" s="7" t="s">
        <v>6417</v>
      </c>
      <c r="M68" s="7" t="s">
        <v>3573</v>
      </c>
      <c r="N68" s="7" t="s">
        <v>888</v>
      </c>
      <c r="O68" s="7"/>
      <c r="P68" s="7"/>
      <c r="Q68" s="7"/>
      <c r="R68" s="7"/>
      <c r="S68" s="7"/>
      <c r="T68" s="7"/>
      <c r="U68" s="7"/>
      <c r="V68" s="7"/>
      <c r="W68" s="7"/>
      <c r="X68" s="7"/>
      <c r="Y68" s="7"/>
      <c r="Z68" s="7"/>
      <c r="AA68" s="7"/>
      <c r="AB68" s="7"/>
    </row>
    <row r="69" spans="1:28" ht="22.5" customHeight="1">
      <c r="A69" t="s">
        <v>14464</v>
      </c>
      <c r="B69" s="7" t="s">
        <v>586</v>
      </c>
      <c r="C69" s="7" t="s">
        <v>6418</v>
      </c>
      <c r="D69" s="7" t="s">
        <v>6419</v>
      </c>
      <c r="E69" s="7" t="s">
        <v>6420</v>
      </c>
      <c r="F69" s="7" t="s">
        <v>6421</v>
      </c>
      <c r="G69" s="7"/>
      <c r="H69" s="17" t="s">
        <v>6422</v>
      </c>
      <c r="I69" s="7">
        <v>4.9000000000000004</v>
      </c>
      <c r="J69" s="7">
        <v>188</v>
      </c>
      <c r="K69" s="7" t="s">
        <v>6423</v>
      </c>
      <c r="L69" s="7" t="s">
        <v>6424</v>
      </c>
      <c r="M69" s="7" t="s">
        <v>6425</v>
      </c>
      <c r="N69" s="7" t="s">
        <v>6426</v>
      </c>
      <c r="O69" s="7"/>
      <c r="P69" s="7"/>
      <c r="Q69" s="7"/>
      <c r="R69" s="7"/>
      <c r="S69" s="7"/>
      <c r="T69" s="7"/>
      <c r="U69" s="7"/>
      <c r="V69" s="7"/>
      <c r="W69" s="7"/>
      <c r="X69" s="7"/>
      <c r="Y69" s="7"/>
      <c r="Z69" s="7"/>
      <c r="AA69" s="7"/>
      <c r="AB69" s="7"/>
    </row>
    <row r="70" spans="1:28" ht="22.5" customHeight="1">
      <c r="A70" t="s">
        <v>14464</v>
      </c>
      <c r="B70" s="7" t="s">
        <v>586</v>
      </c>
      <c r="C70" s="7" t="s">
        <v>6427</v>
      </c>
      <c r="D70" s="7" t="s">
        <v>6428</v>
      </c>
      <c r="E70" s="7" t="s">
        <v>6429</v>
      </c>
      <c r="F70" s="7" t="s">
        <v>6430</v>
      </c>
      <c r="G70" s="7"/>
      <c r="H70" s="17" t="s">
        <v>6431</v>
      </c>
      <c r="I70" s="7">
        <v>3.2</v>
      </c>
      <c r="J70" s="7">
        <v>30</v>
      </c>
      <c r="K70" s="7" t="s">
        <v>6432</v>
      </c>
      <c r="L70" s="7" t="s">
        <v>6433</v>
      </c>
      <c r="M70" s="7" t="s">
        <v>3702</v>
      </c>
      <c r="N70" s="7" t="s">
        <v>6434</v>
      </c>
      <c r="O70" s="7"/>
      <c r="P70" s="7"/>
      <c r="Q70" s="7"/>
      <c r="R70" s="7"/>
      <c r="S70" s="7"/>
      <c r="T70" s="7"/>
      <c r="U70" s="7"/>
      <c r="V70" s="7"/>
      <c r="W70" s="7"/>
      <c r="X70" s="7"/>
      <c r="Y70" s="7"/>
      <c r="Z70" s="7"/>
      <c r="AA70" s="7"/>
      <c r="AB70" s="7"/>
    </row>
    <row r="71" spans="1:28" ht="22.5" customHeight="1">
      <c r="A71" t="s">
        <v>14464</v>
      </c>
      <c r="B71" s="7" t="s">
        <v>586</v>
      </c>
      <c r="C71" s="7" t="s">
        <v>6435</v>
      </c>
      <c r="D71" s="7" t="s">
        <v>6436</v>
      </c>
      <c r="E71" s="7" t="s">
        <v>6437</v>
      </c>
      <c r="F71" s="7" t="s">
        <v>6438</v>
      </c>
      <c r="G71" s="7"/>
      <c r="H71" s="17" t="s">
        <v>6439</v>
      </c>
      <c r="I71" s="7">
        <v>2.9</v>
      </c>
      <c r="J71" s="7">
        <v>77</v>
      </c>
      <c r="K71" s="7" t="s">
        <v>6440</v>
      </c>
      <c r="L71" s="7" t="s">
        <v>6441</v>
      </c>
      <c r="M71" s="7" t="s">
        <v>6442</v>
      </c>
      <c r="N71" s="7" t="s">
        <v>316</v>
      </c>
      <c r="O71" s="7"/>
      <c r="P71" s="7"/>
      <c r="Q71" s="7"/>
      <c r="R71" s="7"/>
      <c r="S71" s="7"/>
      <c r="T71" s="7"/>
      <c r="U71" s="7"/>
      <c r="V71" s="7"/>
      <c r="W71" s="7"/>
      <c r="X71" s="7"/>
      <c r="Y71" s="7"/>
      <c r="Z71" s="7"/>
      <c r="AA71" s="7"/>
      <c r="AB71" s="7"/>
    </row>
    <row r="72" spans="1:28" ht="22.5" customHeight="1">
      <c r="A72" t="s">
        <v>14464</v>
      </c>
      <c r="B72" s="7" t="s">
        <v>586</v>
      </c>
      <c r="C72" s="7" t="s">
        <v>6443</v>
      </c>
      <c r="D72" s="7" t="s">
        <v>6444</v>
      </c>
      <c r="E72" s="7" t="s">
        <v>6445</v>
      </c>
      <c r="F72" s="7" t="s">
        <v>6446</v>
      </c>
      <c r="G72" s="7"/>
      <c r="H72" s="17" t="s">
        <v>6447</v>
      </c>
      <c r="I72" s="7">
        <v>4.9000000000000004</v>
      </c>
      <c r="J72" s="7">
        <v>105</v>
      </c>
      <c r="K72" s="7" t="s">
        <v>6448</v>
      </c>
      <c r="L72" s="7" t="s">
        <v>6449</v>
      </c>
      <c r="M72" s="7" t="s">
        <v>6450</v>
      </c>
      <c r="N72" s="7" t="s">
        <v>6451</v>
      </c>
      <c r="O72" s="7"/>
      <c r="P72" s="7"/>
      <c r="Q72" s="7"/>
      <c r="R72" s="7"/>
      <c r="S72" s="7"/>
      <c r="T72" s="7"/>
      <c r="U72" s="7"/>
      <c r="V72" s="7"/>
      <c r="W72" s="7"/>
      <c r="X72" s="7"/>
      <c r="Y72" s="7"/>
      <c r="Z72" s="7"/>
      <c r="AA72" s="7"/>
      <c r="AB72" s="7"/>
    </row>
    <row r="73" spans="1:28" ht="22.5" customHeight="1">
      <c r="A73" t="s">
        <v>14464</v>
      </c>
      <c r="B73" s="7" t="s">
        <v>586</v>
      </c>
      <c r="C73" s="7" t="s">
        <v>6452</v>
      </c>
      <c r="D73" s="7" t="s">
        <v>6453</v>
      </c>
      <c r="E73" s="7" t="s">
        <v>6454</v>
      </c>
      <c r="F73" s="7" t="s">
        <v>6446</v>
      </c>
      <c r="G73" s="7"/>
      <c r="H73" s="17" t="s">
        <v>6455</v>
      </c>
      <c r="I73" s="7">
        <v>5</v>
      </c>
      <c r="J73" s="7">
        <v>2</v>
      </c>
      <c r="K73" s="7" t="s">
        <v>6456</v>
      </c>
      <c r="L73" s="7" t="s">
        <v>6457</v>
      </c>
      <c r="M73" s="7" t="s">
        <v>2173</v>
      </c>
      <c r="N73" s="7" t="s">
        <v>6458</v>
      </c>
      <c r="O73" s="7"/>
      <c r="P73" s="7"/>
      <c r="Q73" s="7"/>
      <c r="R73" s="7"/>
      <c r="S73" s="7"/>
      <c r="T73" s="7"/>
      <c r="U73" s="7"/>
      <c r="V73" s="7"/>
      <c r="W73" s="7"/>
      <c r="X73" s="7"/>
      <c r="Y73" s="7"/>
      <c r="Z73" s="7"/>
      <c r="AA73" s="7"/>
      <c r="AB73" s="7"/>
    </row>
    <row r="74" spans="1:28" ht="22.5" customHeight="1">
      <c r="A74" t="s">
        <v>14464</v>
      </c>
      <c r="B74" s="7" t="s">
        <v>586</v>
      </c>
      <c r="C74" s="7" t="s">
        <v>6459</v>
      </c>
      <c r="D74" s="7" t="s">
        <v>6460</v>
      </c>
      <c r="E74" s="7" t="s">
        <v>6461</v>
      </c>
      <c r="F74" s="7" t="s">
        <v>6462</v>
      </c>
      <c r="G74" s="7"/>
      <c r="H74" s="17" t="s">
        <v>6463</v>
      </c>
      <c r="I74" s="7">
        <v>5</v>
      </c>
      <c r="J74" s="7">
        <v>27</v>
      </c>
      <c r="K74" s="7" t="s">
        <v>6464</v>
      </c>
      <c r="L74" s="7" t="s">
        <v>6465</v>
      </c>
      <c r="M74" s="7" t="s">
        <v>6466</v>
      </c>
      <c r="N74" s="7" t="s">
        <v>6467</v>
      </c>
      <c r="O74" s="7"/>
      <c r="P74" s="7"/>
      <c r="Q74" s="7"/>
      <c r="R74" s="7"/>
      <c r="S74" s="7"/>
      <c r="T74" s="7"/>
      <c r="U74" s="7"/>
      <c r="V74" s="7"/>
      <c r="W74" s="7"/>
      <c r="X74" s="7"/>
      <c r="Y74" s="7"/>
      <c r="Z74" s="7"/>
      <c r="AA74" s="7"/>
      <c r="AB74" s="7"/>
    </row>
    <row r="75" spans="1:28" ht="22.5" customHeight="1">
      <c r="A75" t="s">
        <v>14464</v>
      </c>
      <c r="B75" s="7" t="s">
        <v>586</v>
      </c>
      <c r="C75" s="7" t="s">
        <v>6468</v>
      </c>
      <c r="D75" s="7" t="s">
        <v>6469</v>
      </c>
      <c r="E75" s="7" t="s">
        <v>6437</v>
      </c>
      <c r="F75" s="7" t="s">
        <v>6470</v>
      </c>
      <c r="G75" s="7"/>
      <c r="H75" s="17" t="s">
        <v>6471</v>
      </c>
      <c r="I75" s="7">
        <v>5</v>
      </c>
      <c r="J75" s="7">
        <v>10</v>
      </c>
      <c r="K75" s="7" t="s">
        <v>6472</v>
      </c>
      <c r="L75" s="7" t="s">
        <v>6473</v>
      </c>
      <c r="M75" s="7" t="s">
        <v>3573</v>
      </c>
      <c r="N75" s="7" t="s">
        <v>316</v>
      </c>
      <c r="O75" s="7"/>
      <c r="P75" s="7"/>
      <c r="Q75" s="7"/>
      <c r="R75" s="7"/>
      <c r="S75" s="7"/>
      <c r="T75" s="7"/>
      <c r="U75" s="7"/>
      <c r="V75" s="7"/>
      <c r="W75" s="7"/>
      <c r="X75" s="7"/>
      <c r="Y75" s="7"/>
      <c r="Z75" s="7"/>
      <c r="AA75" s="7"/>
      <c r="AB75" s="7"/>
    </row>
    <row r="76" spans="1:28" ht="22.5" customHeight="1">
      <c r="A76" t="s">
        <v>14464</v>
      </c>
      <c r="B76" s="7" t="s">
        <v>586</v>
      </c>
      <c r="C76" s="7" t="s">
        <v>6474</v>
      </c>
      <c r="D76" s="7" t="s">
        <v>6475</v>
      </c>
      <c r="E76" s="7" t="s">
        <v>6476</v>
      </c>
      <c r="F76" s="7" t="s">
        <v>6477</v>
      </c>
      <c r="G76" s="7"/>
      <c r="H76" s="17" t="s">
        <v>6478</v>
      </c>
      <c r="I76" s="7">
        <v>4.4000000000000004</v>
      </c>
      <c r="J76" s="7">
        <v>35</v>
      </c>
      <c r="K76" s="7" t="s">
        <v>6479</v>
      </c>
      <c r="L76" s="7" t="s">
        <v>6480</v>
      </c>
      <c r="M76" s="7" t="s">
        <v>6481</v>
      </c>
      <c r="N76" s="7" t="s">
        <v>6482</v>
      </c>
      <c r="O76" s="7"/>
      <c r="P76" s="7"/>
      <c r="Q76" s="7"/>
      <c r="R76" s="7"/>
      <c r="S76" s="7"/>
      <c r="T76" s="7"/>
      <c r="U76" s="7"/>
      <c r="V76" s="7"/>
      <c r="W76" s="7"/>
      <c r="X76" s="7"/>
      <c r="Y76" s="7"/>
      <c r="Z76" s="7"/>
      <c r="AA76" s="7"/>
      <c r="AB76" s="7"/>
    </row>
    <row r="77" spans="1:28" ht="22.5" customHeight="1">
      <c r="A77" t="s">
        <v>14464</v>
      </c>
      <c r="B77" s="7" t="s">
        <v>586</v>
      </c>
      <c r="C77" s="7" t="s">
        <v>6483</v>
      </c>
      <c r="D77" s="7" t="s">
        <v>6484</v>
      </c>
      <c r="E77" s="7" t="s">
        <v>6485</v>
      </c>
      <c r="F77" s="7" t="s">
        <v>6486</v>
      </c>
      <c r="G77" s="7"/>
      <c r="H77" s="17" t="s">
        <v>6487</v>
      </c>
      <c r="I77" s="7">
        <v>5</v>
      </c>
      <c r="J77" s="7">
        <v>4</v>
      </c>
      <c r="K77" s="7" t="s">
        <v>6488</v>
      </c>
      <c r="L77" s="7" t="s">
        <v>6489</v>
      </c>
      <c r="M77" s="7" t="s">
        <v>6490</v>
      </c>
      <c r="N77" s="7" t="s">
        <v>6491</v>
      </c>
      <c r="O77" s="7"/>
      <c r="P77" s="7"/>
      <c r="Q77" s="7"/>
      <c r="R77" s="7"/>
      <c r="S77" s="7"/>
      <c r="T77" s="7"/>
      <c r="U77" s="7"/>
      <c r="V77" s="7"/>
      <c r="W77" s="7"/>
      <c r="X77" s="7"/>
      <c r="Y77" s="7"/>
      <c r="Z77" s="7"/>
      <c r="AA77" s="7"/>
      <c r="AB77" s="7"/>
    </row>
    <row r="78" spans="1:28" ht="22.5" customHeight="1">
      <c r="A78" t="s">
        <v>14464</v>
      </c>
      <c r="B78" s="7" t="s">
        <v>586</v>
      </c>
      <c r="C78" s="7" t="s">
        <v>6492</v>
      </c>
      <c r="D78" s="7" t="s">
        <v>6493</v>
      </c>
      <c r="E78" s="7" t="s">
        <v>6403</v>
      </c>
      <c r="F78" s="7" t="s">
        <v>6404</v>
      </c>
      <c r="G78" s="7"/>
      <c r="H78" s="17" t="s">
        <v>6494</v>
      </c>
      <c r="I78" s="7">
        <v>4.8</v>
      </c>
      <c r="J78" s="7">
        <v>24</v>
      </c>
      <c r="K78" s="7" t="s">
        <v>6495</v>
      </c>
      <c r="L78" s="7" t="s">
        <v>6496</v>
      </c>
      <c r="M78" s="7" t="s">
        <v>6497</v>
      </c>
      <c r="N78" s="7" t="s">
        <v>316</v>
      </c>
      <c r="O78" s="7"/>
      <c r="P78" s="7"/>
      <c r="Q78" s="7"/>
      <c r="R78" s="7"/>
      <c r="S78" s="7"/>
      <c r="T78" s="7"/>
      <c r="U78" s="7"/>
      <c r="V78" s="7"/>
      <c r="W78" s="7"/>
      <c r="X78" s="7"/>
      <c r="Y78" s="7"/>
      <c r="Z78" s="7"/>
      <c r="AA78" s="7"/>
      <c r="AB78" s="7"/>
    </row>
    <row r="79" spans="1:28" ht="22.5" customHeight="1">
      <c r="A79" t="s">
        <v>14464</v>
      </c>
      <c r="B79" s="7" t="s">
        <v>6498</v>
      </c>
      <c r="C79" s="7" t="s">
        <v>6499</v>
      </c>
      <c r="D79" s="7" t="s">
        <v>6500</v>
      </c>
      <c r="E79" s="7" t="s">
        <v>6501</v>
      </c>
      <c r="F79" s="7" t="s">
        <v>6502</v>
      </c>
      <c r="G79" s="7"/>
      <c r="H79" s="17" t="s">
        <v>6503</v>
      </c>
      <c r="I79" s="7">
        <v>5</v>
      </c>
      <c r="J79" s="7">
        <v>14</v>
      </c>
      <c r="K79" s="7" t="s">
        <v>6504</v>
      </c>
      <c r="L79" s="7" t="s">
        <v>6505</v>
      </c>
      <c r="M79" s="7" t="s">
        <v>6506</v>
      </c>
      <c r="N79" s="7" t="s">
        <v>6507</v>
      </c>
      <c r="O79" s="7"/>
      <c r="P79" s="7"/>
      <c r="Q79" s="7"/>
      <c r="R79" s="7"/>
      <c r="S79" s="7"/>
      <c r="T79" s="7"/>
      <c r="U79" s="7"/>
      <c r="V79" s="7"/>
      <c r="W79" s="7"/>
      <c r="X79" s="7"/>
      <c r="Y79" s="7"/>
      <c r="Z79" s="7"/>
      <c r="AA79" s="7"/>
      <c r="AB79" s="7"/>
    </row>
    <row r="80" spans="1:28" ht="22.5" customHeight="1">
      <c r="A80" t="s">
        <v>14464</v>
      </c>
      <c r="B80" s="7" t="s">
        <v>6498</v>
      </c>
      <c r="C80" s="7" t="s">
        <v>6508</v>
      </c>
      <c r="D80" s="7" t="s">
        <v>6509</v>
      </c>
      <c r="E80" s="7" t="s">
        <v>6510</v>
      </c>
      <c r="F80" s="7" t="s">
        <v>6511</v>
      </c>
      <c r="G80" s="7"/>
      <c r="H80" s="10" t="s">
        <v>6512</v>
      </c>
      <c r="I80" s="7">
        <v>4</v>
      </c>
      <c r="J80" s="7">
        <v>25</v>
      </c>
      <c r="K80" s="7" t="s">
        <v>6513</v>
      </c>
      <c r="L80" s="7" t="s">
        <v>6514</v>
      </c>
      <c r="M80" s="7" t="s">
        <v>6515</v>
      </c>
      <c r="N80" s="7" t="s">
        <v>888</v>
      </c>
      <c r="O80" s="7"/>
      <c r="P80" s="7"/>
      <c r="Q80" s="7"/>
      <c r="R80" s="7"/>
      <c r="S80" s="7"/>
      <c r="T80" s="7"/>
      <c r="U80" s="7"/>
      <c r="V80" s="7"/>
      <c r="W80" s="7"/>
      <c r="X80" s="7"/>
      <c r="Y80" s="7"/>
      <c r="Z80" s="7"/>
      <c r="AA80" s="7"/>
      <c r="AB80" s="7"/>
    </row>
    <row r="81" spans="1:28" ht="22.5" customHeight="1">
      <c r="A81" t="s">
        <v>14464</v>
      </c>
      <c r="B81" s="7" t="s">
        <v>6498</v>
      </c>
      <c r="C81" s="7" t="s">
        <v>6516</v>
      </c>
      <c r="D81" s="7" t="s">
        <v>6517</v>
      </c>
      <c r="E81" s="7" t="s">
        <v>6518</v>
      </c>
      <c r="F81" s="7" t="s">
        <v>6519</v>
      </c>
      <c r="G81" s="7"/>
      <c r="H81" s="10" t="s">
        <v>6520</v>
      </c>
      <c r="I81" s="7">
        <v>4.2</v>
      </c>
      <c r="J81" s="7">
        <v>77</v>
      </c>
      <c r="K81" s="7" t="s">
        <v>6521</v>
      </c>
      <c r="L81" s="7" t="s">
        <v>6522</v>
      </c>
      <c r="M81" s="7" t="s">
        <v>6523</v>
      </c>
      <c r="N81" s="7" t="s">
        <v>888</v>
      </c>
      <c r="O81" s="7"/>
      <c r="P81" s="7"/>
      <c r="Q81" s="7"/>
      <c r="R81" s="7"/>
      <c r="S81" s="7"/>
      <c r="T81" s="7"/>
      <c r="U81" s="7"/>
      <c r="V81" s="7"/>
      <c r="W81" s="7"/>
      <c r="X81" s="7"/>
      <c r="Y81" s="7"/>
      <c r="Z81" s="7"/>
      <c r="AA81" s="7"/>
      <c r="AB81" s="7"/>
    </row>
    <row r="82" spans="1:28" ht="22.5" customHeight="1">
      <c r="A82" t="s">
        <v>14464</v>
      </c>
      <c r="B82" s="7" t="s">
        <v>6498</v>
      </c>
      <c r="C82" s="7" t="s">
        <v>6524</v>
      </c>
      <c r="D82" s="7" t="s">
        <v>6525</v>
      </c>
      <c r="E82" s="7" t="s">
        <v>6526</v>
      </c>
      <c r="F82" s="7" t="s">
        <v>6470</v>
      </c>
      <c r="G82" s="7"/>
      <c r="H82" s="10" t="s">
        <v>6527</v>
      </c>
      <c r="I82" s="7">
        <v>5</v>
      </c>
      <c r="J82" s="7">
        <v>6</v>
      </c>
      <c r="K82" s="7" t="s">
        <v>6528</v>
      </c>
      <c r="L82" s="7" t="s">
        <v>6505</v>
      </c>
      <c r="M82" s="7" t="s">
        <v>6529</v>
      </c>
      <c r="N82" s="7" t="s">
        <v>6507</v>
      </c>
      <c r="O82" s="7"/>
      <c r="P82" s="7"/>
      <c r="Q82" s="7"/>
      <c r="R82" s="7"/>
      <c r="S82" s="7"/>
      <c r="T82" s="7"/>
      <c r="U82" s="7"/>
      <c r="V82" s="7"/>
      <c r="W82" s="7"/>
      <c r="X82" s="7"/>
      <c r="Y82" s="7"/>
      <c r="Z82" s="7"/>
      <c r="AA82" s="7"/>
      <c r="AB82" s="7"/>
    </row>
    <row r="83" spans="1:28" ht="22.5" customHeight="1">
      <c r="A83" t="s">
        <v>14464</v>
      </c>
      <c r="B83" s="7" t="s">
        <v>6498</v>
      </c>
      <c r="C83" s="7" t="s">
        <v>6530</v>
      </c>
      <c r="D83" s="7" t="s">
        <v>6531</v>
      </c>
      <c r="E83" s="7" t="s">
        <v>6532</v>
      </c>
      <c r="F83" s="7" t="s">
        <v>6533</v>
      </c>
      <c r="G83" s="7"/>
      <c r="H83" s="10" t="s">
        <v>6534</v>
      </c>
      <c r="I83" s="7">
        <v>3.5</v>
      </c>
      <c r="J83" s="7">
        <v>78</v>
      </c>
      <c r="K83" s="7" t="s">
        <v>6535</v>
      </c>
      <c r="L83" s="7" t="s">
        <v>6505</v>
      </c>
      <c r="M83" s="7" t="s">
        <v>6536</v>
      </c>
      <c r="N83" s="7" t="s">
        <v>6507</v>
      </c>
      <c r="O83" s="7"/>
      <c r="P83" s="7"/>
      <c r="Q83" s="7"/>
      <c r="R83" s="7"/>
      <c r="S83" s="7"/>
      <c r="T83" s="7"/>
      <c r="U83" s="7"/>
      <c r="V83" s="7"/>
      <c r="W83" s="7"/>
      <c r="X83" s="7"/>
      <c r="Y83" s="7"/>
      <c r="Z83" s="7"/>
      <c r="AA83" s="7"/>
      <c r="AB83" s="7"/>
    </row>
    <row r="84" spans="1:28" ht="22.5" customHeight="1">
      <c r="A84" t="s">
        <v>14464</v>
      </c>
      <c r="B84" s="7" t="s">
        <v>6498</v>
      </c>
      <c r="C84" s="7" t="s">
        <v>6537</v>
      </c>
      <c r="D84" s="7" t="s">
        <v>6538</v>
      </c>
      <c r="E84" s="7" t="s">
        <v>6539</v>
      </c>
      <c r="F84" s="7" t="s">
        <v>6540</v>
      </c>
      <c r="G84" s="7"/>
      <c r="H84" s="10" t="s">
        <v>6541</v>
      </c>
      <c r="I84" s="7">
        <v>4.8</v>
      </c>
      <c r="J84" s="7">
        <v>23</v>
      </c>
      <c r="K84" s="7" t="s">
        <v>6542</v>
      </c>
      <c r="L84" s="7" t="s">
        <v>6505</v>
      </c>
      <c r="M84" s="7" t="s">
        <v>6543</v>
      </c>
      <c r="N84" s="7" t="s">
        <v>6507</v>
      </c>
      <c r="O84" s="7"/>
      <c r="P84" s="7"/>
      <c r="Q84" s="7"/>
      <c r="R84" s="7"/>
      <c r="S84" s="7"/>
      <c r="T84" s="7"/>
      <c r="U84" s="7"/>
      <c r="V84" s="7"/>
      <c r="W84" s="7"/>
      <c r="X84" s="7"/>
      <c r="Y84" s="7"/>
      <c r="Z84" s="7"/>
      <c r="AA84" s="7"/>
      <c r="AB84" s="7"/>
    </row>
    <row r="85" spans="1:28" ht="22.5" customHeight="1">
      <c r="A85" t="s">
        <v>14464</v>
      </c>
      <c r="B85" s="7" t="s">
        <v>6498</v>
      </c>
      <c r="C85" s="7" t="s">
        <v>6544</v>
      </c>
      <c r="D85" s="7" t="s">
        <v>6545</v>
      </c>
      <c r="E85" s="7" t="s">
        <v>6546</v>
      </c>
      <c r="F85" s="7" t="s">
        <v>6547</v>
      </c>
      <c r="G85" s="7"/>
      <c r="H85" s="10" t="s">
        <v>6548</v>
      </c>
      <c r="I85" s="7">
        <v>5</v>
      </c>
      <c r="J85" s="7">
        <v>22</v>
      </c>
      <c r="K85" s="7" t="s">
        <v>6549</v>
      </c>
      <c r="L85" s="7" t="s">
        <v>6550</v>
      </c>
      <c r="M85" s="7" t="s">
        <v>6551</v>
      </c>
      <c r="N85" s="7" t="s">
        <v>316</v>
      </c>
      <c r="O85" s="7"/>
      <c r="P85" s="7"/>
      <c r="Q85" s="7"/>
      <c r="R85" s="7"/>
      <c r="S85" s="7"/>
      <c r="T85" s="7"/>
      <c r="U85" s="7"/>
      <c r="V85" s="7"/>
      <c r="W85" s="7"/>
      <c r="X85" s="7"/>
      <c r="Y85" s="7"/>
      <c r="Z85" s="7"/>
      <c r="AA85" s="7"/>
      <c r="AB85" s="7"/>
    </row>
    <row r="86" spans="1:28" ht="22.5" customHeight="1">
      <c r="A86" t="s">
        <v>14464</v>
      </c>
      <c r="B86" s="7" t="s">
        <v>6498</v>
      </c>
      <c r="C86" s="7" t="s">
        <v>6552</v>
      </c>
      <c r="D86" s="7" t="s">
        <v>6553</v>
      </c>
      <c r="E86" s="7" t="s">
        <v>6554</v>
      </c>
      <c r="F86" s="7" t="s">
        <v>6555</v>
      </c>
      <c r="G86" s="7"/>
      <c r="H86" s="10" t="s">
        <v>6556</v>
      </c>
      <c r="I86" s="7">
        <v>4.8</v>
      </c>
      <c r="J86" s="7">
        <v>34</v>
      </c>
      <c r="K86" s="7" t="s">
        <v>6557</v>
      </c>
      <c r="L86" s="7" t="s">
        <v>6558</v>
      </c>
      <c r="M86" s="7" t="s">
        <v>6559</v>
      </c>
      <c r="N86" s="7" t="s">
        <v>316</v>
      </c>
      <c r="O86" s="7"/>
      <c r="P86" s="7"/>
      <c r="Q86" s="7"/>
      <c r="R86" s="7"/>
      <c r="S86" s="7"/>
      <c r="T86" s="7"/>
      <c r="U86" s="7"/>
      <c r="V86" s="7"/>
      <c r="W86" s="7"/>
      <c r="X86" s="7"/>
      <c r="Y86" s="7"/>
      <c r="Z86" s="7"/>
      <c r="AA86" s="7"/>
      <c r="AB86" s="7"/>
    </row>
    <row r="87" spans="1:28" ht="22.5" customHeight="1">
      <c r="A87" t="s">
        <v>14464</v>
      </c>
      <c r="B87" s="7" t="s">
        <v>6498</v>
      </c>
      <c r="C87" s="7" t="s">
        <v>6560</v>
      </c>
      <c r="D87" s="7" t="s">
        <v>6561</v>
      </c>
      <c r="E87" s="7" t="s">
        <v>6562</v>
      </c>
      <c r="F87" s="7" t="s">
        <v>6388</v>
      </c>
      <c r="G87" s="7"/>
      <c r="H87" s="10" t="s">
        <v>6563</v>
      </c>
      <c r="I87" s="7">
        <v>4.2</v>
      </c>
      <c r="J87" s="7">
        <v>58</v>
      </c>
      <c r="K87" s="7" t="s">
        <v>6564</v>
      </c>
      <c r="L87" s="7" t="s">
        <v>6565</v>
      </c>
      <c r="M87" s="7" t="s">
        <v>6566</v>
      </c>
      <c r="N87" s="7" t="s">
        <v>6567</v>
      </c>
      <c r="O87" s="7"/>
      <c r="P87" s="7"/>
      <c r="Q87" s="7"/>
      <c r="R87" s="7"/>
      <c r="S87" s="7"/>
      <c r="T87" s="7"/>
      <c r="U87" s="7"/>
      <c r="V87" s="7"/>
      <c r="W87" s="7"/>
      <c r="X87" s="7"/>
      <c r="Y87" s="7"/>
      <c r="Z87" s="7"/>
      <c r="AA87" s="7"/>
      <c r="AB87" s="7"/>
    </row>
    <row r="88" spans="1:28" ht="22.5" customHeight="1">
      <c r="A88" t="s">
        <v>14464</v>
      </c>
      <c r="B88" s="7" t="s">
        <v>6498</v>
      </c>
      <c r="C88" s="7" t="s">
        <v>6568</v>
      </c>
      <c r="D88" s="7" t="s">
        <v>6569</v>
      </c>
      <c r="E88" s="7" t="s">
        <v>6570</v>
      </c>
      <c r="F88" s="7" t="s">
        <v>6470</v>
      </c>
      <c r="G88" s="7"/>
      <c r="H88" s="10" t="s">
        <v>6571</v>
      </c>
      <c r="I88" s="7">
        <v>4.2</v>
      </c>
      <c r="J88" s="7">
        <v>78</v>
      </c>
      <c r="K88" s="7" t="s">
        <v>6572</v>
      </c>
      <c r="L88" s="7" t="s">
        <v>6573</v>
      </c>
      <c r="M88" s="7" t="s">
        <v>6574</v>
      </c>
      <c r="N88" s="7" t="s">
        <v>6575</v>
      </c>
      <c r="O88" s="7"/>
      <c r="P88" s="7"/>
      <c r="Q88" s="7"/>
      <c r="R88" s="7"/>
      <c r="S88" s="7"/>
      <c r="T88" s="7"/>
      <c r="U88" s="7"/>
      <c r="V88" s="7"/>
      <c r="W88" s="7"/>
      <c r="X88" s="7"/>
      <c r="Y88" s="7"/>
      <c r="Z88" s="7"/>
      <c r="AA88" s="7"/>
      <c r="AB88" s="7"/>
    </row>
    <row r="89" spans="1:28" ht="22.5" customHeight="1">
      <c r="A89" t="s">
        <v>14464</v>
      </c>
      <c r="B89" s="7" t="s">
        <v>6498</v>
      </c>
      <c r="C89" s="7" t="s">
        <v>6576</v>
      </c>
      <c r="D89" s="7" t="s">
        <v>6577</v>
      </c>
      <c r="E89" s="7" t="s">
        <v>6578</v>
      </c>
      <c r="F89" s="7" t="s">
        <v>6579</v>
      </c>
      <c r="G89" s="7"/>
      <c r="H89" s="10" t="s">
        <v>6580</v>
      </c>
      <c r="I89" s="7">
        <v>3.9</v>
      </c>
      <c r="J89" s="7" t="s">
        <v>6581</v>
      </c>
      <c r="K89" s="7" t="s">
        <v>6582</v>
      </c>
      <c r="L89" s="7" t="s">
        <v>6583</v>
      </c>
      <c r="M89" s="7" t="s">
        <v>6584</v>
      </c>
      <c r="N89" s="7" t="s">
        <v>6585</v>
      </c>
      <c r="O89" s="7"/>
      <c r="P89" s="7"/>
      <c r="Q89" s="7"/>
      <c r="R89" s="7"/>
      <c r="S89" s="7"/>
      <c r="T89" s="7"/>
      <c r="U89" s="7"/>
      <c r="V89" s="7"/>
      <c r="W89" s="7"/>
      <c r="X89" s="7"/>
      <c r="Y89" s="7"/>
      <c r="Z89" s="7"/>
      <c r="AA89" s="7"/>
      <c r="AB89" s="7"/>
    </row>
    <row r="90" spans="1:28" ht="22.5" customHeight="1">
      <c r="A90" t="s">
        <v>14464</v>
      </c>
      <c r="B90" s="7" t="s">
        <v>6586</v>
      </c>
      <c r="C90" s="7" t="s">
        <v>6587</v>
      </c>
      <c r="D90" s="7" t="s">
        <v>6588</v>
      </c>
      <c r="E90" s="7" t="s">
        <v>6589</v>
      </c>
      <c r="F90" s="7" t="s">
        <v>6590</v>
      </c>
      <c r="G90" s="7"/>
      <c r="H90" s="10" t="s">
        <v>6591</v>
      </c>
      <c r="I90" s="7">
        <v>4.9000000000000004</v>
      </c>
      <c r="J90" s="7" t="s">
        <v>6592</v>
      </c>
      <c r="K90" s="7" t="s">
        <v>6593</v>
      </c>
      <c r="L90" s="7" t="s">
        <v>6594</v>
      </c>
      <c r="M90" s="7" t="s">
        <v>6595</v>
      </c>
      <c r="N90" s="7" t="s">
        <v>6596</v>
      </c>
      <c r="O90" s="7"/>
      <c r="P90" s="7"/>
      <c r="Q90" s="7"/>
      <c r="R90" s="7"/>
      <c r="S90" s="7"/>
      <c r="T90" s="7"/>
      <c r="U90" s="7"/>
      <c r="V90" s="7"/>
      <c r="W90" s="7"/>
      <c r="X90" s="7"/>
      <c r="Y90" s="7"/>
      <c r="Z90" s="7"/>
      <c r="AA90" s="7"/>
      <c r="AB90" s="7"/>
    </row>
    <row r="91" spans="1:28" ht="22.5" customHeight="1">
      <c r="A91" t="s">
        <v>14464</v>
      </c>
      <c r="B91" s="7" t="s">
        <v>6586</v>
      </c>
      <c r="C91" s="7" t="s">
        <v>6597</v>
      </c>
      <c r="D91" s="7" t="s">
        <v>6598</v>
      </c>
      <c r="E91" s="7" t="s">
        <v>6599</v>
      </c>
      <c r="F91" s="7" t="s">
        <v>6600</v>
      </c>
      <c r="G91" s="7"/>
      <c r="H91" s="10" t="s">
        <v>6601</v>
      </c>
      <c r="I91" s="7">
        <v>4.8</v>
      </c>
      <c r="J91" s="7">
        <v>333</v>
      </c>
      <c r="K91" s="7" t="s">
        <v>6602</v>
      </c>
      <c r="L91" s="7" t="s">
        <v>6603</v>
      </c>
      <c r="M91" s="7" t="s">
        <v>6604</v>
      </c>
      <c r="N91" s="7" t="s">
        <v>316</v>
      </c>
      <c r="O91" s="7"/>
      <c r="P91" s="7"/>
      <c r="Q91" s="7"/>
      <c r="R91" s="7"/>
      <c r="S91" s="7"/>
      <c r="T91" s="7"/>
      <c r="U91" s="7"/>
      <c r="V91" s="7"/>
      <c r="W91" s="7"/>
      <c r="X91" s="7"/>
      <c r="Y91" s="7"/>
      <c r="Z91" s="7"/>
      <c r="AA91" s="7"/>
      <c r="AB91" s="7"/>
    </row>
    <row r="92" spans="1:28" ht="22.5" customHeight="1">
      <c r="A92" t="s">
        <v>14464</v>
      </c>
      <c r="B92" s="7" t="s">
        <v>6586</v>
      </c>
      <c r="C92" s="7" t="s">
        <v>6605</v>
      </c>
      <c r="D92" s="7" t="s">
        <v>6606</v>
      </c>
      <c r="E92" s="7" t="s">
        <v>6607</v>
      </c>
      <c r="F92" s="7" t="s">
        <v>6590</v>
      </c>
      <c r="G92" s="7"/>
      <c r="H92" s="10" t="s">
        <v>6608</v>
      </c>
      <c r="I92" s="7">
        <v>4.9000000000000004</v>
      </c>
      <c r="J92" s="7">
        <v>249</v>
      </c>
      <c r="K92" s="7" t="s">
        <v>6609</v>
      </c>
      <c r="L92" s="7" t="s">
        <v>6594</v>
      </c>
      <c r="M92" s="7" t="s">
        <v>6595</v>
      </c>
      <c r="N92" s="7" t="s">
        <v>6596</v>
      </c>
      <c r="O92" s="7"/>
      <c r="P92" s="7"/>
      <c r="Q92" s="7"/>
      <c r="R92" s="7"/>
      <c r="S92" s="7"/>
      <c r="T92" s="7"/>
      <c r="U92" s="7"/>
      <c r="V92" s="7"/>
      <c r="W92" s="7"/>
      <c r="X92" s="7"/>
      <c r="Y92" s="7"/>
      <c r="Z92" s="7"/>
      <c r="AA92" s="7"/>
      <c r="AB92" s="7"/>
    </row>
    <row r="93" spans="1:28" ht="22.5" customHeight="1">
      <c r="A93" t="s">
        <v>14464</v>
      </c>
      <c r="B93" s="7" t="s">
        <v>6586</v>
      </c>
      <c r="C93" s="7" t="s">
        <v>6610</v>
      </c>
      <c r="D93" s="7" t="s">
        <v>6611</v>
      </c>
      <c r="E93" s="7" t="s">
        <v>6612</v>
      </c>
      <c r="F93" s="7" t="s">
        <v>6613</v>
      </c>
      <c r="G93" s="7"/>
      <c r="H93" s="10" t="s">
        <v>6614</v>
      </c>
      <c r="I93" s="7">
        <v>4.9000000000000004</v>
      </c>
      <c r="J93" s="7">
        <v>350</v>
      </c>
      <c r="K93" s="7" t="s">
        <v>6615</v>
      </c>
      <c r="L93" s="7" t="s">
        <v>6616</v>
      </c>
      <c r="M93" s="7" t="s">
        <v>6617</v>
      </c>
      <c r="N93" s="7" t="s">
        <v>6618</v>
      </c>
      <c r="O93" s="7"/>
      <c r="P93" s="7"/>
      <c r="Q93" s="7"/>
      <c r="R93" s="7"/>
      <c r="S93" s="7"/>
      <c r="T93" s="7"/>
      <c r="U93" s="7"/>
      <c r="V93" s="7"/>
      <c r="W93" s="7"/>
      <c r="X93" s="7"/>
      <c r="Y93" s="7"/>
      <c r="Z93" s="7"/>
      <c r="AA93" s="7"/>
      <c r="AB93" s="7"/>
    </row>
    <row r="94" spans="1:28" ht="22.5" customHeight="1">
      <c r="A94" t="s">
        <v>14464</v>
      </c>
      <c r="B94" s="7" t="s">
        <v>6586</v>
      </c>
      <c r="C94" s="7" t="s">
        <v>6619</v>
      </c>
      <c r="D94" s="7" t="s">
        <v>6620</v>
      </c>
      <c r="E94" s="7" t="s">
        <v>6612</v>
      </c>
      <c r="F94" s="7" t="s">
        <v>6613</v>
      </c>
      <c r="G94" s="7"/>
      <c r="H94" s="10" t="s">
        <v>6621</v>
      </c>
      <c r="I94" s="7">
        <v>4.9000000000000004</v>
      </c>
      <c r="J94" s="7">
        <v>282</v>
      </c>
      <c r="K94" s="7" t="s">
        <v>6622</v>
      </c>
      <c r="L94" s="7" t="s">
        <v>6623</v>
      </c>
      <c r="M94" s="7" t="s">
        <v>6624</v>
      </c>
      <c r="N94" s="7" t="s">
        <v>3981</v>
      </c>
      <c r="O94" s="7"/>
      <c r="P94" s="7"/>
      <c r="Q94" s="7"/>
      <c r="R94" s="7"/>
      <c r="S94" s="7"/>
      <c r="T94" s="7"/>
      <c r="U94" s="7"/>
      <c r="V94" s="7"/>
      <c r="W94" s="7"/>
      <c r="X94" s="7"/>
      <c r="Y94" s="7"/>
      <c r="Z94" s="7"/>
      <c r="AA94" s="7"/>
      <c r="AB94" s="7"/>
    </row>
    <row r="95" spans="1:28" ht="22.5" customHeight="1">
      <c r="A95" t="s">
        <v>14464</v>
      </c>
      <c r="B95" s="7" t="s">
        <v>6586</v>
      </c>
      <c r="C95" s="7" t="s">
        <v>6625</v>
      </c>
      <c r="D95" s="7" t="s">
        <v>6626</v>
      </c>
      <c r="E95" s="7" t="s">
        <v>6607</v>
      </c>
      <c r="F95" s="7" t="s">
        <v>6590</v>
      </c>
      <c r="G95" s="7"/>
      <c r="H95" s="10" t="s">
        <v>6627</v>
      </c>
      <c r="I95" s="7">
        <v>4.9000000000000004</v>
      </c>
      <c r="J95" s="7">
        <v>241</v>
      </c>
      <c r="K95" s="7" t="s">
        <v>6628</v>
      </c>
      <c r="L95" s="7" t="s">
        <v>6594</v>
      </c>
      <c r="M95" s="7" t="s">
        <v>6595</v>
      </c>
      <c r="N95" s="7" t="s">
        <v>6596</v>
      </c>
      <c r="O95" s="7"/>
      <c r="P95" s="7"/>
      <c r="Q95" s="7"/>
      <c r="R95" s="7"/>
      <c r="S95" s="7"/>
      <c r="T95" s="7"/>
      <c r="U95" s="7"/>
      <c r="V95" s="7"/>
      <c r="W95" s="7"/>
      <c r="X95" s="7"/>
      <c r="Y95" s="7"/>
      <c r="Z95" s="7"/>
      <c r="AA95" s="7"/>
      <c r="AB95" s="7"/>
    </row>
    <row r="96" spans="1:28" ht="22.5" customHeight="1">
      <c r="A96" t="s">
        <v>14464</v>
      </c>
      <c r="B96" s="7" t="s">
        <v>6586</v>
      </c>
      <c r="C96" s="7" t="s">
        <v>6629</v>
      </c>
      <c r="D96" s="7" t="s">
        <v>6630</v>
      </c>
      <c r="E96" s="7" t="s">
        <v>6631</v>
      </c>
      <c r="F96" s="7" t="s">
        <v>6632</v>
      </c>
      <c r="G96" s="7"/>
      <c r="H96" s="10" t="s">
        <v>6633</v>
      </c>
      <c r="I96" s="7">
        <v>4.8</v>
      </c>
      <c r="J96" s="7">
        <v>262</v>
      </c>
      <c r="K96" s="7" t="s">
        <v>6634</v>
      </c>
      <c r="L96" s="7" t="s">
        <v>6635</v>
      </c>
      <c r="M96" s="7" t="s">
        <v>6636</v>
      </c>
      <c r="N96" s="7" t="s">
        <v>6637</v>
      </c>
      <c r="O96" s="7"/>
      <c r="P96" s="7"/>
      <c r="Q96" s="7"/>
      <c r="R96" s="7"/>
      <c r="S96" s="7"/>
      <c r="T96" s="7"/>
      <c r="U96" s="7"/>
      <c r="V96" s="7"/>
      <c r="W96" s="7"/>
      <c r="X96" s="7"/>
      <c r="Y96" s="7"/>
      <c r="Z96" s="7"/>
      <c r="AA96" s="7"/>
      <c r="AB96" s="7"/>
    </row>
    <row r="97" spans="1:28" ht="22.5" customHeight="1">
      <c r="A97" t="s">
        <v>14464</v>
      </c>
      <c r="B97" s="7" t="s">
        <v>6586</v>
      </c>
      <c r="C97" s="7" t="s">
        <v>6638</v>
      </c>
      <c r="D97" s="7" t="s">
        <v>6639</v>
      </c>
      <c r="E97" s="7" t="s">
        <v>6607</v>
      </c>
      <c r="F97" s="7" t="s">
        <v>6590</v>
      </c>
      <c r="G97" s="7"/>
      <c r="H97" s="10" t="s">
        <v>6640</v>
      </c>
      <c r="I97" s="7">
        <v>4.9000000000000004</v>
      </c>
      <c r="J97" s="7">
        <v>299</v>
      </c>
      <c r="K97" s="7" t="s">
        <v>6641</v>
      </c>
      <c r="L97" s="7" t="s">
        <v>6594</v>
      </c>
      <c r="M97" s="7" t="s">
        <v>6595</v>
      </c>
      <c r="N97" s="7" t="s">
        <v>6596</v>
      </c>
      <c r="O97" s="7"/>
      <c r="P97" s="7"/>
      <c r="Q97" s="7"/>
      <c r="R97" s="7"/>
      <c r="S97" s="7"/>
      <c r="T97" s="7"/>
      <c r="U97" s="7"/>
      <c r="V97" s="7"/>
      <c r="W97" s="7"/>
      <c r="X97" s="7"/>
      <c r="Y97" s="7"/>
      <c r="Z97" s="7"/>
      <c r="AA97" s="7"/>
      <c r="AB97" s="7"/>
    </row>
    <row r="98" spans="1:28" ht="22.5" customHeight="1">
      <c r="A98" t="s">
        <v>14464</v>
      </c>
      <c r="B98" s="7" t="s">
        <v>6586</v>
      </c>
      <c r="C98" s="7" t="s">
        <v>6642</v>
      </c>
      <c r="D98" s="7" t="s">
        <v>6643</v>
      </c>
      <c r="E98" s="7" t="s">
        <v>6612</v>
      </c>
      <c r="F98" s="7" t="s">
        <v>6613</v>
      </c>
      <c r="G98" s="7"/>
      <c r="H98" s="10" t="s">
        <v>6644</v>
      </c>
      <c r="I98" s="7">
        <v>4.7</v>
      </c>
      <c r="J98" s="7">
        <v>547</v>
      </c>
      <c r="K98" s="7" t="s">
        <v>6645</v>
      </c>
      <c r="L98" s="7" t="s">
        <v>6646</v>
      </c>
      <c r="M98" s="7" t="s">
        <v>6647</v>
      </c>
      <c r="N98" s="7" t="s">
        <v>4986</v>
      </c>
      <c r="O98" s="7"/>
      <c r="P98" s="7"/>
      <c r="Q98" s="7"/>
      <c r="R98" s="7"/>
      <c r="S98" s="7"/>
      <c r="T98" s="7"/>
      <c r="U98" s="7"/>
      <c r="V98" s="7"/>
      <c r="W98" s="7"/>
      <c r="X98" s="7"/>
      <c r="Y98" s="7"/>
      <c r="Z98" s="7"/>
      <c r="AA98" s="7"/>
      <c r="AB98" s="7"/>
    </row>
    <row r="99" spans="1:28" ht="22.5" customHeight="1">
      <c r="A99" t="s">
        <v>14464</v>
      </c>
      <c r="B99" s="7" t="s">
        <v>6586</v>
      </c>
      <c r="C99" s="7" t="s">
        <v>6648</v>
      </c>
      <c r="D99" s="7" t="s">
        <v>6649</v>
      </c>
      <c r="E99" s="7" t="s">
        <v>6650</v>
      </c>
      <c r="F99" s="7" t="s">
        <v>6651</v>
      </c>
      <c r="G99" s="7"/>
      <c r="H99" s="10" t="s">
        <v>6652</v>
      </c>
      <c r="I99" s="7">
        <v>4.9000000000000004</v>
      </c>
      <c r="J99" s="7">
        <v>281</v>
      </c>
      <c r="K99" s="7" t="s">
        <v>6653</v>
      </c>
      <c r="L99" s="7" t="s">
        <v>6654</v>
      </c>
      <c r="M99" s="7" t="s">
        <v>6655</v>
      </c>
      <c r="N99" s="7" t="s">
        <v>6656</v>
      </c>
      <c r="O99" s="7"/>
      <c r="P99" s="7"/>
      <c r="Q99" s="7"/>
      <c r="R99" s="7"/>
      <c r="S99" s="7"/>
      <c r="T99" s="7"/>
      <c r="U99" s="7"/>
      <c r="V99" s="7"/>
      <c r="W99" s="7"/>
      <c r="X99" s="7"/>
      <c r="Y99" s="7"/>
      <c r="Z99" s="7"/>
      <c r="AA99" s="7"/>
      <c r="AB99" s="7"/>
    </row>
    <row r="100" spans="1:28" ht="22.5" customHeight="1">
      <c r="A100" t="s">
        <v>14464</v>
      </c>
      <c r="B100" s="7" t="s">
        <v>6586</v>
      </c>
      <c r="C100" s="7" t="s">
        <v>6657</v>
      </c>
      <c r="D100" s="7" t="s">
        <v>6658</v>
      </c>
      <c r="E100" s="7" t="s">
        <v>6659</v>
      </c>
      <c r="F100" s="7" t="s">
        <v>6613</v>
      </c>
      <c r="G100" s="7"/>
      <c r="H100" s="10" t="s">
        <v>6660</v>
      </c>
      <c r="I100" s="7">
        <v>4.9000000000000004</v>
      </c>
      <c r="J100" s="7">
        <v>526</v>
      </c>
      <c r="K100" s="7" t="s">
        <v>6661</v>
      </c>
      <c r="L100" s="7" t="s">
        <v>6662</v>
      </c>
      <c r="M100" s="7" t="s">
        <v>6663</v>
      </c>
      <c r="N100" s="7" t="s">
        <v>6664</v>
      </c>
      <c r="O100" s="7"/>
      <c r="P100" s="7"/>
      <c r="Q100" s="7"/>
      <c r="R100" s="7"/>
      <c r="S100" s="7"/>
      <c r="T100" s="7"/>
      <c r="U100" s="7"/>
      <c r="V100" s="7"/>
      <c r="W100" s="7"/>
      <c r="X100" s="7"/>
      <c r="Y100" s="7"/>
      <c r="Z100" s="7"/>
      <c r="AA100" s="7"/>
      <c r="AB100" s="7"/>
    </row>
    <row r="101" spans="1:28" ht="22.5" customHeight="1">
      <c r="A101" t="s">
        <v>14464</v>
      </c>
      <c r="B101" s="7" t="s">
        <v>6586</v>
      </c>
      <c r="C101" s="7" t="s">
        <v>6665</v>
      </c>
      <c r="D101" s="7" t="s">
        <v>6666</v>
      </c>
      <c r="E101" s="7" t="s">
        <v>6659</v>
      </c>
      <c r="F101" s="7" t="s">
        <v>6613</v>
      </c>
      <c r="G101" s="7"/>
      <c r="H101" s="10" t="s">
        <v>6667</v>
      </c>
      <c r="I101" s="7">
        <v>4.8</v>
      </c>
      <c r="J101" s="7">
        <v>539</v>
      </c>
      <c r="K101" s="7" t="s">
        <v>6668</v>
      </c>
      <c r="L101" s="7" t="s">
        <v>6646</v>
      </c>
      <c r="M101" s="7" t="s">
        <v>6647</v>
      </c>
      <c r="N101" s="7" t="s">
        <v>316</v>
      </c>
      <c r="O101" s="7"/>
      <c r="P101" s="7"/>
      <c r="Q101" s="7"/>
      <c r="R101" s="7"/>
      <c r="S101" s="7"/>
      <c r="T101" s="7"/>
      <c r="U101" s="7"/>
      <c r="V101" s="7"/>
      <c r="W101" s="7"/>
      <c r="X101" s="7"/>
      <c r="Y101" s="7"/>
      <c r="Z101" s="7"/>
      <c r="AA101" s="7"/>
      <c r="AB101" s="7"/>
    </row>
    <row r="102" spans="1:28" ht="22.5" customHeight="1">
      <c r="A102" t="s">
        <v>14464</v>
      </c>
      <c r="B102" s="7" t="s">
        <v>6586</v>
      </c>
      <c r="C102" s="7" t="s">
        <v>6669</v>
      </c>
      <c r="D102" s="7" t="s">
        <v>6670</v>
      </c>
      <c r="E102" s="7" t="s">
        <v>6607</v>
      </c>
      <c r="F102" s="7" t="s">
        <v>6590</v>
      </c>
      <c r="G102" s="7"/>
      <c r="H102" s="10" t="s">
        <v>6671</v>
      </c>
      <c r="I102" s="7">
        <v>5</v>
      </c>
      <c r="J102" s="7">
        <v>401</v>
      </c>
      <c r="K102" s="7" t="s">
        <v>6672</v>
      </c>
      <c r="L102" s="7" t="s">
        <v>6594</v>
      </c>
      <c r="M102" s="7" t="s">
        <v>6595</v>
      </c>
      <c r="N102" s="7" t="s">
        <v>6596</v>
      </c>
      <c r="O102" s="7"/>
      <c r="P102" s="7"/>
      <c r="Q102" s="7"/>
      <c r="R102" s="7"/>
      <c r="S102" s="7"/>
      <c r="T102" s="7"/>
      <c r="U102" s="7"/>
      <c r="V102" s="7"/>
      <c r="W102" s="7"/>
      <c r="X102" s="7"/>
      <c r="Y102" s="7"/>
      <c r="Z102" s="7"/>
      <c r="AA102" s="7"/>
      <c r="AB102" s="7"/>
    </row>
    <row r="103" spans="1:28" ht="22.5" customHeight="1">
      <c r="A103" t="s">
        <v>14464</v>
      </c>
      <c r="B103" s="7" t="s">
        <v>6586</v>
      </c>
      <c r="C103" s="7" t="s">
        <v>6673</v>
      </c>
      <c r="D103" s="7" t="s">
        <v>6674</v>
      </c>
      <c r="E103" s="7" t="s">
        <v>6675</v>
      </c>
      <c r="F103" s="7" t="s">
        <v>6590</v>
      </c>
      <c r="G103" s="7"/>
      <c r="H103" s="10" t="s">
        <v>6676</v>
      </c>
      <c r="I103" s="7">
        <v>4.9000000000000004</v>
      </c>
      <c r="J103" s="7">
        <v>261</v>
      </c>
      <c r="K103" s="7" t="s">
        <v>6677</v>
      </c>
      <c r="L103" s="7" t="s">
        <v>6594</v>
      </c>
      <c r="M103" s="7" t="s">
        <v>6595</v>
      </c>
      <c r="N103" s="7" t="s">
        <v>6596</v>
      </c>
      <c r="O103" s="7"/>
      <c r="P103" s="7"/>
      <c r="Q103" s="7"/>
      <c r="R103" s="7"/>
      <c r="S103" s="7"/>
      <c r="T103" s="7"/>
      <c r="U103" s="7"/>
      <c r="V103" s="7"/>
      <c r="W103" s="7"/>
      <c r="X103" s="7"/>
      <c r="Y103" s="7"/>
      <c r="Z103" s="7"/>
      <c r="AA103" s="7"/>
      <c r="AB103" s="7"/>
    </row>
    <row r="104" spans="1:28" ht="22.5" customHeight="1">
      <c r="A104" t="s">
        <v>14464</v>
      </c>
      <c r="B104" s="7" t="s">
        <v>6586</v>
      </c>
      <c r="C104" s="7" t="s">
        <v>6678</v>
      </c>
      <c r="D104" s="7" t="s">
        <v>6630</v>
      </c>
      <c r="E104" s="7" t="s">
        <v>6679</v>
      </c>
      <c r="F104" s="7" t="s">
        <v>6680</v>
      </c>
      <c r="G104" s="7"/>
      <c r="H104" s="10" t="s">
        <v>6633</v>
      </c>
      <c r="I104" s="7">
        <v>4.7</v>
      </c>
      <c r="J104" s="7" t="s">
        <v>6681</v>
      </c>
      <c r="K104" s="7" t="s">
        <v>6682</v>
      </c>
      <c r="L104" s="7" t="s">
        <v>6635</v>
      </c>
      <c r="M104" s="7" t="s">
        <v>6636</v>
      </c>
      <c r="N104" s="7" t="s">
        <v>6637</v>
      </c>
      <c r="O104" s="7"/>
      <c r="P104" s="7"/>
      <c r="Q104" s="7"/>
      <c r="R104" s="7"/>
      <c r="S104" s="7"/>
      <c r="T104" s="7"/>
      <c r="U104" s="7"/>
      <c r="V104" s="7"/>
      <c r="W104" s="7"/>
      <c r="X104" s="7"/>
      <c r="Y104" s="7"/>
      <c r="Z104" s="7"/>
      <c r="AA104" s="7"/>
      <c r="AB104" s="7"/>
    </row>
    <row r="105" spans="1:28" ht="22.5" customHeight="1">
      <c r="A105" t="s">
        <v>14464</v>
      </c>
      <c r="B105" s="7" t="s">
        <v>6586</v>
      </c>
      <c r="C105" s="7" t="s">
        <v>6683</v>
      </c>
      <c r="D105" s="7" t="s">
        <v>6684</v>
      </c>
      <c r="E105" s="7" t="s">
        <v>6659</v>
      </c>
      <c r="F105" s="7" t="s">
        <v>6613</v>
      </c>
      <c r="G105" s="7"/>
      <c r="H105" s="10" t="s">
        <v>6685</v>
      </c>
      <c r="I105" s="7">
        <v>4.9000000000000004</v>
      </c>
      <c r="J105" s="7">
        <v>160</v>
      </c>
      <c r="K105" s="7" t="s">
        <v>6686</v>
      </c>
      <c r="L105" s="7" t="s">
        <v>6687</v>
      </c>
      <c r="M105" s="7" t="s">
        <v>6688</v>
      </c>
      <c r="N105" s="7" t="s">
        <v>3967</v>
      </c>
      <c r="O105" s="7"/>
      <c r="P105" s="7"/>
      <c r="Q105" s="7"/>
      <c r="R105" s="7"/>
      <c r="S105" s="7"/>
      <c r="T105" s="7"/>
      <c r="U105" s="7"/>
      <c r="V105" s="7"/>
      <c r="W105" s="7"/>
      <c r="X105" s="7"/>
      <c r="Y105" s="7"/>
      <c r="Z105" s="7"/>
      <c r="AA105" s="7"/>
      <c r="AB105" s="7"/>
    </row>
    <row r="106" spans="1:28" ht="22.5" customHeight="1">
      <c r="A106" t="s">
        <v>14464</v>
      </c>
      <c r="B106" s="7" t="s">
        <v>6586</v>
      </c>
      <c r="C106" s="7" t="s">
        <v>6689</v>
      </c>
      <c r="D106" s="7" t="s">
        <v>6690</v>
      </c>
      <c r="E106" s="7" t="s">
        <v>6691</v>
      </c>
      <c r="F106" s="7" t="s">
        <v>6590</v>
      </c>
      <c r="G106" s="7"/>
      <c r="H106" s="10" t="s">
        <v>6692</v>
      </c>
      <c r="I106" s="7">
        <v>5</v>
      </c>
      <c r="J106" s="7">
        <v>321</v>
      </c>
      <c r="K106" s="7" t="s">
        <v>6693</v>
      </c>
      <c r="L106" s="7" t="s">
        <v>6594</v>
      </c>
      <c r="M106" s="7" t="s">
        <v>6595</v>
      </c>
      <c r="N106" s="7" t="s">
        <v>6596</v>
      </c>
      <c r="O106" s="7"/>
      <c r="P106" s="7"/>
      <c r="Q106" s="7"/>
      <c r="R106" s="7"/>
      <c r="S106" s="7"/>
      <c r="T106" s="7"/>
      <c r="U106" s="7"/>
      <c r="V106" s="7"/>
      <c r="W106" s="7"/>
      <c r="X106" s="7"/>
      <c r="Y106" s="7"/>
      <c r="Z106" s="7"/>
      <c r="AA106" s="7"/>
      <c r="AB106" s="7"/>
    </row>
    <row r="107" spans="1:28" ht="22.5" customHeight="1">
      <c r="A107" t="s">
        <v>14464</v>
      </c>
      <c r="B107" s="7" t="s">
        <v>6586</v>
      </c>
      <c r="C107" s="7" t="s">
        <v>6694</v>
      </c>
      <c r="D107" s="7" t="s">
        <v>6695</v>
      </c>
      <c r="E107" s="7" t="s">
        <v>6696</v>
      </c>
      <c r="F107" s="7" t="s">
        <v>6632</v>
      </c>
      <c r="G107" s="7"/>
      <c r="H107" s="10" t="s">
        <v>6697</v>
      </c>
      <c r="I107" s="7">
        <v>4.9000000000000004</v>
      </c>
      <c r="J107" s="7">
        <v>265</v>
      </c>
      <c r="K107" s="7" t="s">
        <v>6698</v>
      </c>
      <c r="L107" s="7" t="s">
        <v>6699</v>
      </c>
      <c r="M107" s="7" t="s">
        <v>6700</v>
      </c>
      <c r="N107" s="7" t="s">
        <v>6701</v>
      </c>
      <c r="O107" s="7"/>
      <c r="P107" s="7"/>
      <c r="Q107" s="7"/>
      <c r="R107" s="7"/>
      <c r="S107" s="7"/>
      <c r="T107" s="7"/>
      <c r="U107" s="7"/>
      <c r="V107" s="7"/>
      <c r="W107" s="7"/>
      <c r="X107" s="7"/>
      <c r="Y107" s="7"/>
      <c r="Z107" s="7"/>
      <c r="AA107" s="7"/>
      <c r="AB107" s="7"/>
    </row>
    <row r="108" spans="1:28" ht="22.5" customHeight="1">
      <c r="A108" t="s">
        <v>14464</v>
      </c>
      <c r="B108" s="7" t="s">
        <v>6586</v>
      </c>
      <c r="C108" s="7" t="s">
        <v>6702</v>
      </c>
      <c r="D108" s="7" t="s">
        <v>6630</v>
      </c>
      <c r="E108" s="7" t="s">
        <v>6703</v>
      </c>
      <c r="F108" s="7" t="s">
        <v>6704</v>
      </c>
      <c r="G108" s="7"/>
      <c r="H108" s="10" t="s">
        <v>6633</v>
      </c>
      <c r="I108" s="7">
        <v>4.7</v>
      </c>
      <c r="J108" s="7">
        <v>945</v>
      </c>
      <c r="K108" s="7" t="s">
        <v>6705</v>
      </c>
      <c r="L108" s="7" t="s">
        <v>6635</v>
      </c>
      <c r="M108" s="7" t="s">
        <v>6636</v>
      </c>
      <c r="N108" s="7" t="s">
        <v>6637</v>
      </c>
      <c r="O108" s="7"/>
      <c r="P108" s="7"/>
      <c r="Q108" s="7"/>
      <c r="R108" s="7"/>
      <c r="S108" s="7"/>
      <c r="T108" s="7"/>
      <c r="U108" s="7"/>
      <c r="V108" s="7"/>
      <c r="W108" s="7"/>
      <c r="X108" s="7"/>
      <c r="Y108" s="7"/>
      <c r="Z108" s="7"/>
      <c r="AA108" s="7"/>
      <c r="AB108" s="7"/>
    </row>
    <row r="109" spans="1:28" ht="22.5" customHeight="1">
      <c r="A109" t="s">
        <v>14464</v>
      </c>
      <c r="B109" s="7" t="s">
        <v>6586</v>
      </c>
      <c r="C109" s="7" t="s">
        <v>6706</v>
      </c>
      <c r="D109" s="7" t="s">
        <v>6707</v>
      </c>
      <c r="E109" s="7" t="s">
        <v>6607</v>
      </c>
      <c r="F109" s="7" t="s">
        <v>6590</v>
      </c>
      <c r="G109" s="7"/>
      <c r="H109" s="10" t="s">
        <v>6708</v>
      </c>
      <c r="I109" s="7">
        <v>5</v>
      </c>
      <c r="J109" s="7">
        <v>259</v>
      </c>
      <c r="K109" s="7" t="s">
        <v>6709</v>
      </c>
      <c r="L109" s="7" t="s">
        <v>6594</v>
      </c>
      <c r="M109" s="7" t="s">
        <v>6595</v>
      </c>
      <c r="N109" s="7" t="s">
        <v>6596</v>
      </c>
      <c r="O109" s="7"/>
      <c r="P109" s="7"/>
      <c r="Q109" s="7"/>
      <c r="R109" s="7"/>
      <c r="S109" s="7"/>
      <c r="T109" s="7"/>
      <c r="U109" s="7"/>
      <c r="V109" s="7"/>
      <c r="W109" s="7"/>
      <c r="X109" s="7"/>
      <c r="Y109" s="7"/>
      <c r="Z109" s="7"/>
      <c r="AA109" s="7"/>
      <c r="AB109" s="7"/>
    </row>
    <row r="110" spans="1:28" ht="22.5" customHeight="1">
      <c r="A110" t="s">
        <v>14464</v>
      </c>
      <c r="B110" s="7" t="s">
        <v>4270</v>
      </c>
      <c r="C110" s="7" t="s">
        <v>6710</v>
      </c>
      <c r="D110" s="7" t="s">
        <v>6711</v>
      </c>
      <c r="E110" s="7" t="s">
        <v>6712</v>
      </c>
      <c r="F110" s="7" t="s">
        <v>6713</v>
      </c>
      <c r="G110" s="7"/>
      <c r="H110" s="10" t="s">
        <v>6714</v>
      </c>
      <c r="I110" s="7">
        <v>4.9000000000000004</v>
      </c>
      <c r="J110" s="7">
        <v>352</v>
      </c>
      <c r="K110" s="7" t="s">
        <v>6715</v>
      </c>
      <c r="L110" s="7" t="s">
        <v>6716</v>
      </c>
      <c r="M110" s="7" t="s">
        <v>6717</v>
      </c>
      <c r="N110" s="7" t="s">
        <v>6718</v>
      </c>
      <c r="O110" s="7"/>
      <c r="P110" s="7"/>
      <c r="Q110" s="7"/>
      <c r="R110" s="7"/>
      <c r="S110" s="7"/>
      <c r="T110" s="7"/>
      <c r="U110" s="7"/>
      <c r="V110" s="7"/>
      <c r="W110" s="7"/>
      <c r="X110" s="7"/>
      <c r="Y110" s="7"/>
      <c r="Z110" s="7"/>
      <c r="AA110" s="7"/>
      <c r="AB110" s="7"/>
    </row>
    <row r="111" spans="1:28" ht="22.5" customHeight="1">
      <c r="A111" t="s">
        <v>14464</v>
      </c>
      <c r="B111" s="7" t="s">
        <v>4270</v>
      </c>
      <c r="C111" s="7" t="s">
        <v>6719</v>
      </c>
      <c r="D111" s="7" t="s">
        <v>6720</v>
      </c>
      <c r="E111" s="7" t="s">
        <v>6721</v>
      </c>
      <c r="F111" s="7" t="s">
        <v>6722</v>
      </c>
      <c r="G111" s="7"/>
      <c r="H111" s="10" t="s">
        <v>6723</v>
      </c>
      <c r="I111" s="7">
        <v>4.9000000000000004</v>
      </c>
      <c r="J111" s="7">
        <v>85</v>
      </c>
      <c r="K111" s="7" t="s">
        <v>6724</v>
      </c>
      <c r="L111" s="7" t="s">
        <v>6725</v>
      </c>
      <c r="M111" s="7" t="s">
        <v>1380</v>
      </c>
      <c r="N111" s="7" t="s">
        <v>6726</v>
      </c>
      <c r="O111" s="7"/>
      <c r="P111" s="7"/>
      <c r="Q111" s="7"/>
      <c r="R111" s="7"/>
      <c r="S111" s="7"/>
      <c r="T111" s="7"/>
      <c r="U111" s="7"/>
      <c r="V111" s="7"/>
      <c r="W111" s="7"/>
      <c r="X111" s="7"/>
      <c r="Y111" s="7"/>
      <c r="Z111" s="7"/>
      <c r="AA111" s="7"/>
      <c r="AB111" s="7"/>
    </row>
    <row r="112" spans="1:28" ht="22.5" customHeight="1">
      <c r="A112" t="s">
        <v>14464</v>
      </c>
      <c r="B112" s="7" t="s">
        <v>4270</v>
      </c>
      <c r="C112" s="7" t="s">
        <v>6727</v>
      </c>
      <c r="D112" s="7" t="s">
        <v>6728</v>
      </c>
      <c r="E112" s="7" t="s">
        <v>6729</v>
      </c>
      <c r="F112" s="7" t="s">
        <v>6730</v>
      </c>
      <c r="G112" s="7"/>
      <c r="H112" s="10" t="s">
        <v>6731</v>
      </c>
      <c r="I112" s="7">
        <v>4.9000000000000004</v>
      </c>
      <c r="J112" s="7">
        <v>308</v>
      </c>
      <c r="K112" s="7" t="s">
        <v>6732</v>
      </c>
      <c r="L112" s="7" t="s">
        <v>6733</v>
      </c>
      <c r="M112" s="7" t="s">
        <v>6734</v>
      </c>
      <c r="N112" s="7" t="s">
        <v>6735</v>
      </c>
      <c r="O112" s="7"/>
      <c r="P112" s="7"/>
      <c r="Q112" s="7"/>
      <c r="R112" s="7"/>
      <c r="S112" s="7"/>
      <c r="T112" s="7"/>
      <c r="U112" s="7"/>
      <c r="V112" s="7"/>
      <c r="W112" s="7"/>
      <c r="X112" s="7"/>
      <c r="Y112" s="7"/>
      <c r="Z112" s="7"/>
      <c r="AA112" s="7"/>
      <c r="AB112" s="7"/>
    </row>
    <row r="113" spans="1:28" ht="22.5" customHeight="1">
      <c r="A113" t="s">
        <v>14464</v>
      </c>
      <c r="B113" s="7" t="s">
        <v>4270</v>
      </c>
      <c r="C113" s="7" t="s">
        <v>6736</v>
      </c>
      <c r="D113" s="7" t="s">
        <v>6737</v>
      </c>
      <c r="E113" s="7" t="s">
        <v>6738</v>
      </c>
      <c r="F113" s="7" t="s">
        <v>6739</v>
      </c>
      <c r="G113" s="7"/>
      <c r="H113" s="10" t="s">
        <v>6740</v>
      </c>
      <c r="I113" s="7">
        <v>5</v>
      </c>
      <c r="J113" s="7">
        <v>246</v>
      </c>
      <c r="K113" s="7" t="s">
        <v>6741</v>
      </c>
      <c r="L113" s="7" t="s">
        <v>6742</v>
      </c>
      <c r="M113" s="7" t="s">
        <v>6743</v>
      </c>
      <c r="N113" s="7" t="s">
        <v>316</v>
      </c>
      <c r="O113" s="7"/>
      <c r="P113" s="7"/>
      <c r="Q113" s="7"/>
      <c r="R113" s="7"/>
      <c r="S113" s="7"/>
      <c r="T113" s="7"/>
      <c r="U113" s="7"/>
      <c r="V113" s="7"/>
      <c r="W113" s="7"/>
      <c r="X113" s="7"/>
      <c r="Y113" s="7"/>
      <c r="Z113" s="7"/>
      <c r="AA113" s="7"/>
      <c r="AB113" s="7"/>
    </row>
    <row r="114" spans="1:28" ht="22.5" customHeight="1">
      <c r="A114" t="s">
        <v>14464</v>
      </c>
      <c r="B114" s="7" t="s">
        <v>4270</v>
      </c>
      <c r="C114" s="7" t="s">
        <v>6744</v>
      </c>
      <c r="D114" s="7" t="s">
        <v>6745</v>
      </c>
      <c r="E114" s="7" t="s">
        <v>6746</v>
      </c>
      <c r="F114" s="7" t="s">
        <v>6747</v>
      </c>
      <c r="G114" s="7"/>
      <c r="H114" s="10" t="s">
        <v>6748</v>
      </c>
      <c r="I114" s="7">
        <v>5</v>
      </c>
      <c r="J114" s="7">
        <v>320</v>
      </c>
      <c r="K114" s="7" t="s">
        <v>6749</v>
      </c>
      <c r="L114" s="7" t="s">
        <v>6750</v>
      </c>
      <c r="M114" s="7" t="s">
        <v>1380</v>
      </c>
      <c r="N114" s="7" t="s">
        <v>6751</v>
      </c>
      <c r="O114" s="7"/>
      <c r="P114" s="7"/>
      <c r="Q114" s="7"/>
      <c r="R114" s="7"/>
      <c r="S114" s="7"/>
      <c r="T114" s="7"/>
      <c r="U114" s="7"/>
      <c r="V114" s="7"/>
      <c r="W114" s="7"/>
      <c r="X114" s="7"/>
      <c r="Y114" s="7"/>
      <c r="Z114" s="7"/>
      <c r="AA114" s="7"/>
      <c r="AB114" s="7"/>
    </row>
    <row r="115" spans="1:28" ht="22.5" customHeight="1">
      <c r="A115" t="s">
        <v>14464</v>
      </c>
      <c r="B115" s="7" t="s">
        <v>4270</v>
      </c>
      <c r="C115" s="7" t="s">
        <v>6752</v>
      </c>
      <c r="D115" s="7" t="s">
        <v>6753</v>
      </c>
      <c r="E115" s="7" t="s">
        <v>6754</v>
      </c>
      <c r="F115" s="7" t="s">
        <v>6755</v>
      </c>
      <c r="G115" s="7"/>
      <c r="H115" s="10" t="s">
        <v>6756</v>
      </c>
      <c r="I115" s="7">
        <v>5</v>
      </c>
      <c r="J115" s="7">
        <v>326</v>
      </c>
      <c r="K115" s="7" t="s">
        <v>6757</v>
      </c>
      <c r="L115" s="7" t="s">
        <v>6758</v>
      </c>
      <c r="M115" s="7" t="s">
        <v>6734</v>
      </c>
      <c r="N115" s="7" t="s">
        <v>4324</v>
      </c>
      <c r="O115" s="7"/>
      <c r="P115" s="7"/>
      <c r="Q115" s="7"/>
      <c r="R115" s="7"/>
      <c r="S115" s="7"/>
      <c r="T115" s="7"/>
      <c r="U115" s="7"/>
      <c r="V115" s="7"/>
      <c r="W115" s="7"/>
      <c r="X115" s="7"/>
      <c r="Y115" s="7"/>
      <c r="Z115" s="7"/>
      <c r="AA115" s="7"/>
      <c r="AB115" s="7"/>
    </row>
    <row r="116" spans="1:28" ht="22.5" customHeight="1">
      <c r="A116" t="s">
        <v>14464</v>
      </c>
      <c r="B116" s="7" t="s">
        <v>4270</v>
      </c>
      <c r="C116" s="7" t="s">
        <v>4826</v>
      </c>
      <c r="D116" s="7" t="s">
        <v>6759</v>
      </c>
      <c r="E116" s="7" t="s">
        <v>6760</v>
      </c>
      <c r="F116" s="7" t="s">
        <v>6761</v>
      </c>
      <c r="G116" s="7"/>
      <c r="H116" s="10" t="s">
        <v>1429</v>
      </c>
      <c r="I116" s="7">
        <v>4.8</v>
      </c>
      <c r="J116" s="7">
        <v>251</v>
      </c>
      <c r="K116" s="7" t="s">
        <v>6762</v>
      </c>
      <c r="L116" s="7" t="s">
        <v>6763</v>
      </c>
      <c r="M116" s="7" t="s">
        <v>6764</v>
      </c>
      <c r="N116" s="7" t="s">
        <v>6765</v>
      </c>
      <c r="O116" s="7"/>
      <c r="P116" s="7"/>
      <c r="Q116" s="7"/>
      <c r="R116" s="7"/>
      <c r="S116" s="7"/>
      <c r="T116" s="7"/>
      <c r="U116" s="7"/>
      <c r="V116" s="7"/>
      <c r="W116" s="7"/>
      <c r="X116" s="7"/>
      <c r="Y116" s="7"/>
      <c r="Z116" s="7"/>
      <c r="AA116" s="7"/>
      <c r="AB116" s="7"/>
    </row>
    <row r="117" spans="1:28" ht="22.5" customHeight="1">
      <c r="A117" t="s">
        <v>14464</v>
      </c>
      <c r="B117" s="7" t="s">
        <v>4270</v>
      </c>
      <c r="C117" s="7" t="s">
        <v>6766</v>
      </c>
      <c r="D117" s="7" t="s">
        <v>6767</v>
      </c>
      <c r="E117" s="7" t="s">
        <v>6768</v>
      </c>
      <c r="F117" s="7" t="s">
        <v>6769</v>
      </c>
      <c r="G117" s="7"/>
      <c r="H117" s="10" t="s">
        <v>6770</v>
      </c>
      <c r="I117" s="7">
        <v>4.9000000000000004</v>
      </c>
      <c r="J117" s="7">
        <v>54</v>
      </c>
      <c r="K117" s="7" t="s">
        <v>6771</v>
      </c>
      <c r="L117" s="7" t="s">
        <v>6772</v>
      </c>
      <c r="M117" s="7" t="s">
        <v>6773</v>
      </c>
      <c r="N117" s="7" t="s">
        <v>4339</v>
      </c>
      <c r="O117" s="7"/>
      <c r="P117" s="7"/>
      <c r="Q117" s="7"/>
      <c r="R117" s="7"/>
      <c r="S117" s="7"/>
      <c r="T117" s="7"/>
      <c r="U117" s="7"/>
      <c r="V117" s="7"/>
      <c r="W117" s="7"/>
      <c r="X117" s="7"/>
      <c r="Y117" s="7"/>
      <c r="Z117" s="7"/>
      <c r="AA117" s="7"/>
      <c r="AB117" s="7"/>
    </row>
    <row r="118" spans="1:28" ht="22.5" customHeight="1">
      <c r="A118" t="s">
        <v>14464</v>
      </c>
      <c r="B118" s="7" t="s">
        <v>4270</v>
      </c>
      <c r="C118" s="7" t="s">
        <v>6774</v>
      </c>
      <c r="D118" s="7" t="s">
        <v>6775</v>
      </c>
      <c r="E118" s="7" t="s">
        <v>6776</v>
      </c>
      <c r="F118" s="7" t="s">
        <v>6777</v>
      </c>
      <c r="G118" s="7"/>
      <c r="H118" s="10" t="s">
        <v>6778</v>
      </c>
      <c r="I118" s="7">
        <v>4.9000000000000004</v>
      </c>
      <c r="J118" s="7">
        <v>247</v>
      </c>
      <c r="K118" s="7" t="s">
        <v>6779</v>
      </c>
      <c r="L118" s="7" t="s">
        <v>6780</v>
      </c>
      <c r="M118" s="7" t="s">
        <v>6734</v>
      </c>
      <c r="N118" s="7" t="s">
        <v>6781</v>
      </c>
      <c r="O118" s="7"/>
      <c r="P118" s="7"/>
      <c r="Q118" s="7"/>
      <c r="R118" s="7"/>
      <c r="S118" s="7"/>
      <c r="T118" s="7"/>
      <c r="U118" s="7"/>
      <c r="V118" s="7"/>
      <c r="W118" s="7"/>
      <c r="X118" s="7"/>
      <c r="Y118" s="7"/>
      <c r="Z118" s="7"/>
      <c r="AA118" s="7"/>
      <c r="AB118" s="7"/>
    </row>
    <row r="119" spans="1:28" ht="22.5" customHeight="1">
      <c r="A119" t="s">
        <v>14464</v>
      </c>
      <c r="B119" s="7" t="s">
        <v>4270</v>
      </c>
      <c r="C119" s="7" t="s">
        <v>6782</v>
      </c>
      <c r="D119" s="7" t="s">
        <v>6783</v>
      </c>
      <c r="E119" s="7" t="s">
        <v>6784</v>
      </c>
      <c r="F119" s="7" t="s">
        <v>6785</v>
      </c>
      <c r="G119" s="7"/>
      <c r="H119" s="10" t="s">
        <v>6786</v>
      </c>
      <c r="I119" s="7">
        <v>5</v>
      </c>
      <c r="J119" s="7">
        <v>301</v>
      </c>
      <c r="K119" s="7" t="s">
        <v>6787</v>
      </c>
      <c r="L119" s="7" t="s">
        <v>6788</v>
      </c>
      <c r="M119" s="7" t="s">
        <v>6789</v>
      </c>
      <c r="N119" s="7" t="s">
        <v>6790</v>
      </c>
      <c r="O119" s="7"/>
      <c r="P119" s="7"/>
      <c r="Q119" s="7"/>
      <c r="R119" s="7"/>
      <c r="S119" s="7"/>
      <c r="T119" s="7"/>
      <c r="U119" s="7"/>
      <c r="V119" s="7"/>
      <c r="W119" s="7"/>
      <c r="X119" s="7"/>
      <c r="Y119" s="7"/>
      <c r="Z119" s="7"/>
      <c r="AA119" s="7"/>
      <c r="AB119" s="7"/>
    </row>
    <row r="120" spans="1:28" ht="22.5" customHeight="1">
      <c r="A120" t="s">
        <v>14464</v>
      </c>
      <c r="B120" s="7" t="s">
        <v>4270</v>
      </c>
      <c r="C120" s="7" t="s">
        <v>6791</v>
      </c>
      <c r="D120" s="7" t="s">
        <v>6792</v>
      </c>
      <c r="E120" s="7" t="s">
        <v>6793</v>
      </c>
      <c r="F120" s="7" t="s">
        <v>6794</v>
      </c>
      <c r="G120" s="7"/>
      <c r="H120" s="10" t="s">
        <v>6795</v>
      </c>
      <c r="I120" s="7">
        <v>4.5999999999999996</v>
      </c>
      <c r="J120" s="7">
        <v>61</v>
      </c>
      <c r="K120" s="7" t="s">
        <v>6796</v>
      </c>
      <c r="L120" s="7" t="s">
        <v>6797</v>
      </c>
      <c r="M120" s="7" t="s">
        <v>6717</v>
      </c>
      <c r="N120" s="7" t="s">
        <v>6798</v>
      </c>
      <c r="O120" s="7"/>
      <c r="P120" s="7"/>
      <c r="Q120" s="7"/>
      <c r="R120" s="7"/>
      <c r="S120" s="7"/>
      <c r="T120" s="7"/>
      <c r="U120" s="7"/>
      <c r="V120" s="7"/>
      <c r="W120" s="7"/>
      <c r="X120" s="7"/>
      <c r="Y120" s="7"/>
      <c r="Z120" s="7"/>
      <c r="AA120" s="7"/>
      <c r="AB120" s="7"/>
    </row>
    <row r="121" spans="1:28" ht="22.5" customHeight="1">
      <c r="A121" t="s">
        <v>14464</v>
      </c>
      <c r="B121" s="7" t="s">
        <v>4270</v>
      </c>
      <c r="C121" s="7" t="s">
        <v>6799</v>
      </c>
      <c r="D121" s="7" t="s">
        <v>6800</v>
      </c>
      <c r="E121" s="7" t="s">
        <v>6801</v>
      </c>
      <c r="F121" s="7" t="s">
        <v>6802</v>
      </c>
      <c r="G121" s="7"/>
      <c r="H121" s="10" t="s">
        <v>6803</v>
      </c>
      <c r="I121" s="7">
        <v>5</v>
      </c>
      <c r="J121" s="7">
        <v>205</v>
      </c>
      <c r="K121" s="7" t="s">
        <v>6804</v>
      </c>
      <c r="L121" s="7" t="s">
        <v>6805</v>
      </c>
      <c r="M121" s="7" t="s">
        <v>6806</v>
      </c>
      <c r="N121" s="7" t="s">
        <v>6807</v>
      </c>
      <c r="O121" s="7"/>
      <c r="P121" s="7"/>
      <c r="Q121" s="7"/>
      <c r="R121" s="7"/>
      <c r="S121" s="7"/>
      <c r="T121" s="7"/>
      <c r="U121" s="7"/>
      <c r="V121" s="7"/>
      <c r="W121" s="7"/>
      <c r="X121" s="7"/>
      <c r="Y121" s="7"/>
      <c r="Z121" s="7"/>
      <c r="AA121" s="7"/>
      <c r="AB121" s="7"/>
    </row>
    <row r="122" spans="1:28" ht="22.5" customHeight="1">
      <c r="A122" t="s">
        <v>14464</v>
      </c>
      <c r="B122" s="7" t="s">
        <v>4270</v>
      </c>
      <c r="C122" s="7" t="s">
        <v>6808</v>
      </c>
      <c r="D122" s="7" t="s">
        <v>6809</v>
      </c>
      <c r="E122" s="7" t="s">
        <v>6810</v>
      </c>
      <c r="F122" s="7" t="s">
        <v>6811</v>
      </c>
      <c r="G122" s="7"/>
      <c r="H122" s="10" t="s">
        <v>6812</v>
      </c>
      <c r="I122" s="7">
        <v>5</v>
      </c>
      <c r="J122" s="7">
        <v>246</v>
      </c>
      <c r="K122" s="7" t="s">
        <v>6813</v>
      </c>
      <c r="L122" s="7" t="s">
        <v>6814</v>
      </c>
      <c r="M122" s="7" t="s">
        <v>6815</v>
      </c>
      <c r="N122" s="7" t="s">
        <v>6816</v>
      </c>
      <c r="O122" s="7"/>
      <c r="P122" s="7"/>
      <c r="Q122" s="7"/>
      <c r="R122" s="7"/>
      <c r="S122" s="7"/>
      <c r="T122" s="7"/>
      <c r="U122" s="7"/>
      <c r="V122" s="7"/>
      <c r="W122" s="7"/>
      <c r="X122" s="7"/>
      <c r="Y122" s="7"/>
      <c r="Z122" s="7"/>
      <c r="AA122" s="7"/>
      <c r="AB122" s="7"/>
    </row>
    <row r="123" spans="1:28" ht="22.5" customHeight="1">
      <c r="A123" t="s">
        <v>14464</v>
      </c>
      <c r="B123" s="7" t="s">
        <v>4270</v>
      </c>
      <c r="C123" s="7" t="s">
        <v>6817</v>
      </c>
      <c r="D123" s="7" t="s">
        <v>6818</v>
      </c>
      <c r="E123" s="7" t="s">
        <v>6819</v>
      </c>
      <c r="F123" s="7" t="s">
        <v>6820</v>
      </c>
      <c r="G123" s="7"/>
      <c r="H123" s="10" t="s">
        <v>6821</v>
      </c>
      <c r="I123" s="7">
        <v>5</v>
      </c>
      <c r="J123" s="7">
        <v>87</v>
      </c>
      <c r="K123" s="7" t="s">
        <v>6822</v>
      </c>
      <c r="L123" s="7" t="s">
        <v>6823</v>
      </c>
      <c r="M123" s="7" t="s">
        <v>6824</v>
      </c>
      <c r="N123" s="7" t="s">
        <v>6825</v>
      </c>
      <c r="O123" s="7"/>
      <c r="P123" s="7"/>
      <c r="Q123" s="7"/>
      <c r="R123" s="7"/>
      <c r="S123" s="7"/>
      <c r="T123" s="7"/>
      <c r="U123" s="7"/>
      <c r="V123" s="7"/>
      <c r="W123" s="7"/>
      <c r="X123" s="7"/>
      <c r="Y123" s="7"/>
      <c r="Z123" s="7"/>
      <c r="AA123" s="7"/>
      <c r="AB123" s="7"/>
    </row>
    <row r="124" spans="1:28" ht="22.5" customHeight="1">
      <c r="A124" t="s">
        <v>14464</v>
      </c>
      <c r="B124" s="7" t="s">
        <v>4270</v>
      </c>
      <c r="C124" s="7" t="s">
        <v>6826</v>
      </c>
      <c r="D124" s="7" t="s">
        <v>6827</v>
      </c>
      <c r="E124" s="7" t="s">
        <v>6828</v>
      </c>
      <c r="F124" s="7" t="s">
        <v>6829</v>
      </c>
      <c r="G124" s="7"/>
      <c r="H124" s="10" t="s">
        <v>6830</v>
      </c>
      <c r="I124" s="7">
        <v>5</v>
      </c>
      <c r="J124" s="7">
        <v>142</v>
      </c>
      <c r="K124" s="7" t="s">
        <v>6831</v>
      </c>
      <c r="L124" s="7" t="s">
        <v>6832</v>
      </c>
      <c r="M124" s="7" t="s">
        <v>6815</v>
      </c>
      <c r="N124" s="7" t="s">
        <v>6833</v>
      </c>
      <c r="O124" s="7"/>
      <c r="P124" s="7"/>
      <c r="Q124" s="7"/>
      <c r="R124" s="7"/>
      <c r="S124" s="7"/>
      <c r="T124" s="7"/>
      <c r="U124" s="7"/>
      <c r="V124" s="7"/>
      <c r="W124" s="7"/>
      <c r="X124" s="7"/>
      <c r="Y124" s="7"/>
      <c r="Z124" s="7"/>
      <c r="AA124" s="7"/>
      <c r="AB124" s="7"/>
    </row>
    <row r="125" spans="1:28" ht="22.5" customHeight="1">
      <c r="A125" t="s">
        <v>14464</v>
      </c>
      <c r="B125" s="7" t="s">
        <v>4270</v>
      </c>
      <c r="C125" s="7" t="s">
        <v>6834</v>
      </c>
      <c r="D125" s="7" t="s">
        <v>6835</v>
      </c>
      <c r="E125" s="7" t="s">
        <v>6836</v>
      </c>
      <c r="F125" s="7" t="s">
        <v>6837</v>
      </c>
      <c r="G125" s="7"/>
      <c r="H125" s="10" t="s">
        <v>6838</v>
      </c>
      <c r="I125" s="7">
        <v>5</v>
      </c>
      <c r="J125" s="7">
        <v>175</v>
      </c>
      <c r="K125" s="7" t="s">
        <v>6839</v>
      </c>
      <c r="L125" s="7" t="s">
        <v>6832</v>
      </c>
      <c r="M125" s="7" t="s">
        <v>6815</v>
      </c>
      <c r="N125" s="7" t="s">
        <v>6833</v>
      </c>
      <c r="O125" s="7"/>
      <c r="P125" s="7"/>
      <c r="Q125" s="7"/>
      <c r="R125" s="7"/>
      <c r="S125" s="7"/>
      <c r="T125" s="7"/>
      <c r="U125" s="7"/>
      <c r="V125" s="7"/>
      <c r="W125" s="7"/>
      <c r="X125" s="7"/>
      <c r="Y125" s="7"/>
      <c r="Z125" s="7"/>
      <c r="AA125" s="7"/>
      <c r="AB125" s="7"/>
    </row>
    <row r="126" spans="1:28" ht="22.5" customHeight="1">
      <c r="A126" t="s">
        <v>14464</v>
      </c>
      <c r="B126" s="7" t="s">
        <v>4270</v>
      </c>
      <c r="C126" s="7" t="s">
        <v>6840</v>
      </c>
      <c r="D126" s="7" t="s">
        <v>6841</v>
      </c>
      <c r="E126" s="7" t="s">
        <v>6842</v>
      </c>
      <c r="F126" s="7" t="s">
        <v>6843</v>
      </c>
      <c r="G126" s="7"/>
      <c r="H126" s="10" t="s">
        <v>6844</v>
      </c>
      <c r="I126" s="7">
        <v>5</v>
      </c>
      <c r="J126" s="7">
        <v>307</v>
      </c>
      <c r="K126" s="7" t="s">
        <v>6845</v>
      </c>
      <c r="L126" s="7" t="s">
        <v>6846</v>
      </c>
      <c r="M126" s="7" t="s">
        <v>6815</v>
      </c>
      <c r="N126" s="7" t="s">
        <v>6847</v>
      </c>
      <c r="O126" s="7"/>
      <c r="P126" s="7"/>
      <c r="Q126" s="7"/>
      <c r="R126" s="7"/>
      <c r="S126" s="7"/>
      <c r="T126" s="7"/>
      <c r="U126" s="7"/>
      <c r="V126" s="7"/>
      <c r="W126" s="7"/>
      <c r="X126" s="7"/>
      <c r="Y126" s="7"/>
      <c r="Z126" s="7"/>
      <c r="AA126" s="7"/>
      <c r="AB126" s="7"/>
    </row>
    <row r="127" spans="1:28" ht="22.5" customHeight="1">
      <c r="A127" t="s">
        <v>14464</v>
      </c>
      <c r="B127" s="7" t="s">
        <v>4270</v>
      </c>
      <c r="C127" s="7" t="s">
        <v>6848</v>
      </c>
      <c r="D127" s="7" t="s">
        <v>6849</v>
      </c>
      <c r="E127" s="7" t="s">
        <v>6850</v>
      </c>
      <c r="F127" s="7" t="s">
        <v>6851</v>
      </c>
      <c r="G127" s="7"/>
      <c r="H127" s="10" t="s">
        <v>6852</v>
      </c>
      <c r="I127" s="7">
        <v>4.9000000000000004</v>
      </c>
      <c r="J127" s="7">
        <v>287</v>
      </c>
      <c r="K127" s="7" t="s">
        <v>6853</v>
      </c>
      <c r="L127" s="7" t="s">
        <v>6854</v>
      </c>
      <c r="M127" s="7" t="s">
        <v>6855</v>
      </c>
      <c r="N127" s="7" t="s">
        <v>6856</v>
      </c>
      <c r="O127" s="7"/>
      <c r="P127" s="7"/>
      <c r="Q127" s="7"/>
      <c r="R127" s="7"/>
      <c r="S127" s="7"/>
      <c r="T127" s="7"/>
      <c r="U127" s="7"/>
      <c r="V127" s="7"/>
      <c r="W127" s="7"/>
      <c r="X127" s="7"/>
      <c r="Y127" s="7"/>
      <c r="Z127" s="7"/>
      <c r="AA127" s="7"/>
      <c r="AB127" s="7"/>
    </row>
    <row r="128" spans="1:28" ht="22.5" customHeight="1">
      <c r="A128" t="s">
        <v>14464</v>
      </c>
      <c r="B128" s="7" t="s">
        <v>4270</v>
      </c>
      <c r="C128" s="7" t="s">
        <v>6857</v>
      </c>
      <c r="D128" s="7" t="s">
        <v>6858</v>
      </c>
      <c r="E128" s="7" t="s">
        <v>6859</v>
      </c>
      <c r="F128" s="7" t="s">
        <v>6860</v>
      </c>
      <c r="G128" s="7"/>
      <c r="H128" s="10" t="s">
        <v>6861</v>
      </c>
      <c r="I128" s="7">
        <v>4.9000000000000004</v>
      </c>
      <c r="J128" s="7">
        <v>102</v>
      </c>
      <c r="K128" s="7" t="s">
        <v>6862</v>
      </c>
      <c r="L128" s="7" t="s">
        <v>6863</v>
      </c>
      <c r="M128" s="7" t="s">
        <v>6864</v>
      </c>
      <c r="N128" s="7" t="s">
        <v>888</v>
      </c>
      <c r="O128" s="7"/>
      <c r="P128" s="7"/>
      <c r="Q128" s="7"/>
      <c r="R128" s="7"/>
      <c r="S128" s="7"/>
      <c r="T128" s="7"/>
      <c r="U128" s="7"/>
      <c r="V128" s="7"/>
      <c r="W128" s="7"/>
      <c r="X128" s="7"/>
      <c r="Y128" s="7"/>
      <c r="Z128" s="7"/>
      <c r="AA128" s="7"/>
      <c r="AB128" s="7"/>
    </row>
    <row r="129" spans="1:28" ht="22.5" customHeight="1">
      <c r="A129" t="s">
        <v>14464</v>
      </c>
      <c r="B129" s="7" t="s">
        <v>6865</v>
      </c>
      <c r="C129" s="7" t="s">
        <v>6866</v>
      </c>
      <c r="D129" s="7" t="s">
        <v>6867</v>
      </c>
      <c r="E129" s="7" t="s">
        <v>6868</v>
      </c>
      <c r="F129" s="7" t="s">
        <v>6869</v>
      </c>
      <c r="G129" s="7"/>
      <c r="H129" s="10" t="s">
        <v>6870</v>
      </c>
      <c r="I129" s="7">
        <v>4.5999999999999996</v>
      </c>
      <c r="J129" s="7">
        <v>179</v>
      </c>
      <c r="K129" s="7" t="s">
        <v>6871</v>
      </c>
      <c r="L129" s="7" t="s">
        <v>6872</v>
      </c>
      <c r="M129" s="7" t="s">
        <v>6873</v>
      </c>
      <c r="N129" s="7" t="s">
        <v>6874</v>
      </c>
      <c r="O129" s="7"/>
      <c r="P129" s="7"/>
      <c r="Q129" s="7"/>
      <c r="R129" s="7"/>
      <c r="S129" s="7"/>
      <c r="T129" s="7"/>
      <c r="U129" s="7"/>
      <c r="V129" s="7"/>
      <c r="W129" s="7"/>
      <c r="X129" s="7"/>
      <c r="Y129" s="7"/>
      <c r="Z129" s="7"/>
      <c r="AA129" s="7"/>
      <c r="AB129" s="7"/>
    </row>
    <row r="130" spans="1:28" ht="22.5" customHeight="1">
      <c r="A130" t="s">
        <v>14464</v>
      </c>
      <c r="B130" s="7" t="s">
        <v>6865</v>
      </c>
      <c r="C130" s="7" t="s">
        <v>6875</v>
      </c>
      <c r="D130" s="7" t="s">
        <v>6876</v>
      </c>
      <c r="E130" s="7" t="s">
        <v>6877</v>
      </c>
      <c r="F130" s="7" t="s">
        <v>6878</v>
      </c>
      <c r="G130" s="7"/>
      <c r="H130" s="10" t="s">
        <v>6879</v>
      </c>
      <c r="I130" s="7">
        <v>4.4000000000000004</v>
      </c>
      <c r="J130" s="7">
        <v>60</v>
      </c>
      <c r="K130" s="7" t="s">
        <v>6880</v>
      </c>
      <c r="L130" s="7" t="s">
        <v>6881</v>
      </c>
      <c r="M130" s="7" t="s">
        <v>6882</v>
      </c>
      <c r="N130" s="7" t="s">
        <v>6883</v>
      </c>
      <c r="O130" s="7"/>
      <c r="P130" s="7"/>
      <c r="Q130" s="7"/>
      <c r="R130" s="7"/>
      <c r="S130" s="7"/>
      <c r="T130" s="7"/>
      <c r="U130" s="7"/>
      <c r="V130" s="7"/>
      <c r="W130" s="7"/>
      <c r="X130" s="7"/>
      <c r="Y130" s="7"/>
      <c r="Z130" s="7"/>
      <c r="AA130" s="7"/>
      <c r="AB130" s="7"/>
    </row>
    <row r="131" spans="1:28" ht="22.5" customHeight="1">
      <c r="A131" t="s">
        <v>14464</v>
      </c>
      <c r="B131" s="7" t="s">
        <v>6865</v>
      </c>
      <c r="C131" s="7" t="s">
        <v>6884</v>
      </c>
      <c r="D131" s="7" t="s">
        <v>6885</v>
      </c>
      <c r="E131" s="7" t="s">
        <v>6886</v>
      </c>
      <c r="F131" s="7" t="s">
        <v>6887</v>
      </c>
      <c r="G131" s="7"/>
      <c r="H131" s="10" t="s">
        <v>6888</v>
      </c>
      <c r="I131" s="7">
        <v>3.7</v>
      </c>
      <c r="J131" s="7">
        <v>115</v>
      </c>
      <c r="K131" s="7" t="s">
        <v>6889</v>
      </c>
      <c r="L131" s="7" t="s">
        <v>6881</v>
      </c>
      <c r="M131" s="7" t="s">
        <v>6882</v>
      </c>
      <c r="N131" s="7" t="s">
        <v>6883</v>
      </c>
      <c r="O131" s="7"/>
      <c r="P131" s="7"/>
      <c r="Q131" s="7"/>
      <c r="R131" s="7"/>
      <c r="S131" s="7"/>
      <c r="T131" s="7"/>
      <c r="U131" s="7"/>
      <c r="V131" s="7"/>
      <c r="W131" s="7"/>
      <c r="X131" s="7"/>
      <c r="Y131" s="7"/>
      <c r="Z131" s="7"/>
      <c r="AA131" s="7"/>
      <c r="AB131" s="7"/>
    </row>
    <row r="132" spans="1:28" ht="22.5" customHeight="1">
      <c r="A132" t="s">
        <v>14464</v>
      </c>
      <c r="B132" s="7" t="s">
        <v>6865</v>
      </c>
      <c r="C132" s="7" t="s">
        <v>6890</v>
      </c>
      <c r="D132" s="7" t="s">
        <v>6891</v>
      </c>
      <c r="E132" s="7" t="s">
        <v>6892</v>
      </c>
      <c r="F132" s="7" t="s">
        <v>6893</v>
      </c>
      <c r="G132" s="7"/>
      <c r="H132" s="10" t="s">
        <v>6894</v>
      </c>
      <c r="I132" s="7">
        <v>4.5</v>
      </c>
      <c r="J132" s="7">
        <v>122</v>
      </c>
      <c r="K132" s="7" t="s">
        <v>6895</v>
      </c>
      <c r="L132" s="7" t="s">
        <v>6872</v>
      </c>
      <c r="M132" s="7" t="s">
        <v>6896</v>
      </c>
      <c r="N132" s="7" t="s">
        <v>6874</v>
      </c>
      <c r="O132" s="7"/>
      <c r="P132" s="7"/>
      <c r="Q132" s="7"/>
      <c r="R132" s="7"/>
      <c r="S132" s="7"/>
      <c r="T132" s="7"/>
      <c r="U132" s="7"/>
      <c r="V132" s="7"/>
      <c r="W132" s="7"/>
      <c r="X132" s="7"/>
      <c r="Y132" s="7"/>
      <c r="Z132" s="7"/>
      <c r="AA132" s="7"/>
      <c r="AB132" s="7"/>
    </row>
    <row r="133" spans="1:28" ht="22.5" customHeight="1">
      <c r="A133" t="s">
        <v>14464</v>
      </c>
      <c r="B133" s="7" t="s">
        <v>6865</v>
      </c>
      <c r="C133" s="7" t="s">
        <v>6897</v>
      </c>
      <c r="D133" s="7" t="s">
        <v>6898</v>
      </c>
      <c r="E133" s="7" t="s">
        <v>6899</v>
      </c>
      <c r="F133" s="7" t="s">
        <v>6900</v>
      </c>
      <c r="G133" s="7"/>
      <c r="H133" s="10" t="s">
        <v>6901</v>
      </c>
      <c r="I133" s="7">
        <v>4.2</v>
      </c>
      <c r="J133" s="7">
        <v>18</v>
      </c>
      <c r="K133" s="7" t="s">
        <v>6902</v>
      </c>
      <c r="L133" s="7" t="s">
        <v>6903</v>
      </c>
      <c r="M133" s="7" t="s">
        <v>6904</v>
      </c>
      <c r="N133" s="7" t="s">
        <v>6905</v>
      </c>
      <c r="O133" s="7"/>
      <c r="P133" s="7"/>
      <c r="Q133" s="7"/>
      <c r="R133" s="7"/>
      <c r="S133" s="7"/>
      <c r="T133" s="7"/>
      <c r="U133" s="7"/>
      <c r="V133" s="7"/>
      <c r="W133" s="7"/>
      <c r="X133" s="7"/>
      <c r="Y133" s="7"/>
      <c r="Z133" s="7"/>
      <c r="AA133" s="7"/>
      <c r="AB133" s="7"/>
    </row>
    <row r="134" spans="1:28" ht="22.5" customHeight="1">
      <c r="A134" t="s">
        <v>14464</v>
      </c>
      <c r="B134" s="7" t="s">
        <v>6865</v>
      </c>
      <c r="C134" s="7" t="s">
        <v>6906</v>
      </c>
      <c r="D134" s="7" t="s">
        <v>6907</v>
      </c>
      <c r="E134" s="7" t="s">
        <v>6908</v>
      </c>
      <c r="F134" s="7" t="s">
        <v>6909</v>
      </c>
      <c r="G134" s="7"/>
      <c r="H134" s="10" t="s">
        <v>6910</v>
      </c>
      <c r="I134" s="7">
        <v>4.0999999999999996</v>
      </c>
      <c r="J134" s="7">
        <v>70</v>
      </c>
      <c r="K134" s="7" t="s">
        <v>6911</v>
      </c>
      <c r="L134" s="7" t="s">
        <v>6912</v>
      </c>
      <c r="M134" s="7" t="s">
        <v>6913</v>
      </c>
      <c r="N134" s="7" t="s">
        <v>6914</v>
      </c>
      <c r="O134" s="7"/>
      <c r="P134" s="7"/>
      <c r="Q134" s="7"/>
      <c r="R134" s="7"/>
      <c r="S134" s="7"/>
      <c r="T134" s="7"/>
      <c r="U134" s="7"/>
      <c r="V134" s="7"/>
      <c r="W134" s="7"/>
      <c r="X134" s="7"/>
      <c r="Y134" s="7"/>
      <c r="Z134" s="7"/>
      <c r="AA134" s="7"/>
      <c r="AB134" s="7"/>
    </row>
    <row r="135" spans="1:28" ht="22.5" customHeight="1">
      <c r="A135" t="s">
        <v>14464</v>
      </c>
      <c r="B135" s="7" t="s">
        <v>6865</v>
      </c>
      <c r="C135" s="7" t="s">
        <v>6915</v>
      </c>
      <c r="D135" s="7" t="s">
        <v>6916</v>
      </c>
      <c r="E135" s="7" t="s">
        <v>6917</v>
      </c>
      <c r="F135" s="7" t="s">
        <v>6918</v>
      </c>
      <c r="G135" s="7"/>
      <c r="H135" s="10" t="s">
        <v>6919</v>
      </c>
      <c r="I135" s="7">
        <v>4.4000000000000004</v>
      </c>
      <c r="J135" s="7">
        <v>162</v>
      </c>
      <c r="K135" s="7" t="s">
        <v>6920</v>
      </c>
      <c r="L135" s="7" t="s">
        <v>6921</v>
      </c>
      <c r="M135" s="7" t="s">
        <v>6922</v>
      </c>
      <c r="N135" s="7" t="s">
        <v>316</v>
      </c>
      <c r="O135" s="7"/>
      <c r="P135" s="7"/>
      <c r="Q135" s="7"/>
      <c r="R135" s="7"/>
      <c r="S135" s="7"/>
      <c r="T135" s="7"/>
      <c r="U135" s="7"/>
      <c r="V135" s="7"/>
      <c r="W135" s="7"/>
      <c r="X135" s="7"/>
      <c r="Y135" s="7"/>
      <c r="Z135" s="7"/>
      <c r="AA135" s="7"/>
      <c r="AB135" s="7"/>
    </row>
    <row r="136" spans="1:28" ht="22.5" customHeight="1">
      <c r="A136" t="s">
        <v>14464</v>
      </c>
      <c r="B136" s="7" t="s">
        <v>6865</v>
      </c>
      <c r="C136" s="7" t="s">
        <v>6923</v>
      </c>
      <c r="D136" s="7" t="s">
        <v>6924</v>
      </c>
      <c r="E136" s="7" t="s">
        <v>6925</v>
      </c>
      <c r="F136" s="7" t="s">
        <v>6926</v>
      </c>
      <c r="G136" s="7"/>
      <c r="H136" s="10" t="s">
        <v>6927</v>
      </c>
      <c r="I136" s="7">
        <v>4.2</v>
      </c>
      <c r="J136" s="7">
        <v>43</v>
      </c>
      <c r="K136" s="7" t="s">
        <v>6928</v>
      </c>
      <c r="L136" s="7" t="s">
        <v>6929</v>
      </c>
      <c r="M136" s="7" t="s">
        <v>6896</v>
      </c>
      <c r="N136" s="7" t="s">
        <v>6930</v>
      </c>
      <c r="O136" s="7"/>
      <c r="P136" s="7"/>
      <c r="Q136" s="7"/>
      <c r="R136" s="7"/>
      <c r="S136" s="7"/>
      <c r="T136" s="7"/>
      <c r="U136" s="7"/>
      <c r="V136" s="7"/>
      <c r="W136" s="7"/>
      <c r="X136" s="7"/>
      <c r="Y136" s="7"/>
      <c r="Z136" s="7"/>
      <c r="AA136" s="7"/>
      <c r="AB136" s="7"/>
    </row>
    <row r="137" spans="1:28" ht="22.5" customHeight="1">
      <c r="A137" t="s">
        <v>14464</v>
      </c>
      <c r="B137" s="7" t="s">
        <v>6865</v>
      </c>
      <c r="C137" s="7" t="s">
        <v>6931</v>
      </c>
      <c r="D137" s="7" t="s">
        <v>6932</v>
      </c>
      <c r="E137" s="7" t="s">
        <v>6933</v>
      </c>
      <c r="F137" s="7" t="s">
        <v>6934</v>
      </c>
      <c r="G137" s="7"/>
      <c r="H137" s="10" t="s">
        <v>6935</v>
      </c>
      <c r="I137" s="7">
        <v>4.0999999999999996</v>
      </c>
      <c r="J137" s="7">
        <v>206</v>
      </c>
      <c r="K137" s="7" t="s">
        <v>6936</v>
      </c>
      <c r="L137" s="7" t="s">
        <v>6937</v>
      </c>
      <c r="M137" s="7" t="s">
        <v>6913</v>
      </c>
      <c r="N137" s="7" t="s">
        <v>6874</v>
      </c>
      <c r="O137" s="7"/>
      <c r="P137" s="7"/>
      <c r="Q137" s="7"/>
      <c r="R137" s="7"/>
      <c r="S137" s="7"/>
      <c r="T137" s="7"/>
      <c r="U137" s="7"/>
      <c r="V137" s="7"/>
      <c r="W137" s="7"/>
      <c r="X137" s="7"/>
      <c r="Y137" s="7"/>
      <c r="Z137" s="7"/>
      <c r="AA137" s="7"/>
      <c r="AB137" s="7"/>
    </row>
    <row r="138" spans="1:28" ht="22.5" customHeight="1">
      <c r="A138" t="s">
        <v>14464</v>
      </c>
      <c r="B138" s="7" t="s">
        <v>6865</v>
      </c>
      <c r="C138" s="7" t="s">
        <v>6938</v>
      </c>
      <c r="D138" s="7" t="s">
        <v>6939</v>
      </c>
      <c r="E138" s="7" t="s">
        <v>6886</v>
      </c>
      <c r="F138" s="7" t="s">
        <v>6887</v>
      </c>
      <c r="G138" s="7"/>
      <c r="H138" s="10" t="s">
        <v>6940</v>
      </c>
      <c r="I138" s="7">
        <v>4.9000000000000004</v>
      </c>
      <c r="J138" s="7">
        <v>46</v>
      </c>
      <c r="K138" s="7" t="s">
        <v>6941</v>
      </c>
      <c r="L138" s="7" t="s">
        <v>6881</v>
      </c>
      <c r="M138" s="7" t="s">
        <v>6942</v>
      </c>
      <c r="N138" s="7" t="s">
        <v>6883</v>
      </c>
      <c r="O138" s="7"/>
      <c r="P138" s="7"/>
      <c r="Q138" s="7"/>
      <c r="R138" s="7"/>
      <c r="S138" s="7"/>
      <c r="T138" s="7"/>
      <c r="U138" s="7"/>
      <c r="V138" s="7"/>
      <c r="W138" s="7"/>
      <c r="X138" s="7"/>
      <c r="Y138" s="7"/>
      <c r="Z138" s="7"/>
      <c r="AA138" s="7"/>
      <c r="AB138" s="7"/>
    </row>
    <row r="139" spans="1:28" ht="22.5" customHeight="1">
      <c r="A139" t="s">
        <v>14464</v>
      </c>
      <c r="B139" s="7" t="s">
        <v>6865</v>
      </c>
      <c r="C139" s="7" t="s">
        <v>6943</v>
      </c>
      <c r="D139" s="7" t="s">
        <v>6944</v>
      </c>
      <c r="E139" s="7" t="s">
        <v>6945</v>
      </c>
      <c r="F139" s="7" t="s">
        <v>6946</v>
      </c>
      <c r="G139" s="7"/>
      <c r="H139" s="10" t="s">
        <v>6947</v>
      </c>
      <c r="I139" s="7">
        <v>3.1</v>
      </c>
      <c r="J139" s="7">
        <v>162</v>
      </c>
      <c r="K139" s="7" t="s">
        <v>6948</v>
      </c>
      <c r="L139" s="7" t="s">
        <v>6872</v>
      </c>
      <c r="M139" s="7" t="s">
        <v>6896</v>
      </c>
      <c r="N139" s="7" t="s">
        <v>6874</v>
      </c>
      <c r="O139" s="7"/>
      <c r="P139" s="7"/>
      <c r="Q139" s="7"/>
      <c r="R139" s="7"/>
      <c r="S139" s="7"/>
      <c r="T139" s="7"/>
      <c r="U139" s="7"/>
      <c r="V139" s="7"/>
      <c r="W139" s="7"/>
      <c r="X139" s="7"/>
      <c r="Y139" s="7"/>
      <c r="Z139" s="7"/>
      <c r="AA139" s="7"/>
      <c r="AB139" s="7"/>
    </row>
    <row r="140" spans="1:28" ht="22.5" customHeight="1">
      <c r="A140" t="s">
        <v>14464</v>
      </c>
      <c r="B140" s="7" t="s">
        <v>6865</v>
      </c>
      <c r="C140" s="7" t="s">
        <v>6949</v>
      </c>
      <c r="D140" s="7" t="s">
        <v>6950</v>
      </c>
      <c r="E140" s="7" t="s">
        <v>6951</v>
      </c>
      <c r="F140" s="7" t="s">
        <v>6952</v>
      </c>
      <c r="G140" s="7"/>
      <c r="H140" s="10" t="s">
        <v>6953</v>
      </c>
      <c r="I140" s="7">
        <v>4.3</v>
      </c>
      <c r="J140" s="7">
        <v>25</v>
      </c>
      <c r="K140" s="7" t="s">
        <v>6954</v>
      </c>
      <c r="L140" s="7" t="s">
        <v>6955</v>
      </c>
      <c r="M140" s="7" t="s">
        <v>6896</v>
      </c>
      <c r="N140" s="7" t="s">
        <v>1153</v>
      </c>
      <c r="O140" s="7"/>
      <c r="P140" s="7"/>
      <c r="Q140" s="7"/>
      <c r="R140" s="7"/>
      <c r="S140" s="7"/>
      <c r="T140" s="7"/>
      <c r="U140" s="7"/>
      <c r="V140" s="7"/>
      <c r="W140" s="7"/>
      <c r="X140" s="7"/>
      <c r="Y140" s="7"/>
      <c r="Z140" s="7"/>
      <c r="AA140" s="7"/>
      <c r="AB140" s="7"/>
    </row>
    <row r="141" spans="1:28" ht="22.5" customHeight="1">
      <c r="A141" t="s">
        <v>14464</v>
      </c>
      <c r="B141" s="7" t="s">
        <v>6865</v>
      </c>
      <c r="C141" s="7" t="s">
        <v>6956</v>
      </c>
      <c r="D141" s="7" t="s">
        <v>6957</v>
      </c>
      <c r="E141" s="7" t="s">
        <v>6958</v>
      </c>
      <c r="F141" s="7" t="s">
        <v>6959</v>
      </c>
      <c r="G141" s="7"/>
      <c r="H141" s="10" t="s">
        <v>6960</v>
      </c>
      <c r="I141" s="7">
        <v>4.0999999999999996</v>
      </c>
      <c r="J141" s="7">
        <v>126</v>
      </c>
      <c r="K141" s="7" t="s">
        <v>6961</v>
      </c>
      <c r="L141" s="7" t="s">
        <v>6912</v>
      </c>
      <c r="M141" s="7" t="s">
        <v>6904</v>
      </c>
      <c r="N141" s="7" t="s">
        <v>6914</v>
      </c>
      <c r="O141" s="7"/>
      <c r="P141" s="7"/>
      <c r="Q141" s="7"/>
      <c r="R141" s="7"/>
      <c r="S141" s="7"/>
      <c r="T141" s="7"/>
      <c r="U141" s="7"/>
      <c r="V141" s="7"/>
      <c r="W141" s="7"/>
      <c r="X141" s="7"/>
      <c r="Y141" s="7"/>
      <c r="Z141" s="7"/>
      <c r="AA141" s="7"/>
      <c r="AB141" s="7"/>
    </row>
    <row r="142" spans="1:28" ht="22.5" customHeight="1">
      <c r="A142" t="s">
        <v>14464</v>
      </c>
      <c r="B142" s="7" t="s">
        <v>6865</v>
      </c>
      <c r="C142" s="7" t="s">
        <v>6962</v>
      </c>
      <c r="D142" s="7" t="s">
        <v>6963</v>
      </c>
      <c r="E142" s="7" t="s">
        <v>6964</v>
      </c>
      <c r="F142" s="7" t="s">
        <v>6965</v>
      </c>
      <c r="G142" s="7"/>
      <c r="H142" s="10" t="s">
        <v>6966</v>
      </c>
      <c r="I142" s="7">
        <v>3.6</v>
      </c>
      <c r="J142" s="7">
        <v>88</v>
      </c>
      <c r="K142" s="7" t="s">
        <v>6967</v>
      </c>
      <c r="L142" s="7" t="s">
        <v>6872</v>
      </c>
      <c r="M142" s="7" t="s">
        <v>6896</v>
      </c>
      <c r="N142" s="7" t="s">
        <v>6874</v>
      </c>
      <c r="O142" s="7"/>
      <c r="P142" s="7"/>
      <c r="Q142" s="7"/>
      <c r="R142" s="7"/>
      <c r="S142" s="7"/>
      <c r="T142" s="7"/>
      <c r="U142" s="7"/>
      <c r="V142" s="7"/>
      <c r="W142" s="7"/>
      <c r="X142" s="7"/>
      <c r="Y142" s="7"/>
      <c r="Z142" s="7"/>
      <c r="AA142" s="7"/>
      <c r="AB142" s="7"/>
    </row>
    <row r="143" spans="1:28" ht="22.5" customHeight="1">
      <c r="A143" t="s">
        <v>14464</v>
      </c>
      <c r="B143" s="7" t="s">
        <v>6865</v>
      </c>
      <c r="C143" s="7" t="s">
        <v>6968</v>
      </c>
      <c r="D143" s="7" t="s">
        <v>6969</v>
      </c>
      <c r="E143" s="7" t="s">
        <v>6970</v>
      </c>
      <c r="F143" s="7" t="s">
        <v>6878</v>
      </c>
      <c r="G143" s="7"/>
      <c r="H143" s="10" t="s">
        <v>6971</v>
      </c>
      <c r="I143" s="7">
        <v>4.3</v>
      </c>
      <c r="J143" s="7">
        <v>53</v>
      </c>
      <c r="K143" s="7" t="s">
        <v>6972</v>
      </c>
      <c r="L143" s="7" t="s">
        <v>6973</v>
      </c>
      <c r="M143" s="7" t="s">
        <v>6942</v>
      </c>
      <c r="N143" s="7" t="s">
        <v>6974</v>
      </c>
      <c r="O143" s="7"/>
      <c r="P143" s="7"/>
      <c r="Q143" s="7"/>
      <c r="R143" s="7"/>
      <c r="S143" s="7"/>
      <c r="T143" s="7"/>
      <c r="U143" s="7"/>
      <c r="V143" s="7"/>
      <c r="W143" s="7"/>
      <c r="X143" s="7"/>
      <c r="Y143" s="7"/>
      <c r="Z143" s="7"/>
      <c r="AA143" s="7"/>
      <c r="AB143" s="7"/>
    </row>
    <row r="144" spans="1:28" ht="22.5" customHeight="1">
      <c r="A144" t="s">
        <v>14464</v>
      </c>
      <c r="B144" s="7" t="s">
        <v>6865</v>
      </c>
      <c r="C144" s="7" t="s">
        <v>6975</v>
      </c>
      <c r="D144" s="7" t="s">
        <v>6976</v>
      </c>
      <c r="E144" s="7" t="s">
        <v>6977</v>
      </c>
      <c r="F144" s="7" t="s">
        <v>6878</v>
      </c>
      <c r="G144" s="7"/>
      <c r="H144" s="10" t="s">
        <v>6978</v>
      </c>
      <c r="I144" s="7">
        <v>4.8</v>
      </c>
      <c r="J144" s="7">
        <v>23</v>
      </c>
      <c r="K144" s="7" t="s">
        <v>6979</v>
      </c>
      <c r="L144" s="7" t="s">
        <v>6973</v>
      </c>
      <c r="M144" s="7" t="s">
        <v>6942</v>
      </c>
      <c r="N144" s="7" t="s">
        <v>6980</v>
      </c>
      <c r="O144" s="7"/>
      <c r="P144" s="7"/>
      <c r="Q144" s="7"/>
      <c r="R144" s="7"/>
      <c r="S144" s="7"/>
      <c r="T144" s="7"/>
      <c r="U144" s="7"/>
      <c r="V144" s="7"/>
      <c r="W144" s="7"/>
      <c r="X144" s="7"/>
      <c r="Y144" s="7"/>
      <c r="Z144" s="7"/>
      <c r="AA144" s="7"/>
      <c r="AB144" s="7"/>
    </row>
    <row r="145" spans="1:28" ht="22.5" customHeight="1">
      <c r="A145" t="s">
        <v>14464</v>
      </c>
      <c r="B145" s="7" t="s">
        <v>1160</v>
      </c>
      <c r="C145" s="7" t="s">
        <v>6981</v>
      </c>
      <c r="D145" s="7" t="s">
        <v>6982</v>
      </c>
      <c r="E145" s="7" t="s">
        <v>6983</v>
      </c>
      <c r="F145" s="7" t="s">
        <v>6984</v>
      </c>
      <c r="G145" s="7"/>
      <c r="H145" s="10" t="s">
        <v>6985</v>
      </c>
      <c r="I145" s="7">
        <v>4.8</v>
      </c>
      <c r="J145" s="7" t="s">
        <v>6581</v>
      </c>
      <c r="K145" s="7" t="s">
        <v>6986</v>
      </c>
      <c r="L145" s="7" t="s">
        <v>6987</v>
      </c>
      <c r="M145" s="7" t="s">
        <v>6988</v>
      </c>
      <c r="N145" s="7" t="s">
        <v>4199</v>
      </c>
      <c r="O145" s="7"/>
      <c r="P145" s="7"/>
      <c r="Q145" s="7"/>
      <c r="R145" s="7"/>
      <c r="S145" s="7"/>
      <c r="T145" s="7"/>
      <c r="U145" s="7"/>
      <c r="V145" s="7"/>
      <c r="W145" s="7"/>
      <c r="X145" s="7"/>
      <c r="Y145" s="7"/>
      <c r="Z145" s="7"/>
      <c r="AA145" s="7"/>
      <c r="AB145" s="7"/>
    </row>
    <row r="146" spans="1:28" ht="22.5" customHeight="1">
      <c r="A146" t="s">
        <v>14464</v>
      </c>
      <c r="B146" s="7" t="s">
        <v>1160</v>
      </c>
      <c r="C146" s="7" t="s">
        <v>6989</v>
      </c>
      <c r="D146" s="7" t="s">
        <v>6990</v>
      </c>
      <c r="E146" s="7" t="s">
        <v>6991</v>
      </c>
      <c r="F146" s="7" t="s">
        <v>6992</v>
      </c>
      <c r="G146" s="7"/>
      <c r="H146" s="10" t="s">
        <v>6993</v>
      </c>
      <c r="I146" s="7">
        <v>4.7</v>
      </c>
      <c r="J146" s="7">
        <v>159</v>
      </c>
      <c r="K146" s="7" t="s">
        <v>6994</v>
      </c>
      <c r="L146" s="7" t="s">
        <v>6995</v>
      </c>
      <c r="M146" s="7" t="s">
        <v>6996</v>
      </c>
      <c r="N146" s="7" t="s">
        <v>4129</v>
      </c>
      <c r="O146" s="7"/>
      <c r="P146" s="7"/>
      <c r="Q146" s="7"/>
      <c r="R146" s="7"/>
      <c r="S146" s="7"/>
      <c r="T146" s="7"/>
      <c r="U146" s="7"/>
      <c r="V146" s="7"/>
      <c r="W146" s="7"/>
      <c r="X146" s="7"/>
      <c r="Y146" s="7"/>
      <c r="Z146" s="7"/>
      <c r="AA146" s="7"/>
      <c r="AB146" s="7"/>
    </row>
    <row r="147" spans="1:28" ht="22.5" customHeight="1">
      <c r="A147" t="s">
        <v>14464</v>
      </c>
      <c r="B147" s="7" t="s">
        <v>1160</v>
      </c>
      <c r="C147" s="7" t="s">
        <v>6997</v>
      </c>
      <c r="D147" s="7" t="s">
        <v>6998</v>
      </c>
      <c r="E147" s="7" t="s">
        <v>6999</v>
      </c>
      <c r="F147" s="7" t="s">
        <v>7000</v>
      </c>
      <c r="G147" s="7"/>
      <c r="H147" s="10" t="s">
        <v>7001</v>
      </c>
      <c r="I147" s="7">
        <v>4.9000000000000004</v>
      </c>
      <c r="J147" s="7">
        <v>246</v>
      </c>
      <c r="K147" s="7" t="s">
        <v>7002</v>
      </c>
      <c r="L147" s="7" t="s">
        <v>7003</v>
      </c>
      <c r="M147" s="7" t="s">
        <v>4167</v>
      </c>
      <c r="N147" s="7" t="s">
        <v>7004</v>
      </c>
      <c r="O147" s="7"/>
      <c r="P147" s="7"/>
      <c r="Q147" s="7"/>
      <c r="R147" s="7"/>
      <c r="S147" s="7"/>
      <c r="T147" s="7"/>
      <c r="U147" s="7"/>
      <c r="V147" s="7"/>
      <c r="W147" s="7"/>
      <c r="X147" s="7"/>
      <c r="Y147" s="7"/>
      <c r="Z147" s="7"/>
      <c r="AA147" s="7"/>
      <c r="AB147" s="7"/>
    </row>
    <row r="148" spans="1:28" ht="22.5" customHeight="1">
      <c r="A148" t="s">
        <v>14464</v>
      </c>
      <c r="B148" s="7" t="s">
        <v>1160</v>
      </c>
      <c r="C148" s="7" t="s">
        <v>7005</v>
      </c>
      <c r="D148" s="7" t="s">
        <v>7006</v>
      </c>
      <c r="E148" s="7" t="s">
        <v>7007</v>
      </c>
      <c r="F148" s="7" t="s">
        <v>7008</v>
      </c>
      <c r="G148" s="7"/>
      <c r="H148" s="10" t="s">
        <v>7009</v>
      </c>
      <c r="I148" s="7">
        <v>4.9000000000000004</v>
      </c>
      <c r="J148" s="7">
        <v>92</v>
      </c>
      <c r="K148" s="7" t="s">
        <v>7010</v>
      </c>
      <c r="L148" s="7" t="s">
        <v>7011</v>
      </c>
      <c r="M148" s="7" t="s">
        <v>1189</v>
      </c>
      <c r="N148" s="7" t="s">
        <v>7012</v>
      </c>
      <c r="O148" s="7"/>
      <c r="P148" s="7"/>
      <c r="Q148" s="7"/>
      <c r="R148" s="7"/>
      <c r="S148" s="7"/>
      <c r="T148" s="7"/>
      <c r="U148" s="7"/>
      <c r="V148" s="7"/>
      <c r="W148" s="7"/>
      <c r="X148" s="7"/>
      <c r="Y148" s="7"/>
      <c r="Z148" s="7"/>
      <c r="AA148" s="7"/>
      <c r="AB148" s="7"/>
    </row>
    <row r="149" spans="1:28" ht="22.5" customHeight="1">
      <c r="A149" t="s">
        <v>14464</v>
      </c>
      <c r="B149" s="7" t="s">
        <v>1160</v>
      </c>
      <c r="C149" s="7" t="s">
        <v>7013</v>
      </c>
      <c r="D149" s="7" t="s">
        <v>7014</v>
      </c>
      <c r="E149" s="7" t="s">
        <v>7015</v>
      </c>
      <c r="F149" s="7" t="s">
        <v>7016</v>
      </c>
      <c r="G149" s="7"/>
      <c r="H149" s="10" t="s">
        <v>7017</v>
      </c>
      <c r="I149" s="7">
        <v>4.9000000000000004</v>
      </c>
      <c r="J149" s="7">
        <v>330</v>
      </c>
      <c r="K149" s="7" t="s">
        <v>7018</v>
      </c>
      <c r="L149" s="7" t="s">
        <v>6995</v>
      </c>
      <c r="M149" s="7" t="s">
        <v>4138</v>
      </c>
      <c r="N149" s="7" t="s">
        <v>4129</v>
      </c>
      <c r="O149" s="7"/>
      <c r="P149" s="7"/>
      <c r="Q149" s="7"/>
      <c r="R149" s="7"/>
      <c r="S149" s="7"/>
      <c r="T149" s="7"/>
      <c r="U149" s="7"/>
      <c r="V149" s="7"/>
      <c r="W149" s="7"/>
      <c r="X149" s="7"/>
      <c r="Y149" s="7"/>
      <c r="Z149" s="7"/>
      <c r="AA149" s="7"/>
      <c r="AB149" s="7"/>
    </row>
    <row r="150" spans="1:28" ht="22.5" customHeight="1">
      <c r="A150" t="s">
        <v>14464</v>
      </c>
      <c r="B150" s="7" t="s">
        <v>1160</v>
      </c>
      <c r="C150" s="7" t="s">
        <v>7019</v>
      </c>
      <c r="D150" s="7" t="s">
        <v>7020</v>
      </c>
      <c r="E150" s="7" t="s">
        <v>6991</v>
      </c>
      <c r="F150" s="7" t="s">
        <v>7021</v>
      </c>
      <c r="G150" s="7"/>
      <c r="H150" s="10" t="s">
        <v>7022</v>
      </c>
      <c r="I150" s="7">
        <v>4.9000000000000004</v>
      </c>
      <c r="J150" s="7">
        <v>59</v>
      </c>
      <c r="K150" s="7" t="s">
        <v>7023</v>
      </c>
      <c r="L150" s="7" t="s">
        <v>7024</v>
      </c>
      <c r="M150" s="7" t="s">
        <v>7025</v>
      </c>
      <c r="N150" s="7" t="s">
        <v>7026</v>
      </c>
      <c r="O150" s="7"/>
      <c r="P150" s="7"/>
      <c r="Q150" s="7"/>
      <c r="R150" s="7"/>
      <c r="S150" s="7"/>
      <c r="T150" s="7"/>
      <c r="U150" s="7"/>
      <c r="V150" s="7"/>
      <c r="W150" s="7"/>
      <c r="X150" s="7"/>
      <c r="Y150" s="7"/>
      <c r="Z150" s="7"/>
      <c r="AA150" s="7"/>
      <c r="AB150" s="7"/>
    </row>
    <row r="151" spans="1:28" ht="22.5" customHeight="1">
      <c r="A151" t="s">
        <v>14464</v>
      </c>
      <c r="B151" s="7" t="s">
        <v>1160</v>
      </c>
      <c r="C151" s="7" t="s">
        <v>7027</v>
      </c>
      <c r="D151" s="7" t="s">
        <v>7028</v>
      </c>
      <c r="E151" s="7" t="s">
        <v>7029</v>
      </c>
      <c r="F151" s="7" t="s">
        <v>7030</v>
      </c>
      <c r="G151" s="7"/>
      <c r="H151" s="10" t="s">
        <v>7031</v>
      </c>
      <c r="I151" s="7">
        <v>4.9000000000000004</v>
      </c>
      <c r="J151" s="7">
        <v>155</v>
      </c>
      <c r="K151" s="7" t="s">
        <v>7032</v>
      </c>
      <c r="L151" s="7" t="s">
        <v>7033</v>
      </c>
      <c r="M151" s="7" t="s">
        <v>4138</v>
      </c>
      <c r="N151" s="7" t="s">
        <v>2682</v>
      </c>
      <c r="O151" s="7"/>
      <c r="P151" s="7"/>
      <c r="Q151" s="7"/>
      <c r="R151" s="7"/>
      <c r="S151" s="7"/>
      <c r="T151" s="7"/>
      <c r="U151" s="7"/>
      <c r="V151" s="7"/>
      <c r="W151" s="7"/>
      <c r="X151" s="7"/>
      <c r="Y151" s="7"/>
      <c r="Z151" s="7"/>
      <c r="AA151" s="7"/>
      <c r="AB151" s="7"/>
    </row>
    <row r="152" spans="1:28" ht="22.5" customHeight="1">
      <c r="A152" t="s">
        <v>14464</v>
      </c>
      <c r="B152" s="7" t="s">
        <v>1160</v>
      </c>
      <c r="C152" s="7" t="s">
        <v>7034</v>
      </c>
      <c r="D152" s="7" t="s">
        <v>7035</v>
      </c>
      <c r="E152" s="7" t="s">
        <v>7036</v>
      </c>
      <c r="F152" s="7" t="s">
        <v>7037</v>
      </c>
      <c r="G152" s="7"/>
      <c r="H152" s="10" t="s">
        <v>7038</v>
      </c>
      <c r="I152" s="7">
        <v>4.9000000000000004</v>
      </c>
      <c r="J152" s="7">
        <v>151</v>
      </c>
      <c r="K152" s="7" t="s">
        <v>7039</v>
      </c>
      <c r="L152" s="7" t="s">
        <v>7040</v>
      </c>
      <c r="M152" s="7" t="s">
        <v>7041</v>
      </c>
      <c r="N152" s="7" t="s">
        <v>7042</v>
      </c>
      <c r="O152" s="7"/>
      <c r="P152" s="7"/>
      <c r="Q152" s="7"/>
      <c r="R152" s="7"/>
      <c r="S152" s="7"/>
      <c r="T152" s="7"/>
      <c r="U152" s="7"/>
      <c r="V152" s="7"/>
      <c r="W152" s="7"/>
      <c r="X152" s="7"/>
      <c r="Y152" s="7"/>
      <c r="Z152" s="7"/>
      <c r="AA152" s="7"/>
      <c r="AB152" s="7"/>
    </row>
    <row r="153" spans="1:28" ht="22.5" customHeight="1">
      <c r="A153" t="s">
        <v>14464</v>
      </c>
      <c r="B153" s="7" t="s">
        <v>1160</v>
      </c>
      <c r="C153" s="7" t="s">
        <v>7043</v>
      </c>
      <c r="D153" s="7" t="s">
        <v>7044</v>
      </c>
      <c r="E153" s="7" t="s">
        <v>7045</v>
      </c>
      <c r="F153" s="7" t="s">
        <v>7046</v>
      </c>
      <c r="G153" s="7"/>
      <c r="H153" s="10" t="s">
        <v>7047</v>
      </c>
      <c r="I153" s="7">
        <v>4.9000000000000004</v>
      </c>
      <c r="J153" s="7">
        <v>131</v>
      </c>
      <c r="K153" s="7" t="s">
        <v>7048</v>
      </c>
      <c r="L153" s="7" t="s">
        <v>7049</v>
      </c>
      <c r="M153" s="7" t="s">
        <v>7050</v>
      </c>
      <c r="N153" s="7" t="s">
        <v>1167</v>
      </c>
      <c r="O153" s="7"/>
      <c r="P153" s="7"/>
      <c r="Q153" s="7"/>
      <c r="R153" s="7"/>
      <c r="S153" s="7"/>
      <c r="T153" s="7"/>
      <c r="U153" s="7"/>
      <c r="V153" s="7"/>
      <c r="W153" s="7"/>
      <c r="X153" s="7"/>
      <c r="Y153" s="7"/>
      <c r="Z153" s="7"/>
      <c r="AA153" s="7"/>
      <c r="AB153" s="7"/>
    </row>
    <row r="154" spans="1:28" ht="22.5" customHeight="1">
      <c r="A154" t="s">
        <v>14464</v>
      </c>
      <c r="B154" s="7" t="s">
        <v>1160</v>
      </c>
      <c r="C154" s="7" t="s">
        <v>7051</v>
      </c>
      <c r="D154" s="7" t="s">
        <v>7052</v>
      </c>
      <c r="E154" s="7" t="s">
        <v>7053</v>
      </c>
      <c r="F154" s="7" t="s">
        <v>7054</v>
      </c>
      <c r="G154" s="7"/>
      <c r="H154" s="10" t="s">
        <v>7055</v>
      </c>
      <c r="I154" s="7">
        <v>5</v>
      </c>
      <c r="J154" s="7">
        <v>12</v>
      </c>
      <c r="K154" s="7" t="s">
        <v>7056</v>
      </c>
      <c r="L154" s="7" t="s">
        <v>7057</v>
      </c>
      <c r="M154" s="7" t="s">
        <v>7058</v>
      </c>
      <c r="N154" s="7" t="s">
        <v>316</v>
      </c>
      <c r="O154" s="7"/>
      <c r="P154" s="7"/>
      <c r="Q154" s="7"/>
      <c r="R154" s="7"/>
      <c r="S154" s="7"/>
      <c r="T154" s="7"/>
      <c r="U154" s="7"/>
      <c r="V154" s="7"/>
      <c r="W154" s="7"/>
      <c r="X154" s="7"/>
      <c r="Y154" s="7"/>
      <c r="Z154" s="7"/>
      <c r="AA154" s="7"/>
      <c r="AB154" s="7"/>
    </row>
    <row r="155" spans="1:28" ht="22.5" customHeight="1">
      <c r="A155" t="s">
        <v>14464</v>
      </c>
      <c r="B155" s="7" t="s">
        <v>1160</v>
      </c>
      <c r="C155" s="7" t="s">
        <v>7059</v>
      </c>
      <c r="D155" s="7" t="s">
        <v>7060</v>
      </c>
      <c r="E155" s="7" t="s">
        <v>7061</v>
      </c>
      <c r="F155" s="7" t="s">
        <v>7062</v>
      </c>
      <c r="G155" s="7"/>
      <c r="H155" s="10" t="s">
        <v>7063</v>
      </c>
      <c r="I155" s="7">
        <v>4.8</v>
      </c>
      <c r="J155" s="7">
        <v>155</v>
      </c>
      <c r="K155" s="7" t="s">
        <v>7064</v>
      </c>
      <c r="L155" s="7" t="s">
        <v>7065</v>
      </c>
      <c r="M155" s="7" t="s">
        <v>1189</v>
      </c>
      <c r="N155" s="7" t="s">
        <v>7066</v>
      </c>
      <c r="O155" s="7"/>
      <c r="P155" s="7"/>
      <c r="Q155" s="7"/>
      <c r="R155" s="7"/>
      <c r="S155" s="7"/>
      <c r="T155" s="7"/>
      <c r="U155" s="7"/>
      <c r="V155" s="7"/>
      <c r="W155" s="7"/>
      <c r="X155" s="7"/>
      <c r="Y155" s="7"/>
      <c r="Z155" s="7"/>
      <c r="AA155" s="7"/>
      <c r="AB155" s="7"/>
    </row>
    <row r="156" spans="1:28" ht="22.5" customHeight="1">
      <c r="A156" t="s">
        <v>14464</v>
      </c>
      <c r="B156" s="7" t="s">
        <v>1160</v>
      </c>
      <c r="C156" s="7" t="s">
        <v>7067</v>
      </c>
      <c r="D156" s="7" t="s">
        <v>7068</v>
      </c>
      <c r="E156" s="7" t="s">
        <v>7069</v>
      </c>
      <c r="F156" s="7" t="s">
        <v>7070</v>
      </c>
      <c r="G156" s="7"/>
      <c r="H156" s="10" t="s">
        <v>7071</v>
      </c>
      <c r="I156" s="7">
        <v>5</v>
      </c>
      <c r="J156" s="7">
        <v>26</v>
      </c>
      <c r="K156" s="7" t="s">
        <v>7072</v>
      </c>
      <c r="L156" s="7" t="s">
        <v>7073</v>
      </c>
      <c r="M156" s="7" t="s">
        <v>4138</v>
      </c>
      <c r="N156" s="7" t="s">
        <v>316</v>
      </c>
      <c r="O156" s="7"/>
      <c r="P156" s="7"/>
      <c r="Q156" s="7"/>
      <c r="R156" s="7"/>
      <c r="S156" s="7"/>
      <c r="T156" s="7"/>
      <c r="U156" s="7"/>
      <c r="V156" s="7"/>
      <c r="W156" s="7"/>
      <c r="X156" s="7"/>
      <c r="Y156" s="7"/>
      <c r="Z156" s="7"/>
      <c r="AA156" s="7"/>
      <c r="AB156" s="7"/>
    </row>
    <row r="157" spans="1:28" ht="22.5" customHeight="1">
      <c r="A157" t="s">
        <v>14464</v>
      </c>
      <c r="B157" s="7" t="s">
        <v>1160</v>
      </c>
      <c r="C157" s="7" t="s">
        <v>7074</v>
      </c>
      <c r="D157" s="7" t="s">
        <v>7075</v>
      </c>
      <c r="E157" s="7" t="s">
        <v>7015</v>
      </c>
      <c r="F157" s="7" t="s">
        <v>7016</v>
      </c>
      <c r="G157" s="7"/>
      <c r="H157" s="10" t="s">
        <v>7076</v>
      </c>
      <c r="I157" s="7">
        <v>4.9000000000000004</v>
      </c>
      <c r="J157" s="7">
        <v>89</v>
      </c>
      <c r="K157" s="7" t="s">
        <v>7077</v>
      </c>
      <c r="L157" s="7" t="s">
        <v>7078</v>
      </c>
      <c r="M157" s="7" t="s">
        <v>7079</v>
      </c>
      <c r="N157" s="7" t="s">
        <v>7080</v>
      </c>
      <c r="O157" s="7"/>
      <c r="P157" s="7"/>
      <c r="Q157" s="7"/>
      <c r="R157" s="7"/>
      <c r="S157" s="7"/>
      <c r="T157" s="7"/>
      <c r="U157" s="7"/>
      <c r="V157" s="7"/>
      <c r="W157" s="7"/>
      <c r="X157" s="7"/>
      <c r="Y157" s="7"/>
      <c r="Z157" s="7"/>
      <c r="AA157" s="7"/>
      <c r="AB157" s="7"/>
    </row>
    <row r="158" spans="1:28" ht="22.5" customHeight="1">
      <c r="A158" t="s">
        <v>14464</v>
      </c>
      <c r="B158" s="7" t="s">
        <v>1160</v>
      </c>
      <c r="C158" s="7" t="s">
        <v>7081</v>
      </c>
      <c r="D158" s="7" t="s">
        <v>7082</v>
      </c>
      <c r="E158" s="7" t="s">
        <v>7083</v>
      </c>
      <c r="F158" s="7" t="s">
        <v>7084</v>
      </c>
      <c r="G158" s="7"/>
      <c r="H158" s="10" t="s">
        <v>7085</v>
      </c>
      <c r="I158" s="7">
        <v>4.8</v>
      </c>
      <c r="J158" s="7">
        <v>277</v>
      </c>
      <c r="K158" s="7" t="s">
        <v>7086</v>
      </c>
      <c r="L158" s="7" t="s">
        <v>7087</v>
      </c>
      <c r="M158" s="7" t="s">
        <v>7088</v>
      </c>
      <c r="N158" s="7" t="s">
        <v>7089</v>
      </c>
      <c r="O158" s="7"/>
      <c r="P158" s="7"/>
      <c r="Q158" s="7"/>
      <c r="R158" s="7"/>
      <c r="S158" s="7"/>
      <c r="T158" s="7"/>
      <c r="U158" s="7"/>
      <c r="V158" s="7"/>
      <c r="W158" s="7"/>
      <c r="X158" s="7"/>
      <c r="Y158" s="7"/>
      <c r="Z158" s="7"/>
      <c r="AA158" s="7"/>
      <c r="AB158" s="7"/>
    </row>
    <row r="159" spans="1:28" ht="22.5" customHeight="1">
      <c r="A159" t="s">
        <v>14464</v>
      </c>
      <c r="B159" s="7" t="s">
        <v>1160</v>
      </c>
      <c r="C159" s="7" t="s">
        <v>7090</v>
      </c>
      <c r="D159" s="7" t="s">
        <v>7091</v>
      </c>
      <c r="E159" s="7" t="s">
        <v>7092</v>
      </c>
      <c r="F159" s="7" t="s">
        <v>7093</v>
      </c>
      <c r="G159" s="7"/>
      <c r="H159" s="10" t="s">
        <v>7094</v>
      </c>
      <c r="I159" s="7">
        <v>4.5999999999999996</v>
      </c>
      <c r="J159" s="7">
        <v>482</v>
      </c>
      <c r="K159" s="7" t="s">
        <v>7095</v>
      </c>
      <c r="L159" s="7" t="s">
        <v>7096</v>
      </c>
      <c r="M159" s="7" t="s">
        <v>7097</v>
      </c>
      <c r="N159" s="7" t="s">
        <v>7098</v>
      </c>
      <c r="O159" s="7"/>
      <c r="P159" s="7"/>
      <c r="Q159" s="7"/>
      <c r="R159" s="7"/>
      <c r="S159" s="7"/>
      <c r="T159" s="7"/>
      <c r="U159" s="7"/>
      <c r="V159" s="7"/>
      <c r="W159" s="7"/>
      <c r="X159" s="7"/>
      <c r="Y159" s="7"/>
      <c r="Z159" s="7"/>
      <c r="AA159" s="7"/>
      <c r="AB159" s="7"/>
    </row>
    <row r="160" spans="1:28" ht="22.5" customHeight="1">
      <c r="A160" t="s">
        <v>14464</v>
      </c>
      <c r="B160" s="7" t="s">
        <v>1160</v>
      </c>
      <c r="C160" s="7" t="s">
        <v>7099</v>
      </c>
      <c r="D160" s="7" t="s">
        <v>7100</v>
      </c>
      <c r="E160" s="7" t="s">
        <v>7101</v>
      </c>
      <c r="F160" s="7" t="s">
        <v>7102</v>
      </c>
      <c r="G160" s="7"/>
      <c r="H160" s="17" t="s">
        <v>7103</v>
      </c>
      <c r="I160" s="7">
        <v>5</v>
      </c>
      <c r="J160" s="7">
        <v>28</v>
      </c>
      <c r="K160" s="7" t="s">
        <v>7104</v>
      </c>
      <c r="L160" s="7" t="s">
        <v>7105</v>
      </c>
      <c r="M160" s="7" t="s">
        <v>7106</v>
      </c>
      <c r="N160" s="7" t="s">
        <v>7107</v>
      </c>
      <c r="O160" s="7"/>
      <c r="P160" s="7"/>
      <c r="Q160" s="7"/>
      <c r="R160" s="7"/>
      <c r="S160" s="7"/>
      <c r="T160" s="7"/>
      <c r="U160" s="7"/>
      <c r="V160" s="7"/>
      <c r="W160" s="7"/>
      <c r="X160" s="7"/>
      <c r="Y160" s="7"/>
      <c r="Z160" s="7"/>
      <c r="AA160" s="7"/>
      <c r="AB160" s="7"/>
    </row>
    <row r="161" spans="1:28" ht="22.5" customHeight="1">
      <c r="A161" t="s">
        <v>14464</v>
      </c>
      <c r="B161" s="7" t="s">
        <v>1160</v>
      </c>
      <c r="C161" s="7" t="s">
        <v>7108</v>
      </c>
      <c r="D161" s="7" t="s">
        <v>7109</v>
      </c>
      <c r="E161" s="7" t="s">
        <v>7069</v>
      </c>
      <c r="F161" s="7" t="s">
        <v>7110</v>
      </c>
      <c r="G161" s="7"/>
      <c r="H161" s="10" t="s">
        <v>7111</v>
      </c>
      <c r="I161" s="7">
        <v>4.7</v>
      </c>
      <c r="J161" s="7">
        <v>48</v>
      </c>
      <c r="K161" s="7" t="s">
        <v>7112</v>
      </c>
      <c r="L161" s="7" t="s">
        <v>7113</v>
      </c>
      <c r="M161" s="7" t="s">
        <v>4138</v>
      </c>
      <c r="N161" s="7" t="s">
        <v>4174</v>
      </c>
      <c r="O161" s="7"/>
      <c r="P161" s="7"/>
      <c r="Q161" s="7"/>
      <c r="R161" s="7"/>
      <c r="S161" s="7"/>
      <c r="T161" s="7"/>
      <c r="U161" s="7"/>
      <c r="V161" s="7"/>
      <c r="W161" s="7"/>
      <c r="X161" s="7"/>
      <c r="Y161" s="7"/>
      <c r="Z161" s="7"/>
      <c r="AA161" s="7"/>
      <c r="AB161" s="7"/>
    </row>
    <row r="162" spans="1:28" ht="22.5" customHeight="1">
      <c r="A162" t="s">
        <v>14464</v>
      </c>
      <c r="B162" s="7" t="s">
        <v>1160</v>
      </c>
      <c r="C162" s="7" t="s">
        <v>7114</v>
      </c>
      <c r="D162" s="7" t="s">
        <v>7115</v>
      </c>
      <c r="E162" s="7" t="s">
        <v>7116</v>
      </c>
      <c r="F162" s="7" t="s">
        <v>7117</v>
      </c>
      <c r="G162" s="7"/>
      <c r="H162" s="10" t="s">
        <v>7118</v>
      </c>
      <c r="I162" s="7">
        <v>4.5999999999999996</v>
      </c>
      <c r="J162" s="7">
        <v>81</v>
      </c>
      <c r="K162" s="7" t="s">
        <v>7119</v>
      </c>
      <c r="L162" s="7" t="s">
        <v>7120</v>
      </c>
      <c r="M162" s="7" t="s">
        <v>7050</v>
      </c>
      <c r="N162" s="7" t="s">
        <v>7121</v>
      </c>
      <c r="O162" s="7"/>
      <c r="P162" s="7"/>
      <c r="Q162" s="7"/>
      <c r="R162" s="7"/>
      <c r="S162" s="7"/>
      <c r="T162" s="7"/>
      <c r="U162" s="7"/>
      <c r="V162" s="7"/>
      <c r="W162" s="7"/>
      <c r="X162" s="7"/>
      <c r="Y162" s="7"/>
      <c r="Z162" s="7"/>
      <c r="AA162" s="7"/>
      <c r="AB162" s="7"/>
    </row>
    <row r="163" spans="1:28" ht="22.5" customHeight="1">
      <c r="A163" t="s">
        <v>14464</v>
      </c>
      <c r="B163" s="7" t="s">
        <v>1160</v>
      </c>
      <c r="C163" s="7" t="s">
        <v>7122</v>
      </c>
      <c r="D163" s="7" t="s">
        <v>7123</v>
      </c>
      <c r="E163" s="7" t="s">
        <v>7124</v>
      </c>
      <c r="F163" s="7" t="s">
        <v>7125</v>
      </c>
      <c r="G163" s="7"/>
      <c r="H163" s="10" t="s">
        <v>7126</v>
      </c>
      <c r="I163" s="7">
        <v>4.7</v>
      </c>
      <c r="J163" s="7">
        <v>12</v>
      </c>
      <c r="K163" s="7" t="s">
        <v>7127</v>
      </c>
      <c r="L163" s="7" t="s">
        <v>7128</v>
      </c>
      <c r="M163" s="7" t="s">
        <v>1189</v>
      </c>
      <c r="N163" s="7" t="s">
        <v>4244</v>
      </c>
      <c r="O163" s="7"/>
      <c r="P163" s="7"/>
      <c r="Q163" s="7"/>
      <c r="R163" s="7"/>
      <c r="S163" s="7"/>
      <c r="T163" s="7"/>
      <c r="U163" s="7"/>
      <c r="V163" s="7"/>
      <c r="W163" s="7"/>
      <c r="X163" s="7"/>
      <c r="Y163" s="7"/>
      <c r="Z163" s="7"/>
      <c r="AA163" s="7"/>
      <c r="AB163" s="7"/>
    </row>
    <row r="164" spans="1:28" ht="22.5" customHeight="1">
      <c r="A164" t="s">
        <v>14464</v>
      </c>
      <c r="B164" s="7" t="s">
        <v>1160</v>
      </c>
      <c r="C164" s="7" t="s">
        <v>7129</v>
      </c>
      <c r="D164" s="7" t="s">
        <v>7130</v>
      </c>
      <c r="E164" s="7" t="s">
        <v>7131</v>
      </c>
      <c r="F164" s="7" t="s">
        <v>7132</v>
      </c>
      <c r="G164" s="7"/>
      <c r="H164" s="10" t="s">
        <v>7133</v>
      </c>
      <c r="I164" s="7">
        <v>4.8</v>
      </c>
      <c r="J164" s="7">
        <v>39</v>
      </c>
      <c r="K164" s="7" t="s">
        <v>7134</v>
      </c>
      <c r="L164" s="7" t="s">
        <v>6995</v>
      </c>
      <c r="M164" s="7" t="s">
        <v>4138</v>
      </c>
      <c r="N164" s="7" t="s">
        <v>4129</v>
      </c>
      <c r="O164" s="7"/>
      <c r="P164" s="7"/>
      <c r="Q164" s="7"/>
      <c r="R164" s="7"/>
      <c r="S164" s="7"/>
      <c r="T164" s="7"/>
      <c r="U164" s="7"/>
      <c r="V164" s="7"/>
      <c r="W164" s="7"/>
      <c r="X164" s="7"/>
      <c r="Y164" s="7"/>
      <c r="Z164" s="7"/>
      <c r="AA164" s="7"/>
      <c r="AB164" s="7"/>
    </row>
    <row r="165" spans="1:28" ht="22.5" customHeight="1">
      <c r="A165" t="s">
        <v>14464</v>
      </c>
      <c r="B165" s="7" t="s">
        <v>17</v>
      </c>
      <c r="C165" s="7" t="s">
        <v>7135</v>
      </c>
      <c r="D165" s="7" t="s">
        <v>7136</v>
      </c>
      <c r="E165" s="7" t="s">
        <v>7137</v>
      </c>
      <c r="F165" s="7" t="s">
        <v>7138</v>
      </c>
      <c r="G165" s="7"/>
      <c r="H165" s="10" t="s">
        <v>7139</v>
      </c>
      <c r="I165" s="7">
        <v>4.9000000000000004</v>
      </c>
      <c r="J165" s="7" t="s">
        <v>7140</v>
      </c>
      <c r="K165" s="7" t="s">
        <v>7141</v>
      </c>
      <c r="L165" s="7" t="s">
        <v>7142</v>
      </c>
      <c r="M165" s="7" t="s">
        <v>7143</v>
      </c>
      <c r="N165" s="7" t="s">
        <v>7144</v>
      </c>
      <c r="O165" s="7"/>
      <c r="P165" s="7"/>
      <c r="Q165" s="7"/>
      <c r="R165" s="7"/>
      <c r="S165" s="7"/>
      <c r="T165" s="7"/>
      <c r="U165" s="7"/>
      <c r="V165" s="7"/>
      <c r="W165" s="7"/>
      <c r="X165" s="7"/>
      <c r="Y165" s="7"/>
      <c r="Z165" s="7"/>
      <c r="AA165" s="7"/>
      <c r="AB165" s="7"/>
    </row>
    <row r="166" spans="1:28" ht="22.5" customHeight="1">
      <c r="A166" t="s">
        <v>14464</v>
      </c>
      <c r="B166" s="7" t="s">
        <v>17</v>
      </c>
      <c r="C166" s="7" t="s">
        <v>7145</v>
      </c>
      <c r="D166" s="7" t="s">
        <v>7146</v>
      </c>
      <c r="E166" s="7" t="s">
        <v>7147</v>
      </c>
      <c r="F166" s="7" t="s">
        <v>7148</v>
      </c>
      <c r="G166" s="7"/>
      <c r="H166" s="10" t="s">
        <v>7149</v>
      </c>
      <c r="I166" s="7">
        <v>4.5</v>
      </c>
      <c r="J166" s="7">
        <v>189</v>
      </c>
      <c r="K166" s="7" t="s">
        <v>7150</v>
      </c>
      <c r="L166" s="7" t="s">
        <v>7151</v>
      </c>
      <c r="M166" s="7" t="s">
        <v>7152</v>
      </c>
      <c r="N166" s="7" t="s">
        <v>7153</v>
      </c>
      <c r="O166" s="7"/>
      <c r="P166" s="7"/>
      <c r="Q166" s="7"/>
      <c r="R166" s="7"/>
      <c r="S166" s="7"/>
      <c r="T166" s="7"/>
      <c r="U166" s="7"/>
      <c r="V166" s="7"/>
      <c r="W166" s="7"/>
      <c r="X166" s="7"/>
      <c r="Y166" s="7"/>
      <c r="Z166" s="7"/>
      <c r="AA166" s="7"/>
      <c r="AB166" s="7"/>
    </row>
    <row r="167" spans="1:28" ht="22.5" customHeight="1">
      <c r="A167" t="s">
        <v>14464</v>
      </c>
      <c r="B167" s="7" t="s">
        <v>17</v>
      </c>
      <c r="C167" s="7" t="s">
        <v>7154</v>
      </c>
      <c r="D167" s="7" t="s">
        <v>7155</v>
      </c>
      <c r="E167" s="7" t="s">
        <v>7156</v>
      </c>
      <c r="F167" s="7" t="s">
        <v>7157</v>
      </c>
      <c r="G167" s="7"/>
      <c r="H167" s="10" t="s">
        <v>7158</v>
      </c>
      <c r="I167" s="7">
        <v>4.9000000000000004</v>
      </c>
      <c r="J167" s="7">
        <v>243</v>
      </c>
      <c r="K167" s="7" t="s">
        <v>7159</v>
      </c>
      <c r="L167" s="7" t="s">
        <v>7160</v>
      </c>
      <c r="M167" s="7" t="s">
        <v>7143</v>
      </c>
      <c r="N167" s="7" t="s">
        <v>7161</v>
      </c>
      <c r="O167" s="7"/>
      <c r="P167" s="7"/>
      <c r="Q167" s="7"/>
      <c r="R167" s="7"/>
      <c r="S167" s="7"/>
      <c r="T167" s="7"/>
      <c r="U167" s="7"/>
      <c r="V167" s="7"/>
      <c r="W167" s="7"/>
      <c r="X167" s="7"/>
      <c r="Y167" s="7"/>
      <c r="Z167" s="7"/>
      <c r="AA167" s="7"/>
      <c r="AB167" s="7"/>
    </row>
    <row r="168" spans="1:28" ht="22.5" customHeight="1">
      <c r="A168" t="s">
        <v>14464</v>
      </c>
      <c r="B168" s="7" t="s">
        <v>17</v>
      </c>
      <c r="C168" s="7" t="s">
        <v>7162</v>
      </c>
      <c r="D168" s="7" t="s">
        <v>7163</v>
      </c>
      <c r="E168" s="7" t="s">
        <v>7164</v>
      </c>
      <c r="F168" s="7" t="s">
        <v>7165</v>
      </c>
      <c r="G168" s="7"/>
      <c r="H168" s="10" t="s">
        <v>7166</v>
      </c>
      <c r="I168" s="7">
        <v>4.8</v>
      </c>
      <c r="J168" s="7">
        <v>428</v>
      </c>
      <c r="K168" s="7" t="s">
        <v>7167</v>
      </c>
      <c r="L168" s="7" t="s">
        <v>7168</v>
      </c>
      <c r="M168" s="7" t="s">
        <v>7169</v>
      </c>
      <c r="N168" s="7" t="s">
        <v>7170</v>
      </c>
      <c r="O168" s="7"/>
      <c r="P168" s="7"/>
      <c r="Q168" s="7"/>
      <c r="R168" s="7"/>
      <c r="S168" s="7"/>
      <c r="T168" s="7"/>
      <c r="U168" s="7"/>
      <c r="V168" s="7"/>
      <c r="W168" s="7"/>
      <c r="X168" s="7"/>
      <c r="Y168" s="7"/>
      <c r="Z168" s="7"/>
      <c r="AA168" s="7"/>
      <c r="AB168" s="7"/>
    </row>
    <row r="169" spans="1:28" ht="22.5" customHeight="1">
      <c r="A169" t="s">
        <v>14464</v>
      </c>
      <c r="B169" s="7" t="s">
        <v>17</v>
      </c>
      <c r="C169" s="7" t="s">
        <v>7171</v>
      </c>
      <c r="D169" s="7" t="s">
        <v>7172</v>
      </c>
      <c r="E169" s="7" t="s">
        <v>7173</v>
      </c>
      <c r="F169" s="7" t="s">
        <v>7174</v>
      </c>
      <c r="G169" s="7"/>
      <c r="H169" s="10" t="s">
        <v>7175</v>
      </c>
      <c r="I169" s="7">
        <v>5</v>
      </c>
      <c r="J169" s="7">
        <v>335</v>
      </c>
      <c r="K169" s="7" t="s">
        <v>7176</v>
      </c>
      <c r="L169" s="7" t="s">
        <v>7177</v>
      </c>
      <c r="M169" s="7" t="s">
        <v>7143</v>
      </c>
      <c r="N169" s="7" t="s">
        <v>7178</v>
      </c>
      <c r="O169" s="7"/>
      <c r="P169" s="7"/>
      <c r="Q169" s="7"/>
      <c r="R169" s="7"/>
      <c r="S169" s="7"/>
      <c r="T169" s="7"/>
      <c r="U169" s="7"/>
      <c r="V169" s="7"/>
      <c r="W169" s="7"/>
      <c r="X169" s="7"/>
      <c r="Y169" s="7"/>
      <c r="Z169" s="7"/>
      <c r="AA169" s="7"/>
      <c r="AB169" s="7"/>
    </row>
    <row r="170" spans="1:28" ht="22.5" customHeight="1">
      <c r="A170" t="s">
        <v>14464</v>
      </c>
      <c r="B170" s="7" t="s">
        <v>17</v>
      </c>
      <c r="C170" s="7" t="s">
        <v>7179</v>
      </c>
      <c r="D170" s="7" t="s">
        <v>7180</v>
      </c>
      <c r="E170" s="7" t="s">
        <v>7181</v>
      </c>
      <c r="F170" s="7" t="s">
        <v>7182</v>
      </c>
      <c r="G170" s="7"/>
      <c r="H170" s="10" t="s">
        <v>7183</v>
      </c>
      <c r="I170" s="7">
        <v>4.5999999999999996</v>
      </c>
      <c r="J170" s="7">
        <v>381</v>
      </c>
      <c r="K170" s="7" t="s">
        <v>7184</v>
      </c>
      <c r="L170" s="7" t="s">
        <v>7185</v>
      </c>
      <c r="M170" s="7" t="s">
        <v>7186</v>
      </c>
      <c r="N170" s="7" t="s">
        <v>7187</v>
      </c>
      <c r="O170" s="7"/>
      <c r="P170" s="7"/>
      <c r="Q170" s="7"/>
      <c r="R170" s="7"/>
      <c r="S170" s="7"/>
      <c r="T170" s="7"/>
      <c r="U170" s="7"/>
      <c r="V170" s="7"/>
      <c r="W170" s="7"/>
      <c r="X170" s="7"/>
      <c r="Y170" s="7"/>
      <c r="Z170" s="7"/>
      <c r="AA170" s="7"/>
      <c r="AB170" s="7"/>
    </row>
    <row r="171" spans="1:28" ht="22.5" customHeight="1">
      <c r="A171" t="s">
        <v>14464</v>
      </c>
      <c r="B171" s="7" t="s">
        <v>17</v>
      </c>
      <c r="C171" s="7" t="s">
        <v>7188</v>
      </c>
      <c r="D171" s="7" t="s">
        <v>7189</v>
      </c>
      <c r="E171" s="7" t="s">
        <v>7190</v>
      </c>
      <c r="F171" s="7" t="s">
        <v>7191</v>
      </c>
      <c r="G171" s="7"/>
      <c r="H171" s="10" t="s">
        <v>7192</v>
      </c>
      <c r="I171" s="7">
        <v>4.8</v>
      </c>
      <c r="J171" s="7">
        <v>309</v>
      </c>
      <c r="K171" s="7" t="s">
        <v>7193</v>
      </c>
      <c r="L171" s="7" t="s">
        <v>7194</v>
      </c>
      <c r="M171" s="7" t="s">
        <v>7152</v>
      </c>
      <c r="N171" s="7" t="s">
        <v>7195</v>
      </c>
      <c r="O171" s="7"/>
      <c r="P171" s="7"/>
      <c r="Q171" s="7"/>
      <c r="R171" s="7"/>
      <c r="S171" s="7"/>
      <c r="T171" s="7"/>
      <c r="U171" s="7"/>
      <c r="V171" s="7"/>
      <c r="W171" s="7"/>
      <c r="X171" s="7"/>
      <c r="Y171" s="7"/>
      <c r="Z171" s="7"/>
      <c r="AA171" s="7"/>
      <c r="AB171" s="7"/>
    </row>
    <row r="172" spans="1:28" ht="22.5" customHeight="1">
      <c r="A172" t="s">
        <v>14464</v>
      </c>
      <c r="B172" s="7" t="s">
        <v>17</v>
      </c>
      <c r="C172" s="7" t="s">
        <v>7196</v>
      </c>
      <c r="D172" s="7" t="s">
        <v>7197</v>
      </c>
      <c r="E172" s="7" t="s">
        <v>7198</v>
      </c>
      <c r="F172" s="7" t="s">
        <v>7199</v>
      </c>
      <c r="G172" s="7"/>
      <c r="H172" s="10" t="s">
        <v>7200</v>
      </c>
      <c r="I172" s="7">
        <v>4.8</v>
      </c>
      <c r="J172" s="7">
        <v>49</v>
      </c>
      <c r="K172" s="7" t="s">
        <v>7201</v>
      </c>
      <c r="L172" s="7" t="s">
        <v>7202</v>
      </c>
      <c r="M172" s="7" t="s">
        <v>7143</v>
      </c>
      <c r="N172" s="7" t="s">
        <v>316</v>
      </c>
      <c r="O172" s="7"/>
      <c r="P172" s="7"/>
      <c r="Q172" s="7"/>
      <c r="R172" s="7"/>
      <c r="S172" s="7"/>
      <c r="T172" s="7"/>
      <c r="U172" s="7"/>
      <c r="V172" s="7"/>
      <c r="W172" s="7"/>
      <c r="X172" s="7"/>
      <c r="Y172" s="7"/>
      <c r="Z172" s="7"/>
      <c r="AA172" s="7"/>
      <c r="AB172" s="7"/>
    </row>
    <row r="173" spans="1:28" ht="22.5" customHeight="1">
      <c r="A173" t="s">
        <v>14464</v>
      </c>
      <c r="B173" s="7" t="s">
        <v>17</v>
      </c>
      <c r="C173" s="7" t="s">
        <v>7203</v>
      </c>
      <c r="D173" s="7" t="s">
        <v>7204</v>
      </c>
      <c r="E173" s="7" t="s">
        <v>7205</v>
      </c>
      <c r="F173" s="7" t="s">
        <v>7206</v>
      </c>
      <c r="G173" s="7"/>
      <c r="H173" s="10" t="s">
        <v>7207</v>
      </c>
      <c r="I173" s="7">
        <v>4.9000000000000004</v>
      </c>
      <c r="J173" s="7">
        <v>506</v>
      </c>
      <c r="K173" s="7" t="s">
        <v>7208</v>
      </c>
      <c r="L173" s="7" t="s">
        <v>7209</v>
      </c>
      <c r="M173" s="7" t="s">
        <v>7210</v>
      </c>
      <c r="N173" s="7" t="s">
        <v>316</v>
      </c>
      <c r="O173" s="7"/>
      <c r="P173" s="7"/>
      <c r="Q173" s="7"/>
      <c r="R173" s="7"/>
      <c r="S173" s="7"/>
      <c r="T173" s="7"/>
      <c r="U173" s="7"/>
      <c r="V173" s="7"/>
      <c r="W173" s="7"/>
      <c r="X173" s="7"/>
      <c r="Y173" s="7"/>
      <c r="Z173" s="7"/>
      <c r="AA173" s="7"/>
      <c r="AB173" s="7"/>
    </row>
    <row r="174" spans="1:28" ht="22.5" customHeight="1">
      <c r="A174" t="s">
        <v>14464</v>
      </c>
      <c r="B174" s="7" t="s">
        <v>17</v>
      </c>
      <c r="C174" s="7" t="s">
        <v>7211</v>
      </c>
      <c r="D174" s="7" t="s">
        <v>7212</v>
      </c>
      <c r="E174" s="7" t="s">
        <v>7213</v>
      </c>
      <c r="F174" s="7" t="s">
        <v>7214</v>
      </c>
      <c r="G174" s="7"/>
      <c r="H174" s="10" t="s">
        <v>7215</v>
      </c>
      <c r="I174" s="7">
        <v>4.5999999999999996</v>
      </c>
      <c r="J174" s="7">
        <v>239</v>
      </c>
      <c r="K174" s="7" t="s">
        <v>7216</v>
      </c>
      <c r="L174" s="7" t="s">
        <v>7217</v>
      </c>
      <c r="M174" s="7" t="s">
        <v>7218</v>
      </c>
      <c r="N174" s="7" t="s">
        <v>316</v>
      </c>
      <c r="O174" s="7"/>
      <c r="P174" s="7"/>
      <c r="Q174" s="7"/>
      <c r="R174" s="7"/>
      <c r="S174" s="7"/>
      <c r="T174" s="7"/>
      <c r="U174" s="7"/>
      <c r="V174" s="7"/>
      <c r="W174" s="7"/>
      <c r="X174" s="7"/>
      <c r="Y174" s="7"/>
      <c r="Z174" s="7"/>
      <c r="AA174" s="7"/>
      <c r="AB174" s="7"/>
    </row>
    <row r="175" spans="1:28" ht="22.5" customHeight="1">
      <c r="A175" t="s">
        <v>14464</v>
      </c>
      <c r="B175" s="7" t="s">
        <v>17</v>
      </c>
      <c r="C175" s="7" t="s">
        <v>7219</v>
      </c>
      <c r="D175" s="7" t="s">
        <v>7220</v>
      </c>
      <c r="E175" s="7" t="s">
        <v>7221</v>
      </c>
      <c r="F175" s="7" t="s">
        <v>7199</v>
      </c>
      <c r="G175" s="7"/>
      <c r="H175" s="10" t="s">
        <v>7222</v>
      </c>
      <c r="I175" s="7">
        <v>4.8</v>
      </c>
      <c r="J175" s="7">
        <v>107</v>
      </c>
      <c r="K175" s="7" t="s">
        <v>7223</v>
      </c>
      <c r="L175" s="7" t="s">
        <v>7202</v>
      </c>
      <c r="M175" s="7" t="s">
        <v>7143</v>
      </c>
      <c r="N175" s="7" t="s">
        <v>316</v>
      </c>
      <c r="O175" s="7"/>
      <c r="P175" s="7"/>
      <c r="Q175" s="7"/>
      <c r="R175" s="7"/>
      <c r="S175" s="7"/>
      <c r="T175" s="7"/>
      <c r="U175" s="7"/>
      <c r="V175" s="7"/>
      <c r="W175" s="7"/>
      <c r="X175" s="7"/>
      <c r="Y175" s="7"/>
      <c r="Z175" s="7"/>
      <c r="AA175" s="7"/>
      <c r="AB175" s="7"/>
    </row>
    <row r="176" spans="1:28" ht="22.5" customHeight="1">
      <c r="A176" t="s">
        <v>14464</v>
      </c>
      <c r="B176" s="7" t="s">
        <v>17</v>
      </c>
      <c r="C176" s="7" t="s">
        <v>7224</v>
      </c>
      <c r="D176" s="7" t="s">
        <v>7225</v>
      </c>
      <c r="E176" s="7" t="s">
        <v>7226</v>
      </c>
      <c r="F176" s="7" t="s">
        <v>7227</v>
      </c>
      <c r="G176" s="7"/>
      <c r="H176" s="10" t="s">
        <v>7228</v>
      </c>
      <c r="I176" s="7">
        <v>4.9000000000000004</v>
      </c>
      <c r="J176" s="7">
        <v>902</v>
      </c>
      <c r="K176" s="7" t="s">
        <v>7229</v>
      </c>
      <c r="L176" s="7" t="s">
        <v>7230</v>
      </c>
      <c r="M176" s="7" t="s">
        <v>7231</v>
      </c>
      <c r="N176" s="7" t="s">
        <v>7232</v>
      </c>
      <c r="O176" s="7"/>
      <c r="P176" s="7"/>
      <c r="Q176" s="7"/>
      <c r="R176" s="7"/>
      <c r="S176" s="7"/>
      <c r="T176" s="7"/>
      <c r="U176" s="7"/>
      <c r="V176" s="7"/>
      <c r="W176" s="7"/>
      <c r="X176" s="7"/>
      <c r="Y176" s="7"/>
      <c r="Z176" s="7"/>
      <c r="AA176" s="7"/>
      <c r="AB176" s="7"/>
    </row>
    <row r="177" spans="1:28" ht="22.5" customHeight="1">
      <c r="A177" t="s">
        <v>14464</v>
      </c>
      <c r="B177" s="7" t="s">
        <v>17</v>
      </c>
      <c r="C177" s="7" t="s">
        <v>7233</v>
      </c>
      <c r="D177" s="7" t="s">
        <v>7234</v>
      </c>
      <c r="E177" s="7" t="s">
        <v>7235</v>
      </c>
      <c r="F177" s="7" t="s">
        <v>7236</v>
      </c>
      <c r="G177" s="7"/>
      <c r="H177" s="10" t="s">
        <v>7237</v>
      </c>
      <c r="I177" s="7">
        <v>4.7</v>
      </c>
      <c r="J177" s="7">
        <v>433</v>
      </c>
      <c r="K177" s="7" t="s">
        <v>7238</v>
      </c>
      <c r="L177" s="7" t="s">
        <v>7239</v>
      </c>
      <c r="M177" s="7" t="s">
        <v>7240</v>
      </c>
      <c r="N177" s="7" t="s">
        <v>7241</v>
      </c>
      <c r="O177" s="7"/>
      <c r="P177" s="7"/>
      <c r="Q177" s="7"/>
      <c r="R177" s="7"/>
      <c r="S177" s="7"/>
      <c r="T177" s="7"/>
      <c r="U177" s="7"/>
      <c r="V177" s="7"/>
      <c r="W177" s="7"/>
      <c r="X177" s="7"/>
      <c r="Y177" s="7"/>
      <c r="Z177" s="7"/>
      <c r="AA177" s="7"/>
      <c r="AB177" s="7"/>
    </row>
    <row r="178" spans="1:28" ht="22.5" customHeight="1">
      <c r="A178" t="s">
        <v>14464</v>
      </c>
      <c r="B178" s="7" t="s">
        <v>17</v>
      </c>
      <c r="C178" s="7" t="s">
        <v>7242</v>
      </c>
      <c r="D178" s="7" t="s">
        <v>7243</v>
      </c>
      <c r="E178" s="7" t="s">
        <v>7244</v>
      </c>
      <c r="F178" s="7" t="s">
        <v>7245</v>
      </c>
      <c r="G178" s="7"/>
      <c r="H178" s="10" t="s">
        <v>7246</v>
      </c>
      <c r="I178" s="7">
        <v>4.3</v>
      </c>
      <c r="J178" s="7">
        <v>300</v>
      </c>
      <c r="K178" s="7" t="s">
        <v>7247</v>
      </c>
      <c r="L178" s="7" t="s">
        <v>7248</v>
      </c>
      <c r="M178" s="7" t="s">
        <v>7249</v>
      </c>
      <c r="N178" s="7" t="s">
        <v>7250</v>
      </c>
      <c r="O178" s="7"/>
      <c r="P178" s="7"/>
      <c r="Q178" s="7"/>
      <c r="R178" s="7"/>
      <c r="S178" s="7"/>
      <c r="T178" s="7"/>
      <c r="U178" s="7"/>
      <c r="V178" s="7"/>
      <c r="W178" s="7"/>
      <c r="X178" s="7"/>
      <c r="Y178" s="7"/>
      <c r="Z178" s="7"/>
      <c r="AA178" s="7"/>
      <c r="AB178" s="7"/>
    </row>
    <row r="179" spans="1:28" ht="22.5" customHeight="1">
      <c r="A179" t="s">
        <v>14464</v>
      </c>
      <c r="B179" s="7" t="s">
        <v>17</v>
      </c>
      <c r="C179" s="7" t="s">
        <v>7251</v>
      </c>
      <c r="D179" s="7" t="s">
        <v>7252</v>
      </c>
      <c r="E179" s="7" t="s">
        <v>7253</v>
      </c>
      <c r="F179" s="7" t="s">
        <v>7254</v>
      </c>
      <c r="G179" s="7"/>
      <c r="H179" s="10" t="s">
        <v>7255</v>
      </c>
      <c r="I179" s="7">
        <v>4.8</v>
      </c>
      <c r="J179" s="7">
        <v>278</v>
      </c>
      <c r="K179" s="7" t="s">
        <v>7256</v>
      </c>
      <c r="L179" s="7" t="s">
        <v>7257</v>
      </c>
      <c r="M179" s="7" t="s">
        <v>7143</v>
      </c>
      <c r="N179" s="7" t="s">
        <v>7258</v>
      </c>
      <c r="O179" s="7"/>
      <c r="P179" s="7"/>
      <c r="Q179" s="7"/>
      <c r="R179" s="7"/>
      <c r="S179" s="7"/>
      <c r="T179" s="7"/>
      <c r="U179" s="7"/>
      <c r="V179" s="7"/>
      <c r="W179" s="7"/>
      <c r="X179" s="7"/>
      <c r="Y179" s="7"/>
      <c r="Z179" s="7"/>
      <c r="AA179" s="7"/>
      <c r="AB179" s="7"/>
    </row>
    <row r="180" spans="1:28" ht="22.5" customHeight="1">
      <c r="A180" t="s">
        <v>14464</v>
      </c>
      <c r="B180" s="7" t="s">
        <v>17</v>
      </c>
      <c r="C180" s="7" t="s">
        <v>7259</v>
      </c>
      <c r="D180" s="7" t="s">
        <v>7260</v>
      </c>
      <c r="E180" s="7" t="s">
        <v>7261</v>
      </c>
      <c r="F180" s="7" t="s">
        <v>7262</v>
      </c>
      <c r="G180" s="7"/>
      <c r="H180" s="10" t="s">
        <v>7175</v>
      </c>
      <c r="I180" s="7">
        <v>5</v>
      </c>
      <c r="J180" s="7">
        <v>100</v>
      </c>
      <c r="K180" s="7" t="s">
        <v>7263</v>
      </c>
      <c r="L180" s="7" t="s">
        <v>7177</v>
      </c>
      <c r="M180" s="7" t="s">
        <v>7143</v>
      </c>
      <c r="N180" s="7" t="s">
        <v>7178</v>
      </c>
      <c r="O180" s="7"/>
      <c r="P180" s="7"/>
      <c r="Q180" s="7"/>
      <c r="R180" s="7"/>
      <c r="S180" s="7"/>
      <c r="T180" s="7"/>
      <c r="U180" s="7"/>
      <c r="V180" s="7"/>
      <c r="W180" s="7"/>
      <c r="X180" s="7"/>
      <c r="Y180" s="7"/>
      <c r="Z180" s="7"/>
      <c r="AA180" s="7"/>
      <c r="AB180" s="7"/>
    </row>
    <row r="181" spans="1:28" ht="22.5" customHeight="1">
      <c r="A181" t="s">
        <v>14464</v>
      </c>
      <c r="B181" s="7" t="s">
        <v>17</v>
      </c>
      <c r="C181" s="7" t="s">
        <v>7264</v>
      </c>
      <c r="D181" s="7" t="s">
        <v>7260</v>
      </c>
      <c r="E181" s="7" t="s">
        <v>7265</v>
      </c>
      <c r="F181" s="7" t="s">
        <v>7266</v>
      </c>
      <c r="G181" s="7"/>
      <c r="H181" s="10" t="s">
        <v>7267</v>
      </c>
      <c r="I181" s="7">
        <v>4.4000000000000004</v>
      </c>
      <c r="J181" s="7">
        <v>193</v>
      </c>
      <c r="K181" s="7" t="s">
        <v>7268</v>
      </c>
      <c r="L181" s="7" t="s">
        <v>7151</v>
      </c>
      <c r="M181" s="7" t="s">
        <v>7152</v>
      </c>
      <c r="N181" s="7" t="s">
        <v>888</v>
      </c>
      <c r="O181" s="7"/>
      <c r="P181" s="7"/>
      <c r="Q181" s="7"/>
      <c r="R181" s="7"/>
      <c r="S181" s="7"/>
      <c r="T181" s="7"/>
      <c r="U181" s="7"/>
      <c r="V181" s="7"/>
      <c r="W181" s="7"/>
      <c r="X181" s="7"/>
      <c r="Y181" s="7"/>
      <c r="Z181" s="7"/>
      <c r="AA181" s="7"/>
      <c r="AB181" s="7"/>
    </row>
    <row r="182" spans="1:28" ht="22.5" customHeight="1">
      <c r="A182" t="s">
        <v>14464</v>
      </c>
      <c r="B182" s="7" t="s">
        <v>17</v>
      </c>
      <c r="C182" s="7" t="s">
        <v>7269</v>
      </c>
      <c r="D182" s="7" t="s">
        <v>7270</v>
      </c>
      <c r="E182" s="7" t="s">
        <v>7271</v>
      </c>
      <c r="F182" s="7" t="s">
        <v>7272</v>
      </c>
      <c r="G182" s="7"/>
      <c r="H182" s="10" t="s">
        <v>7273</v>
      </c>
      <c r="I182" s="7">
        <v>5</v>
      </c>
      <c r="J182" s="7">
        <v>276</v>
      </c>
      <c r="K182" s="7" t="s">
        <v>7274</v>
      </c>
      <c r="L182" s="7" t="s">
        <v>7275</v>
      </c>
      <c r="M182" s="7" t="s">
        <v>7276</v>
      </c>
      <c r="N182" s="7" t="s">
        <v>7277</v>
      </c>
      <c r="O182" s="7"/>
      <c r="P182" s="7"/>
      <c r="Q182" s="7"/>
      <c r="R182" s="7"/>
      <c r="S182" s="7"/>
      <c r="T182" s="7"/>
      <c r="U182" s="7"/>
      <c r="V182" s="7"/>
      <c r="W182" s="7"/>
      <c r="X182" s="7"/>
      <c r="Y182" s="7"/>
      <c r="Z182" s="7"/>
      <c r="AA182" s="7"/>
      <c r="AB182" s="7"/>
    </row>
    <row r="183" spans="1:28" ht="22.5" customHeight="1">
      <c r="A183" t="s">
        <v>14464</v>
      </c>
      <c r="B183" s="7" t="s">
        <v>17</v>
      </c>
      <c r="C183" s="7" t="s">
        <v>7278</v>
      </c>
      <c r="D183" s="7" t="s">
        <v>7279</v>
      </c>
      <c r="E183" s="7" t="s">
        <v>7280</v>
      </c>
      <c r="F183" s="7" t="s">
        <v>7281</v>
      </c>
      <c r="G183" s="7"/>
      <c r="H183" s="20" t="s">
        <v>7282</v>
      </c>
      <c r="I183" s="24">
        <v>4.7</v>
      </c>
      <c r="J183" s="7">
        <v>168</v>
      </c>
      <c r="K183" s="7" t="s">
        <v>7283</v>
      </c>
      <c r="L183" s="7" t="s">
        <v>7284</v>
      </c>
      <c r="M183" s="7" t="s">
        <v>7143</v>
      </c>
      <c r="N183" s="7" t="s">
        <v>7285</v>
      </c>
      <c r="O183" s="7"/>
      <c r="P183" s="7"/>
      <c r="Q183" s="7"/>
      <c r="R183" s="7"/>
      <c r="S183" s="7"/>
      <c r="T183" s="7"/>
      <c r="U183" s="7"/>
      <c r="V183" s="7"/>
      <c r="W183" s="7"/>
      <c r="X183" s="7"/>
      <c r="Y183" s="7"/>
      <c r="Z183" s="7"/>
      <c r="AA183" s="7"/>
      <c r="AB183" s="7"/>
    </row>
    <row r="184" spans="1:28" ht="12.75">
      <c r="B184" s="7"/>
      <c r="C184" s="7"/>
      <c r="D184" s="10"/>
      <c r="E184" s="7"/>
      <c r="F184" s="7"/>
      <c r="G184" s="7"/>
      <c r="H184" s="7"/>
      <c r="I184" s="10"/>
      <c r="J184" s="7"/>
      <c r="K184" s="7"/>
      <c r="L184" s="7"/>
      <c r="M184" s="7"/>
      <c r="N184" s="7"/>
      <c r="O184" s="7"/>
      <c r="P184" s="7"/>
      <c r="Q184" s="7"/>
      <c r="R184" s="7"/>
      <c r="S184" s="7"/>
      <c r="T184" s="7"/>
      <c r="U184" s="7"/>
      <c r="V184" s="7"/>
      <c r="W184" s="7"/>
      <c r="X184" s="7"/>
      <c r="Y184" s="7"/>
      <c r="Z184" s="7"/>
      <c r="AA184" s="7"/>
      <c r="AB184" s="7"/>
    </row>
    <row r="185" spans="1:28" ht="12.75">
      <c r="B185" s="7"/>
      <c r="C185" s="7"/>
      <c r="D185" s="10"/>
      <c r="E185" s="7"/>
      <c r="F185" s="7"/>
      <c r="G185" s="7"/>
      <c r="H185" s="7"/>
      <c r="I185" s="10"/>
      <c r="J185" s="7"/>
      <c r="K185" s="7"/>
      <c r="L185" s="7"/>
      <c r="M185" s="7"/>
      <c r="N185" s="7"/>
      <c r="O185" s="7"/>
      <c r="P185" s="7"/>
      <c r="Q185" s="7"/>
      <c r="R185" s="7"/>
      <c r="S185" s="7"/>
      <c r="T185" s="7"/>
      <c r="U185" s="7"/>
      <c r="V185" s="7"/>
      <c r="W185" s="7"/>
      <c r="X185" s="7"/>
      <c r="Y185" s="7"/>
      <c r="Z185" s="7"/>
      <c r="AA185" s="7"/>
      <c r="AB185" s="7"/>
    </row>
    <row r="186" spans="1:28" ht="12.75">
      <c r="B186" s="7"/>
      <c r="C186" s="7"/>
      <c r="D186" s="10"/>
      <c r="E186" s="7"/>
      <c r="F186" s="7"/>
      <c r="G186" s="7"/>
      <c r="H186" s="7"/>
      <c r="I186" s="10"/>
      <c r="J186" s="7"/>
      <c r="K186" s="7"/>
      <c r="L186" s="7"/>
      <c r="M186" s="7"/>
      <c r="N186" s="7"/>
      <c r="O186" s="7"/>
      <c r="P186" s="7"/>
      <c r="Q186" s="7"/>
      <c r="R186" s="7"/>
      <c r="S186" s="7"/>
      <c r="T186" s="7"/>
      <c r="U186" s="7"/>
      <c r="V186" s="7"/>
      <c r="W186" s="7"/>
      <c r="X186" s="7"/>
      <c r="Y186" s="7"/>
      <c r="Z186" s="7"/>
      <c r="AA186" s="7"/>
      <c r="AB186" s="7"/>
    </row>
    <row r="187" spans="1:28" ht="12.75">
      <c r="B187" s="7"/>
      <c r="C187" s="7"/>
      <c r="D187" s="10"/>
      <c r="E187" s="7"/>
      <c r="F187" s="7"/>
      <c r="G187" s="7"/>
      <c r="H187" s="7"/>
      <c r="I187" s="10"/>
      <c r="J187" s="7"/>
      <c r="K187" s="7"/>
      <c r="L187" s="7"/>
      <c r="M187" s="7"/>
      <c r="N187" s="7"/>
      <c r="O187" s="7"/>
      <c r="P187" s="7"/>
      <c r="Q187" s="7"/>
      <c r="R187" s="7"/>
      <c r="S187" s="7"/>
      <c r="T187" s="7"/>
      <c r="U187" s="7"/>
      <c r="V187" s="7"/>
      <c r="W187" s="7"/>
      <c r="X187" s="7"/>
      <c r="Y187" s="7"/>
      <c r="Z187" s="7"/>
      <c r="AA187" s="7"/>
      <c r="AB187" s="7"/>
    </row>
    <row r="188" spans="1:28" ht="12.75">
      <c r="B188" s="7"/>
      <c r="C188" s="7"/>
      <c r="D188" s="10"/>
      <c r="E188" s="7"/>
      <c r="F188" s="7"/>
      <c r="G188" s="7"/>
      <c r="H188" s="7"/>
      <c r="I188" s="10"/>
      <c r="J188" s="7"/>
      <c r="K188" s="7"/>
      <c r="L188" s="7"/>
      <c r="M188" s="7"/>
      <c r="N188" s="7"/>
      <c r="O188" s="7"/>
      <c r="P188" s="7"/>
      <c r="Q188" s="7"/>
      <c r="R188" s="7"/>
      <c r="S188" s="7"/>
      <c r="T188" s="7"/>
      <c r="U188" s="7"/>
      <c r="V188" s="7"/>
      <c r="W188" s="7"/>
      <c r="X188" s="7"/>
      <c r="Y188" s="7"/>
      <c r="Z188" s="7"/>
      <c r="AA188" s="7"/>
      <c r="AB188" s="7"/>
    </row>
    <row r="189" spans="1:28" ht="12.75">
      <c r="B189" s="7"/>
      <c r="C189" s="7"/>
      <c r="D189" s="10"/>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spans="1:28" ht="12.75">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spans="1:28" ht="12.75">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spans="1:28" ht="12.75">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spans="2:28" ht="12.75">
      <c r="B193" s="7"/>
      <c r="C193" s="7"/>
      <c r="D193" s="10"/>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spans="2:28" ht="12.75">
      <c r="B194" s="7"/>
      <c r="C194" s="7"/>
      <c r="D194" s="10"/>
      <c r="E194" s="7"/>
      <c r="F194" s="7"/>
      <c r="G194" s="7"/>
      <c r="H194" s="7"/>
      <c r="I194" s="10"/>
      <c r="J194" s="7"/>
      <c r="K194" s="7"/>
      <c r="L194" s="7"/>
      <c r="M194" s="7"/>
      <c r="N194" s="7"/>
      <c r="O194" s="7"/>
      <c r="P194" s="7"/>
      <c r="Q194" s="7"/>
      <c r="R194" s="7"/>
      <c r="S194" s="7"/>
      <c r="T194" s="7"/>
      <c r="U194" s="7"/>
      <c r="V194" s="7"/>
      <c r="W194" s="7"/>
      <c r="X194" s="7"/>
      <c r="Y194" s="7"/>
      <c r="Z194" s="7"/>
      <c r="AA194" s="7"/>
      <c r="AB194" s="7"/>
    </row>
    <row r="195" spans="2:28" ht="12.75">
      <c r="B195" s="7"/>
      <c r="C195" s="7"/>
      <c r="D195" s="10"/>
      <c r="E195" s="7"/>
      <c r="F195" s="7"/>
      <c r="G195" s="7"/>
      <c r="H195" s="7"/>
      <c r="I195" s="10"/>
      <c r="J195" s="7"/>
      <c r="K195" s="7"/>
      <c r="L195" s="7"/>
      <c r="M195" s="7"/>
      <c r="N195" s="7"/>
      <c r="O195" s="7"/>
      <c r="P195" s="7"/>
      <c r="Q195" s="7"/>
      <c r="R195" s="7"/>
      <c r="S195" s="7"/>
      <c r="T195" s="7"/>
      <c r="U195" s="7"/>
      <c r="V195" s="7"/>
      <c r="W195" s="7"/>
      <c r="X195" s="7"/>
      <c r="Y195" s="7"/>
      <c r="Z195" s="7"/>
      <c r="AA195" s="7"/>
      <c r="AB195" s="7"/>
    </row>
    <row r="196" spans="2:28" ht="12.75">
      <c r="B196" s="7"/>
      <c r="C196" s="7"/>
      <c r="D196" s="10"/>
      <c r="E196" s="7"/>
      <c r="F196" s="7"/>
      <c r="G196" s="7"/>
      <c r="H196" s="7"/>
      <c r="I196" s="10"/>
      <c r="J196" s="7"/>
      <c r="K196" s="7"/>
      <c r="L196" s="7"/>
      <c r="M196" s="7"/>
      <c r="N196" s="7"/>
      <c r="O196" s="7"/>
      <c r="P196" s="7"/>
      <c r="Q196" s="7"/>
      <c r="R196" s="7"/>
      <c r="S196" s="7"/>
      <c r="T196" s="7"/>
      <c r="U196" s="7"/>
      <c r="V196" s="7"/>
      <c r="W196" s="7"/>
      <c r="X196" s="7"/>
      <c r="Y196" s="7"/>
      <c r="Z196" s="7"/>
      <c r="AA196" s="7"/>
      <c r="AB196" s="7"/>
    </row>
    <row r="197" spans="2:28" ht="12.75">
      <c r="B197" s="7"/>
      <c r="C197" s="7"/>
      <c r="D197" s="10"/>
      <c r="E197" s="7"/>
      <c r="F197" s="7"/>
      <c r="G197" s="7"/>
      <c r="H197" s="7"/>
      <c r="I197" s="10"/>
      <c r="J197" s="7"/>
      <c r="K197" s="7"/>
      <c r="L197" s="7"/>
      <c r="M197" s="7"/>
      <c r="N197" s="7"/>
      <c r="O197" s="7"/>
      <c r="P197" s="7"/>
      <c r="Q197" s="7"/>
      <c r="R197" s="7"/>
      <c r="S197" s="7"/>
      <c r="T197" s="7"/>
      <c r="U197" s="7"/>
      <c r="V197" s="7"/>
      <c r="W197" s="7"/>
      <c r="X197" s="7"/>
      <c r="Y197" s="7"/>
      <c r="Z197" s="7"/>
      <c r="AA197" s="7"/>
      <c r="AB197" s="7"/>
    </row>
    <row r="198" spans="2:28" ht="12.75">
      <c r="B198" s="7"/>
      <c r="C198" s="7"/>
      <c r="D198" s="17"/>
      <c r="E198" s="7"/>
      <c r="F198" s="7"/>
      <c r="G198" s="7"/>
      <c r="H198" s="7"/>
      <c r="I198" s="17"/>
      <c r="J198" s="7"/>
      <c r="K198" s="7"/>
      <c r="L198" s="7"/>
      <c r="M198" s="7"/>
      <c r="N198" s="7"/>
      <c r="O198" s="7"/>
      <c r="P198" s="7"/>
      <c r="Q198" s="7"/>
      <c r="R198" s="7"/>
      <c r="S198" s="7"/>
      <c r="T198" s="7"/>
      <c r="U198" s="7"/>
      <c r="V198" s="7"/>
      <c r="W198" s="7"/>
      <c r="X198" s="7"/>
      <c r="Y198" s="7"/>
      <c r="Z198" s="7"/>
      <c r="AA198" s="7"/>
      <c r="AB198" s="7"/>
    </row>
    <row r="199" spans="2:28" ht="12.75">
      <c r="B199" s="7"/>
      <c r="C199" s="7"/>
      <c r="D199" s="10"/>
      <c r="E199" s="7"/>
      <c r="F199" s="7"/>
      <c r="G199" s="7"/>
      <c r="H199" s="7"/>
      <c r="I199" s="10"/>
      <c r="J199" s="7"/>
      <c r="K199" s="7"/>
      <c r="L199" s="7"/>
      <c r="M199" s="7"/>
      <c r="N199" s="7"/>
      <c r="O199" s="7"/>
      <c r="P199" s="7"/>
      <c r="Q199" s="7"/>
      <c r="R199" s="7"/>
      <c r="S199" s="7"/>
      <c r="T199" s="7"/>
      <c r="U199" s="7"/>
      <c r="V199" s="7"/>
      <c r="W199" s="7"/>
      <c r="X199" s="7"/>
      <c r="Y199" s="7"/>
      <c r="Z199" s="7"/>
      <c r="AA199" s="7"/>
      <c r="AB199" s="7"/>
    </row>
    <row r="200" spans="2:28" ht="12.75">
      <c r="B200" s="7"/>
      <c r="C200" s="7"/>
      <c r="D200" s="10"/>
      <c r="E200" s="7"/>
      <c r="F200" s="7"/>
      <c r="G200" s="7"/>
      <c r="H200" s="7"/>
      <c r="I200" s="10"/>
      <c r="J200" s="7"/>
      <c r="K200" s="7"/>
      <c r="L200" s="7"/>
      <c r="M200" s="7"/>
      <c r="N200" s="7"/>
      <c r="O200" s="7"/>
      <c r="P200" s="7"/>
      <c r="Q200" s="7"/>
      <c r="R200" s="7"/>
      <c r="S200" s="7"/>
      <c r="T200" s="7"/>
      <c r="U200" s="7"/>
      <c r="V200" s="7"/>
      <c r="W200" s="7"/>
      <c r="X200" s="7"/>
      <c r="Y200" s="7"/>
      <c r="Z200" s="7"/>
      <c r="AA200" s="7"/>
      <c r="AB200" s="7"/>
    </row>
    <row r="201" spans="2:28" ht="12.75">
      <c r="B201" s="7"/>
      <c r="C201" s="7"/>
      <c r="D201" s="10"/>
      <c r="E201" s="7"/>
      <c r="F201" s="7"/>
      <c r="G201" s="7"/>
      <c r="H201" s="7"/>
      <c r="I201" s="10"/>
      <c r="J201" s="7"/>
      <c r="K201" s="7"/>
      <c r="L201" s="7"/>
      <c r="M201" s="7"/>
      <c r="N201" s="7"/>
      <c r="O201" s="7"/>
      <c r="P201" s="7"/>
      <c r="Q201" s="7"/>
      <c r="R201" s="7"/>
      <c r="S201" s="7"/>
      <c r="T201" s="7"/>
      <c r="U201" s="7"/>
      <c r="V201" s="7"/>
      <c r="W201" s="7"/>
      <c r="X201" s="7"/>
      <c r="Y201" s="7"/>
      <c r="Z201" s="7"/>
      <c r="AA201" s="7"/>
      <c r="AB201" s="7"/>
    </row>
    <row r="202" spans="2:28" ht="12.75">
      <c r="B202" s="7"/>
      <c r="C202" s="7"/>
      <c r="D202" s="10"/>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spans="2:28" ht="12.75">
      <c r="B203" s="7"/>
      <c r="C203" s="7"/>
      <c r="D203" s="10"/>
      <c r="E203" s="7"/>
      <c r="F203" s="7"/>
      <c r="G203" s="7"/>
      <c r="H203" s="7"/>
      <c r="I203" s="10"/>
      <c r="J203" s="7"/>
      <c r="K203" s="7"/>
      <c r="L203" s="7"/>
      <c r="M203" s="7"/>
      <c r="N203" s="7"/>
      <c r="O203" s="7"/>
      <c r="P203" s="7"/>
      <c r="Q203" s="7"/>
      <c r="R203" s="7"/>
      <c r="S203" s="7"/>
      <c r="T203" s="7"/>
      <c r="U203" s="7"/>
      <c r="V203" s="7"/>
      <c r="W203" s="7"/>
      <c r="X203" s="7"/>
      <c r="Y203" s="7"/>
      <c r="Z203" s="7"/>
      <c r="AA203" s="7"/>
      <c r="AB203" s="7"/>
    </row>
    <row r="204" spans="2:28" ht="12.75">
      <c r="B204" s="7"/>
      <c r="C204" s="7"/>
      <c r="D204" s="10"/>
      <c r="E204" s="7"/>
      <c r="F204" s="7"/>
      <c r="G204" s="7"/>
      <c r="H204" s="7"/>
      <c r="I204" s="10"/>
      <c r="J204" s="7"/>
      <c r="K204" s="7"/>
      <c r="L204" s="7"/>
      <c r="M204" s="7"/>
      <c r="N204" s="7"/>
      <c r="O204" s="7"/>
      <c r="P204" s="7"/>
      <c r="Q204" s="7"/>
      <c r="R204" s="7"/>
      <c r="S204" s="7"/>
      <c r="T204" s="7"/>
      <c r="U204" s="7"/>
      <c r="V204" s="7"/>
      <c r="W204" s="7"/>
      <c r="X204" s="7"/>
      <c r="Y204" s="7"/>
      <c r="Z204" s="7"/>
      <c r="AA204" s="7"/>
      <c r="AB204" s="7"/>
    </row>
    <row r="205" spans="2:28" ht="12.75">
      <c r="B205" s="7"/>
      <c r="C205" s="7"/>
      <c r="D205" s="10"/>
      <c r="E205" s="7"/>
      <c r="F205" s="7"/>
      <c r="G205" s="7"/>
      <c r="H205" s="7"/>
      <c r="I205" s="10"/>
      <c r="J205" s="7"/>
      <c r="K205" s="7"/>
      <c r="L205" s="7"/>
      <c r="M205" s="7"/>
      <c r="N205" s="7"/>
      <c r="O205" s="7"/>
      <c r="P205" s="7"/>
      <c r="Q205" s="7"/>
      <c r="R205" s="7"/>
      <c r="S205" s="7"/>
      <c r="T205" s="7"/>
      <c r="U205" s="7"/>
      <c r="V205" s="7"/>
      <c r="W205" s="7"/>
      <c r="X205" s="7"/>
      <c r="Y205" s="7"/>
      <c r="Z205" s="7"/>
      <c r="AA205" s="7"/>
      <c r="AB205" s="7"/>
    </row>
    <row r="206" spans="2:28" ht="12.75">
      <c r="B206" s="7"/>
      <c r="C206" s="7"/>
      <c r="D206" s="10"/>
      <c r="E206" s="7"/>
      <c r="F206" s="7"/>
      <c r="G206" s="7"/>
      <c r="H206" s="7"/>
      <c r="I206" s="10"/>
      <c r="J206" s="7"/>
      <c r="K206" s="7"/>
      <c r="L206" s="7"/>
      <c r="M206" s="7"/>
      <c r="N206" s="7"/>
      <c r="O206" s="7"/>
      <c r="P206" s="7"/>
      <c r="Q206" s="7"/>
      <c r="R206" s="7"/>
      <c r="S206" s="7"/>
      <c r="T206" s="7"/>
      <c r="U206" s="7"/>
      <c r="V206" s="7"/>
      <c r="W206" s="7"/>
      <c r="X206" s="7"/>
      <c r="Y206" s="7"/>
      <c r="Z206" s="7"/>
      <c r="AA206" s="7"/>
      <c r="AB206" s="7"/>
    </row>
    <row r="207" spans="2:28" ht="12.75">
      <c r="B207" s="7"/>
      <c r="C207" s="7"/>
      <c r="D207" s="10"/>
      <c r="E207" s="7"/>
      <c r="F207" s="7"/>
      <c r="G207" s="7"/>
      <c r="H207" s="7"/>
      <c r="I207" s="10"/>
      <c r="J207" s="7"/>
      <c r="K207" s="7"/>
      <c r="L207" s="7"/>
      <c r="M207" s="7"/>
      <c r="N207" s="7"/>
      <c r="O207" s="7"/>
      <c r="P207" s="7"/>
      <c r="Q207" s="7"/>
      <c r="R207" s="7"/>
      <c r="S207" s="7"/>
      <c r="T207" s="7"/>
      <c r="U207" s="7"/>
      <c r="V207" s="7"/>
      <c r="W207" s="7"/>
      <c r="X207" s="7"/>
      <c r="Y207" s="7"/>
      <c r="Z207" s="7"/>
      <c r="AA207" s="7"/>
      <c r="AB207" s="7"/>
    </row>
    <row r="208" spans="2:28" ht="12.75">
      <c r="B208" s="7"/>
      <c r="C208" s="7"/>
      <c r="D208" s="10"/>
      <c r="E208" s="7"/>
      <c r="F208" s="7"/>
      <c r="G208" s="7"/>
      <c r="H208" s="7"/>
      <c r="I208" s="10"/>
      <c r="J208" s="7"/>
      <c r="K208" s="7"/>
      <c r="L208" s="7"/>
      <c r="M208" s="7"/>
      <c r="N208" s="7"/>
      <c r="O208" s="7"/>
      <c r="P208" s="7"/>
      <c r="Q208" s="7"/>
      <c r="R208" s="7"/>
      <c r="S208" s="7"/>
      <c r="T208" s="7"/>
      <c r="U208" s="7"/>
      <c r="V208" s="7"/>
      <c r="W208" s="7"/>
      <c r="X208" s="7"/>
      <c r="Y208" s="7"/>
      <c r="Z208" s="7"/>
      <c r="AA208" s="7"/>
      <c r="AB208" s="7"/>
    </row>
    <row r="209" spans="2:28" ht="12.75">
      <c r="B209" s="7"/>
      <c r="C209" s="7"/>
      <c r="D209" s="10"/>
      <c r="E209" s="7"/>
      <c r="F209" s="7"/>
      <c r="G209" s="7"/>
      <c r="H209" s="7"/>
      <c r="I209" s="10"/>
      <c r="J209" s="7"/>
      <c r="K209" s="7"/>
      <c r="L209" s="7"/>
      <c r="M209" s="7"/>
      <c r="N209" s="7"/>
      <c r="O209" s="7"/>
      <c r="P209" s="7"/>
      <c r="Q209" s="7"/>
      <c r="R209" s="7"/>
      <c r="S209" s="7"/>
      <c r="T209" s="7"/>
      <c r="U209" s="7"/>
      <c r="V209" s="7"/>
      <c r="W209" s="7"/>
      <c r="X209" s="7"/>
      <c r="Y209" s="7"/>
      <c r="Z209" s="7"/>
      <c r="AA209" s="7"/>
      <c r="AB209" s="7"/>
    </row>
    <row r="210" spans="2:28" ht="12.75">
      <c r="B210" s="7"/>
      <c r="C210" s="7"/>
      <c r="D210" s="10"/>
      <c r="E210" s="7"/>
      <c r="F210" s="7"/>
      <c r="G210" s="7"/>
      <c r="H210" s="7"/>
      <c r="I210" s="10"/>
      <c r="J210" s="7"/>
      <c r="K210" s="7"/>
      <c r="L210" s="7"/>
      <c r="M210" s="7"/>
      <c r="N210" s="7"/>
      <c r="O210" s="7"/>
      <c r="P210" s="7"/>
      <c r="Q210" s="7"/>
      <c r="R210" s="7"/>
      <c r="S210" s="7"/>
      <c r="T210" s="7"/>
      <c r="U210" s="7"/>
      <c r="V210" s="7"/>
      <c r="W210" s="7"/>
      <c r="X210" s="7"/>
      <c r="Y210" s="7"/>
      <c r="Z210" s="7"/>
      <c r="AA210" s="7"/>
      <c r="AB210" s="7"/>
    </row>
    <row r="211" spans="2:28" ht="12.75">
      <c r="B211" s="7"/>
      <c r="C211" s="7"/>
      <c r="D211" s="10"/>
      <c r="E211" s="7"/>
      <c r="F211" s="7"/>
      <c r="G211" s="7"/>
      <c r="H211" s="7"/>
      <c r="I211" s="10"/>
      <c r="J211" s="7"/>
      <c r="K211" s="7"/>
      <c r="L211" s="7"/>
      <c r="M211" s="7"/>
      <c r="N211" s="7"/>
      <c r="O211" s="7"/>
      <c r="P211" s="7"/>
      <c r="Q211" s="7"/>
      <c r="R211" s="7"/>
      <c r="S211" s="7"/>
      <c r="T211" s="7"/>
      <c r="U211" s="7"/>
      <c r="V211" s="7"/>
      <c r="W211" s="7"/>
      <c r="X211" s="7"/>
      <c r="Y211" s="7"/>
      <c r="Z211" s="7"/>
      <c r="AA211" s="7"/>
      <c r="AB211" s="7"/>
    </row>
    <row r="212" spans="2:28" ht="12.75">
      <c r="B212" s="7"/>
      <c r="C212" s="7"/>
      <c r="D212" s="10"/>
      <c r="E212" s="7"/>
      <c r="F212" s="7"/>
      <c r="G212" s="7"/>
      <c r="H212" s="7"/>
      <c r="I212" s="10"/>
      <c r="J212" s="7"/>
      <c r="K212" s="7"/>
      <c r="L212" s="7"/>
      <c r="M212" s="7"/>
      <c r="N212" s="7"/>
      <c r="O212" s="7"/>
      <c r="P212" s="7"/>
      <c r="Q212" s="7"/>
      <c r="R212" s="7"/>
      <c r="S212" s="7"/>
      <c r="T212" s="7"/>
      <c r="U212" s="7"/>
      <c r="V212" s="7"/>
      <c r="W212" s="7"/>
      <c r="X212" s="7"/>
      <c r="Y212" s="7"/>
      <c r="Z212" s="7"/>
      <c r="AA212" s="7"/>
      <c r="AB212" s="7"/>
    </row>
    <row r="213" spans="2:28" ht="12.75">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spans="2:28" ht="12.75">
      <c r="B214" s="7"/>
      <c r="C214" s="7"/>
      <c r="D214" s="17"/>
      <c r="E214" s="7"/>
      <c r="F214" s="7"/>
      <c r="G214" s="7"/>
      <c r="H214" s="7"/>
      <c r="I214" s="10"/>
      <c r="J214" s="7"/>
      <c r="K214" s="7"/>
      <c r="L214" s="7"/>
      <c r="M214" s="7"/>
      <c r="N214" s="7"/>
      <c r="O214" s="7"/>
      <c r="P214" s="7"/>
      <c r="Q214" s="7"/>
      <c r="R214" s="7"/>
      <c r="S214" s="7"/>
      <c r="T214" s="7"/>
      <c r="U214" s="7"/>
      <c r="V214" s="7"/>
      <c r="W214" s="7"/>
      <c r="X214" s="7"/>
      <c r="Y214" s="7"/>
      <c r="Z214" s="7"/>
      <c r="AA214" s="7"/>
      <c r="AB214" s="7"/>
    </row>
    <row r="215" spans="2:28" ht="12.75">
      <c r="B215" s="7"/>
      <c r="C215" s="7"/>
      <c r="D215" s="10"/>
      <c r="E215" s="7"/>
      <c r="F215" s="7"/>
      <c r="G215" s="7"/>
      <c r="H215" s="7"/>
      <c r="I215" s="10"/>
      <c r="J215" s="7"/>
      <c r="K215" s="7"/>
      <c r="L215" s="7"/>
      <c r="M215" s="7"/>
      <c r="N215" s="7"/>
      <c r="O215" s="7"/>
      <c r="P215" s="7"/>
      <c r="Q215" s="7"/>
      <c r="R215" s="7"/>
      <c r="S215" s="7"/>
      <c r="T215" s="7"/>
      <c r="U215" s="7"/>
      <c r="V215" s="7"/>
      <c r="W215" s="7"/>
      <c r="X215" s="7"/>
      <c r="Y215" s="7"/>
      <c r="Z215" s="7"/>
      <c r="AA215" s="7"/>
      <c r="AB215" s="7"/>
    </row>
    <row r="216" spans="2:28" ht="12.75">
      <c r="B216" s="7"/>
      <c r="C216" s="7"/>
      <c r="D216" s="10"/>
      <c r="E216" s="7"/>
      <c r="F216" s="7"/>
      <c r="G216" s="7"/>
      <c r="H216" s="7"/>
      <c r="I216" s="10"/>
      <c r="J216" s="7"/>
      <c r="K216" s="7"/>
      <c r="L216" s="7"/>
      <c r="M216" s="7"/>
      <c r="N216" s="7"/>
      <c r="O216" s="7"/>
      <c r="P216" s="7"/>
      <c r="Q216" s="7"/>
      <c r="R216" s="7"/>
      <c r="S216" s="7"/>
      <c r="T216" s="7"/>
      <c r="U216" s="7"/>
      <c r="V216" s="7"/>
      <c r="W216" s="7"/>
      <c r="X216" s="7"/>
      <c r="Y216" s="7"/>
      <c r="Z216" s="7"/>
      <c r="AA216" s="7"/>
      <c r="AB216" s="7"/>
    </row>
    <row r="217" spans="2:28" ht="12.75">
      <c r="B217" s="7"/>
      <c r="C217" s="7"/>
      <c r="D217" s="10"/>
      <c r="E217" s="7"/>
      <c r="F217" s="7"/>
      <c r="G217" s="7"/>
      <c r="H217" s="7"/>
      <c r="I217" s="10"/>
      <c r="J217" s="7"/>
      <c r="K217" s="7"/>
      <c r="L217" s="7"/>
      <c r="M217" s="7"/>
      <c r="N217" s="7"/>
      <c r="O217" s="7"/>
      <c r="P217" s="7"/>
      <c r="Q217" s="7"/>
      <c r="R217" s="7"/>
      <c r="S217" s="7"/>
      <c r="T217" s="7"/>
      <c r="U217" s="7"/>
      <c r="V217" s="7"/>
      <c r="W217" s="7"/>
      <c r="X217" s="7"/>
      <c r="Y217" s="7"/>
      <c r="Z217" s="7"/>
      <c r="AA217" s="7"/>
      <c r="AB217" s="7"/>
    </row>
    <row r="218" spans="2:28" ht="12.75">
      <c r="B218" s="7"/>
      <c r="C218" s="7"/>
      <c r="D218" s="17"/>
      <c r="E218" s="7"/>
      <c r="F218" s="7"/>
      <c r="G218" s="7"/>
      <c r="H218" s="7"/>
      <c r="I218" s="17"/>
      <c r="J218" s="7"/>
      <c r="K218" s="7"/>
      <c r="L218" s="7"/>
      <c r="M218" s="7"/>
      <c r="N218" s="7"/>
      <c r="O218" s="7"/>
      <c r="P218" s="7"/>
      <c r="Q218" s="7"/>
      <c r="R218" s="7"/>
      <c r="S218" s="7"/>
      <c r="T218" s="7"/>
      <c r="U218" s="7"/>
      <c r="V218" s="7"/>
      <c r="W218" s="7"/>
      <c r="X218" s="7"/>
      <c r="Y218" s="7"/>
      <c r="Z218" s="7"/>
      <c r="AA218" s="7"/>
      <c r="AB218" s="7"/>
    </row>
    <row r="219" spans="2:28" ht="12.75">
      <c r="B219" s="7"/>
      <c r="C219" s="7"/>
      <c r="D219" s="10"/>
      <c r="E219" s="7"/>
      <c r="F219" s="7"/>
      <c r="G219" s="7"/>
      <c r="H219" s="7"/>
      <c r="I219" s="10"/>
      <c r="J219" s="7"/>
      <c r="K219" s="7"/>
      <c r="L219" s="7"/>
      <c r="M219" s="7"/>
      <c r="N219" s="7"/>
      <c r="O219" s="7"/>
      <c r="P219" s="7"/>
      <c r="Q219" s="7"/>
      <c r="R219" s="7"/>
      <c r="S219" s="7"/>
      <c r="T219" s="7"/>
      <c r="U219" s="7"/>
      <c r="V219" s="7"/>
      <c r="W219" s="7"/>
      <c r="X219" s="7"/>
      <c r="Y219" s="7"/>
      <c r="Z219" s="7"/>
      <c r="AA219" s="7"/>
      <c r="AB219" s="7"/>
    </row>
    <row r="220" spans="2:28" ht="12.75">
      <c r="B220" s="7"/>
      <c r="C220" s="7"/>
      <c r="D220" s="10"/>
      <c r="E220" s="7"/>
      <c r="F220" s="7"/>
      <c r="G220" s="7"/>
      <c r="H220" s="7"/>
      <c r="I220" s="10"/>
      <c r="J220" s="7"/>
      <c r="K220" s="7"/>
      <c r="L220" s="7"/>
      <c r="M220" s="7"/>
      <c r="N220" s="7"/>
      <c r="O220" s="7"/>
      <c r="P220" s="7"/>
      <c r="Q220" s="7"/>
      <c r="R220" s="7"/>
      <c r="S220" s="7"/>
      <c r="T220" s="7"/>
      <c r="U220" s="7"/>
      <c r="V220" s="7"/>
      <c r="W220" s="7"/>
      <c r="X220" s="7"/>
      <c r="Y220" s="7"/>
      <c r="Z220" s="7"/>
      <c r="AA220" s="7"/>
      <c r="AB220" s="7"/>
    </row>
    <row r="221" spans="2:28" ht="12.75">
      <c r="B221" s="7"/>
      <c r="C221" s="7"/>
      <c r="D221" s="10"/>
      <c r="E221" s="7"/>
      <c r="F221" s="7"/>
      <c r="G221" s="7"/>
      <c r="H221" s="7"/>
      <c r="I221" s="10"/>
      <c r="J221" s="7"/>
      <c r="K221" s="7"/>
      <c r="L221" s="7"/>
      <c r="M221" s="7"/>
      <c r="N221" s="7"/>
      <c r="O221" s="7"/>
      <c r="P221" s="7"/>
      <c r="Q221" s="7"/>
      <c r="R221" s="7"/>
      <c r="S221" s="7"/>
      <c r="T221" s="7"/>
      <c r="U221" s="7"/>
      <c r="V221" s="7"/>
      <c r="W221" s="7"/>
      <c r="X221" s="7"/>
      <c r="Y221" s="7"/>
      <c r="Z221" s="7"/>
      <c r="AA221" s="7"/>
      <c r="AB221" s="7"/>
    </row>
    <row r="222" spans="2:28" ht="12.75">
      <c r="B222" s="7"/>
      <c r="C222" s="7"/>
      <c r="D222" s="10"/>
      <c r="E222" s="7"/>
      <c r="F222" s="7"/>
      <c r="G222" s="7"/>
      <c r="H222" s="7"/>
      <c r="I222" s="10"/>
      <c r="J222" s="7"/>
      <c r="K222" s="7"/>
      <c r="L222" s="7"/>
      <c r="M222" s="7"/>
      <c r="N222" s="7"/>
      <c r="O222" s="7"/>
      <c r="P222" s="7"/>
      <c r="Q222" s="7"/>
      <c r="R222" s="7"/>
      <c r="S222" s="7"/>
      <c r="T222" s="7"/>
      <c r="U222" s="7"/>
      <c r="V222" s="7"/>
      <c r="W222" s="7"/>
      <c r="X222" s="7"/>
      <c r="Y222" s="7"/>
      <c r="Z222" s="7"/>
      <c r="AA222" s="7"/>
      <c r="AB222" s="7"/>
    </row>
    <row r="223" spans="2:28" ht="12.75">
      <c r="B223" s="7"/>
      <c r="C223" s="7"/>
      <c r="D223" s="10"/>
      <c r="E223" s="7"/>
      <c r="F223" s="7"/>
      <c r="G223" s="7"/>
      <c r="H223" s="7"/>
      <c r="I223" s="10"/>
      <c r="J223" s="7"/>
      <c r="K223" s="7"/>
      <c r="L223" s="7"/>
      <c r="M223" s="7"/>
      <c r="N223" s="7"/>
      <c r="O223" s="7"/>
      <c r="P223" s="7"/>
      <c r="Q223" s="7"/>
      <c r="R223" s="7"/>
      <c r="S223" s="7"/>
      <c r="T223" s="7"/>
      <c r="U223" s="7"/>
      <c r="V223" s="7"/>
      <c r="W223" s="7"/>
      <c r="X223" s="7"/>
      <c r="Y223" s="7"/>
      <c r="Z223" s="7"/>
      <c r="AA223" s="7"/>
      <c r="AB223" s="7"/>
    </row>
    <row r="224" spans="2:28" ht="12.75">
      <c r="B224" s="7"/>
      <c r="C224" s="7"/>
      <c r="D224" s="10"/>
      <c r="E224" s="7"/>
      <c r="F224" s="7"/>
      <c r="G224" s="7"/>
      <c r="H224" s="7"/>
      <c r="I224" s="10"/>
      <c r="J224" s="7"/>
      <c r="K224" s="7"/>
      <c r="L224" s="7"/>
      <c r="M224" s="7"/>
      <c r="N224" s="7"/>
      <c r="O224" s="7"/>
      <c r="P224" s="7"/>
      <c r="Q224" s="7"/>
      <c r="R224" s="7"/>
      <c r="S224" s="7"/>
      <c r="T224" s="7"/>
      <c r="U224" s="7"/>
      <c r="V224" s="7"/>
      <c r="W224" s="7"/>
      <c r="X224" s="7"/>
      <c r="Y224" s="7"/>
      <c r="Z224" s="7"/>
      <c r="AA224" s="7"/>
      <c r="AB224" s="7"/>
    </row>
    <row r="225" spans="2:28" ht="12.75">
      <c r="B225" s="7"/>
      <c r="C225" s="7"/>
      <c r="D225" s="10"/>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spans="2:28" ht="12.75">
      <c r="B226" s="7"/>
      <c r="C226" s="7"/>
      <c r="D226" s="10"/>
      <c r="E226" s="7"/>
      <c r="F226" s="7"/>
      <c r="G226" s="7"/>
      <c r="H226" s="7"/>
      <c r="I226" s="10"/>
      <c r="J226" s="7"/>
      <c r="K226" s="7"/>
      <c r="L226" s="7"/>
      <c r="M226" s="7"/>
      <c r="N226" s="7"/>
      <c r="O226" s="7"/>
      <c r="P226" s="7"/>
      <c r="Q226" s="7"/>
      <c r="R226" s="7"/>
      <c r="S226" s="7"/>
      <c r="T226" s="7"/>
      <c r="U226" s="7"/>
      <c r="V226" s="7"/>
      <c r="W226" s="7"/>
      <c r="X226" s="7"/>
      <c r="Y226" s="7"/>
      <c r="Z226" s="7"/>
      <c r="AA226" s="7"/>
      <c r="AB226" s="7"/>
    </row>
    <row r="227" spans="2:28" ht="12.75">
      <c r="B227" s="7"/>
      <c r="C227" s="7"/>
      <c r="D227" s="10"/>
      <c r="E227" s="7"/>
      <c r="F227" s="7"/>
      <c r="G227" s="7"/>
      <c r="H227" s="7"/>
      <c r="I227" s="10"/>
      <c r="J227" s="7"/>
      <c r="K227" s="7"/>
      <c r="L227" s="7"/>
      <c r="M227" s="7"/>
      <c r="N227" s="7"/>
      <c r="O227" s="7"/>
      <c r="P227" s="7"/>
      <c r="Q227" s="7"/>
      <c r="R227" s="7"/>
      <c r="S227" s="7"/>
      <c r="T227" s="7"/>
      <c r="U227" s="7"/>
      <c r="V227" s="7"/>
      <c r="W227" s="7"/>
      <c r="X227" s="7"/>
      <c r="Y227" s="7"/>
      <c r="Z227" s="7"/>
      <c r="AA227" s="7"/>
      <c r="AB227" s="7"/>
    </row>
    <row r="228" spans="2:28" ht="12.75">
      <c r="B228" s="7"/>
      <c r="C228" s="7"/>
      <c r="D228" s="10"/>
      <c r="E228" s="7"/>
      <c r="F228" s="7"/>
      <c r="G228" s="7"/>
      <c r="H228" s="7"/>
      <c r="I228" s="10"/>
      <c r="J228" s="7"/>
      <c r="K228" s="7"/>
      <c r="L228" s="7"/>
      <c r="M228" s="7"/>
      <c r="N228" s="7"/>
      <c r="O228" s="7"/>
      <c r="P228" s="7"/>
      <c r="Q228" s="7"/>
      <c r="R228" s="7"/>
      <c r="S228" s="7"/>
      <c r="T228" s="7"/>
      <c r="U228" s="7"/>
      <c r="V228" s="7"/>
      <c r="W228" s="7"/>
      <c r="X228" s="7"/>
      <c r="Y228" s="7"/>
      <c r="Z228" s="7"/>
      <c r="AA228" s="7"/>
      <c r="AB228" s="7"/>
    </row>
    <row r="229" spans="2:28" ht="12.75">
      <c r="B229" s="7"/>
      <c r="C229" s="7"/>
      <c r="D229" s="10"/>
      <c r="E229" s="7"/>
      <c r="F229" s="7"/>
      <c r="G229" s="7"/>
      <c r="H229" s="7"/>
      <c r="I229" s="10"/>
      <c r="J229" s="7"/>
      <c r="K229" s="7"/>
      <c r="L229" s="7"/>
      <c r="M229" s="7"/>
      <c r="N229" s="7"/>
      <c r="O229" s="7"/>
      <c r="P229" s="7"/>
      <c r="Q229" s="7"/>
      <c r="R229" s="7"/>
      <c r="S229" s="7"/>
      <c r="T229" s="7"/>
      <c r="U229" s="7"/>
      <c r="V229" s="7"/>
      <c r="W229" s="7"/>
      <c r="X229" s="7"/>
      <c r="Y229" s="7"/>
      <c r="Z229" s="7"/>
      <c r="AA229" s="7"/>
      <c r="AB229" s="7"/>
    </row>
    <row r="230" spans="2:28" ht="12.75">
      <c r="B230" s="7"/>
      <c r="C230" s="7"/>
      <c r="D230" s="10"/>
      <c r="E230" s="7"/>
      <c r="F230" s="7"/>
      <c r="G230" s="7"/>
      <c r="H230" s="7"/>
      <c r="I230" s="10"/>
      <c r="J230" s="7"/>
      <c r="K230" s="7"/>
      <c r="L230" s="7"/>
      <c r="M230" s="7"/>
      <c r="N230" s="7"/>
      <c r="O230" s="7"/>
      <c r="P230" s="7"/>
      <c r="Q230" s="7"/>
      <c r="R230" s="7"/>
      <c r="S230" s="7"/>
      <c r="T230" s="7"/>
      <c r="U230" s="7"/>
      <c r="V230" s="7"/>
      <c r="W230" s="7"/>
      <c r="X230" s="7"/>
      <c r="Y230" s="7"/>
      <c r="Z230" s="7"/>
      <c r="AA230" s="7"/>
      <c r="AB230" s="7"/>
    </row>
    <row r="231" spans="2:28" ht="12.75">
      <c r="B231" s="7"/>
      <c r="C231" s="7"/>
      <c r="D231" s="10"/>
      <c r="E231" s="7"/>
      <c r="F231" s="7"/>
      <c r="G231" s="7"/>
      <c r="H231" s="7"/>
      <c r="I231" s="10"/>
      <c r="J231" s="7"/>
      <c r="K231" s="7"/>
      <c r="L231" s="7"/>
      <c r="M231" s="7"/>
      <c r="N231" s="7"/>
      <c r="O231" s="7"/>
      <c r="P231" s="7"/>
      <c r="Q231" s="7"/>
      <c r="R231" s="7"/>
      <c r="S231" s="7"/>
      <c r="T231" s="7"/>
      <c r="U231" s="7"/>
      <c r="V231" s="7"/>
      <c r="W231" s="7"/>
      <c r="X231" s="7"/>
      <c r="Y231" s="7"/>
      <c r="Z231" s="7"/>
      <c r="AA231" s="7"/>
      <c r="AB231" s="7"/>
    </row>
    <row r="232" spans="2:28" ht="12.75">
      <c r="B232" s="7"/>
      <c r="C232" s="7"/>
      <c r="D232" s="10"/>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spans="2:28" ht="12.75">
      <c r="B233" s="7"/>
      <c r="C233" s="7"/>
      <c r="D233" s="10"/>
      <c r="E233" s="7"/>
      <c r="F233" s="7"/>
      <c r="G233" s="7"/>
      <c r="H233" s="7"/>
      <c r="I233" s="7"/>
      <c r="J233" s="24"/>
      <c r="K233" s="7"/>
      <c r="L233" s="7"/>
      <c r="M233" s="7"/>
      <c r="N233" s="7"/>
      <c r="O233" s="7"/>
      <c r="P233" s="7"/>
      <c r="Q233" s="7"/>
      <c r="R233" s="7"/>
      <c r="S233" s="7"/>
      <c r="T233" s="7"/>
      <c r="U233" s="7"/>
      <c r="V233" s="7"/>
      <c r="W233" s="7"/>
      <c r="X233" s="7"/>
      <c r="Y233" s="7"/>
      <c r="Z233" s="7"/>
      <c r="AA233" s="7"/>
      <c r="AB233" s="7"/>
    </row>
    <row r="234" spans="2:28" ht="12.7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spans="2:28" ht="12.7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spans="2:28" ht="12.7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spans="2:28" ht="12.7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spans="2:28" ht="12.7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spans="2:28" ht="12.7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spans="2:28" ht="12.7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spans="2:28" ht="12.7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spans="2:28" ht="12.7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spans="2:28" ht="12.7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spans="2:28" ht="12.7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spans="2:28" ht="12.7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spans="2:28" ht="12.7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spans="2:28" ht="12.7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spans="2:28" ht="12.7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spans="2:28" ht="12.7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spans="2:28" ht="12.7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spans="2:28" ht="12.7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spans="2:28" ht="12.7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spans="2:28" ht="12.7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spans="2:28" ht="12.7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spans="2:28" ht="12.7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spans="2:28" ht="12.7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spans="2:28" ht="12.7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spans="2:28" ht="12.7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spans="2:28" ht="12.7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spans="2:28" ht="12.7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spans="2:28" ht="12.7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spans="2:28" ht="12.7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spans="2:28" ht="12.7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spans="2:28" ht="12.7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spans="2:28" ht="12.7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spans="2:28" ht="12.7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spans="2:28" ht="12.7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spans="2:28" ht="12.7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spans="2:28" ht="12.7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spans="2:28" ht="12.7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spans="2:28" ht="12.7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spans="2:28" ht="12.7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spans="2:28" ht="12.7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spans="2:28" ht="12.7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spans="2:28" ht="12.7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spans="2:28" ht="12.7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spans="2:28" ht="12.7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spans="2:28" ht="12.7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spans="2:28" ht="12.7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spans="2:28" ht="12.7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spans="2:28" ht="12.7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spans="2:28" ht="12.7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spans="2:28" ht="12.7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spans="2:28" ht="12.7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spans="2:28" ht="12.7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spans="2:28" ht="12.7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spans="2:28" ht="12.7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spans="2:28" ht="12.7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spans="2:28" ht="12.7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spans="2:28" ht="12.7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spans="2:28" ht="12.7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spans="2:28" ht="12.7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spans="2:28" ht="12.7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spans="2:28" ht="12.7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spans="2:28" ht="12.7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spans="2:28" ht="12.7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spans="2:28" ht="12.7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spans="2:28" ht="12.7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spans="2:28" ht="12.7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spans="2:28" ht="12.7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spans="2:28" ht="12.7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spans="2:28" ht="12.75">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spans="2:28" ht="12.7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spans="2:28" ht="12.7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spans="2:28" ht="12.75">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spans="2:28" ht="12.7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spans="2:28" ht="12.7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spans="2:28" ht="12.7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spans="2:28" ht="12.7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spans="2:28" ht="12.7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spans="2:28" ht="12.7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spans="2:28" ht="12.7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spans="2:28" ht="12.75">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spans="2:28" ht="12.75">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spans="2:28" ht="12.75">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spans="2:28" ht="12.75">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spans="2:28" ht="12.75">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spans="2:28" ht="12.75">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spans="2:28" ht="12.75">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spans="2:28" ht="12.75">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spans="2:28" ht="12.75">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spans="2:28" ht="12.75">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spans="2:28" ht="12.75">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spans="2:28" ht="12.75">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spans="2:28" ht="12.75">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spans="2:28" ht="12.75">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spans="2:28" ht="12.75">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spans="2:28" ht="12.75">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spans="2:28" ht="12.75">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spans="2:28" ht="12.75">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spans="2:28" ht="12.75">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spans="2:28" ht="12.75">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spans="2:28" ht="12.75">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spans="2:28" ht="12.75">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spans="2:28" ht="12.75">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spans="2:28" ht="12.75">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spans="2:28" ht="12.75">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spans="2:28" ht="12.75">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spans="2:28" ht="12.7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spans="2:28" ht="12.7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spans="2:28" ht="12.7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spans="2:28" ht="12.7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spans="2:28" ht="12.7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spans="2:28" ht="12.7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spans="2:28" ht="12.7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spans="2:28" ht="12.7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spans="2:28" ht="12.7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spans="2:28" ht="12.7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2:28" ht="12.7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2:28" ht="12.7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spans="2:28" ht="12.7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spans="2:28" ht="12.7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spans="2:28" ht="12.7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spans="2:28" ht="12.7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spans="2:28" ht="12.7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spans="2:28" ht="12.7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spans="2:28" ht="12.7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spans="2:28" ht="12.7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spans="2:28" ht="12.7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spans="2:28" ht="12.7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spans="2:28" ht="12.7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spans="2:28" ht="12.7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spans="2:28" ht="12.7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spans="2:28" ht="12.7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spans="2:28" ht="12.7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spans="2:28" ht="12.7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spans="2:28" ht="12.7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spans="2:28" ht="12.7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spans="2:28" ht="12.7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2:28" ht="12.7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2:28" ht="12.7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2:28" ht="12.7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2:28" ht="12.7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2:28" ht="12.7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2:28" ht="12.7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2:28" ht="12.7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2:28" ht="12.7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2:28" ht="12.7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2:28" ht="12.7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2:28" ht="12.7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2:28" ht="12.7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2:28" ht="12.7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2:28" ht="12.7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2:28" ht="12.7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2:28" ht="12.7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2:28" ht="12.7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2:28" ht="12.7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2:28" ht="12.7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2:28" ht="12.7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2:28" ht="12.7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2:28" ht="12.7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2:28" ht="12.7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2:28" ht="12.7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2:28" ht="12.7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2:28" ht="12.7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2:28" ht="12.7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2:28" ht="12.7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2:28" ht="12.7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2:28" ht="12.7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2:28" ht="12.7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2:28" ht="12.7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2:28" ht="12.7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2:28" ht="12.7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2:28" ht="12.7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2:28" ht="12.7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2:28" ht="12.7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2:28" ht="12.7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2:28" ht="12.7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2:28" ht="12.7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2:28" ht="12.7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2:28" ht="12.7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2:28" ht="12.7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2:28" ht="12.7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2:28" ht="12.7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2:28" ht="12.7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2:28" ht="12.7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2:28" ht="12.7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2:28" ht="12.7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2:28" ht="12.7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2:28" ht="12.7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2:28" ht="12.7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2:28" ht="12.7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2:28" ht="12.7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2:28" ht="12.7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2:28" ht="12.7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2:28" ht="12.7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2:28" ht="12.7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2:28" ht="12.7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2:28" ht="12.7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2:28" ht="12.7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2:28" ht="12.7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2:28" ht="12.7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2:28" ht="12.7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2:28" ht="12.7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2:28" ht="12.7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2:28" ht="12.7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2:28" ht="12.7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2:28" ht="12.7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2:28" ht="12.7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2:28" ht="12.7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2:28" ht="12.7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2:28" ht="12.7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2:28" ht="12.7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2:28" ht="12.7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2:28" ht="12.7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2:28" ht="12.7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2:28" ht="12.7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2:28" ht="12.7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2:28" ht="12.7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2:28" ht="12.7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2:28" ht="12.7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2:28" ht="12.7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2:28" ht="12.7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2:28" ht="12.7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2:28" ht="12.7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2:28" ht="12.7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2:28" ht="12.7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2:28" ht="12.7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2:28" ht="12.7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2:28" ht="12.7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2:28" ht="12.7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2:28" ht="12.7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2:28" ht="12.7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2:28" ht="12.7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2:28" ht="12.7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2:28" ht="12.7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2:28" ht="12.7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2:28" ht="12.7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2:28" ht="12.7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2:28" ht="12.7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2:28" ht="12.7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2:28" ht="12.7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2:28" ht="12.7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2:28" ht="12.7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2:28" ht="12.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2:28" ht="12.7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2:28" ht="12.7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2:28" ht="12.7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2:28" ht="12.7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2:28" ht="12.7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2:28" ht="12.7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2:28" ht="12.7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2:28" ht="12.7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2:28" ht="12.7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2:28" ht="12.7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2:28" ht="12.7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2:28" ht="12.7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2:28" ht="12.7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2:28" ht="12.7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2:28" ht="12.7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2:28" ht="12.7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2:28" ht="12.7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2:28" ht="12.7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2:28" ht="12.7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2:28" ht="12.7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2:28" ht="12.7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2:28" ht="12.7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2:28" ht="12.7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2:28" ht="12.7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2:28" ht="12.7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2:28" ht="12.7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2:28" ht="12.7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2:28" ht="12.7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2:28" ht="12.7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2:28" ht="12.7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2:28" ht="12.7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2:28" ht="12.7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2:28" ht="12.7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2:28" ht="12.7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2:28" ht="12.7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2:28" ht="12.7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2:28" ht="12.7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2:28" ht="12.7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2:28" ht="12.7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2:28" ht="12.7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2:28" ht="12.7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2:28" ht="12.7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2:28" ht="12.7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2:28" ht="12.7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2:28" ht="12.7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2:28" ht="12.7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2:28" ht="12.7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2:28" ht="12.7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2:28" ht="12.7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2:28" ht="12.7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2:28" ht="12.7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2:28" ht="12.7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2:28" ht="12.7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2:28" ht="12.7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2:28" ht="12.7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2:28" ht="12.7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2:28" ht="12.7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2:28" ht="12.7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2:28" ht="12.7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2:28" ht="12.7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2:28" ht="12.7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2:28" ht="12.7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2:28" ht="12.7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2:28" ht="12.7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2:28" ht="12.7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2:28" ht="12.7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2:28" ht="12.7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2:28" ht="12.7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2:28" ht="12.7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2:28" ht="12.7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2:28" ht="12.7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2:28" ht="12.7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spans="2:28" ht="12.7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spans="2:28" ht="12.7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spans="2:28" ht="12.7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spans="2:28" ht="12.7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spans="2:28" ht="12.7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2:28" ht="12.7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2:28" ht="12.7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2:28" ht="12.7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2:28" ht="12.7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2:28" ht="12.7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2:28" ht="12.7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2:28" ht="12.7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2:28" ht="12.7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2:28" ht="12.7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2:28" ht="12.7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2:28" ht="12.7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2:28" ht="12.7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2:28" ht="12.7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2:28" ht="12.7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2:28" ht="12.7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2:28" ht="12.7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2:28" ht="12.7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spans="2:28" ht="12.7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spans="2:28" ht="12.7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spans="2:28" ht="12.7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spans="2:28" ht="12.7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spans="2:28" ht="12.7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spans="2:28" ht="12.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spans="2:28" ht="12.7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spans="2:28" ht="12.7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spans="2:28" ht="12.7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spans="2:28" ht="12.7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spans="2:28" ht="12.7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spans="2:28" ht="12.7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spans="2:28" ht="12.7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spans="2:28" ht="12.7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spans="2:28" ht="12.7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spans="2:28" ht="12.7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spans="2:28" ht="12.7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spans="2:28" ht="12.7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spans="2:28" ht="12.7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spans="2:28" ht="12.7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spans="2:28" ht="12.7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spans="2:28" ht="12.7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spans="2:28" ht="12.7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spans="2:28" ht="12.7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spans="2:28" ht="12.7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spans="2:28" ht="12.7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spans="2:28" ht="12.7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spans="2:28" ht="12.7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spans="2:28" ht="12.7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spans="2:28" ht="12.7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spans="2:28" ht="12.7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spans="2:28" ht="12.7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spans="2:28" ht="12.7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spans="2:28" ht="12.7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spans="2:28" ht="12.7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spans="2:28" ht="12.7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spans="2:28" ht="12.7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spans="2:28" ht="12.7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spans="2:28" ht="12.7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spans="2:28" ht="12.7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spans="2:28" ht="12.7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spans="2:28" ht="12.7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spans="2:28" ht="12.7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spans="2:28" ht="12.7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spans="2:28" ht="12.7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spans="2:28" ht="12.7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spans="2:28" ht="12.7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spans="2:28" ht="12.7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spans="2:28" ht="12.7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spans="2:28" ht="12.7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spans="2:28" ht="12.7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spans="2:28" ht="12.7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spans="2:28" ht="12.7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spans="2:28" ht="12.7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spans="2:28" ht="12.7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spans="2:28" ht="12.7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spans="2:28" ht="12.7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spans="2:28" ht="12.7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spans="2:28" ht="12.7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spans="2:28" ht="12.7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spans="2:28" ht="12.7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spans="2:28" ht="12.7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spans="2:28" ht="12.7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spans="2:28" ht="12.7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spans="2:28" ht="12.7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spans="2:28" ht="12.7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spans="2:28" ht="12.7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spans="2:28" ht="12.7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spans="2:28" ht="12.7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spans="2:28" ht="12.7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spans="2:28" ht="12.7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spans="2:28" ht="12.7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spans="2:28" ht="12.7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spans="2:28" ht="12.7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spans="2:28" ht="12.7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spans="2:28" ht="12.7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spans="2:28" ht="12.7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spans="2:28" ht="12.7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spans="2:28" ht="12.7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spans="2:28" ht="12.7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spans="2:28" ht="12.7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spans="2:28" ht="12.7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spans="2:28" ht="12.7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spans="2:28" ht="12.7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spans="2:28" ht="12.7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spans="2:28" ht="12.7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spans="2:28" ht="12.7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spans="2:28" ht="12.7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spans="2:28" ht="12.7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spans="2:28" ht="12.7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spans="2:28" ht="12.7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spans="2:28" ht="12.7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spans="2:28" ht="12.7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spans="2:28" ht="12.7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spans="2:28" ht="12.7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spans="2:28" ht="12.7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spans="2:28" ht="12.7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spans="2:28" ht="12.7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spans="2:28" ht="12.7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spans="2:28" ht="12.7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spans="2:28" ht="12.7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spans="2:28" ht="12.7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spans="2:28" ht="12.7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spans="2:28" ht="12.7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spans="2:28" ht="12.7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spans="2:28" ht="12.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spans="2:28" ht="12.7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spans="2:28" ht="12.7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spans="2:28" ht="12.7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spans="2:28" ht="12.7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spans="2:28" ht="12.7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spans="2:28" ht="12.7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spans="2:28" ht="12.7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spans="2:28" ht="12.7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spans="2:28" ht="12.7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spans="2:28" ht="12.7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spans="2:28" ht="12.7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spans="2:28" ht="12.7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spans="2:28" ht="12.7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spans="2:28" ht="12.7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spans="2:28" ht="12.7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spans="2:28" ht="12.7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spans="2:28" ht="12.7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spans="2:28" ht="12.7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spans="2:28" ht="12.7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spans="2:28" ht="12.7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spans="2:28" ht="12.7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spans="2:28" ht="12.7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spans="2:28" ht="12.7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spans="2:28" ht="12.7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spans="2:28" ht="12.75">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spans="2:28" ht="12.75">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spans="2:28" ht="12.75">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spans="2:28" ht="12.75">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spans="2:28" ht="12.75">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spans="2:28" ht="12.7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spans="2:28" ht="12.75">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spans="2:28" ht="12.75">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spans="2:28" ht="12.75">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spans="2:28" ht="12.75">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spans="2:28" ht="12.75">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spans="2:28" ht="12.75">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spans="2:28" ht="12.75">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spans="2:28" ht="12.75">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spans="2:28" ht="12.75">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spans="2:28" ht="12.7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spans="2:28" ht="12.75">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spans="2:28" ht="12.75">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spans="2:28" ht="12.75">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spans="2:28" ht="12.75">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spans="2:28" ht="12.75">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spans="2:28" ht="12.75">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spans="2:28" ht="12.75">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spans="2:28" ht="12.75">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spans="2:28" ht="12.75">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spans="2:28" ht="12.7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spans="2:28" ht="12.75">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spans="2:28" ht="12.75">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spans="2:28" ht="12.75">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spans="2:28" ht="12.75">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spans="2:28" ht="12.75">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spans="2:28" ht="12.75">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spans="2:28" ht="12.75">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spans="2:28" ht="12.75">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spans="2:28" ht="12.75">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spans="2:28" ht="12.75">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spans="2:28" ht="12.75">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spans="2:28" ht="12.75">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spans="2:28" ht="12.75">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spans="2:28" ht="12.75">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spans="2:28" ht="12.75">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spans="2:28" ht="12.75">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spans="2:28" ht="12.75">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spans="2:28" ht="12.75">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spans="2:28" ht="12.75">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spans="2:28" ht="12.75">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spans="2:28" ht="12.75">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spans="2:28" ht="12.75">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spans="2:28" ht="12.75">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spans="2:28" ht="12.75">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spans="2:28" ht="12.75">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spans="2:28" ht="12.75">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spans="2:28" ht="12.75">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spans="2:28" ht="12.75">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spans="2:28" ht="12.75">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spans="2:28" ht="12.75">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spans="2:28" ht="12.75">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spans="2:28" ht="12.75">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spans="2:28" ht="12.75">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spans="2:28" ht="12.75">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spans="2:28" ht="12.75">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spans="2:28" ht="12.75">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spans="2:28" ht="12.75">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spans="2:28" ht="12.75">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spans="2:28" ht="12.75">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spans="2:28" ht="12.75">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spans="2:28" ht="12.75">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spans="2:28" ht="12.75">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spans="2:28" ht="12.75">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spans="2:28" ht="12.75">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spans="2:28" ht="12.75">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spans="2:28" ht="12.75">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spans="2:28" ht="12.75">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spans="2:28" ht="12.75">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spans="2:28" ht="12.75">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spans="2:28" ht="12.75">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spans="2:28" ht="12.75">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spans="2:28" ht="12.75">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spans="2:28" ht="12.75">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spans="2:28" ht="12.75">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spans="2:28" ht="12.75">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spans="2:28" ht="12.75">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spans="2:28" ht="12.75">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spans="2:28" ht="12.75">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spans="2:28" ht="12.75">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spans="2:28" ht="12.75">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spans="2:28" ht="12.75">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spans="2:28" ht="12.75">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spans="2:28" ht="12.75">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spans="2:28" ht="12.75">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spans="2:28" ht="12.75">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spans="2:28" ht="12.75">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spans="2:28" ht="12.75">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spans="2:28" ht="12.75">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spans="2:28" ht="12.75">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spans="2:28" ht="12.75">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spans="2:28" ht="12.75">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spans="2:28" ht="12.75">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spans="2:28" ht="12.75">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spans="2:28" ht="12.75">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spans="2:28" ht="12.75">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spans="2:28" ht="12.75">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spans="2:28" ht="12.75">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spans="2:28" ht="12.75">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spans="2:28" ht="12.75">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spans="2:28" ht="12.75">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spans="2:28" ht="12.75">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spans="2:28" ht="12.75">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spans="2:28" ht="12.75">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spans="2:28" ht="12.75">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spans="2:28" ht="12.75">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spans="2:28" ht="12.75">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spans="2:28" ht="12.75">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spans="2:28" ht="12.75">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spans="2:28" ht="12.75">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spans="2:28" ht="12.75">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spans="2:28" ht="12.75">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spans="2:28" ht="12.75">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spans="2:28" ht="12.75">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spans="2:28" ht="12.75">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spans="2:28" ht="12.75">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spans="2:28" ht="12.75">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spans="2:28" ht="12.75">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spans="2:28" ht="12.75">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spans="2:28" ht="12.75">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spans="2:28" ht="12.75">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spans="2:28" ht="12.75">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spans="2:28" ht="12.75">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spans="2:28" ht="12.75">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spans="2:28" ht="12.75">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spans="2:28" ht="12.75">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spans="2:28" ht="12.75">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spans="2:28" ht="12.75">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spans="2:28" ht="12.75">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spans="2:28" ht="12.75">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spans="2:28" ht="12.75">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spans="2:28" ht="12.75">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spans="2:28" ht="12.75">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spans="2:28" ht="12.75">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spans="2:28" ht="12.75">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spans="2:28" ht="12.75">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spans="2:28" ht="12.75">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spans="2:28" ht="12.75">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spans="2:28" ht="12.75">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spans="2:28" ht="12.75">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spans="2:28" ht="12.75">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spans="2:28" ht="12.75">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spans="2:28" ht="12.75">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spans="2:28" ht="12.75">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spans="2:28" ht="12.75">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spans="2:28" ht="12.75">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spans="2:28" ht="12.75">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spans="2:28" ht="12.75">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spans="2:28" ht="12.75">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spans="2:28" ht="12.75">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spans="2:28" ht="12.75">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spans="2:28" ht="12.75">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spans="2:28" ht="12.75">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spans="2:28" ht="12.75">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spans="2:28" ht="12.75">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spans="2:28" ht="12.75">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spans="2:28" ht="12.75">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spans="2:28" ht="12.75">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spans="2:28" ht="12.75">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spans="2:28" ht="12.75">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spans="2:28" ht="12.75">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spans="2:28" ht="12.75">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spans="2:28" ht="12.75">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spans="2:28" ht="12.75">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spans="2:28" ht="12.75">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spans="2:28" ht="12.75">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spans="2:28" ht="12.75">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spans="2:28" ht="12.75">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spans="2:28" ht="12.75">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spans="2:28" ht="12.75">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spans="2:28" ht="12.75">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spans="2:28" ht="12.75">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spans="2:28" ht="12.75">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spans="2:28" ht="12.75">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spans="2:28" ht="12.75">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spans="2:28" ht="12.75">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spans="2:28" ht="12.75">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spans="2:28" ht="12.75">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spans="2:28" ht="12.75">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spans="2:28" ht="12.75">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spans="2:28" ht="12.75">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spans="2:28" ht="12.75">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spans="2:28" ht="12.75">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spans="2:28" ht="12.75">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spans="2:28" ht="12.75">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spans="2:28" ht="12.75">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spans="2:28" ht="12.75">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spans="2:28" ht="12.75">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spans="2:28" ht="12.75">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spans="2:28" ht="12.75">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spans="2:28" ht="12.75">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spans="2:28" ht="12.75">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spans="2:28" ht="12.75">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spans="2:28" ht="12.75">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spans="2:28" ht="12.75">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spans="2:28" ht="12.75">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spans="2:28" ht="12.75">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spans="2:28" ht="12.75">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spans="2:28" ht="12.75">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spans="2:28" ht="12.75">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spans="2:28" ht="12.75">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spans="2:28" ht="12.75">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spans="2:28" ht="12.75">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spans="2:28" ht="12.75">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spans="2:28" ht="12.75">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spans="2:28" ht="12.75">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spans="2:28" ht="12.75">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spans="2:28" ht="12.75">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spans="2:28" ht="12.75">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spans="2:28" ht="12.75">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spans="2:28" ht="12.75">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spans="2:28" ht="12.75">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spans="2:28" ht="12.75">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spans="2:28" ht="12.75">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spans="2:28" ht="12.75">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spans="2:28" ht="12.75">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spans="2:28" ht="12.75">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spans="2:28" ht="12.75">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spans="2:28" ht="12.75">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spans="2:28" ht="12.75">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spans="2:28" ht="12.75">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spans="2:28" ht="12.75">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spans="2:28" ht="12.75">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spans="2:28" ht="12.75">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spans="2:28" ht="12.75">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spans="2:28" ht="12.75">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spans="2:28" ht="12.75">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spans="2:28" ht="12.75">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spans="2:28" ht="12.75">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spans="2:28" ht="12.75">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spans="2:28" ht="12.75">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spans="2:28" ht="12.75">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spans="2:28" ht="12.75">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spans="2:28" ht="12.75">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spans="2:28" ht="12.75">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spans="2:28" ht="12.75">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spans="2:28" ht="12.75">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spans="2:28" ht="12.75">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spans="2:28" ht="12.75">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spans="2:28" ht="12.75">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spans="2:28" ht="12.75">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spans="2:28" ht="12.75">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spans="2:28" ht="12.75">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spans="2:28" ht="12.75">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spans="2:28" ht="12.75">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spans="2:28" ht="12.75">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spans="2:28" ht="12.75">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spans="2:28" ht="12.75">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spans="2:28" ht="12.75">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spans="2:28" ht="12.75">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spans="2:28" ht="12.75">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spans="2:28" ht="12.75">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spans="2:28" ht="12.75">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spans="2:28" ht="12.75">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spans="2:28" ht="12.75">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spans="2:28" ht="12.75">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spans="2:28" ht="12.75">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spans="2:28" ht="12.75">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spans="2:28" ht="12.75">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spans="2:28" ht="12.75">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spans="2:28" ht="12.75">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spans="2:28" ht="12.75">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spans="2:28" ht="12.75">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spans="2:28" ht="12.75">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spans="2:28" ht="12.75">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spans="2:28" ht="12.75">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spans="2:28" ht="12.75">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spans="2:28" ht="12.75">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spans="2:28" ht="12.75">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spans="2:28" ht="12.75">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spans="2:28" ht="12.75">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spans="2:28" ht="12.75">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spans="2:28" ht="12.75">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spans="2:28" ht="12.75">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spans="2:28" ht="12.75">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spans="2:28" ht="12.75">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spans="2:28" ht="12.75">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spans="2:28" ht="12.75">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spans="2:28" ht="12.75">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spans="2:28" ht="12.75">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spans="2:28" ht="12.75">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spans="2:28" ht="12.75">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spans="2:28" ht="12.75">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spans="2:28" ht="12.75">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spans="2:28" ht="12.75">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spans="2:28" ht="12.75">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spans="2:28" ht="12.75">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spans="2:28" ht="12.75">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spans="2:28" ht="12.75">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spans="2:28" ht="12.75">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spans="2:28" ht="12.75">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spans="2:28" ht="12.75">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spans="2:28" ht="12.75">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spans="2:28" ht="12.75">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spans="2:28" ht="12.75">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spans="2:28" ht="12.75">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spans="2:28" ht="12.75">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sheetData>
  <conditionalFormatting sqref="C1:C13 C15:C1001">
    <cfRule type="expression" dxfId="0" priority="1">
      <formula>COUNTIF(C:C, #REF!)&gt;1</formula>
    </cfRule>
  </conditionalFormatting>
  <hyperlinks>
    <hyperlink ref="H2" r:id="rId1" xr:uid="{00000000-0004-0000-0500-000000000000}"/>
    <hyperlink ref="H3" r:id="rId2" xr:uid="{00000000-0004-0000-0500-000001000000}"/>
    <hyperlink ref="H4" r:id="rId3" xr:uid="{00000000-0004-0000-0500-000002000000}"/>
    <hyperlink ref="H5" r:id="rId4" xr:uid="{00000000-0004-0000-0500-000003000000}"/>
    <hyperlink ref="H6" r:id="rId5" xr:uid="{00000000-0004-0000-0500-000004000000}"/>
    <hyperlink ref="H7" r:id="rId6" xr:uid="{00000000-0004-0000-0500-000005000000}"/>
    <hyperlink ref="H8" r:id="rId7" xr:uid="{00000000-0004-0000-0500-000006000000}"/>
    <hyperlink ref="H9" r:id="rId8" xr:uid="{00000000-0004-0000-0500-000007000000}"/>
    <hyperlink ref="H10" r:id="rId9" xr:uid="{00000000-0004-0000-0500-000008000000}"/>
    <hyperlink ref="H11" r:id="rId10" xr:uid="{00000000-0004-0000-0500-000009000000}"/>
    <hyperlink ref="H12" r:id="rId11" xr:uid="{00000000-0004-0000-0500-00000A000000}"/>
    <hyperlink ref="H13" r:id="rId12" xr:uid="{00000000-0004-0000-0500-00000B000000}"/>
    <hyperlink ref="H14" r:id="rId13" xr:uid="{00000000-0004-0000-0500-00000C000000}"/>
    <hyperlink ref="H15" r:id="rId14" xr:uid="{00000000-0004-0000-0500-00000D000000}"/>
    <hyperlink ref="H16" r:id="rId15" xr:uid="{00000000-0004-0000-0500-00000E000000}"/>
    <hyperlink ref="H17" r:id="rId16" xr:uid="{00000000-0004-0000-0500-00000F000000}"/>
    <hyperlink ref="H18" r:id="rId17" xr:uid="{00000000-0004-0000-0500-000010000000}"/>
    <hyperlink ref="H19" r:id="rId18" xr:uid="{00000000-0004-0000-0500-000011000000}"/>
    <hyperlink ref="H20" r:id="rId19" xr:uid="{00000000-0004-0000-0500-000012000000}"/>
    <hyperlink ref="H21" r:id="rId20" xr:uid="{00000000-0004-0000-0500-000013000000}"/>
    <hyperlink ref="H22" r:id="rId21" xr:uid="{00000000-0004-0000-0500-000014000000}"/>
    <hyperlink ref="H23" r:id="rId22" xr:uid="{00000000-0004-0000-0500-000015000000}"/>
    <hyperlink ref="H24" r:id="rId23" xr:uid="{00000000-0004-0000-0500-000016000000}"/>
    <hyperlink ref="H25" r:id="rId24" xr:uid="{00000000-0004-0000-0500-000017000000}"/>
    <hyperlink ref="H26" r:id="rId25" xr:uid="{00000000-0004-0000-0500-000018000000}"/>
    <hyperlink ref="H27" r:id="rId26" xr:uid="{00000000-0004-0000-0500-000019000000}"/>
    <hyperlink ref="H28" r:id="rId27" xr:uid="{00000000-0004-0000-0500-00001A000000}"/>
    <hyperlink ref="H29" r:id="rId28" xr:uid="{00000000-0004-0000-0500-00001B000000}"/>
    <hyperlink ref="H30" r:id="rId29" xr:uid="{00000000-0004-0000-0500-00001C000000}"/>
    <hyperlink ref="H31" r:id="rId30" xr:uid="{00000000-0004-0000-0500-00001D000000}"/>
    <hyperlink ref="H32" r:id="rId31" xr:uid="{00000000-0004-0000-0500-00001E000000}"/>
    <hyperlink ref="H33" r:id="rId32" xr:uid="{00000000-0004-0000-0500-00001F000000}"/>
    <hyperlink ref="H34" r:id="rId33" xr:uid="{00000000-0004-0000-0500-000020000000}"/>
    <hyperlink ref="H35" r:id="rId34" xr:uid="{00000000-0004-0000-0500-000021000000}"/>
    <hyperlink ref="H36" r:id="rId35" xr:uid="{00000000-0004-0000-0500-000022000000}"/>
    <hyperlink ref="H37" r:id="rId36" xr:uid="{00000000-0004-0000-0500-000023000000}"/>
    <hyperlink ref="H38" r:id="rId37" xr:uid="{00000000-0004-0000-0500-000024000000}"/>
    <hyperlink ref="H39" r:id="rId38" xr:uid="{00000000-0004-0000-0500-000025000000}"/>
    <hyperlink ref="H40" r:id="rId39" xr:uid="{00000000-0004-0000-0500-000026000000}"/>
    <hyperlink ref="H41" r:id="rId40" xr:uid="{00000000-0004-0000-0500-000027000000}"/>
    <hyperlink ref="H42" r:id="rId41" xr:uid="{00000000-0004-0000-0500-000028000000}"/>
    <hyperlink ref="H43" r:id="rId42" xr:uid="{00000000-0004-0000-0500-000029000000}"/>
    <hyperlink ref="H44" r:id="rId43" xr:uid="{00000000-0004-0000-0500-00002A000000}"/>
    <hyperlink ref="H45" r:id="rId44" xr:uid="{00000000-0004-0000-0500-00002B000000}"/>
    <hyperlink ref="H46" r:id="rId45" xr:uid="{00000000-0004-0000-0500-00002C000000}"/>
    <hyperlink ref="H47" r:id="rId46" xr:uid="{00000000-0004-0000-0500-00002D000000}"/>
    <hyperlink ref="H48" r:id="rId47" xr:uid="{00000000-0004-0000-0500-00002E000000}"/>
    <hyperlink ref="H49" r:id="rId48" xr:uid="{00000000-0004-0000-0500-00002F000000}"/>
    <hyperlink ref="H50" r:id="rId49" xr:uid="{00000000-0004-0000-0500-000030000000}"/>
    <hyperlink ref="H51" r:id="rId50" xr:uid="{00000000-0004-0000-0500-000031000000}"/>
    <hyperlink ref="H52" r:id="rId51" xr:uid="{00000000-0004-0000-0500-000032000000}"/>
    <hyperlink ref="H53" r:id="rId52" xr:uid="{00000000-0004-0000-0500-000033000000}"/>
    <hyperlink ref="H54" r:id="rId53" xr:uid="{00000000-0004-0000-0500-000034000000}"/>
    <hyperlink ref="H55" r:id="rId54" xr:uid="{00000000-0004-0000-0500-000035000000}"/>
    <hyperlink ref="H56" r:id="rId55" xr:uid="{00000000-0004-0000-0500-000036000000}"/>
    <hyperlink ref="H57" r:id="rId56" xr:uid="{00000000-0004-0000-0500-000037000000}"/>
    <hyperlink ref="H58" r:id="rId57" xr:uid="{00000000-0004-0000-0500-000038000000}"/>
    <hyperlink ref="H59" r:id="rId58" xr:uid="{00000000-0004-0000-0500-000039000000}"/>
    <hyperlink ref="H60" r:id="rId59" xr:uid="{00000000-0004-0000-0500-00003A000000}"/>
    <hyperlink ref="H61" r:id="rId60" xr:uid="{00000000-0004-0000-0500-00003B000000}"/>
    <hyperlink ref="H62" r:id="rId61" xr:uid="{00000000-0004-0000-0500-00003C000000}"/>
    <hyperlink ref="H63" r:id="rId62" xr:uid="{00000000-0004-0000-0500-00003D000000}"/>
    <hyperlink ref="H64" r:id="rId63" xr:uid="{00000000-0004-0000-0500-00003E000000}"/>
    <hyperlink ref="H65" r:id="rId64" xr:uid="{00000000-0004-0000-0500-00003F000000}"/>
    <hyperlink ref="H66" r:id="rId65" xr:uid="{00000000-0004-0000-0500-000040000000}"/>
    <hyperlink ref="H67" r:id="rId66" xr:uid="{00000000-0004-0000-0500-000041000000}"/>
    <hyperlink ref="H68" r:id="rId67" xr:uid="{00000000-0004-0000-0500-000042000000}"/>
    <hyperlink ref="H69" r:id="rId68" xr:uid="{00000000-0004-0000-0500-000043000000}"/>
    <hyperlink ref="H70" r:id="rId69" xr:uid="{00000000-0004-0000-0500-000044000000}"/>
    <hyperlink ref="H71" r:id="rId70" xr:uid="{00000000-0004-0000-0500-000045000000}"/>
    <hyperlink ref="H72" r:id="rId71" xr:uid="{00000000-0004-0000-0500-000046000000}"/>
    <hyperlink ref="H73" r:id="rId72" xr:uid="{00000000-0004-0000-0500-000047000000}"/>
    <hyperlink ref="H74" r:id="rId73" xr:uid="{00000000-0004-0000-0500-000048000000}"/>
    <hyperlink ref="H75" r:id="rId74" xr:uid="{00000000-0004-0000-0500-000049000000}"/>
    <hyperlink ref="H76" r:id="rId75" xr:uid="{00000000-0004-0000-0500-00004A000000}"/>
    <hyperlink ref="H77" r:id="rId76" xr:uid="{00000000-0004-0000-0500-00004B000000}"/>
    <hyperlink ref="H78" r:id="rId77" xr:uid="{00000000-0004-0000-0500-00004C000000}"/>
    <hyperlink ref="H79" r:id="rId78" xr:uid="{00000000-0004-0000-0500-00004D000000}"/>
    <hyperlink ref="H80" r:id="rId79" xr:uid="{00000000-0004-0000-0500-00004E000000}"/>
    <hyperlink ref="H81" r:id="rId80" xr:uid="{00000000-0004-0000-0500-00004F000000}"/>
    <hyperlink ref="H82" r:id="rId81" xr:uid="{00000000-0004-0000-0500-000050000000}"/>
    <hyperlink ref="H83" r:id="rId82" xr:uid="{00000000-0004-0000-0500-000051000000}"/>
    <hyperlink ref="H84" r:id="rId83" xr:uid="{00000000-0004-0000-0500-000052000000}"/>
    <hyperlink ref="H85" r:id="rId84" xr:uid="{00000000-0004-0000-0500-000053000000}"/>
    <hyperlink ref="H86" r:id="rId85" xr:uid="{00000000-0004-0000-0500-000054000000}"/>
    <hyperlink ref="H87" r:id="rId86" xr:uid="{00000000-0004-0000-0500-000055000000}"/>
    <hyperlink ref="H88" r:id="rId87" xr:uid="{00000000-0004-0000-0500-000056000000}"/>
    <hyperlink ref="H89" r:id="rId88" xr:uid="{00000000-0004-0000-0500-000057000000}"/>
    <hyperlink ref="H90" r:id="rId89" xr:uid="{00000000-0004-0000-0500-000058000000}"/>
    <hyperlink ref="H91" r:id="rId90" xr:uid="{00000000-0004-0000-0500-000059000000}"/>
    <hyperlink ref="H92" r:id="rId91" xr:uid="{00000000-0004-0000-0500-00005A000000}"/>
    <hyperlink ref="H93" r:id="rId92" xr:uid="{00000000-0004-0000-0500-00005B000000}"/>
    <hyperlink ref="H94" r:id="rId93" xr:uid="{00000000-0004-0000-0500-00005C000000}"/>
    <hyperlink ref="H95" r:id="rId94" xr:uid="{00000000-0004-0000-0500-00005D000000}"/>
    <hyperlink ref="H96" r:id="rId95" xr:uid="{00000000-0004-0000-0500-00005E000000}"/>
    <hyperlink ref="H97" r:id="rId96" xr:uid="{00000000-0004-0000-0500-00005F000000}"/>
    <hyperlink ref="H98" r:id="rId97" xr:uid="{00000000-0004-0000-0500-000060000000}"/>
    <hyperlink ref="H99" r:id="rId98" xr:uid="{00000000-0004-0000-0500-000061000000}"/>
    <hyperlink ref="H100" r:id="rId99" xr:uid="{00000000-0004-0000-0500-000062000000}"/>
    <hyperlink ref="H101" r:id="rId100" xr:uid="{00000000-0004-0000-0500-000063000000}"/>
    <hyperlink ref="H102" r:id="rId101" xr:uid="{00000000-0004-0000-0500-000064000000}"/>
    <hyperlink ref="H103" r:id="rId102" xr:uid="{00000000-0004-0000-0500-000065000000}"/>
    <hyperlink ref="H104" r:id="rId103" xr:uid="{00000000-0004-0000-0500-000066000000}"/>
    <hyperlink ref="H105" r:id="rId104" xr:uid="{00000000-0004-0000-0500-000067000000}"/>
    <hyperlink ref="H106" r:id="rId105" xr:uid="{00000000-0004-0000-0500-000068000000}"/>
    <hyperlink ref="H107" r:id="rId106" xr:uid="{00000000-0004-0000-0500-000069000000}"/>
    <hyperlink ref="H108" r:id="rId107" xr:uid="{00000000-0004-0000-0500-00006A000000}"/>
    <hyperlink ref="H109" r:id="rId108" xr:uid="{00000000-0004-0000-0500-00006B000000}"/>
    <hyperlink ref="H110" r:id="rId109" xr:uid="{00000000-0004-0000-0500-00006C000000}"/>
    <hyperlink ref="H111" r:id="rId110" xr:uid="{00000000-0004-0000-0500-00006D000000}"/>
    <hyperlink ref="H112" r:id="rId111" xr:uid="{00000000-0004-0000-0500-00006E000000}"/>
    <hyperlink ref="H113" r:id="rId112" xr:uid="{00000000-0004-0000-0500-00006F000000}"/>
    <hyperlink ref="H114" r:id="rId113" xr:uid="{00000000-0004-0000-0500-000070000000}"/>
    <hyperlink ref="H115" r:id="rId114" xr:uid="{00000000-0004-0000-0500-000071000000}"/>
    <hyperlink ref="H116" r:id="rId115" xr:uid="{00000000-0004-0000-0500-000072000000}"/>
    <hyperlink ref="H117" r:id="rId116" xr:uid="{00000000-0004-0000-0500-000073000000}"/>
    <hyperlink ref="H118" r:id="rId117" xr:uid="{00000000-0004-0000-0500-000074000000}"/>
    <hyperlink ref="H119" r:id="rId118" xr:uid="{00000000-0004-0000-0500-000075000000}"/>
    <hyperlink ref="H120" r:id="rId119" xr:uid="{00000000-0004-0000-0500-000076000000}"/>
    <hyperlink ref="H121" r:id="rId120" xr:uid="{00000000-0004-0000-0500-000077000000}"/>
    <hyperlink ref="H122" r:id="rId121" xr:uid="{00000000-0004-0000-0500-000078000000}"/>
    <hyperlink ref="H123" r:id="rId122" xr:uid="{00000000-0004-0000-0500-000079000000}"/>
    <hyperlink ref="H124" r:id="rId123" xr:uid="{00000000-0004-0000-0500-00007A000000}"/>
    <hyperlink ref="H125" r:id="rId124" xr:uid="{00000000-0004-0000-0500-00007B000000}"/>
    <hyperlink ref="H126" r:id="rId125" xr:uid="{00000000-0004-0000-0500-00007C000000}"/>
    <hyperlink ref="H127" r:id="rId126" xr:uid="{00000000-0004-0000-0500-00007D000000}"/>
    <hyperlink ref="H128" r:id="rId127" xr:uid="{00000000-0004-0000-0500-00007E000000}"/>
    <hyperlink ref="H129" r:id="rId128" xr:uid="{00000000-0004-0000-0500-00007F000000}"/>
    <hyperlink ref="H130" r:id="rId129" xr:uid="{00000000-0004-0000-0500-000080000000}"/>
    <hyperlink ref="H131" r:id="rId130" xr:uid="{00000000-0004-0000-0500-000081000000}"/>
    <hyperlink ref="H132" r:id="rId131" xr:uid="{00000000-0004-0000-0500-000082000000}"/>
    <hyperlink ref="H133" r:id="rId132" xr:uid="{00000000-0004-0000-0500-000083000000}"/>
    <hyperlink ref="H134" r:id="rId133" xr:uid="{00000000-0004-0000-0500-000084000000}"/>
    <hyperlink ref="H135" r:id="rId134" xr:uid="{00000000-0004-0000-0500-000085000000}"/>
    <hyperlink ref="H136" r:id="rId135" xr:uid="{00000000-0004-0000-0500-000086000000}"/>
    <hyperlink ref="H137" r:id="rId136" xr:uid="{00000000-0004-0000-0500-000087000000}"/>
    <hyperlink ref="H138" r:id="rId137" xr:uid="{00000000-0004-0000-0500-000088000000}"/>
    <hyperlink ref="H139" r:id="rId138" xr:uid="{00000000-0004-0000-0500-000089000000}"/>
    <hyperlink ref="H140" r:id="rId139" xr:uid="{00000000-0004-0000-0500-00008A000000}"/>
    <hyperlink ref="H141" r:id="rId140" xr:uid="{00000000-0004-0000-0500-00008B000000}"/>
    <hyperlink ref="H142" r:id="rId141" xr:uid="{00000000-0004-0000-0500-00008C000000}"/>
    <hyperlink ref="H143" r:id="rId142" xr:uid="{00000000-0004-0000-0500-00008D000000}"/>
    <hyperlink ref="H144" r:id="rId143" xr:uid="{00000000-0004-0000-0500-00008E000000}"/>
    <hyperlink ref="H145" r:id="rId144" xr:uid="{00000000-0004-0000-0500-00008F000000}"/>
    <hyperlink ref="H146" r:id="rId145" xr:uid="{00000000-0004-0000-0500-000090000000}"/>
    <hyperlink ref="H147" r:id="rId146" xr:uid="{00000000-0004-0000-0500-000091000000}"/>
    <hyperlink ref="H148" r:id="rId147" xr:uid="{00000000-0004-0000-0500-000092000000}"/>
    <hyperlink ref="H149" r:id="rId148" xr:uid="{00000000-0004-0000-0500-000093000000}"/>
    <hyperlink ref="H150" r:id="rId149" xr:uid="{00000000-0004-0000-0500-000094000000}"/>
    <hyperlink ref="H151" r:id="rId150" xr:uid="{00000000-0004-0000-0500-000095000000}"/>
    <hyperlink ref="H152" r:id="rId151" xr:uid="{00000000-0004-0000-0500-000096000000}"/>
    <hyperlink ref="H153" r:id="rId152" xr:uid="{00000000-0004-0000-0500-000097000000}"/>
    <hyperlink ref="H154" r:id="rId153" xr:uid="{00000000-0004-0000-0500-000098000000}"/>
    <hyperlink ref="H155" r:id="rId154" xr:uid="{00000000-0004-0000-0500-000099000000}"/>
    <hyperlink ref="H156" r:id="rId155" xr:uid="{00000000-0004-0000-0500-00009A000000}"/>
    <hyperlink ref="H157" r:id="rId156" xr:uid="{00000000-0004-0000-0500-00009B000000}"/>
    <hyperlink ref="H158" r:id="rId157" xr:uid="{00000000-0004-0000-0500-00009C000000}"/>
    <hyperlink ref="H159" r:id="rId158" xr:uid="{00000000-0004-0000-0500-00009D000000}"/>
    <hyperlink ref="H160" r:id="rId159" xr:uid="{00000000-0004-0000-0500-00009E000000}"/>
    <hyperlink ref="H161" r:id="rId160" xr:uid="{00000000-0004-0000-0500-00009F000000}"/>
    <hyperlink ref="H162" r:id="rId161" xr:uid="{00000000-0004-0000-0500-0000A0000000}"/>
    <hyperlink ref="H163" r:id="rId162" xr:uid="{00000000-0004-0000-0500-0000A1000000}"/>
    <hyperlink ref="H164" r:id="rId163" xr:uid="{00000000-0004-0000-0500-0000A2000000}"/>
    <hyperlink ref="H165" r:id="rId164" xr:uid="{00000000-0004-0000-0500-0000A3000000}"/>
    <hyperlink ref="H166" r:id="rId165" xr:uid="{00000000-0004-0000-0500-0000A4000000}"/>
    <hyperlink ref="H167" r:id="rId166" xr:uid="{00000000-0004-0000-0500-0000A5000000}"/>
    <hyperlink ref="H168" r:id="rId167" xr:uid="{00000000-0004-0000-0500-0000A6000000}"/>
    <hyperlink ref="H169" r:id="rId168" xr:uid="{00000000-0004-0000-0500-0000A7000000}"/>
    <hyperlink ref="H170" r:id="rId169" xr:uid="{00000000-0004-0000-0500-0000A8000000}"/>
    <hyperlink ref="H171" r:id="rId170" xr:uid="{00000000-0004-0000-0500-0000A9000000}"/>
    <hyperlink ref="H172" r:id="rId171" xr:uid="{00000000-0004-0000-0500-0000AA000000}"/>
    <hyperlink ref="H173" r:id="rId172" xr:uid="{00000000-0004-0000-0500-0000AB000000}"/>
    <hyperlink ref="H174" r:id="rId173" xr:uid="{00000000-0004-0000-0500-0000AC000000}"/>
    <hyperlink ref="H175" r:id="rId174" xr:uid="{00000000-0004-0000-0500-0000AD000000}"/>
    <hyperlink ref="H176" r:id="rId175" xr:uid="{00000000-0004-0000-0500-0000AE000000}"/>
    <hyperlink ref="H177" r:id="rId176" xr:uid="{00000000-0004-0000-0500-0000AF000000}"/>
    <hyperlink ref="H178" r:id="rId177" xr:uid="{00000000-0004-0000-0500-0000B0000000}"/>
    <hyperlink ref="H179" r:id="rId178" xr:uid="{00000000-0004-0000-0500-0000B1000000}"/>
    <hyperlink ref="H180" r:id="rId179" xr:uid="{00000000-0004-0000-0500-0000B2000000}"/>
    <hyperlink ref="H181" r:id="rId180" xr:uid="{00000000-0004-0000-0500-0000B3000000}"/>
    <hyperlink ref="H182" r:id="rId181" xr:uid="{00000000-0004-0000-0500-0000B4000000}"/>
    <hyperlink ref="H183" r:id="rId182" xr:uid="{00000000-0004-0000-0500-0000B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0"/>
  <sheetViews>
    <sheetView workbookViewId="0">
      <pane ySplit="1" topLeftCell="A2" activePane="bottomLeft" state="frozen"/>
      <selection pane="bottomLeft" activeCell="A2" sqref="A2:A198"/>
    </sheetView>
  </sheetViews>
  <sheetFormatPr defaultColWidth="12.5703125" defaultRowHeight="15.75" customHeight="1"/>
  <cols>
    <col min="2" max="14" width="12.5703125" customWidth="1"/>
  </cols>
  <sheetData>
    <row r="1" spans="1:28">
      <c r="A1" t="s">
        <v>14459</v>
      </c>
      <c r="B1" s="1" t="s">
        <v>0</v>
      </c>
      <c r="C1" s="1" t="s">
        <v>1</v>
      </c>
      <c r="D1" s="1" t="s">
        <v>2</v>
      </c>
      <c r="E1" s="1" t="s">
        <v>3</v>
      </c>
      <c r="F1" s="1" t="s">
        <v>4</v>
      </c>
      <c r="G1" s="1" t="s">
        <v>5</v>
      </c>
      <c r="H1" s="1" t="s">
        <v>6</v>
      </c>
      <c r="I1" s="1" t="s">
        <v>7</v>
      </c>
      <c r="J1" s="1" t="s">
        <v>8</v>
      </c>
      <c r="K1" s="1" t="s">
        <v>9</v>
      </c>
      <c r="L1" s="1" t="s">
        <v>10</v>
      </c>
      <c r="M1" s="1" t="s">
        <v>11</v>
      </c>
      <c r="N1" s="1" t="s">
        <v>12</v>
      </c>
      <c r="O1" s="1"/>
      <c r="P1" s="3"/>
      <c r="Q1" s="3"/>
      <c r="R1" s="3"/>
      <c r="S1" s="3"/>
      <c r="T1" s="3"/>
      <c r="U1" s="3"/>
      <c r="V1" s="3"/>
      <c r="W1" s="3"/>
      <c r="X1" s="3"/>
      <c r="Y1" s="3"/>
      <c r="Z1" s="3"/>
      <c r="AA1" s="3"/>
      <c r="AB1" s="3"/>
    </row>
    <row r="2" spans="1:28" ht="22.5" customHeight="1">
      <c r="A2" t="s">
        <v>14465</v>
      </c>
      <c r="B2" s="7" t="s">
        <v>91</v>
      </c>
      <c r="C2" s="7" t="s">
        <v>7286</v>
      </c>
      <c r="D2" s="7" t="s">
        <v>7287</v>
      </c>
      <c r="E2" s="7" t="s">
        <v>7288</v>
      </c>
      <c r="F2" s="7" t="s">
        <v>7289</v>
      </c>
      <c r="G2" s="7"/>
      <c r="H2" s="17" t="s">
        <v>7290</v>
      </c>
      <c r="I2" s="7">
        <v>4.9000000000000004</v>
      </c>
      <c r="J2" s="7">
        <v>896</v>
      </c>
      <c r="K2" s="7" t="s">
        <v>7291</v>
      </c>
      <c r="L2" s="7" t="s">
        <v>7292</v>
      </c>
      <c r="M2" s="7" t="s">
        <v>7293</v>
      </c>
      <c r="N2" s="7" t="s">
        <v>44</v>
      </c>
      <c r="O2" s="7"/>
      <c r="P2" s="7"/>
      <c r="Q2" s="7"/>
      <c r="R2" s="7"/>
      <c r="S2" s="7"/>
      <c r="T2" s="7"/>
      <c r="U2" s="7"/>
      <c r="V2" s="7"/>
      <c r="W2" s="7"/>
      <c r="X2" s="7"/>
      <c r="Y2" s="7"/>
      <c r="Z2" s="7"/>
      <c r="AA2" s="7"/>
      <c r="AB2" s="7"/>
    </row>
    <row r="3" spans="1:28" ht="22.5" customHeight="1">
      <c r="A3" t="s">
        <v>14465</v>
      </c>
      <c r="B3" s="7" t="s">
        <v>91</v>
      </c>
      <c r="C3" s="7" t="s">
        <v>7294</v>
      </c>
      <c r="D3" s="7" t="s">
        <v>7295</v>
      </c>
      <c r="E3" s="7" t="s">
        <v>7296</v>
      </c>
      <c r="F3" s="7" t="s">
        <v>7297</v>
      </c>
      <c r="G3" s="7"/>
      <c r="H3" s="17" t="s">
        <v>7298</v>
      </c>
      <c r="I3" s="7">
        <v>4.9000000000000004</v>
      </c>
      <c r="J3" s="7">
        <v>396</v>
      </c>
      <c r="K3" s="7" t="s">
        <v>7299</v>
      </c>
      <c r="L3" s="7" t="s">
        <v>7300</v>
      </c>
      <c r="M3" s="7" t="s">
        <v>7293</v>
      </c>
      <c r="N3" s="7" t="s">
        <v>194</v>
      </c>
      <c r="O3" s="7"/>
      <c r="P3" s="7"/>
      <c r="Q3" s="7"/>
      <c r="R3" s="7"/>
      <c r="S3" s="7"/>
      <c r="T3" s="7"/>
      <c r="U3" s="7"/>
      <c r="V3" s="7"/>
      <c r="W3" s="7"/>
      <c r="X3" s="7"/>
      <c r="Y3" s="7"/>
      <c r="Z3" s="7"/>
      <c r="AA3" s="7"/>
      <c r="AB3" s="7"/>
    </row>
    <row r="4" spans="1:28" ht="22.5" customHeight="1">
      <c r="A4" t="s">
        <v>14465</v>
      </c>
      <c r="B4" s="7" t="s">
        <v>91</v>
      </c>
      <c r="C4" s="7" t="s">
        <v>7301</v>
      </c>
      <c r="D4" s="7" t="s">
        <v>7302</v>
      </c>
      <c r="E4" s="7" t="s">
        <v>7303</v>
      </c>
      <c r="F4" s="7" t="s">
        <v>7304</v>
      </c>
      <c r="G4" s="7"/>
      <c r="H4" s="17" t="s">
        <v>7305</v>
      </c>
      <c r="I4" s="7">
        <v>4.9000000000000004</v>
      </c>
      <c r="J4" s="7" t="s">
        <v>7306</v>
      </c>
      <c r="K4" s="7" t="s">
        <v>7307</v>
      </c>
      <c r="L4" s="7" t="s">
        <v>7308</v>
      </c>
      <c r="M4" s="7" t="s">
        <v>7293</v>
      </c>
      <c r="N4" s="7" t="s">
        <v>44</v>
      </c>
      <c r="O4" s="7"/>
      <c r="P4" s="7"/>
      <c r="Q4" s="7"/>
      <c r="R4" s="7"/>
      <c r="S4" s="7"/>
      <c r="T4" s="7"/>
      <c r="U4" s="7"/>
      <c r="V4" s="7"/>
      <c r="W4" s="7"/>
      <c r="X4" s="7"/>
      <c r="Y4" s="7"/>
      <c r="Z4" s="7"/>
      <c r="AA4" s="7"/>
      <c r="AB4" s="7"/>
    </row>
    <row r="5" spans="1:28" ht="22.5" customHeight="1">
      <c r="A5" t="s">
        <v>14465</v>
      </c>
      <c r="B5" s="7" t="s">
        <v>91</v>
      </c>
      <c r="C5" s="7" t="s">
        <v>7309</v>
      </c>
      <c r="D5" s="7" t="s">
        <v>7310</v>
      </c>
      <c r="E5" s="7" t="s">
        <v>7311</v>
      </c>
      <c r="F5" s="7" t="s">
        <v>7312</v>
      </c>
      <c r="G5" s="7"/>
      <c r="H5" s="17" t="s">
        <v>7313</v>
      </c>
      <c r="I5" s="7">
        <v>4.9000000000000004</v>
      </c>
      <c r="J5" s="7">
        <v>752</v>
      </c>
      <c r="K5" s="7" t="s">
        <v>7314</v>
      </c>
      <c r="L5" s="7" t="s">
        <v>7315</v>
      </c>
      <c r="M5" s="7" t="s">
        <v>7293</v>
      </c>
      <c r="N5" s="7" t="s">
        <v>7316</v>
      </c>
      <c r="O5" s="7"/>
      <c r="P5" s="7"/>
      <c r="Q5" s="7"/>
      <c r="R5" s="7"/>
      <c r="S5" s="7"/>
      <c r="T5" s="7"/>
      <c r="U5" s="7"/>
      <c r="V5" s="7"/>
      <c r="W5" s="7"/>
      <c r="X5" s="7"/>
      <c r="Y5" s="7"/>
      <c r="Z5" s="7"/>
      <c r="AA5" s="7"/>
      <c r="AB5" s="7"/>
    </row>
    <row r="6" spans="1:28" ht="22.5" customHeight="1">
      <c r="A6" t="s">
        <v>14465</v>
      </c>
      <c r="B6" s="7" t="s">
        <v>91</v>
      </c>
      <c r="C6" s="7" t="s">
        <v>7317</v>
      </c>
      <c r="D6" s="7" t="s">
        <v>7318</v>
      </c>
      <c r="E6" s="7" t="s">
        <v>7319</v>
      </c>
      <c r="F6" s="7" t="s">
        <v>7320</v>
      </c>
      <c r="G6" s="7"/>
      <c r="H6" s="17" t="s">
        <v>7321</v>
      </c>
      <c r="I6" s="7">
        <v>4.9000000000000004</v>
      </c>
      <c r="J6" s="7">
        <v>176</v>
      </c>
      <c r="K6" s="7" t="s">
        <v>7322</v>
      </c>
      <c r="L6" s="7" t="s">
        <v>7323</v>
      </c>
      <c r="M6" s="7" t="s">
        <v>7293</v>
      </c>
      <c r="N6" s="7" t="s">
        <v>27</v>
      </c>
      <c r="O6" s="7"/>
      <c r="P6" s="7"/>
      <c r="Q6" s="7"/>
      <c r="R6" s="7"/>
      <c r="S6" s="7"/>
      <c r="T6" s="7"/>
      <c r="U6" s="7"/>
      <c r="V6" s="7"/>
      <c r="W6" s="7"/>
      <c r="X6" s="7"/>
      <c r="Y6" s="7"/>
      <c r="Z6" s="7"/>
      <c r="AA6" s="7"/>
      <c r="AB6" s="7"/>
    </row>
    <row r="7" spans="1:28" ht="22.5" customHeight="1">
      <c r="A7" t="s">
        <v>14465</v>
      </c>
      <c r="B7" s="7" t="s">
        <v>91</v>
      </c>
      <c r="C7" s="7" t="s">
        <v>7324</v>
      </c>
      <c r="D7" s="7" t="s">
        <v>7325</v>
      </c>
      <c r="E7" s="7" t="s">
        <v>7326</v>
      </c>
      <c r="F7" s="7" t="s">
        <v>7327</v>
      </c>
      <c r="G7" s="7"/>
      <c r="H7" s="17" t="s">
        <v>7328</v>
      </c>
      <c r="I7" s="7">
        <v>4.7</v>
      </c>
      <c r="J7" s="7" t="s">
        <v>7329</v>
      </c>
      <c r="K7" s="7" t="s">
        <v>7330</v>
      </c>
      <c r="L7" s="7" t="s">
        <v>7331</v>
      </c>
      <c r="M7" s="7" t="s">
        <v>7293</v>
      </c>
      <c r="N7" s="7" t="s">
        <v>27</v>
      </c>
      <c r="O7" s="7"/>
      <c r="P7" s="7"/>
      <c r="Q7" s="7"/>
      <c r="R7" s="7"/>
      <c r="S7" s="7"/>
      <c r="T7" s="7"/>
      <c r="U7" s="7"/>
      <c r="V7" s="7"/>
      <c r="W7" s="7"/>
      <c r="X7" s="7"/>
      <c r="Y7" s="7"/>
      <c r="Z7" s="7"/>
      <c r="AA7" s="7"/>
      <c r="AB7" s="7"/>
    </row>
    <row r="8" spans="1:28" ht="22.5" customHeight="1">
      <c r="A8" t="s">
        <v>14465</v>
      </c>
      <c r="B8" s="7" t="s">
        <v>91</v>
      </c>
      <c r="C8" s="7" t="s">
        <v>7332</v>
      </c>
      <c r="D8" s="7" t="s">
        <v>7333</v>
      </c>
      <c r="E8" s="7" t="s">
        <v>7334</v>
      </c>
      <c r="F8" s="7" t="s">
        <v>7335</v>
      </c>
      <c r="G8" s="7"/>
      <c r="H8" s="17" t="s">
        <v>7336</v>
      </c>
      <c r="I8" s="7">
        <v>5</v>
      </c>
      <c r="J8" s="7">
        <v>379</v>
      </c>
      <c r="K8" s="7" t="s">
        <v>7337</v>
      </c>
      <c r="L8" s="7" t="s">
        <v>7338</v>
      </c>
      <c r="M8" s="7" t="s">
        <v>7293</v>
      </c>
      <c r="N8" s="7" t="s">
        <v>316</v>
      </c>
      <c r="O8" s="7"/>
      <c r="P8" s="7"/>
      <c r="Q8" s="7"/>
      <c r="R8" s="7"/>
      <c r="S8" s="7"/>
      <c r="T8" s="7"/>
      <c r="U8" s="7"/>
      <c r="V8" s="7"/>
      <c r="W8" s="7"/>
      <c r="X8" s="7"/>
      <c r="Y8" s="7"/>
      <c r="Z8" s="7"/>
      <c r="AA8" s="7"/>
      <c r="AB8" s="7"/>
    </row>
    <row r="9" spans="1:28" ht="22.5" customHeight="1">
      <c r="A9" t="s">
        <v>14465</v>
      </c>
      <c r="B9" s="7" t="s">
        <v>91</v>
      </c>
      <c r="C9" s="7" t="s">
        <v>7339</v>
      </c>
      <c r="D9" s="7" t="s">
        <v>7340</v>
      </c>
      <c r="E9" s="7" t="s">
        <v>7341</v>
      </c>
      <c r="F9" s="7" t="s">
        <v>7342</v>
      </c>
      <c r="G9" s="7"/>
      <c r="H9" s="17" t="s">
        <v>7343</v>
      </c>
      <c r="I9" s="7">
        <v>4.9000000000000004</v>
      </c>
      <c r="J9" s="7">
        <v>718</v>
      </c>
      <c r="K9" s="7" t="s">
        <v>7344</v>
      </c>
      <c r="L9" s="7" t="s">
        <v>7345</v>
      </c>
      <c r="M9" s="7" t="s">
        <v>7293</v>
      </c>
      <c r="N9" s="7" t="s">
        <v>7346</v>
      </c>
      <c r="O9" s="7"/>
      <c r="P9" s="7"/>
      <c r="Q9" s="7"/>
      <c r="R9" s="7"/>
      <c r="S9" s="7"/>
      <c r="T9" s="7"/>
      <c r="U9" s="7"/>
      <c r="V9" s="7"/>
      <c r="W9" s="7"/>
      <c r="X9" s="7"/>
      <c r="Y9" s="7"/>
      <c r="Z9" s="7"/>
      <c r="AA9" s="7"/>
      <c r="AB9" s="7"/>
    </row>
    <row r="10" spans="1:28" ht="22.5" customHeight="1">
      <c r="A10" t="s">
        <v>14465</v>
      </c>
      <c r="B10" s="7" t="s">
        <v>91</v>
      </c>
      <c r="C10" s="7" t="s">
        <v>7347</v>
      </c>
      <c r="D10" s="7" t="s">
        <v>7348</v>
      </c>
      <c r="E10" s="7" t="s">
        <v>7349</v>
      </c>
      <c r="F10" s="7" t="s">
        <v>7350</v>
      </c>
      <c r="G10" s="7"/>
      <c r="H10" s="17" t="s">
        <v>7351</v>
      </c>
      <c r="I10" s="7">
        <v>5</v>
      </c>
      <c r="J10" s="7">
        <v>839</v>
      </c>
      <c r="K10" s="7" t="s">
        <v>7352</v>
      </c>
      <c r="L10" s="7" t="s">
        <v>7353</v>
      </c>
      <c r="M10" s="7" t="s">
        <v>7293</v>
      </c>
      <c r="N10" s="7" t="s">
        <v>44</v>
      </c>
      <c r="O10" s="7"/>
      <c r="P10" s="7"/>
      <c r="Q10" s="7"/>
      <c r="R10" s="7"/>
      <c r="S10" s="7"/>
      <c r="T10" s="7"/>
      <c r="U10" s="7"/>
      <c r="V10" s="7"/>
      <c r="W10" s="7"/>
      <c r="X10" s="7"/>
      <c r="Y10" s="7"/>
      <c r="Z10" s="7"/>
      <c r="AA10" s="7"/>
      <c r="AB10" s="7"/>
    </row>
    <row r="11" spans="1:28" ht="22.5" customHeight="1">
      <c r="A11" t="s">
        <v>14465</v>
      </c>
      <c r="B11" s="7" t="s">
        <v>91</v>
      </c>
      <c r="C11" s="7" t="s">
        <v>7354</v>
      </c>
      <c r="D11" s="7" t="s">
        <v>7355</v>
      </c>
      <c r="E11" s="7" t="s">
        <v>7356</v>
      </c>
      <c r="F11" s="7" t="s">
        <v>7357</v>
      </c>
      <c r="G11" s="7"/>
      <c r="H11" s="17" t="s">
        <v>7358</v>
      </c>
      <c r="I11" s="7">
        <v>4.7</v>
      </c>
      <c r="J11" s="7">
        <v>189</v>
      </c>
      <c r="K11" s="7" t="s">
        <v>7359</v>
      </c>
      <c r="L11" s="7" t="s">
        <v>7360</v>
      </c>
      <c r="M11" s="7" t="s">
        <v>7293</v>
      </c>
      <c r="N11" s="7" t="s">
        <v>44</v>
      </c>
      <c r="O11" s="7"/>
      <c r="P11" s="7"/>
      <c r="Q11" s="7"/>
      <c r="R11" s="7"/>
      <c r="S11" s="7"/>
      <c r="T11" s="7"/>
      <c r="U11" s="7"/>
      <c r="V11" s="7"/>
      <c r="W11" s="7"/>
      <c r="X11" s="7"/>
      <c r="Y11" s="7"/>
      <c r="Z11" s="7"/>
      <c r="AA11" s="7"/>
      <c r="AB11" s="7"/>
    </row>
    <row r="12" spans="1:28" ht="22.5" customHeight="1">
      <c r="A12" t="s">
        <v>14465</v>
      </c>
      <c r="B12" s="7" t="s">
        <v>91</v>
      </c>
      <c r="C12" s="7" t="s">
        <v>7361</v>
      </c>
      <c r="D12" s="7" t="s">
        <v>7362</v>
      </c>
      <c r="E12" s="7" t="s">
        <v>7363</v>
      </c>
      <c r="F12" s="7" t="s">
        <v>7364</v>
      </c>
      <c r="G12" s="7"/>
      <c r="H12" s="17" t="s">
        <v>7365</v>
      </c>
      <c r="I12" s="7">
        <v>4.9000000000000004</v>
      </c>
      <c r="J12" s="7">
        <v>689</v>
      </c>
      <c r="K12" s="7" t="s">
        <v>7366</v>
      </c>
      <c r="L12" s="7" t="s">
        <v>7367</v>
      </c>
      <c r="M12" s="7" t="s">
        <v>7293</v>
      </c>
      <c r="N12" s="7" t="s">
        <v>27</v>
      </c>
      <c r="O12" s="7"/>
      <c r="P12" s="7"/>
      <c r="Q12" s="7"/>
      <c r="R12" s="7"/>
      <c r="S12" s="7"/>
      <c r="T12" s="7"/>
      <c r="U12" s="7"/>
      <c r="V12" s="7"/>
      <c r="W12" s="7"/>
      <c r="X12" s="7"/>
      <c r="Y12" s="7"/>
      <c r="Z12" s="7"/>
      <c r="AA12" s="7"/>
      <c r="AB12" s="7"/>
    </row>
    <row r="13" spans="1:28" ht="22.5" customHeight="1">
      <c r="A13" t="s">
        <v>14465</v>
      </c>
      <c r="B13" s="7" t="s">
        <v>91</v>
      </c>
      <c r="C13" s="7" t="s">
        <v>7368</v>
      </c>
      <c r="D13" s="7" t="s">
        <v>7369</v>
      </c>
      <c r="E13" s="7" t="s">
        <v>7370</v>
      </c>
      <c r="F13" s="7" t="s">
        <v>7371</v>
      </c>
      <c r="G13" s="7"/>
      <c r="H13" s="17" t="s">
        <v>7372</v>
      </c>
      <c r="I13" s="7">
        <v>5</v>
      </c>
      <c r="J13" s="7">
        <v>74</v>
      </c>
      <c r="K13" s="7" t="s">
        <v>7373</v>
      </c>
      <c r="L13" s="7" t="s">
        <v>7374</v>
      </c>
      <c r="M13" s="7" t="s">
        <v>7293</v>
      </c>
      <c r="N13" s="7" t="s">
        <v>316</v>
      </c>
      <c r="O13" s="7"/>
      <c r="P13" s="7"/>
      <c r="Q13" s="7"/>
      <c r="R13" s="7"/>
      <c r="S13" s="7"/>
      <c r="T13" s="7"/>
      <c r="U13" s="7"/>
      <c r="V13" s="7"/>
      <c r="W13" s="7"/>
      <c r="X13" s="7"/>
      <c r="Y13" s="7"/>
      <c r="Z13" s="7"/>
      <c r="AA13" s="7"/>
      <c r="AB13" s="7"/>
    </row>
    <row r="14" spans="1:28" ht="22.5" customHeight="1">
      <c r="A14" t="s">
        <v>14465</v>
      </c>
      <c r="B14" s="7" t="s">
        <v>91</v>
      </c>
      <c r="C14" s="7" t="s">
        <v>7375</v>
      </c>
      <c r="D14" s="7" t="s">
        <v>7376</v>
      </c>
      <c r="E14" s="7" t="s">
        <v>7377</v>
      </c>
      <c r="F14" s="7" t="s">
        <v>7378</v>
      </c>
      <c r="G14" s="7"/>
      <c r="H14" s="17" t="s">
        <v>7379</v>
      </c>
      <c r="I14" s="7">
        <v>4.9000000000000004</v>
      </c>
      <c r="J14" s="7">
        <v>310</v>
      </c>
      <c r="K14" s="7" t="s">
        <v>7380</v>
      </c>
      <c r="L14" s="7" t="s">
        <v>7381</v>
      </c>
      <c r="M14" s="7" t="s">
        <v>7293</v>
      </c>
      <c r="N14" s="7" t="s">
        <v>44</v>
      </c>
      <c r="O14" s="7"/>
      <c r="P14" s="7"/>
      <c r="Q14" s="7"/>
      <c r="R14" s="7"/>
      <c r="S14" s="7"/>
      <c r="T14" s="7"/>
      <c r="U14" s="7"/>
      <c r="V14" s="7"/>
      <c r="W14" s="7"/>
      <c r="X14" s="7"/>
      <c r="Y14" s="7"/>
      <c r="Z14" s="7"/>
      <c r="AA14" s="7"/>
      <c r="AB14" s="7"/>
    </row>
    <row r="15" spans="1:28" ht="22.5" customHeight="1">
      <c r="A15" t="s">
        <v>14465</v>
      </c>
      <c r="B15" s="7" t="s">
        <v>91</v>
      </c>
      <c r="C15" s="7" t="s">
        <v>7382</v>
      </c>
      <c r="D15" s="7" t="s">
        <v>7383</v>
      </c>
      <c r="E15" s="7" t="s">
        <v>7384</v>
      </c>
      <c r="F15" s="7" t="s">
        <v>7385</v>
      </c>
      <c r="G15" s="7"/>
      <c r="H15" s="17" t="s">
        <v>7386</v>
      </c>
      <c r="I15" s="7">
        <v>4.8</v>
      </c>
      <c r="J15" s="7">
        <v>508</v>
      </c>
      <c r="K15" s="7" t="s">
        <v>7387</v>
      </c>
      <c r="L15" s="7" t="s">
        <v>7388</v>
      </c>
      <c r="M15" s="7" t="s">
        <v>7293</v>
      </c>
      <c r="N15" s="7" t="s">
        <v>7389</v>
      </c>
      <c r="O15" s="7"/>
      <c r="P15" s="7"/>
      <c r="Q15" s="7"/>
      <c r="R15" s="7"/>
      <c r="S15" s="7"/>
      <c r="T15" s="7"/>
      <c r="U15" s="7"/>
      <c r="V15" s="7"/>
      <c r="W15" s="7"/>
      <c r="X15" s="7"/>
      <c r="Y15" s="7"/>
      <c r="Z15" s="7"/>
      <c r="AA15" s="7"/>
      <c r="AB15" s="7"/>
    </row>
    <row r="16" spans="1:28" ht="22.5" customHeight="1">
      <c r="A16" t="s">
        <v>14465</v>
      </c>
      <c r="B16" s="7" t="s">
        <v>91</v>
      </c>
      <c r="C16" s="7" t="s">
        <v>7390</v>
      </c>
      <c r="D16" s="7" t="s">
        <v>7391</v>
      </c>
      <c r="E16" s="7" t="s">
        <v>7392</v>
      </c>
      <c r="F16" s="7" t="s">
        <v>7393</v>
      </c>
      <c r="G16" s="7"/>
      <c r="H16" s="17" t="s">
        <v>7394</v>
      </c>
      <c r="I16" s="7">
        <v>4.9000000000000004</v>
      </c>
      <c r="J16" s="7">
        <v>243</v>
      </c>
      <c r="K16" s="7" t="s">
        <v>7395</v>
      </c>
      <c r="L16" s="7" t="s">
        <v>7396</v>
      </c>
      <c r="M16" s="7" t="s">
        <v>7293</v>
      </c>
      <c r="N16" s="7" t="s">
        <v>194</v>
      </c>
      <c r="O16" s="7"/>
      <c r="P16" s="7"/>
      <c r="Q16" s="7"/>
      <c r="R16" s="7"/>
      <c r="S16" s="7"/>
      <c r="T16" s="7"/>
      <c r="U16" s="7"/>
      <c r="V16" s="7"/>
      <c r="W16" s="7"/>
      <c r="X16" s="7"/>
      <c r="Y16" s="7"/>
      <c r="Z16" s="7"/>
      <c r="AA16" s="7"/>
      <c r="AB16" s="7"/>
    </row>
    <row r="17" spans="1:28" ht="22.5" customHeight="1">
      <c r="A17" t="s">
        <v>14465</v>
      </c>
      <c r="B17" s="7" t="s">
        <v>91</v>
      </c>
      <c r="C17" s="7" t="s">
        <v>7397</v>
      </c>
      <c r="D17" s="7" t="s">
        <v>7398</v>
      </c>
      <c r="E17" s="7" t="s">
        <v>7399</v>
      </c>
      <c r="F17" s="7" t="s">
        <v>7400</v>
      </c>
      <c r="G17" s="7"/>
      <c r="H17" s="17" t="s">
        <v>7401</v>
      </c>
      <c r="I17" s="7">
        <v>4.9000000000000004</v>
      </c>
      <c r="J17" s="7">
        <v>319</v>
      </c>
      <c r="K17" s="7" t="s">
        <v>7402</v>
      </c>
      <c r="L17" s="7" t="s">
        <v>7403</v>
      </c>
      <c r="M17" s="7" t="s">
        <v>7293</v>
      </c>
      <c r="N17" s="7" t="s">
        <v>44</v>
      </c>
      <c r="O17" s="7"/>
      <c r="P17" s="7"/>
      <c r="Q17" s="7"/>
      <c r="R17" s="7"/>
      <c r="S17" s="7"/>
      <c r="T17" s="7"/>
      <c r="U17" s="7"/>
      <c r="V17" s="7"/>
      <c r="W17" s="7"/>
      <c r="X17" s="7"/>
      <c r="Y17" s="7"/>
      <c r="Z17" s="7"/>
      <c r="AA17" s="7"/>
      <c r="AB17" s="7"/>
    </row>
    <row r="18" spans="1:28" ht="22.5" customHeight="1">
      <c r="A18" t="s">
        <v>14465</v>
      </c>
      <c r="B18" s="7" t="s">
        <v>91</v>
      </c>
      <c r="C18" s="7" t="s">
        <v>7404</v>
      </c>
      <c r="D18" s="7" t="s">
        <v>7405</v>
      </c>
      <c r="E18" s="7" t="s">
        <v>7406</v>
      </c>
      <c r="F18" s="7" t="s">
        <v>7407</v>
      </c>
      <c r="G18" s="7"/>
      <c r="H18" s="17" t="s">
        <v>7408</v>
      </c>
      <c r="I18" s="7">
        <v>4.9000000000000004</v>
      </c>
      <c r="J18" s="7">
        <v>663</v>
      </c>
      <c r="K18" s="7" t="s">
        <v>7409</v>
      </c>
      <c r="L18" s="7" t="s">
        <v>7410</v>
      </c>
      <c r="M18" s="7" t="s">
        <v>7293</v>
      </c>
      <c r="N18" s="7" t="s">
        <v>194</v>
      </c>
      <c r="O18" s="7"/>
      <c r="P18" s="7"/>
      <c r="Q18" s="7"/>
      <c r="R18" s="7"/>
      <c r="S18" s="7"/>
      <c r="T18" s="7"/>
      <c r="U18" s="7"/>
      <c r="V18" s="7"/>
      <c r="W18" s="7"/>
      <c r="X18" s="7"/>
      <c r="Y18" s="7"/>
      <c r="Z18" s="7"/>
      <c r="AA18" s="7"/>
      <c r="AB18" s="7"/>
    </row>
    <row r="19" spans="1:28" ht="22.5" customHeight="1">
      <c r="A19" t="s">
        <v>14465</v>
      </c>
      <c r="B19" s="7" t="s">
        <v>91</v>
      </c>
      <c r="C19" s="7" t="s">
        <v>7411</v>
      </c>
      <c r="D19" s="7" t="s">
        <v>7412</v>
      </c>
      <c r="E19" s="7" t="s">
        <v>7413</v>
      </c>
      <c r="F19" s="7" t="s">
        <v>7414</v>
      </c>
      <c r="G19" s="7"/>
      <c r="H19" s="17" t="s">
        <v>7415</v>
      </c>
      <c r="I19" s="7">
        <v>4.9000000000000004</v>
      </c>
      <c r="J19" s="7">
        <v>137</v>
      </c>
      <c r="K19" s="7" t="s">
        <v>7416</v>
      </c>
      <c r="L19" s="7" t="s">
        <v>7417</v>
      </c>
      <c r="M19" s="7" t="s">
        <v>7293</v>
      </c>
      <c r="N19" s="7" t="s">
        <v>44</v>
      </c>
      <c r="O19" s="7"/>
      <c r="P19" s="7"/>
      <c r="Q19" s="7"/>
      <c r="R19" s="7"/>
      <c r="S19" s="7"/>
      <c r="T19" s="7"/>
      <c r="U19" s="7"/>
      <c r="V19" s="7"/>
      <c r="W19" s="7"/>
      <c r="X19" s="7"/>
      <c r="Y19" s="7"/>
      <c r="Z19" s="7"/>
      <c r="AA19" s="7"/>
      <c r="AB19" s="7"/>
    </row>
    <row r="20" spans="1:28" ht="22.5" customHeight="1">
      <c r="A20" t="s">
        <v>14465</v>
      </c>
      <c r="B20" s="7" t="s">
        <v>91</v>
      </c>
      <c r="C20" s="7" t="s">
        <v>7418</v>
      </c>
      <c r="D20" s="7" t="s">
        <v>7419</v>
      </c>
      <c r="E20" s="7" t="s">
        <v>7420</v>
      </c>
      <c r="F20" s="7" t="s">
        <v>7421</v>
      </c>
      <c r="G20" s="7"/>
      <c r="H20" s="17" t="s">
        <v>7422</v>
      </c>
      <c r="I20" s="7">
        <v>4.9000000000000004</v>
      </c>
      <c r="J20" s="7">
        <v>281</v>
      </c>
      <c r="K20" s="7" t="s">
        <v>7423</v>
      </c>
      <c r="L20" s="7" t="s">
        <v>7424</v>
      </c>
      <c r="M20" s="7" t="s">
        <v>7293</v>
      </c>
      <c r="N20" s="7" t="s">
        <v>92</v>
      </c>
      <c r="O20" s="7"/>
      <c r="P20" s="7"/>
      <c r="Q20" s="7"/>
      <c r="R20" s="7"/>
      <c r="S20" s="7"/>
      <c r="T20" s="7"/>
      <c r="U20" s="7"/>
      <c r="V20" s="7"/>
      <c r="W20" s="7"/>
      <c r="X20" s="7"/>
      <c r="Y20" s="7"/>
      <c r="Z20" s="7"/>
      <c r="AA20" s="7"/>
      <c r="AB20" s="7"/>
    </row>
    <row r="21" spans="1:28" ht="22.5" customHeight="1">
      <c r="A21" t="s">
        <v>14465</v>
      </c>
      <c r="B21" s="7" t="s">
        <v>91</v>
      </c>
      <c r="C21" s="7" t="s">
        <v>7425</v>
      </c>
      <c r="D21" s="7" t="s">
        <v>7426</v>
      </c>
      <c r="E21" s="7" t="s">
        <v>7427</v>
      </c>
      <c r="F21" s="7" t="s">
        <v>7428</v>
      </c>
      <c r="G21" s="7"/>
      <c r="H21" s="17" t="s">
        <v>7429</v>
      </c>
      <c r="I21" s="7">
        <v>4.8</v>
      </c>
      <c r="J21" s="7">
        <v>276</v>
      </c>
      <c r="K21" s="7" t="s">
        <v>7430</v>
      </c>
      <c r="L21" s="7" t="s">
        <v>7431</v>
      </c>
      <c r="M21" s="7" t="s">
        <v>7293</v>
      </c>
      <c r="N21" s="7" t="s">
        <v>27</v>
      </c>
      <c r="O21" s="7"/>
      <c r="P21" s="7"/>
      <c r="Q21" s="7"/>
      <c r="R21" s="7"/>
      <c r="S21" s="7"/>
      <c r="T21" s="7"/>
      <c r="U21" s="7"/>
      <c r="V21" s="7"/>
      <c r="W21" s="7"/>
      <c r="X21" s="7"/>
      <c r="Y21" s="7"/>
      <c r="Z21" s="7"/>
      <c r="AA21" s="7"/>
      <c r="AB21" s="7"/>
    </row>
    <row r="22" spans="1:28" ht="22.5" customHeight="1">
      <c r="A22" t="s">
        <v>14465</v>
      </c>
      <c r="B22" s="7" t="s">
        <v>35</v>
      </c>
      <c r="C22" s="7" t="s">
        <v>7286</v>
      </c>
      <c r="D22" s="7" t="s">
        <v>7432</v>
      </c>
      <c r="E22" s="7" t="s">
        <v>7288</v>
      </c>
      <c r="F22" s="7" t="s">
        <v>7433</v>
      </c>
      <c r="G22" s="7"/>
      <c r="H22" s="17" t="s">
        <v>7434</v>
      </c>
      <c r="I22" s="7">
        <v>4.9000000000000004</v>
      </c>
      <c r="J22" s="7">
        <v>896</v>
      </c>
      <c r="K22" s="7" t="s">
        <v>7435</v>
      </c>
      <c r="L22" s="7" t="s">
        <v>7292</v>
      </c>
      <c r="M22" s="7" t="s">
        <v>7293</v>
      </c>
      <c r="N22" s="7" t="s">
        <v>44</v>
      </c>
      <c r="O22" s="7"/>
      <c r="P22" s="7"/>
      <c r="Q22" s="7"/>
      <c r="R22" s="7"/>
      <c r="S22" s="7"/>
      <c r="T22" s="7"/>
      <c r="U22" s="7"/>
      <c r="V22" s="7"/>
      <c r="W22" s="7"/>
      <c r="X22" s="7"/>
      <c r="Y22" s="7"/>
      <c r="Z22" s="7"/>
      <c r="AA22" s="7"/>
      <c r="AB22" s="7"/>
    </row>
    <row r="23" spans="1:28" ht="22.5" customHeight="1">
      <c r="A23" t="s">
        <v>14465</v>
      </c>
      <c r="B23" s="7" t="s">
        <v>35</v>
      </c>
      <c r="C23" s="7" t="s">
        <v>7436</v>
      </c>
      <c r="D23" s="7" t="s">
        <v>7437</v>
      </c>
      <c r="E23" s="7" t="s">
        <v>7438</v>
      </c>
      <c r="F23" s="7" t="s">
        <v>7297</v>
      </c>
      <c r="G23" s="7"/>
      <c r="H23" s="17" t="s">
        <v>7439</v>
      </c>
      <c r="I23" s="7">
        <v>4.9000000000000004</v>
      </c>
      <c r="J23" s="7">
        <v>396</v>
      </c>
      <c r="K23" s="7" t="s">
        <v>7435</v>
      </c>
      <c r="L23" s="7" t="s">
        <v>7300</v>
      </c>
      <c r="M23" s="7" t="s">
        <v>7293</v>
      </c>
      <c r="N23" s="7" t="s">
        <v>194</v>
      </c>
      <c r="O23" s="7"/>
      <c r="P23" s="7"/>
      <c r="Q23" s="7"/>
      <c r="R23" s="7"/>
      <c r="S23" s="7"/>
      <c r="T23" s="7"/>
      <c r="U23" s="7"/>
      <c r="V23" s="7"/>
      <c r="W23" s="7"/>
      <c r="X23" s="7"/>
      <c r="Y23" s="7"/>
      <c r="Z23" s="7"/>
      <c r="AA23" s="7"/>
      <c r="AB23" s="7"/>
    </row>
    <row r="24" spans="1:28" ht="22.5" customHeight="1">
      <c r="A24" t="s">
        <v>14465</v>
      </c>
      <c r="B24" s="7" t="s">
        <v>35</v>
      </c>
      <c r="C24" s="7" t="s">
        <v>7440</v>
      </c>
      <c r="D24" s="7" t="s">
        <v>7441</v>
      </c>
      <c r="E24" s="7" t="s">
        <v>7303</v>
      </c>
      <c r="F24" s="7" t="s">
        <v>7304</v>
      </c>
      <c r="G24" s="7"/>
      <c r="H24" s="17" t="s">
        <v>7442</v>
      </c>
      <c r="I24" s="7">
        <v>4.9000000000000004</v>
      </c>
      <c r="J24" s="7" t="s">
        <v>7306</v>
      </c>
      <c r="K24" s="7" t="s">
        <v>7443</v>
      </c>
      <c r="L24" s="7" t="s">
        <v>7308</v>
      </c>
      <c r="M24" s="7" t="s">
        <v>7293</v>
      </c>
      <c r="N24" s="7" t="s">
        <v>27</v>
      </c>
      <c r="O24" s="7"/>
      <c r="P24" s="7"/>
      <c r="Q24" s="7"/>
      <c r="R24" s="7"/>
      <c r="S24" s="7"/>
      <c r="T24" s="7"/>
      <c r="U24" s="7"/>
      <c r="V24" s="7"/>
      <c r="W24" s="7"/>
      <c r="X24" s="7"/>
      <c r="Y24" s="7"/>
      <c r="Z24" s="7"/>
      <c r="AA24" s="7"/>
      <c r="AB24" s="7"/>
    </row>
    <row r="25" spans="1:28" ht="22.5" customHeight="1">
      <c r="A25" t="s">
        <v>14465</v>
      </c>
      <c r="B25" s="7" t="s">
        <v>35</v>
      </c>
      <c r="C25" s="7" t="s">
        <v>7444</v>
      </c>
      <c r="D25" s="7" t="s">
        <v>7445</v>
      </c>
      <c r="E25" s="7" t="s">
        <v>7446</v>
      </c>
      <c r="F25" s="7">
        <v>15034472748</v>
      </c>
      <c r="G25" s="7"/>
      <c r="H25" s="17" t="s">
        <v>7447</v>
      </c>
      <c r="I25" s="7">
        <v>4.9000000000000004</v>
      </c>
      <c r="J25" s="7">
        <v>752</v>
      </c>
      <c r="K25" s="7" t="s">
        <v>7448</v>
      </c>
      <c r="L25" s="7" t="s">
        <v>7449</v>
      </c>
      <c r="M25" s="7" t="s">
        <v>7293</v>
      </c>
      <c r="N25" s="7" t="s">
        <v>27</v>
      </c>
      <c r="O25" s="7"/>
      <c r="P25" s="7"/>
      <c r="Q25" s="7"/>
      <c r="R25" s="7"/>
      <c r="S25" s="7"/>
      <c r="T25" s="7"/>
      <c r="U25" s="7"/>
      <c r="V25" s="7"/>
      <c r="W25" s="7"/>
      <c r="X25" s="7"/>
      <c r="Y25" s="7"/>
      <c r="Z25" s="7"/>
      <c r="AA25" s="7"/>
      <c r="AB25" s="7"/>
    </row>
    <row r="26" spans="1:28" ht="22.5" customHeight="1">
      <c r="A26" t="s">
        <v>14465</v>
      </c>
      <c r="B26" s="7" t="s">
        <v>35</v>
      </c>
      <c r="C26" s="7" t="s">
        <v>7317</v>
      </c>
      <c r="D26" s="7" t="s">
        <v>7450</v>
      </c>
      <c r="E26" s="7" t="s">
        <v>7451</v>
      </c>
      <c r="F26" s="7" t="s">
        <v>7452</v>
      </c>
      <c r="G26" s="7"/>
      <c r="H26" s="17" t="s">
        <v>7453</v>
      </c>
      <c r="I26" s="7">
        <v>4.9000000000000004</v>
      </c>
      <c r="J26" s="7">
        <v>176</v>
      </c>
      <c r="K26" s="7" t="s">
        <v>7443</v>
      </c>
      <c r="L26" s="7" t="s">
        <v>7323</v>
      </c>
      <c r="M26" s="7" t="s">
        <v>7293</v>
      </c>
      <c r="N26" s="7" t="s">
        <v>44</v>
      </c>
      <c r="O26" s="7"/>
      <c r="P26" s="7"/>
      <c r="Q26" s="7"/>
      <c r="R26" s="7"/>
      <c r="S26" s="7"/>
      <c r="T26" s="7"/>
      <c r="U26" s="7"/>
      <c r="V26" s="7"/>
      <c r="W26" s="7"/>
      <c r="X26" s="7"/>
      <c r="Y26" s="7"/>
      <c r="Z26" s="7"/>
      <c r="AA26" s="7"/>
      <c r="AB26" s="7"/>
    </row>
    <row r="27" spans="1:28" ht="22.5" customHeight="1">
      <c r="A27" t="s">
        <v>14465</v>
      </c>
      <c r="B27" s="7" t="s">
        <v>35</v>
      </c>
      <c r="C27" s="7" t="s">
        <v>7454</v>
      </c>
      <c r="D27" s="7" t="s">
        <v>7455</v>
      </c>
      <c r="E27" s="7" t="s">
        <v>7326</v>
      </c>
      <c r="F27" s="7">
        <v>15037657355</v>
      </c>
      <c r="G27" s="7"/>
      <c r="H27" s="17" t="s">
        <v>7456</v>
      </c>
      <c r="I27" s="7">
        <v>4.7</v>
      </c>
      <c r="J27" s="7" t="s">
        <v>7329</v>
      </c>
      <c r="K27" s="7" t="s">
        <v>7443</v>
      </c>
      <c r="L27" s="7" t="s">
        <v>7457</v>
      </c>
      <c r="M27" s="7" t="s">
        <v>7293</v>
      </c>
      <c r="N27" s="7" t="s">
        <v>27</v>
      </c>
      <c r="O27" s="7"/>
      <c r="P27" s="7"/>
      <c r="Q27" s="7"/>
      <c r="R27" s="7"/>
      <c r="S27" s="7"/>
      <c r="T27" s="7"/>
      <c r="U27" s="7"/>
      <c r="V27" s="7"/>
      <c r="W27" s="7"/>
      <c r="X27" s="7"/>
      <c r="Y27" s="7"/>
      <c r="Z27" s="7"/>
      <c r="AA27" s="7"/>
      <c r="AB27" s="7"/>
    </row>
    <row r="28" spans="1:28" ht="22.5" customHeight="1">
      <c r="A28" t="s">
        <v>14465</v>
      </c>
      <c r="B28" s="7" t="s">
        <v>35</v>
      </c>
      <c r="C28" s="7" t="s">
        <v>7332</v>
      </c>
      <c r="D28" s="7" t="s">
        <v>7458</v>
      </c>
      <c r="E28" s="7" t="s">
        <v>7459</v>
      </c>
      <c r="F28" s="7">
        <v>15032229222</v>
      </c>
      <c r="G28" s="7"/>
      <c r="H28" s="17" t="s">
        <v>7460</v>
      </c>
      <c r="I28" s="7">
        <v>5</v>
      </c>
      <c r="J28" s="7">
        <v>379</v>
      </c>
      <c r="K28" s="7" t="s">
        <v>7443</v>
      </c>
      <c r="L28" s="7" t="s">
        <v>7338</v>
      </c>
      <c r="M28" s="7" t="s">
        <v>7293</v>
      </c>
      <c r="N28" s="7" t="s">
        <v>27</v>
      </c>
      <c r="O28" s="7"/>
      <c r="P28" s="7"/>
      <c r="Q28" s="7"/>
      <c r="R28" s="7"/>
      <c r="S28" s="7"/>
      <c r="T28" s="7"/>
      <c r="U28" s="7"/>
      <c r="V28" s="7"/>
      <c r="W28" s="7"/>
      <c r="X28" s="7"/>
      <c r="Y28" s="7"/>
      <c r="Z28" s="7"/>
      <c r="AA28" s="7"/>
      <c r="AB28" s="7"/>
    </row>
    <row r="29" spans="1:28" ht="22.5" customHeight="1">
      <c r="A29" t="s">
        <v>14465</v>
      </c>
      <c r="B29" s="7" t="s">
        <v>35</v>
      </c>
      <c r="C29" s="7" t="s">
        <v>7461</v>
      </c>
      <c r="D29" s="7" t="s">
        <v>7462</v>
      </c>
      <c r="E29" s="7" t="s">
        <v>7341</v>
      </c>
      <c r="F29" s="7" t="s">
        <v>7463</v>
      </c>
      <c r="G29" s="7"/>
      <c r="H29" s="17" t="s">
        <v>7464</v>
      </c>
      <c r="I29" s="7">
        <v>4.9000000000000004</v>
      </c>
      <c r="J29" s="7">
        <v>718</v>
      </c>
      <c r="K29" s="7" t="s">
        <v>7443</v>
      </c>
      <c r="L29" s="7" t="s">
        <v>7345</v>
      </c>
      <c r="M29" s="7" t="s">
        <v>7293</v>
      </c>
      <c r="N29" s="7" t="s">
        <v>194</v>
      </c>
      <c r="O29" s="7"/>
      <c r="P29" s="7"/>
      <c r="Q29" s="7"/>
      <c r="R29" s="7"/>
      <c r="S29" s="7"/>
      <c r="T29" s="7"/>
      <c r="U29" s="7"/>
      <c r="V29" s="7"/>
      <c r="W29" s="7"/>
      <c r="X29" s="7"/>
      <c r="Y29" s="7"/>
      <c r="Z29" s="7"/>
      <c r="AA29" s="7"/>
      <c r="AB29" s="7"/>
    </row>
    <row r="30" spans="1:28" ht="22.5" customHeight="1">
      <c r="A30" t="s">
        <v>14465</v>
      </c>
      <c r="B30" s="7" t="s">
        <v>35</v>
      </c>
      <c r="C30" s="7" t="s">
        <v>7465</v>
      </c>
      <c r="D30" s="7" t="s">
        <v>7466</v>
      </c>
      <c r="E30" s="7" t="s">
        <v>7349</v>
      </c>
      <c r="F30" s="7" t="s">
        <v>7350</v>
      </c>
      <c r="G30" s="7"/>
      <c r="H30" s="17" t="s">
        <v>7467</v>
      </c>
      <c r="I30" s="7">
        <v>5</v>
      </c>
      <c r="J30" s="7">
        <v>839</v>
      </c>
      <c r="K30" s="7" t="s">
        <v>7443</v>
      </c>
      <c r="L30" s="7" t="s">
        <v>7353</v>
      </c>
      <c r="M30" s="7" t="s">
        <v>7293</v>
      </c>
      <c r="N30" s="7" t="s">
        <v>44</v>
      </c>
      <c r="O30" s="7"/>
      <c r="P30" s="7"/>
      <c r="Q30" s="7"/>
      <c r="R30" s="7"/>
      <c r="S30" s="7"/>
      <c r="T30" s="7"/>
      <c r="U30" s="7"/>
      <c r="V30" s="7"/>
      <c r="W30" s="7"/>
      <c r="X30" s="7"/>
      <c r="Y30" s="7"/>
      <c r="Z30" s="7"/>
      <c r="AA30" s="7"/>
      <c r="AB30" s="7"/>
    </row>
    <row r="31" spans="1:28" ht="22.5" customHeight="1">
      <c r="A31" t="s">
        <v>14465</v>
      </c>
      <c r="B31" s="7" t="s">
        <v>35</v>
      </c>
      <c r="C31" s="7" t="s">
        <v>7354</v>
      </c>
      <c r="D31" s="7" t="s">
        <v>7468</v>
      </c>
      <c r="E31" s="7" t="s">
        <v>7469</v>
      </c>
      <c r="F31" s="7" t="s">
        <v>7357</v>
      </c>
      <c r="G31" s="7"/>
      <c r="H31" s="17" t="s">
        <v>7470</v>
      </c>
      <c r="I31" s="7">
        <v>4.7</v>
      </c>
      <c r="J31" s="7">
        <v>189</v>
      </c>
      <c r="K31" s="7" t="s">
        <v>7443</v>
      </c>
      <c r="L31" s="7" t="s">
        <v>7360</v>
      </c>
      <c r="M31" s="7" t="s">
        <v>7293</v>
      </c>
      <c r="N31" s="7" t="s">
        <v>27</v>
      </c>
      <c r="O31" s="7"/>
      <c r="P31" s="7"/>
      <c r="Q31" s="7"/>
      <c r="R31" s="7"/>
      <c r="S31" s="7"/>
      <c r="T31" s="7"/>
      <c r="U31" s="7"/>
      <c r="V31" s="7"/>
      <c r="W31" s="7"/>
      <c r="X31" s="7"/>
      <c r="Y31" s="7"/>
      <c r="Z31" s="7"/>
      <c r="AA31" s="7"/>
      <c r="AB31" s="7"/>
    </row>
    <row r="32" spans="1:28" ht="22.5" customHeight="1">
      <c r="A32" t="s">
        <v>14465</v>
      </c>
      <c r="B32" s="7" t="s">
        <v>35</v>
      </c>
      <c r="C32" s="7" t="s">
        <v>7361</v>
      </c>
      <c r="D32" s="7" t="s">
        <v>7471</v>
      </c>
      <c r="E32" s="7" t="s">
        <v>7472</v>
      </c>
      <c r="F32" s="7"/>
      <c r="G32" s="7"/>
      <c r="H32" s="17" t="s">
        <v>7473</v>
      </c>
      <c r="I32" s="7">
        <v>4.9000000000000004</v>
      </c>
      <c r="J32" s="7">
        <v>689</v>
      </c>
      <c r="K32" s="7" t="s">
        <v>7443</v>
      </c>
      <c r="L32" s="7" t="s">
        <v>7367</v>
      </c>
      <c r="M32" s="7" t="s">
        <v>7293</v>
      </c>
      <c r="N32" s="7" t="s">
        <v>27</v>
      </c>
      <c r="O32" s="7"/>
      <c r="P32" s="7"/>
      <c r="Q32" s="7"/>
      <c r="R32" s="7"/>
      <c r="S32" s="7"/>
      <c r="T32" s="7"/>
      <c r="U32" s="7"/>
      <c r="V32" s="7"/>
      <c r="W32" s="7"/>
      <c r="X32" s="7"/>
      <c r="Y32" s="7"/>
      <c r="Z32" s="7"/>
      <c r="AA32" s="7"/>
      <c r="AB32" s="7"/>
    </row>
    <row r="33" spans="1:28" ht="22.5" customHeight="1">
      <c r="A33" t="s">
        <v>14465</v>
      </c>
      <c r="B33" s="7" t="s">
        <v>35</v>
      </c>
      <c r="C33" s="7" t="s">
        <v>7368</v>
      </c>
      <c r="D33" s="7" t="s">
        <v>7474</v>
      </c>
      <c r="E33" s="7" t="s">
        <v>7475</v>
      </c>
      <c r="F33" s="7"/>
      <c r="G33" s="7"/>
      <c r="H33" s="17" t="s">
        <v>7476</v>
      </c>
      <c r="I33" s="7">
        <v>5</v>
      </c>
      <c r="J33" s="7">
        <v>74</v>
      </c>
      <c r="K33" s="7" t="s">
        <v>7443</v>
      </c>
      <c r="L33" s="7" t="s">
        <v>7374</v>
      </c>
      <c r="M33" s="7" t="s">
        <v>7293</v>
      </c>
      <c r="N33" s="7" t="s">
        <v>316</v>
      </c>
      <c r="O33" s="7"/>
      <c r="P33" s="7"/>
      <c r="Q33" s="7"/>
      <c r="R33" s="7"/>
      <c r="S33" s="7"/>
      <c r="T33" s="7"/>
      <c r="U33" s="7"/>
      <c r="V33" s="7"/>
      <c r="W33" s="7"/>
      <c r="X33" s="7"/>
      <c r="Y33" s="7"/>
      <c r="Z33" s="7"/>
      <c r="AA33" s="7"/>
      <c r="AB33" s="7"/>
    </row>
    <row r="34" spans="1:28" ht="22.5" customHeight="1">
      <c r="A34" t="s">
        <v>14465</v>
      </c>
      <c r="B34" s="7" t="s">
        <v>35</v>
      </c>
      <c r="C34" s="7" t="s">
        <v>7375</v>
      </c>
      <c r="D34" s="7" t="s">
        <v>7477</v>
      </c>
      <c r="E34" s="7" t="s">
        <v>7478</v>
      </c>
      <c r="F34" s="7"/>
      <c r="G34" s="7"/>
      <c r="H34" s="17" t="s">
        <v>7479</v>
      </c>
      <c r="I34" s="7">
        <v>4.9000000000000004</v>
      </c>
      <c r="J34" s="7">
        <v>310</v>
      </c>
      <c r="K34" s="7" t="s">
        <v>7443</v>
      </c>
      <c r="L34" s="7" t="s">
        <v>7381</v>
      </c>
      <c r="M34" s="7" t="s">
        <v>7293</v>
      </c>
      <c r="N34" s="7" t="s">
        <v>27</v>
      </c>
      <c r="O34" s="7"/>
      <c r="P34" s="7"/>
      <c r="Q34" s="7"/>
      <c r="R34" s="7"/>
      <c r="S34" s="7"/>
      <c r="T34" s="7"/>
      <c r="U34" s="7"/>
      <c r="V34" s="7"/>
      <c r="W34" s="7"/>
      <c r="X34" s="7"/>
      <c r="Y34" s="7"/>
      <c r="Z34" s="7"/>
      <c r="AA34" s="7"/>
      <c r="AB34" s="7"/>
    </row>
    <row r="35" spans="1:28" ht="22.5" customHeight="1">
      <c r="A35" t="s">
        <v>14465</v>
      </c>
      <c r="B35" s="7" t="s">
        <v>35</v>
      </c>
      <c r="C35" s="7" t="s">
        <v>7382</v>
      </c>
      <c r="D35" s="7" t="s">
        <v>7480</v>
      </c>
      <c r="E35" s="7" t="s">
        <v>7481</v>
      </c>
      <c r="F35" s="7"/>
      <c r="G35" s="7"/>
      <c r="H35" s="17" t="s">
        <v>7482</v>
      </c>
      <c r="I35" s="7">
        <v>4.8</v>
      </c>
      <c r="J35" s="7">
        <v>508</v>
      </c>
      <c r="K35" s="7" t="s">
        <v>7483</v>
      </c>
      <c r="L35" s="7" t="s">
        <v>1587</v>
      </c>
      <c r="M35" s="7" t="s">
        <v>7293</v>
      </c>
      <c r="N35" s="7" t="s">
        <v>1902</v>
      </c>
      <c r="O35" s="7"/>
      <c r="P35" s="7"/>
      <c r="Q35" s="7"/>
      <c r="R35" s="7"/>
      <c r="S35" s="7"/>
      <c r="T35" s="7"/>
      <c r="U35" s="7"/>
      <c r="V35" s="7"/>
      <c r="W35" s="7"/>
      <c r="X35" s="7"/>
      <c r="Y35" s="7"/>
      <c r="Z35" s="7"/>
      <c r="AA35" s="7"/>
      <c r="AB35" s="7"/>
    </row>
    <row r="36" spans="1:28" ht="22.5" customHeight="1">
      <c r="A36" t="s">
        <v>14465</v>
      </c>
      <c r="B36" s="7" t="s">
        <v>35</v>
      </c>
      <c r="C36" s="7" t="s">
        <v>7390</v>
      </c>
      <c r="D36" s="7" t="s">
        <v>7484</v>
      </c>
      <c r="E36" s="7" t="s">
        <v>7485</v>
      </c>
      <c r="F36" s="7"/>
      <c r="G36" s="7"/>
      <c r="H36" s="17" t="s">
        <v>7486</v>
      </c>
      <c r="I36" s="7">
        <v>4.9000000000000004</v>
      </c>
      <c r="J36" s="7">
        <v>243</v>
      </c>
      <c r="K36" s="7" t="s">
        <v>7443</v>
      </c>
      <c r="L36" s="7" t="s">
        <v>7396</v>
      </c>
      <c r="M36" s="7" t="s">
        <v>7293</v>
      </c>
      <c r="N36" s="7" t="s">
        <v>27</v>
      </c>
      <c r="O36" s="7"/>
      <c r="P36" s="7"/>
      <c r="Q36" s="7"/>
      <c r="R36" s="7"/>
      <c r="S36" s="7"/>
      <c r="T36" s="7"/>
      <c r="U36" s="7"/>
      <c r="V36" s="7"/>
      <c r="W36" s="7"/>
      <c r="X36" s="7"/>
      <c r="Y36" s="7"/>
      <c r="Z36" s="7"/>
      <c r="AA36" s="7"/>
      <c r="AB36" s="7"/>
    </row>
    <row r="37" spans="1:28" ht="22.5" customHeight="1">
      <c r="A37" t="s">
        <v>14465</v>
      </c>
      <c r="B37" s="7" t="s">
        <v>35</v>
      </c>
      <c r="C37" s="7" t="s">
        <v>7397</v>
      </c>
      <c r="D37" s="7" t="s">
        <v>7398</v>
      </c>
      <c r="E37" s="7" t="s">
        <v>7487</v>
      </c>
      <c r="F37" s="7"/>
      <c r="G37" s="7"/>
      <c r="H37" s="17" t="s">
        <v>7488</v>
      </c>
      <c r="I37" s="7">
        <v>4.9000000000000004</v>
      </c>
      <c r="J37" s="7">
        <v>319</v>
      </c>
      <c r="K37" s="7" t="s">
        <v>7443</v>
      </c>
      <c r="L37" s="7" t="s">
        <v>7403</v>
      </c>
      <c r="M37" s="7" t="s">
        <v>7293</v>
      </c>
      <c r="N37" s="7" t="s">
        <v>44</v>
      </c>
      <c r="O37" s="7"/>
      <c r="P37" s="7"/>
      <c r="Q37" s="7"/>
      <c r="R37" s="7"/>
      <c r="S37" s="7"/>
      <c r="T37" s="7"/>
      <c r="U37" s="7"/>
      <c r="V37" s="7"/>
      <c r="W37" s="7"/>
      <c r="X37" s="7"/>
      <c r="Y37" s="7"/>
      <c r="Z37" s="7"/>
      <c r="AA37" s="7"/>
      <c r="AB37" s="7"/>
    </row>
    <row r="38" spans="1:28" ht="22.5" customHeight="1">
      <c r="A38" t="s">
        <v>14465</v>
      </c>
      <c r="B38" s="7" t="s">
        <v>35</v>
      </c>
      <c r="C38" s="7" t="s">
        <v>7404</v>
      </c>
      <c r="D38" s="7" t="s">
        <v>7489</v>
      </c>
      <c r="E38" s="7" t="s">
        <v>7490</v>
      </c>
      <c r="F38" s="7"/>
      <c r="G38" s="7"/>
      <c r="H38" s="17" t="s">
        <v>7491</v>
      </c>
      <c r="I38" s="7">
        <v>4.9000000000000004</v>
      </c>
      <c r="J38" s="7">
        <v>663</v>
      </c>
      <c r="K38" s="7" t="s">
        <v>7443</v>
      </c>
      <c r="L38" s="7" t="s">
        <v>7410</v>
      </c>
      <c r="M38" s="7" t="s">
        <v>7293</v>
      </c>
      <c r="N38" s="7" t="s">
        <v>27</v>
      </c>
      <c r="O38" s="7"/>
      <c r="P38" s="7"/>
      <c r="Q38" s="7"/>
      <c r="R38" s="7"/>
      <c r="S38" s="7"/>
      <c r="T38" s="7"/>
      <c r="U38" s="7"/>
      <c r="V38" s="7"/>
      <c r="W38" s="7"/>
      <c r="X38" s="7"/>
      <c r="Y38" s="7"/>
      <c r="Z38" s="7"/>
      <c r="AA38" s="7"/>
      <c r="AB38" s="7"/>
    </row>
    <row r="39" spans="1:28" ht="22.5" customHeight="1">
      <c r="A39" t="s">
        <v>14465</v>
      </c>
      <c r="B39" s="7" t="s">
        <v>35</v>
      </c>
      <c r="C39" s="7" t="s">
        <v>7411</v>
      </c>
      <c r="D39" s="7" t="s">
        <v>7412</v>
      </c>
      <c r="E39" s="7" t="s">
        <v>7492</v>
      </c>
      <c r="F39" s="7"/>
      <c r="G39" s="7"/>
      <c r="H39" s="17" t="s">
        <v>7415</v>
      </c>
      <c r="I39" s="7">
        <v>4.9000000000000004</v>
      </c>
      <c r="J39" s="7">
        <v>137</v>
      </c>
      <c r="K39" s="7" t="s">
        <v>7443</v>
      </c>
      <c r="L39" s="7" t="s">
        <v>7417</v>
      </c>
      <c r="M39" s="7" t="s">
        <v>7293</v>
      </c>
      <c r="N39" s="7" t="s">
        <v>194</v>
      </c>
      <c r="O39" s="7"/>
      <c r="P39" s="7"/>
      <c r="Q39" s="7"/>
      <c r="R39" s="7"/>
      <c r="S39" s="7"/>
      <c r="T39" s="7"/>
      <c r="U39" s="7"/>
      <c r="V39" s="7"/>
      <c r="W39" s="7"/>
      <c r="X39" s="7"/>
      <c r="Y39" s="7"/>
      <c r="Z39" s="7"/>
      <c r="AA39" s="7"/>
      <c r="AB39" s="7"/>
    </row>
    <row r="40" spans="1:28" ht="22.5" customHeight="1">
      <c r="A40" t="s">
        <v>14465</v>
      </c>
      <c r="B40" s="7" t="s">
        <v>35</v>
      </c>
      <c r="C40" s="7" t="s">
        <v>7418</v>
      </c>
      <c r="D40" s="7" t="s">
        <v>7493</v>
      </c>
      <c r="E40" s="7" t="s">
        <v>7494</v>
      </c>
      <c r="F40" s="7"/>
      <c r="G40" s="7"/>
      <c r="H40" s="17" t="s">
        <v>7495</v>
      </c>
      <c r="I40" s="7">
        <v>4.9000000000000004</v>
      </c>
      <c r="J40" s="7">
        <v>281</v>
      </c>
      <c r="K40" s="7" t="s">
        <v>7496</v>
      </c>
      <c r="L40" s="7" t="s">
        <v>7424</v>
      </c>
      <c r="M40" s="7" t="s">
        <v>7293</v>
      </c>
      <c r="N40" s="7" t="s">
        <v>44</v>
      </c>
      <c r="O40" s="7"/>
      <c r="P40" s="7"/>
      <c r="Q40" s="7"/>
      <c r="R40" s="7"/>
      <c r="S40" s="7"/>
      <c r="T40" s="7"/>
      <c r="U40" s="7"/>
      <c r="V40" s="7"/>
      <c r="W40" s="7"/>
      <c r="X40" s="7"/>
      <c r="Y40" s="7"/>
      <c r="Z40" s="7"/>
      <c r="AA40" s="7"/>
      <c r="AB40" s="7"/>
    </row>
    <row r="41" spans="1:28" ht="22.5" customHeight="1">
      <c r="A41" t="s">
        <v>14465</v>
      </c>
      <c r="B41" s="7" t="s">
        <v>35</v>
      </c>
      <c r="C41" s="7" t="s">
        <v>7425</v>
      </c>
      <c r="D41" s="7" t="s">
        <v>7497</v>
      </c>
      <c r="E41" s="7" t="s">
        <v>7498</v>
      </c>
      <c r="F41" s="7"/>
      <c r="G41" s="7"/>
      <c r="H41" s="17" t="s">
        <v>7499</v>
      </c>
      <c r="I41" s="7">
        <v>4.8</v>
      </c>
      <c r="J41" s="7">
        <v>276</v>
      </c>
      <c r="K41" s="7" t="s">
        <v>7443</v>
      </c>
      <c r="L41" s="7" t="s">
        <v>7431</v>
      </c>
      <c r="M41" s="7" t="s">
        <v>7293</v>
      </c>
      <c r="N41" s="7" t="s">
        <v>92</v>
      </c>
      <c r="O41" s="7"/>
      <c r="P41" s="7"/>
      <c r="Q41" s="7"/>
      <c r="R41" s="7"/>
      <c r="S41" s="7"/>
      <c r="T41" s="7"/>
      <c r="U41" s="7"/>
      <c r="V41" s="7"/>
      <c r="W41" s="7"/>
      <c r="X41" s="7"/>
      <c r="Y41" s="7"/>
      <c r="Z41" s="7"/>
      <c r="AA41" s="7"/>
      <c r="AB41" s="7"/>
    </row>
    <row r="42" spans="1:28" ht="22.5" customHeight="1">
      <c r="A42" t="s">
        <v>14465</v>
      </c>
      <c r="B42" s="7" t="s">
        <v>7500</v>
      </c>
      <c r="C42" s="7" t="s">
        <v>7501</v>
      </c>
      <c r="D42" s="7" t="s">
        <v>7502</v>
      </c>
      <c r="E42" s="7" t="s">
        <v>7503</v>
      </c>
      <c r="F42" s="7" t="s">
        <v>7504</v>
      </c>
      <c r="G42" s="7"/>
      <c r="H42" s="22" t="s">
        <v>7505</v>
      </c>
      <c r="I42" s="7">
        <v>5</v>
      </c>
      <c r="J42" s="7">
        <v>264</v>
      </c>
      <c r="K42" s="7" t="s">
        <v>7506</v>
      </c>
      <c r="L42" s="7" t="s">
        <v>315</v>
      </c>
      <c r="M42" s="7" t="s">
        <v>307</v>
      </c>
      <c r="N42" s="7" t="s">
        <v>324</v>
      </c>
      <c r="O42" s="7"/>
      <c r="P42" s="7"/>
      <c r="Q42" s="7"/>
      <c r="R42" s="7"/>
      <c r="S42" s="7"/>
      <c r="T42" s="7"/>
      <c r="U42" s="7"/>
      <c r="V42" s="7"/>
      <c r="W42" s="7"/>
      <c r="X42" s="7"/>
      <c r="Y42" s="7"/>
      <c r="Z42" s="7"/>
      <c r="AA42" s="7"/>
      <c r="AB42" s="7"/>
    </row>
    <row r="43" spans="1:28" ht="22.5" customHeight="1">
      <c r="A43" t="s">
        <v>14465</v>
      </c>
      <c r="B43" s="7" t="s">
        <v>7500</v>
      </c>
      <c r="C43" s="7" t="s">
        <v>7507</v>
      </c>
      <c r="D43" s="7" t="s">
        <v>7508</v>
      </c>
      <c r="E43" s="7" t="s">
        <v>7509</v>
      </c>
      <c r="F43" s="7" t="s">
        <v>7510</v>
      </c>
      <c r="G43" s="7"/>
      <c r="H43" s="17" t="s">
        <v>7511</v>
      </c>
      <c r="I43" s="7">
        <v>4.8</v>
      </c>
      <c r="J43" s="7">
        <v>84</v>
      </c>
      <c r="K43" s="7" t="s">
        <v>7512</v>
      </c>
      <c r="L43" s="7" t="s">
        <v>7513</v>
      </c>
      <c r="M43" s="7" t="s">
        <v>307</v>
      </c>
      <c r="N43" s="7" t="s">
        <v>316</v>
      </c>
      <c r="O43" s="7"/>
      <c r="P43" s="7"/>
      <c r="Q43" s="7"/>
      <c r="R43" s="7"/>
      <c r="S43" s="7"/>
      <c r="T43" s="7"/>
      <c r="U43" s="7"/>
      <c r="V43" s="7"/>
      <c r="W43" s="7"/>
      <c r="X43" s="7"/>
      <c r="Y43" s="7"/>
      <c r="Z43" s="7"/>
      <c r="AA43" s="7"/>
      <c r="AB43" s="7"/>
    </row>
    <row r="44" spans="1:28" ht="22.5" customHeight="1">
      <c r="A44" t="s">
        <v>14465</v>
      </c>
      <c r="B44" s="7" t="s">
        <v>7500</v>
      </c>
      <c r="C44" s="7" t="s">
        <v>7514</v>
      </c>
      <c r="D44" s="7" t="s">
        <v>7515</v>
      </c>
      <c r="E44" s="7" t="s">
        <v>7516</v>
      </c>
      <c r="F44" s="7" t="s">
        <v>7517</v>
      </c>
      <c r="G44" s="7"/>
      <c r="H44" s="17" t="s">
        <v>7518</v>
      </c>
      <c r="I44" s="7">
        <v>4.8</v>
      </c>
      <c r="J44" s="7">
        <v>131</v>
      </c>
      <c r="K44" s="7" t="s">
        <v>7519</v>
      </c>
      <c r="L44" s="7" t="s">
        <v>315</v>
      </c>
      <c r="M44" s="7" t="s">
        <v>307</v>
      </c>
      <c r="N44" s="7" t="s">
        <v>316</v>
      </c>
      <c r="O44" s="7"/>
      <c r="P44" s="7"/>
      <c r="Q44" s="7"/>
      <c r="R44" s="7"/>
      <c r="S44" s="7"/>
      <c r="T44" s="7"/>
      <c r="U44" s="7"/>
      <c r="V44" s="7"/>
      <c r="W44" s="7"/>
      <c r="X44" s="7"/>
      <c r="Y44" s="7"/>
      <c r="Z44" s="7"/>
      <c r="AA44" s="7"/>
      <c r="AB44" s="7"/>
    </row>
    <row r="45" spans="1:28" ht="22.5" customHeight="1">
      <c r="A45" t="s">
        <v>14465</v>
      </c>
      <c r="B45" s="7" t="s">
        <v>7500</v>
      </c>
      <c r="C45" s="7" t="s">
        <v>7520</v>
      </c>
      <c r="D45" s="7" t="s">
        <v>7521</v>
      </c>
      <c r="E45" s="7" t="s">
        <v>7522</v>
      </c>
      <c r="F45" s="7" t="s">
        <v>7523</v>
      </c>
      <c r="G45" s="7"/>
      <c r="H45" s="17" t="s">
        <v>7524</v>
      </c>
      <c r="I45" s="7">
        <v>4.9000000000000004</v>
      </c>
      <c r="J45" s="7">
        <v>234</v>
      </c>
      <c r="K45" s="7" t="s">
        <v>7525</v>
      </c>
      <c r="L45" s="7" t="s">
        <v>7526</v>
      </c>
      <c r="M45" s="7" t="s">
        <v>307</v>
      </c>
      <c r="N45" s="7" t="s">
        <v>324</v>
      </c>
      <c r="O45" s="7"/>
      <c r="P45" s="7"/>
      <c r="Q45" s="7"/>
      <c r="R45" s="7"/>
      <c r="S45" s="7"/>
      <c r="T45" s="7"/>
      <c r="U45" s="7"/>
      <c r="V45" s="7"/>
      <c r="W45" s="7"/>
      <c r="X45" s="7"/>
      <c r="Y45" s="7"/>
      <c r="Z45" s="7"/>
      <c r="AA45" s="7"/>
      <c r="AB45" s="7"/>
    </row>
    <row r="46" spans="1:28" ht="22.5" customHeight="1">
      <c r="A46" t="s">
        <v>14465</v>
      </c>
      <c r="B46" s="7" t="s">
        <v>7500</v>
      </c>
      <c r="C46" s="7" t="s">
        <v>7527</v>
      </c>
      <c r="D46" s="7" t="s">
        <v>7528</v>
      </c>
      <c r="E46" s="7" t="s">
        <v>7529</v>
      </c>
      <c r="F46" s="7" t="s">
        <v>7530</v>
      </c>
      <c r="G46" s="7"/>
      <c r="H46" s="17" t="s">
        <v>7531</v>
      </c>
      <c r="I46" s="7">
        <v>4.9000000000000004</v>
      </c>
      <c r="J46" s="7">
        <v>424</v>
      </c>
      <c r="K46" s="7" t="s">
        <v>7532</v>
      </c>
      <c r="L46" s="7" t="s">
        <v>1761</v>
      </c>
      <c r="M46" s="7" t="s">
        <v>307</v>
      </c>
      <c r="N46" s="7" t="s">
        <v>324</v>
      </c>
      <c r="O46" s="7"/>
      <c r="P46" s="7"/>
      <c r="Q46" s="7"/>
      <c r="R46" s="7"/>
      <c r="S46" s="7"/>
      <c r="T46" s="7"/>
      <c r="U46" s="7"/>
      <c r="V46" s="7"/>
      <c r="W46" s="7"/>
      <c r="X46" s="7"/>
      <c r="Y46" s="7"/>
      <c r="Z46" s="7"/>
      <c r="AA46" s="7"/>
      <c r="AB46" s="7"/>
    </row>
    <row r="47" spans="1:28" ht="22.5" customHeight="1">
      <c r="A47" t="s">
        <v>14465</v>
      </c>
      <c r="B47" s="7" t="s">
        <v>7500</v>
      </c>
      <c r="C47" s="7" t="s">
        <v>7507</v>
      </c>
      <c r="D47" s="7" t="s">
        <v>7533</v>
      </c>
      <c r="E47" s="7" t="s">
        <v>7534</v>
      </c>
      <c r="F47" s="7" t="s">
        <v>7535</v>
      </c>
      <c r="G47" s="7"/>
      <c r="H47" s="17" t="s">
        <v>7536</v>
      </c>
      <c r="I47" s="7">
        <v>5</v>
      </c>
      <c r="J47" s="7">
        <v>44</v>
      </c>
      <c r="K47" s="7" t="s">
        <v>7443</v>
      </c>
      <c r="L47" s="7" t="s">
        <v>7513</v>
      </c>
      <c r="M47" s="7" t="s">
        <v>307</v>
      </c>
      <c r="N47" s="7" t="s">
        <v>7513</v>
      </c>
      <c r="O47" s="7"/>
      <c r="P47" s="7"/>
      <c r="Q47" s="7"/>
      <c r="R47" s="7"/>
      <c r="S47" s="7"/>
      <c r="T47" s="7"/>
      <c r="U47" s="7"/>
      <c r="V47" s="7"/>
      <c r="W47" s="7"/>
      <c r="X47" s="7"/>
      <c r="Y47" s="7"/>
      <c r="Z47" s="7"/>
      <c r="AA47" s="7"/>
      <c r="AB47" s="7"/>
    </row>
    <row r="48" spans="1:28" ht="22.5" customHeight="1">
      <c r="A48" t="s">
        <v>14465</v>
      </c>
      <c r="B48" s="7" t="s">
        <v>7500</v>
      </c>
      <c r="C48" s="7" t="s">
        <v>7537</v>
      </c>
      <c r="D48" s="7" t="s">
        <v>7538</v>
      </c>
      <c r="E48" s="7" t="s">
        <v>7539</v>
      </c>
      <c r="F48" s="7" t="s">
        <v>7540</v>
      </c>
      <c r="G48" s="7"/>
      <c r="H48" s="17" t="s">
        <v>7541</v>
      </c>
      <c r="I48" s="7">
        <v>5</v>
      </c>
      <c r="J48" s="7">
        <v>239</v>
      </c>
      <c r="K48" s="7" t="s">
        <v>7542</v>
      </c>
      <c r="L48" s="7" t="s">
        <v>7543</v>
      </c>
      <c r="M48" s="7" t="s">
        <v>307</v>
      </c>
      <c r="N48" s="7" t="s">
        <v>888</v>
      </c>
      <c r="O48" s="7"/>
      <c r="P48" s="7"/>
      <c r="Q48" s="7"/>
      <c r="R48" s="7"/>
      <c r="S48" s="7"/>
      <c r="T48" s="7"/>
      <c r="U48" s="7"/>
      <c r="V48" s="7"/>
      <c r="W48" s="7"/>
      <c r="X48" s="7"/>
      <c r="Y48" s="7"/>
      <c r="Z48" s="7"/>
      <c r="AA48" s="7"/>
      <c r="AB48" s="7"/>
    </row>
    <row r="49" spans="1:28" ht="22.5" customHeight="1">
      <c r="A49" t="s">
        <v>14465</v>
      </c>
      <c r="B49" s="7" t="s">
        <v>7500</v>
      </c>
      <c r="C49" s="7" t="s">
        <v>7544</v>
      </c>
      <c r="D49" s="7" t="s">
        <v>7545</v>
      </c>
      <c r="E49" s="7" t="s">
        <v>7546</v>
      </c>
      <c r="F49" s="7" t="s">
        <v>7547</v>
      </c>
      <c r="G49" s="7"/>
      <c r="H49" s="17" t="s">
        <v>7548</v>
      </c>
      <c r="I49" s="7">
        <v>4.9000000000000004</v>
      </c>
      <c r="J49" s="7">
        <v>538</v>
      </c>
      <c r="K49" s="7" t="s">
        <v>7549</v>
      </c>
      <c r="L49" s="7" t="s">
        <v>315</v>
      </c>
      <c r="M49" s="7" t="s">
        <v>307</v>
      </c>
      <c r="N49" s="7" t="s">
        <v>308</v>
      </c>
      <c r="O49" s="7"/>
      <c r="P49" s="7"/>
      <c r="Q49" s="7"/>
      <c r="R49" s="7"/>
      <c r="S49" s="7"/>
      <c r="T49" s="7"/>
      <c r="U49" s="7"/>
      <c r="V49" s="7"/>
      <c r="W49" s="7"/>
      <c r="X49" s="7"/>
      <c r="Y49" s="7"/>
      <c r="Z49" s="7"/>
      <c r="AA49" s="7"/>
      <c r="AB49" s="7"/>
    </row>
    <row r="50" spans="1:28" ht="22.5" customHeight="1">
      <c r="A50" t="s">
        <v>14465</v>
      </c>
      <c r="B50" s="7" t="s">
        <v>7500</v>
      </c>
      <c r="C50" s="7" t="s">
        <v>7550</v>
      </c>
      <c r="D50" s="7" t="s">
        <v>7551</v>
      </c>
      <c r="E50" s="7" t="s">
        <v>7552</v>
      </c>
      <c r="F50" s="7" t="s">
        <v>7553</v>
      </c>
      <c r="G50" s="7"/>
      <c r="H50" s="17" t="s">
        <v>7554</v>
      </c>
      <c r="I50" s="7">
        <v>4.8</v>
      </c>
      <c r="J50" s="7">
        <v>100</v>
      </c>
      <c r="K50" s="7" t="s">
        <v>7555</v>
      </c>
      <c r="L50" s="7" t="s">
        <v>7556</v>
      </c>
      <c r="M50" s="7" t="s">
        <v>7557</v>
      </c>
      <c r="N50" s="7" t="s">
        <v>1902</v>
      </c>
      <c r="O50" s="7"/>
      <c r="P50" s="7"/>
      <c r="Q50" s="7"/>
      <c r="R50" s="7"/>
      <c r="S50" s="7"/>
      <c r="T50" s="7"/>
      <c r="U50" s="7"/>
      <c r="V50" s="7"/>
      <c r="W50" s="7"/>
      <c r="X50" s="7"/>
      <c r="Y50" s="7"/>
      <c r="Z50" s="7"/>
      <c r="AA50" s="7"/>
      <c r="AB50" s="7"/>
    </row>
    <row r="51" spans="1:28" ht="22.5" customHeight="1">
      <c r="A51" t="s">
        <v>14465</v>
      </c>
      <c r="B51" s="7" t="s">
        <v>7500</v>
      </c>
      <c r="C51" s="7" t="s">
        <v>7558</v>
      </c>
      <c r="D51" s="7" t="s">
        <v>7559</v>
      </c>
      <c r="E51" s="7" t="s">
        <v>7560</v>
      </c>
      <c r="F51" s="7" t="s">
        <v>7561</v>
      </c>
      <c r="G51" s="7"/>
      <c r="H51" s="17" t="s">
        <v>7562</v>
      </c>
      <c r="I51" s="7">
        <v>4.9000000000000004</v>
      </c>
      <c r="J51" s="7">
        <v>228</v>
      </c>
      <c r="K51" s="7" t="s">
        <v>7563</v>
      </c>
      <c r="L51" s="7" t="s">
        <v>315</v>
      </c>
      <c r="M51" s="7" t="s">
        <v>307</v>
      </c>
      <c r="N51" s="7" t="s">
        <v>7564</v>
      </c>
      <c r="O51" s="7"/>
      <c r="P51" s="7"/>
      <c r="Q51" s="7"/>
      <c r="R51" s="7"/>
      <c r="S51" s="7"/>
      <c r="T51" s="7"/>
      <c r="U51" s="7"/>
      <c r="V51" s="7"/>
      <c r="W51" s="7"/>
      <c r="X51" s="7"/>
      <c r="Y51" s="7"/>
      <c r="Z51" s="7"/>
      <c r="AA51" s="7"/>
      <c r="AB51" s="7"/>
    </row>
    <row r="52" spans="1:28" ht="22.5" customHeight="1">
      <c r="A52" t="s">
        <v>14465</v>
      </c>
      <c r="B52" s="7" t="s">
        <v>7500</v>
      </c>
      <c r="C52" s="7" t="s">
        <v>7565</v>
      </c>
      <c r="D52" s="7" t="s">
        <v>7566</v>
      </c>
      <c r="E52" s="7" t="s">
        <v>7567</v>
      </c>
      <c r="F52" s="7" t="s">
        <v>7568</v>
      </c>
      <c r="G52" s="7"/>
      <c r="H52" s="17" t="s">
        <v>7569</v>
      </c>
      <c r="I52" s="7">
        <v>4.9000000000000004</v>
      </c>
      <c r="J52" s="7">
        <v>409</v>
      </c>
      <c r="K52" s="7" t="s">
        <v>7570</v>
      </c>
      <c r="L52" s="7" t="s">
        <v>7571</v>
      </c>
      <c r="M52" s="7" t="s">
        <v>307</v>
      </c>
      <c r="N52" s="7" t="s">
        <v>324</v>
      </c>
      <c r="O52" s="7"/>
      <c r="P52" s="7"/>
      <c r="Q52" s="7"/>
      <c r="R52" s="7"/>
      <c r="S52" s="7"/>
      <c r="T52" s="7"/>
      <c r="U52" s="7"/>
      <c r="V52" s="7"/>
      <c r="W52" s="7"/>
      <c r="X52" s="7"/>
      <c r="Y52" s="7"/>
      <c r="Z52" s="7"/>
      <c r="AA52" s="7"/>
      <c r="AB52" s="7"/>
    </row>
    <row r="53" spans="1:28" ht="22.5" customHeight="1">
      <c r="A53" t="s">
        <v>14465</v>
      </c>
      <c r="B53" s="7" t="s">
        <v>7500</v>
      </c>
      <c r="C53" s="7" t="s">
        <v>7572</v>
      </c>
      <c r="D53" s="7" t="s">
        <v>7573</v>
      </c>
      <c r="E53" s="7" t="s">
        <v>7574</v>
      </c>
      <c r="F53" s="7" t="s">
        <v>7575</v>
      </c>
      <c r="G53" s="7"/>
      <c r="H53" s="17" t="s">
        <v>7576</v>
      </c>
      <c r="I53" s="7">
        <v>4.9000000000000004</v>
      </c>
      <c r="J53" s="7">
        <v>209</v>
      </c>
      <c r="K53" s="7" t="s">
        <v>7577</v>
      </c>
      <c r="L53" s="7" t="s">
        <v>331</v>
      </c>
      <c r="M53" s="7" t="s">
        <v>307</v>
      </c>
      <c r="N53" s="7" t="s">
        <v>3335</v>
      </c>
      <c r="O53" s="7"/>
      <c r="P53" s="7"/>
      <c r="Q53" s="7"/>
      <c r="R53" s="7"/>
      <c r="S53" s="7"/>
      <c r="T53" s="7"/>
      <c r="U53" s="7"/>
      <c r="V53" s="7"/>
      <c r="W53" s="7"/>
      <c r="X53" s="7"/>
      <c r="Y53" s="7"/>
      <c r="Z53" s="7"/>
      <c r="AA53" s="7"/>
      <c r="AB53" s="7"/>
    </row>
    <row r="54" spans="1:28" ht="22.5" customHeight="1">
      <c r="A54" t="s">
        <v>14465</v>
      </c>
      <c r="B54" s="7" t="s">
        <v>7500</v>
      </c>
      <c r="C54" s="7" t="s">
        <v>7578</v>
      </c>
      <c r="D54" s="7" t="s">
        <v>7579</v>
      </c>
      <c r="E54" s="7" t="s">
        <v>7580</v>
      </c>
      <c r="F54" s="7" t="s">
        <v>7581</v>
      </c>
      <c r="G54" s="7"/>
      <c r="H54" s="17" t="s">
        <v>7582</v>
      </c>
      <c r="I54" s="7">
        <v>4.9000000000000004</v>
      </c>
      <c r="J54" s="7">
        <v>372</v>
      </c>
      <c r="K54" s="7" t="s">
        <v>7583</v>
      </c>
      <c r="L54" s="7" t="s">
        <v>7584</v>
      </c>
      <c r="M54" s="7" t="s">
        <v>307</v>
      </c>
      <c r="N54" s="7" t="s">
        <v>7585</v>
      </c>
      <c r="O54" s="7"/>
      <c r="P54" s="7"/>
      <c r="Q54" s="7"/>
      <c r="R54" s="7"/>
      <c r="S54" s="7"/>
      <c r="T54" s="7"/>
      <c r="U54" s="7"/>
      <c r="V54" s="7"/>
      <c r="W54" s="7"/>
      <c r="X54" s="7"/>
      <c r="Y54" s="7"/>
      <c r="Z54" s="7"/>
      <c r="AA54" s="7"/>
      <c r="AB54" s="7"/>
    </row>
    <row r="55" spans="1:28" ht="22.5" customHeight="1">
      <c r="A55" t="s">
        <v>14465</v>
      </c>
      <c r="B55" s="7" t="s">
        <v>7500</v>
      </c>
      <c r="C55" s="7" t="s">
        <v>7586</v>
      </c>
      <c r="D55" s="7" t="s">
        <v>7587</v>
      </c>
      <c r="E55" s="7" t="s">
        <v>7588</v>
      </c>
      <c r="F55" s="7" t="s">
        <v>7589</v>
      </c>
      <c r="G55" s="7"/>
      <c r="H55" s="17" t="s">
        <v>7590</v>
      </c>
      <c r="I55" s="7">
        <v>4.8</v>
      </c>
      <c r="J55" s="7">
        <v>152</v>
      </c>
      <c r="K55" s="7" t="s">
        <v>7591</v>
      </c>
      <c r="L55" s="7" t="s">
        <v>7592</v>
      </c>
      <c r="M55" s="7" t="s">
        <v>307</v>
      </c>
      <c r="N55" s="7" t="s">
        <v>316</v>
      </c>
      <c r="O55" s="7"/>
      <c r="P55" s="7"/>
      <c r="Q55" s="7"/>
      <c r="R55" s="7"/>
      <c r="S55" s="7"/>
      <c r="T55" s="7"/>
      <c r="U55" s="7"/>
      <c r="V55" s="7"/>
      <c r="W55" s="7"/>
      <c r="X55" s="7"/>
      <c r="Y55" s="7"/>
      <c r="Z55" s="7"/>
      <c r="AA55" s="7"/>
      <c r="AB55" s="7"/>
    </row>
    <row r="56" spans="1:28" ht="22.5" customHeight="1">
      <c r="A56" t="s">
        <v>14465</v>
      </c>
      <c r="B56" s="7" t="s">
        <v>7500</v>
      </c>
      <c r="C56" s="7" t="s">
        <v>7593</v>
      </c>
      <c r="D56" s="7" t="s">
        <v>7594</v>
      </c>
      <c r="E56" s="7" t="s">
        <v>7595</v>
      </c>
      <c r="F56" s="7" t="s">
        <v>7596</v>
      </c>
      <c r="G56" s="7"/>
      <c r="H56" s="17" t="s">
        <v>7597</v>
      </c>
      <c r="I56" s="7">
        <v>4.9000000000000004</v>
      </c>
      <c r="J56" s="7">
        <v>87</v>
      </c>
      <c r="K56" s="7" t="s">
        <v>7598</v>
      </c>
      <c r="L56" s="7" t="s">
        <v>7599</v>
      </c>
      <c r="M56" s="7" t="s">
        <v>438</v>
      </c>
      <c r="N56" s="7" t="s">
        <v>324</v>
      </c>
      <c r="O56" s="7"/>
      <c r="P56" s="7"/>
      <c r="Q56" s="7"/>
      <c r="R56" s="7"/>
      <c r="S56" s="7"/>
      <c r="T56" s="7"/>
      <c r="U56" s="7"/>
      <c r="V56" s="7"/>
      <c r="W56" s="7"/>
      <c r="X56" s="7"/>
      <c r="Y56" s="7"/>
      <c r="Z56" s="7"/>
      <c r="AA56" s="7"/>
      <c r="AB56" s="7"/>
    </row>
    <row r="57" spans="1:28" ht="22.5" customHeight="1">
      <c r="A57" t="s">
        <v>14465</v>
      </c>
      <c r="B57" s="7" t="s">
        <v>7500</v>
      </c>
      <c r="C57" s="7" t="s">
        <v>7600</v>
      </c>
      <c r="D57" s="7" t="s">
        <v>7006</v>
      </c>
      <c r="E57" s="7" t="s">
        <v>7601</v>
      </c>
      <c r="F57" s="7" t="s">
        <v>7602</v>
      </c>
      <c r="G57" s="7"/>
      <c r="H57" s="17" t="s">
        <v>7603</v>
      </c>
      <c r="I57" s="7">
        <v>4.9000000000000004</v>
      </c>
      <c r="J57" s="7">
        <v>278</v>
      </c>
      <c r="K57" s="7" t="s">
        <v>7604</v>
      </c>
      <c r="L57" s="7" t="s">
        <v>331</v>
      </c>
      <c r="M57" s="7" t="s">
        <v>307</v>
      </c>
      <c r="N57" s="7" t="s">
        <v>3335</v>
      </c>
      <c r="O57" s="7"/>
      <c r="P57" s="7"/>
      <c r="Q57" s="7"/>
      <c r="R57" s="7"/>
      <c r="S57" s="7"/>
      <c r="T57" s="7"/>
      <c r="U57" s="7"/>
      <c r="V57" s="7"/>
      <c r="W57" s="7"/>
      <c r="X57" s="7"/>
      <c r="Y57" s="7"/>
      <c r="Z57" s="7"/>
      <c r="AA57" s="7"/>
      <c r="AB57" s="7"/>
    </row>
    <row r="58" spans="1:28" ht="22.5" customHeight="1">
      <c r="A58" t="s">
        <v>14465</v>
      </c>
      <c r="B58" s="7" t="s">
        <v>7500</v>
      </c>
      <c r="C58" s="7" t="s">
        <v>7605</v>
      </c>
      <c r="D58" s="7" t="s">
        <v>7606</v>
      </c>
      <c r="E58" s="7" t="s">
        <v>7607</v>
      </c>
      <c r="F58" s="7" t="s">
        <v>7608</v>
      </c>
      <c r="G58" s="7"/>
      <c r="H58" s="17" t="s">
        <v>7609</v>
      </c>
      <c r="I58" s="7">
        <v>4.9000000000000004</v>
      </c>
      <c r="J58" s="7">
        <v>162</v>
      </c>
      <c r="K58" s="7" t="s">
        <v>7610</v>
      </c>
      <c r="L58" s="7" t="s">
        <v>315</v>
      </c>
      <c r="M58" s="7" t="s">
        <v>307</v>
      </c>
      <c r="N58" s="7" t="s">
        <v>316</v>
      </c>
      <c r="O58" s="7"/>
      <c r="P58" s="7"/>
      <c r="Q58" s="7"/>
      <c r="R58" s="7"/>
      <c r="S58" s="7"/>
      <c r="T58" s="7"/>
      <c r="U58" s="7"/>
      <c r="V58" s="7"/>
      <c r="W58" s="7"/>
      <c r="X58" s="7"/>
      <c r="Y58" s="7"/>
      <c r="Z58" s="7"/>
      <c r="AA58" s="7"/>
      <c r="AB58" s="7"/>
    </row>
    <row r="59" spans="1:28" ht="22.5" customHeight="1">
      <c r="A59" t="s">
        <v>14465</v>
      </c>
      <c r="B59" s="7" t="s">
        <v>7500</v>
      </c>
      <c r="C59" s="7" t="s">
        <v>7611</v>
      </c>
      <c r="D59" s="7" t="s">
        <v>7612</v>
      </c>
      <c r="E59" s="7" t="s">
        <v>7613</v>
      </c>
      <c r="F59" s="7" t="s">
        <v>7614</v>
      </c>
      <c r="G59" s="7"/>
      <c r="H59" s="17" t="s">
        <v>7615</v>
      </c>
      <c r="I59" s="7">
        <v>4.4000000000000004</v>
      </c>
      <c r="J59" s="7">
        <v>67</v>
      </c>
      <c r="K59" s="7" t="s">
        <v>7616</v>
      </c>
      <c r="L59" s="7" t="s">
        <v>7617</v>
      </c>
      <c r="M59" s="7" t="s">
        <v>307</v>
      </c>
      <c r="N59" s="7" t="s">
        <v>462</v>
      </c>
      <c r="O59" s="7"/>
      <c r="P59" s="7"/>
      <c r="Q59" s="7"/>
      <c r="R59" s="7"/>
      <c r="S59" s="7"/>
      <c r="T59" s="7"/>
      <c r="U59" s="7"/>
      <c r="V59" s="7"/>
      <c r="W59" s="7"/>
      <c r="X59" s="7"/>
      <c r="Y59" s="7"/>
      <c r="Z59" s="7"/>
      <c r="AA59" s="7"/>
      <c r="AB59" s="7"/>
    </row>
    <row r="60" spans="1:28" ht="22.5" customHeight="1">
      <c r="A60" t="s">
        <v>14465</v>
      </c>
      <c r="B60" s="7" t="s">
        <v>7500</v>
      </c>
      <c r="C60" s="7" t="s">
        <v>7618</v>
      </c>
      <c r="D60" s="7" t="s">
        <v>7619</v>
      </c>
      <c r="E60" s="7" t="s">
        <v>7620</v>
      </c>
      <c r="F60" s="7" t="s">
        <v>7621</v>
      </c>
      <c r="G60" s="7"/>
      <c r="H60" s="17" t="s">
        <v>7622</v>
      </c>
      <c r="I60" s="7">
        <v>4.2</v>
      </c>
      <c r="J60" s="7">
        <v>477</v>
      </c>
      <c r="K60" s="7" t="s">
        <v>7623</v>
      </c>
      <c r="L60" s="7" t="s">
        <v>7624</v>
      </c>
      <c r="M60" s="7" t="s">
        <v>7625</v>
      </c>
      <c r="N60" s="7" t="s">
        <v>44</v>
      </c>
      <c r="O60" s="7"/>
      <c r="P60" s="7"/>
      <c r="Q60" s="7"/>
      <c r="R60" s="7"/>
      <c r="S60" s="7"/>
      <c r="T60" s="7"/>
      <c r="U60" s="7"/>
      <c r="V60" s="7"/>
      <c r="W60" s="7"/>
      <c r="X60" s="7"/>
      <c r="Y60" s="7"/>
      <c r="Z60" s="7"/>
      <c r="AA60" s="7"/>
      <c r="AB60" s="7"/>
    </row>
    <row r="61" spans="1:28" ht="22.5" customHeight="1">
      <c r="A61" t="s">
        <v>14465</v>
      </c>
      <c r="B61" s="7" t="s">
        <v>7500</v>
      </c>
      <c r="C61" s="7" t="s">
        <v>7626</v>
      </c>
      <c r="D61" s="7" t="s">
        <v>7627</v>
      </c>
      <c r="E61" s="7" t="s">
        <v>7628</v>
      </c>
      <c r="F61" s="7" t="s">
        <v>7629</v>
      </c>
      <c r="G61" s="7"/>
      <c r="H61" s="17" t="s">
        <v>7630</v>
      </c>
      <c r="I61" s="7">
        <v>5</v>
      </c>
      <c r="J61" s="7">
        <v>186</v>
      </c>
      <c r="K61" s="7" t="s">
        <v>7631</v>
      </c>
      <c r="L61" s="7" t="s">
        <v>7632</v>
      </c>
      <c r="M61" s="7" t="s">
        <v>307</v>
      </c>
      <c r="N61" s="7" t="s">
        <v>316</v>
      </c>
      <c r="O61" s="7"/>
      <c r="P61" s="7"/>
      <c r="Q61" s="7"/>
      <c r="R61" s="7"/>
      <c r="S61" s="7"/>
      <c r="T61" s="7"/>
      <c r="U61" s="7"/>
      <c r="V61" s="7"/>
      <c r="W61" s="7"/>
      <c r="X61" s="7"/>
      <c r="Y61" s="7"/>
      <c r="Z61" s="7"/>
      <c r="AA61" s="7"/>
      <c r="AB61" s="7"/>
    </row>
    <row r="62" spans="1:28" ht="22.5" customHeight="1">
      <c r="A62" t="s">
        <v>14465</v>
      </c>
      <c r="B62" s="7" t="s">
        <v>454</v>
      </c>
      <c r="C62" s="7" t="s">
        <v>7633</v>
      </c>
      <c r="D62" s="7" t="s">
        <v>7634</v>
      </c>
      <c r="E62" s="7" t="s">
        <v>7635</v>
      </c>
      <c r="F62" s="7" t="s">
        <v>7636</v>
      </c>
      <c r="G62" s="7"/>
      <c r="H62" s="17" t="s">
        <v>7637</v>
      </c>
      <c r="I62" s="7">
        <v>4.7</v>
      </c>
      <c r="J62" s="7">
        <v>532</v>
      </c>
      <c r="K62" s="7" t="s">
        <v>7638</v>
      </c>
      <c r="L62" s="7" t="s">
        <v>7639</v>
      </c>
      <c r="M62" s="7" t="s">
        <v>454</v>
      </c>
      <c r="N62" s="7" t="s">
        <v>119</v>
      </c>
      <c r="O62" s="7"/>
      <c r="P62" s="7"/>
      <c r="Q62" s="7"/>
      <c r="R62" s="7"/>
      <c r="S62" s="7"/>
      <c r="T62" s="7"/>
      <c r="U62" s="7"/>
      <c r="V62" s="7"/>
      <c r="W62" s="7"/>
      <c r="X62" s="7"/>
      <c r="Y62" s="7"/>
      <c r="Z62" s="7"/>
      <c r="AA62" s="7"/>
      <c r="AB62" s="7"/>
    </row>
    <row r="63" spans="1:28" ht="22.5" customHeight="1">
      <c r="A63" t="s">
        <v>14465</v>
      </c>
      <c r="B63" s="7" t="s">
        <v>454</v>
      </c>
      <c r="C63" s="7" t="s">
        <v>7640</v>
      </c>
      <c r="D63" s="7" t="s">
        <v>7641</v>
      </c>
      <c r="E63" s="7" t="s">
        <v>7642</v>
      </c>
      <c r="F63" s="7" t="s">
        <v>7643</v>
      </c>
      <c r="G63" s="7"/>
      <c r="H63" s="17" t="s">
        <v>7644</v>
      </c>
      <c r="I63" s="7">
        <v>4.4000000000000004</v>
      </c>
      <c r="J63" s="7">
        <v>428</v>
      </c>
      <c r="K63" s="7" t="s">
        <v>7645</v>
      </c>
      <c r="L63" s="7" t="s">
        <v>7646</v>
      </c>
      <c r="M63" s="7" t="s">
        <v>454</v>
      </c>
      <c r="N63" s="7" t="s">
        <v>119</v>
      </c>
      <c r="O63" s="7"/>
      <c r="P63" s="7"/>
      <c r="Q63" s="7"/>
      <c r="R63" s="7"/>
      <c r="S63" s="7"/>
      <c r="T63" s="7"/>
      <c r="U63" s="7"/>
      <c r="V63" s="7"/>
      <c r="W63" s="7"/>
      <c r="X63" s="7"/>
      <c r="Y63" s="7"/>
      <c r="Z63" s="7"/>
      <c r="AA63" s="7"/>
      <c r="AB63" s="7"/>
    </row>
    <row r="64" spans="1:28" ht="22.5" customHeight="1">
      <c r="A64" t="s">
        <v>14465</v>
      </c>
      <c r="B64" s="7" t="s">
        <v>454</v>
      </c>
      <c r="C64" s="7" t="s">
        <v>7647</v>
      </c>
      <c r="D64" s="7" t="s">
        <v>7648</v>
      </c>
      <c r="E64" s="7" t="s">
        <v>7649</v>
      </c>
      <c r="F64" s="7" t="s">
        <v>7650</v>
      </c>
      <c r="G64" s="7"/>
      <c r="H64" s="17" t="s">
        <v>7651</v>
      </c>
      <c r="I64" s="7">
        <v>4.8</v>
      </c>
      <c r="J64" s="7">
        <v>122</v>
      </c>
      <c r="K64" s="7" t="s">
        <v>7652</v>
      </c>
      <c r="L64" s="7" t="s">
        <v>7653</v>
      </c>
      <c r="M64" s="7" t="s">
        <v>454</v>
      </c>
      <c r="N64" s="7" t="s">
        <v>119</v>
      </c>
      <c r="O64" s="7"/>
      <c r="P64" s="7"/>
      <c r="Q64" s="7"/>
      <c r="R64" s="7"/>
      <c r="S64" s="7"/>
      <c r="T64" s="7"/>
      <c r="U64" s="7"/>
      <c r="V64" s="7"/>
      <c r="W64" s="7"/>
      <c r="X64" s="7"/>
      <c r="Y64" s="7"/>
      <c r="Z64" s="7"/>
      <c r="AA64" s="7"/>
      <c r="AB64" s="7"/>
    </row>
    <row r="65" spans="1:28" ht="22.5" customHeight="1">
      <c r="A65" t="s">
        <v>14465</v>
      </c>
      <c r="B65" s="7" t="s">
        <v>454</v>
      </c>
      <c r="C65" s="7" t="s">
        <v>7654</v>
      </c>
      <c r="D65" s="7" t="s">
        <v>7655</v>
      </c>
      <c r="E65" s="7" t="s">
        <v>7656</v>
      </c>
      <c r="F65" s="7" t="s">
        <v>7657</v>
      </c>
      <c r="G65" s="7"/>
      <c r="H65" s="17" t="s">
        <v>7658</v>
      </c>
      <c r="I65" s="7">
        <v>4.8</v>
      </c>
      <c r="J65" s="7" t="s">
        <v>7659</v>
      </c>
      <c r="K65" s="7" t="s">
        <v>7660</v>
      </c>
      <c r="L65" s="7" t="s">
        <v>7661</v>
      </c>
      <c r="M65" s="7" t="s">
        <v>454</v>
      </c>
      <c r="N65" s="7" t="s">
        <v>119</v>
      </c>
      <c r="O65" s="7"/>
      <c r="P65" s="7"/>
      <c r="Q65" s="7"/>
      <c r="R65" s="7"/>
      <c r="S65" s="7"/>
      <c r="T65" s="7"/>
      <c r="U65" s="7"/>
      <c r="V65" s="7"/>
      <c r="W65" s="7"/>
      <c r="X65" s="7"/>
      <c r="Y65" s="7"/>
      <c r="Z65" s="7"/>
      <c r="AA65" s="7"/>
      <c r="AB65" s="7"/>
    </row>
    <row r="66" spans="1:28" ht="22.5" customHeight="1">
      <c r="A66" t="s">
        <v>14465</v>
      </c>
      <c r="B66" s="7" t="s">
        <v>454</v>
      </c>
      <c r="C66" s="7" t="s">
        <v>7662</v>
      </c>
      <c r="D66" s="7" t="s">
        <v>7663</v>
      </c>
      <c r="E66" s="7" t="s">
        <v>7664</v>
      </c>
      <c r="F66" s="7" t="s">
        <v>7665</v>
      </c>
      <c r="G66" s="7"/>
      <c r="H66" s="17" t="s">
        <v>7666</v>
      </c>
      <c r="I66" s="7">
        <v>4.9000000000000004</v>
      </c>
      <c r="J66" s="7">
        <v>51</v>
      </c>
      <c r="K66" s="7" t="s">
        <v>7667</v>
      </c>
      <c r="L66" s="7" t="s">
        <v>7668</v>
      </c>
      <c r="M66" s="7" t="s">
        <v>454</v>
      </c>
      <c r="N66" s="7" t="s">
        <v>316</v>
      </c>
      <c r="O66" s="7"/>
      <c r="P66" s="7"/>
      <c r="Q66" s="7"/>
      <c r="R66" s="7"/>
      <c r="S66" s="7"/>
      <c r="T66" s="7"/>
      <c r="U66" s="7"/>
      <c r="V66" s="7"/>
      <c r="W66" s="7"/>
      <c r="X66" s="7"/>
      <c r="Y66" s="7"/>
      <c r="Z66" s="7"/>
      <c r="AA66" s="7"/>
      <c r="AB66" s="7"/>
    </row>
    <row r="67" spans="1:28" ht="22.5" customHeight="1">
      <c r="A67" t="s">
        <v>14465</v>
      </c>
      <c r="B67" s="7" t="s">
        <v>454</v>
      </c>
      <c r="C67" s="7" t="s">
        <v>7669</v>
      </c>
      <c r="D67" s="7" t="s">
        <v>7670</v>
      </c>
      <c r="E67" s="7" t="s">
        <v>7671</v>
      </c>
      <c r="F67" s="7" t="s">
        <v>7672</v>
      </c>
      <c r="G67" s="7"/>
      <c r="H67" s="17" t="s">
        <v>570</v>
      </c>
      <c r="I67" s="7">
        <v>4.4000000000000004</v>
      </c>
      <c r="J67" s="7">
        <v>84</v>
      </c>
      <c r="K67" s="7" t="s">
        <v>7673</v>
      </c>
      <c r="L67" s="7" t="s">
        <v>7674</v>
      </c>
      <c r="M67" s="7" t="s">
        <v>454</v>
      </c>
      <c r="N67" s="7" t="s">
        <v>119</v>
      </c>
      <c r="O67" s="7"/>
      <c r="P67" s="7"/>
      <c r="Q67" s="7"/>
      <c r="R67" s="7"/>
      <c r="S67" s="7"/>
      <c r="T67" s="7"/>
      <c r="U67" s="7"/>
      <c r="V67" s="7"/>
      <c r="W67" s="7"/>
      <c r="X67" s="7"/>
      <c r="Y67" s="7"/>
      <c r="Z67" s="7"/>
      <c r="AA67" s="7"/>
      <c r="AB67" s="7"/>
    </row>
    <row r="68" spans="1:28" ht="22.5" customHeight="1">
      <c r="A68" t="s">
        <v>14465</v>
      </c>
      <c r="B68" s="7" t="s">
        <v>454</v>
      </c>
      <c r="C68" s="7" t="s">
        <v>7675</v>
      </c>
      <c r="D68" s="7" t="s">
        <v>7676</v>
      </c>
      <c r="E68" s="7" t="s">
        <v>7677</v>
      </c>
      <c r="F68" s="7" t="s">
        <v>7678</v>
      </c>
      <c r="G68" s="7"/>
      <c r="H68" s="17" t="s">
        <v>7679</v>
      </c>
      <c r="I68" s="7">
        <v>4.7</v>
      </c>
      <c r="J68" s="7">
        <v>60</v>
      </c>
      <c r="K68" s="7" t="s">
        <v>7680</v>
      </c>
      <c r="L68" s="7" t="s">
        <v>7681</v>
      </c>
      <c r="M68" s="7" t="s">
        <v>454</v>
      </c>
      <c r="N68" s="7" t="s">
        <v>316</v>
      </c>
      <c r="O68" s="7"/>
      <c r="P68" s="7"/>
      <c r="Q68" s="7"/>
      <c r="R68" s="7"/>
      <c r="S68" s="7"/>
      <c r="T68" s="7"/>
      <c r="U68" s="7"/>
      <c r="V68" s="7"/>
      <c r="W68" s="7"/>
      <c r="X68" s="7"/>
      <c r="Y68" s="7"/>
      <c r="Z68" s="7"/>
      <c r="AA68" s="7"/>
      <c r="AB68" s="7"/>
    </row>
    <row r="69" spans="1:28" ht="22.5" customHeight="1">
      <c r="A69" t="s">
        <v>14465</v>
      </c>
      <c r="B69" s="7" t="s">
        <v>454</v>
      </c>
      <c r="C69" s="7" t="s">
        <v>7682</v>
      </c>
      <c r="D69" s="7" t="s">
        <v>7683</v>
      </c>
      <c r="E69" s="7" t="s">
        <v>7684</v>
      </c>
      <c r="F69" s="7" t="s">
        <v>7685</v>
      </c>
      <c r="G69" s="7"/>
      <c r="H69" s="17" t="s">
        <v>7686</v>
      </c>
      <c r="I69" s="7">
        <v>3.5</v>
      </c>
      <c r="J69" s="7">
        <v>167</v>
      </c>
      <c r="K69" s="7" t="s">
        <v>7687</v>
      </c>
      <c r="L69" s="7" t="s">
        <v>7688</v>
      </c>
      <c r="M69" s="7" t="s">
        <v>454</v>
      </c>
      <c r="N69" s="7" t="s">
        <v>119</v>
      </c>
      <c r="O69" s="7"/>
      <c r="P69" s="7"/>
      <c r="Q69" s="7"/>
      <c r="R69" s="7"/>
      <c r="S69" s="7"/>
      <c r="T69" s="7"/>
      <c r="U69" s="7"/>
      <c r="V69" s="7"/>
      <c r="W69" s="7"/>
      <c r="X69" s="7"/>
      <c r="Y69" s="7"/>
      <c r="Z69" s="7"/>
      <c r="AA69" s="7"/>
      <c r="AB69" s="7"/>
    </row>
    <row r="70" spans="1:28" ht="22.5" customHeight="1">
      <c r="A70" t="s">
        <v>14465</v>
      </c>
      <c r="B70" s="7" t="s">
        <v>454</v>
      </c>
      <c r="C70" s="7" t="s">
        <v>7689</v>
      </c>
      <c r="D70" s="7" t="s">
        <v>7690</v>
      </c>
      <c r="E70" s="7" t="s">
        <v>7691</v>
      </c>
      <c r="F70" s="7" t="s">
        <v>7692</v>
      </c>
      <c r="G70" s="7"/>
      <c r="H70" s="17" t="s">
        <v>7693</v>
      </c>
      <c r="I70" s="7">
        <v>4.7</v>
      </c>
      <c r="J70" s="7">
        <v>177</v>
      </c>
      <c r="K70" s="7" t="s">
        <v>7694</v>
      </c>
      <c r="L70" s="7" t="s">
        <v>7695</v>
      </c>
      <c r="M70" s="7" t="s">
        <v>7696</v>
      </c>
      <c r="N70" s="7" t="s">
        <v>316</v>
      </c>
      <c r="O70" s="7"/>
      <c r="P70" s="7"/>
      <c r="Q70" s="7"/>
      <c r="R70" s="7"/>
      <c r="S70" s="7"/>
      <c r="T70" s="7"/>
      <c r="U70" s="7"/>
      <c r="V70" s="7"/>
      <c r="W70" s="7"/>
      <c r="X70" s="7"/>
      <c r="Y70" s="7"/>
      <c r="Z70" s="7"/>
      <c r="AA70" s="7"/>
      <c r="AB70" s="7"/>
    </row>
    <row r="71" spans="1:28" ht="22.5" customHeight="1">
      <c r="A71" t="s">
        <v>14465</v>
      </c>
      <c r="B71" s="7" t="s">
        <v>454</v>
      </c>
      <c r="C71" s="7" t="s">
        <v>7697</v>
      </c>
      <c r="D71" s="7" t="s">
        <v>7698</v>
      </c>
      <c r="E71" s="7" t="s">
        <v>7699</v>
      </c>
      <c r="F71" s="7" t="s">
        <v>7700</v>
      </c>
      <c r="G71" s="7"/>
      <c r="H71" s="17" t="s">
        <v>7701</v>
      </c>
      <c r="I71" s="7">
        <v>4.2</v>
      </c>
      <c r="J71" s="7">
        <v>64</v>
      </c>
      <c r="K71" s="7" t="s">
        <v>7702</v>
      </c>
      <c r="L71" s="7" t="s">
        <v>7703</v>
      </c>
      <c r="M71" s="7" t="s">
        <v>454</v>
      </c>
      <c r="N71" s="7" t="s">
        <v>7703</v>
      </c>
      <c r="O71" s="7"/>
      <c r="P71" s="7"/>
      <c r="Q71" s="7"/>
      <c r="R71" s="7"/>
      <c r="S71" s="7"/>
      <c r="T71" s="7"/>
      <c r="U71" s="7"/>
      <c r="V71" s="7"/>
      <c r="W71" s="7"/>
      <c r="X71" s="7"/>
      <c r="Y71" s="7"/>
      <c r="Z71" s="7"/>
      <c r="AA71" s="7"/>
      <c r="AB71" s="7"/>
    </row>
    <row r="72" spans="1:28" ht="22.5" customHeight="1">
      <c r="A72" t="s">
        <v>14465</v>
      </c>
      <c r="B72" s="7" t="s">
        <v>454</v>
      </c>
      <c r="C72" s="7" t="s">
        <v>7704</v>
      </c>
      <c r="D72" s="7" t="s">
        <v>7705</v>
      </c>
      <c r="E72" s="7" t="s">
        <v>7706</v>
      </c>
      <c r="F72" s="7" t="s">
        <v>7707</v>
      </c>
      <c r="G72" s="7"/>
      <c r="H72" s="17" t="s">
        <v>7708</v>
      </c>
      <c r="I72" s="7">
        <v>4.8</v>
      </c>
      <c r="J72" s="7">
        <v>429</v>
      </c>
      <c r="K72" s="7" t="s">
        <v>7709</v>
      </c>
      <c r="L72" s="7" t="s">
        <v>7710</v>
      </c>
      <c r="M72" s="7" t="s">
        <v>454</v>
      </c>
      <c r="N72" s="7" t="s">
        <v>119</v>
      </c>
      <c r="O72" s="7"/>
      <c r="P72" s="7"/>
      <c r="Q72" s="7"/>
      <c r="R72" s="7"/>
      <c r="S72" s="7"/>
      <c r="T72" s="7"/>
      <c r="U72" s="7"/>
      <c r="V72" s="7"/>
      <c r="W72" s="7"/>
      <c r="X72" s="7"/>
      <c r="Y72" s="7"/>
      <c r="Z72" s="7"/>
      <c r="AA72" s="7"/>
      <c r="AB72" s="7"/>
    </row>
    <row r="73" spans="1:28" ht="22.5" customHeight="1">
      <c r="A73" t="s">
        <v>14465</v>
      </c>
      <c r="B73" s="7" t="s">
        <v>454</v>
      </c>
      <c r="C73" s="7" t="s">
        <v>7711</v>
      </c>
      <c r="D73" s="7" t="s">
        <v>7712</v>
      </c>
      <c r="E73" s="7" t="s">
        <v>7713</v>
      </c>
      <c r="F73" s="7" t="s">
        <v>7714</v>
      </c>
      <c r="G73" s="7"/>
      <c r="H73" s="17" t="s">
        <v>7715</v>
      </c>
      <c r="I73" s="7">
        <v>4.0999999999999996</v>
      </c>
      <c r="J73" s="7">
        <v>14</v>
      </c>
      <c r="K73" s="7" t="s">
        <v>7716</v>
      </c>
      <c r="L73" s="7" t="s">
        <v>7717</v>
      </c>
      <c r="M73" s="7" t="s">
        <v>454</v>
      </c>
      <c r="N73" s="7" t="s">
        <v>119</v>
      </c>
      <c r="O73" s="7"/>
      <c r="P73" s="7"/>
      <c r="Q73" s="7"/>
      <c r="R73" s="7"/>
      <c r="S73" s="7"/>
      <c r="T73" s="7"/>
      <c r="U73" s="7"/>
      <c r="V73" s="7"/>
      <c r="W73" s="7"/>
      <c r="X73" s="7"/>
      <c r="Y73" s="7"/>
      <c r="Z73" s="7"/>
      <c r="AA73" s="7"/>
      <c r="AB73" s="7"/>
    </row>
    <row r="74" spans="1:28" ht="22.5" customHeight="1">
      <c r="A74" t="s">
        <v>14465</v>
      </c>
      <c r="B74" s="7" t="s">
        <v>454</v>
      </c>
      <c r="C74" s="7" t="s">
        <v>491</v>
      </c>
      <c r="D74" s="7" t="s">
        <v>7718</v>
      </c>
      <c r="E74" s="7" t="s">
        <v>7719</v>
      </c>
      <c r="F74" s="7" t="s">
        <v>7720</v>
      </c>
      <c r="G74" s="7"/>
      <c r="H74" s="17" t="s">
        <v>7721</v>
      </c>
      <c r="I74" s="7">
        <v>3.5</v>
      </c>
      <c r="J74" s="7">
        <v>104</v>
      </c>
      <c r="K74" s="7" t="s">
        <v>7722</v>
      </c>
      <c r="L74" s="7" t="s">
        <v>7723</v>
      </c>
      <c r="M74" s="7" t="s">
        <v>454</v>
      </c>
      <c r="N74" s="7" t="s">
        <v>7724</v>
      </c>
      <c r="O74" s="7"/>
      <c r="P74" s="7"/>
      <c r="Q74" s="7"/>
      <c r="R74" s="7"/>
      <c r="S74" s="7"/>
      <c r="T74" s="7"/>
      <c r="U74" s="7"/>
      <c r="V74" s="7"/>
      <c r="W74" s="7"/>
      <c r="X74" s="7"/>
      <c r="Y74" s="7"/>
      <c r="Z74" s="7"/>
      <c r="AA74" s="7"/>
      <c r="AB74" s="7"/>
    </row>
    <row r="75" spans="1:28" ht="22.5" customHeight="1">
      <c r="A75" t="s">
        <v>14465</v>
      </c>
      <c r="B75" s="7" t="s">
        <v>454</v>
      </c>
      <c r="C75" s="7" t="s">
        <v>7725</v>
      </c>
      <c r="D75" s="7" t="s">
        <v>7726</v>
      </c>
      <c r="E75" s="7" t="s">
        <v>7727</v>
      </c>
      <c r="F75" s="7" t="s">
        <v>7728</v>
      </c>
      <c r="G75" s="7"/>
      <c r="H75" s="7"/>
      <c r="I75" s="7">
        <v>4.7</v>
      </c>
      <c r="J75" s="7">
        <v>531</v>
      </c>
      <c r="K75" s="7" t="s">
        <v>7729</v>
      </c>
      <c r="L75" s="7" t="s">
        <v>7730</v>
      </c>
      <c r="M75" s="7" t="s">
        <v>454</v>
      </c>
      <c r="N75" s="7" t="s">
        <v>7730</v>
      </c>
      <c r="O75" s="7"/>
      <c r="P75" s="7"/>
      <c r="Q75" s="7"/>
      <c r="R75" s="7"/>
      <c r="S75" s="7"/>
      <c r="T75" s="7"/>
      <c r="U75" s="7"/>
      <c r="V75" s="7"/>
      <c r="W75" s="7"/>
      <c r="X75" s="7"/>
      <c r="Y75" s="7"/>
      <c r="Z75" s="7"/>
      <c r="AA75" s="7"/>
      <c r="AB75" s="7"/>
    </row>
    <row r="76" spans="1:28" ht="22.5" customHeight="1">
      <c r="A76" t="s">
        <v>14465</v>
      </c>
      <c r="B76" s="7" t="s">
        <v>454</v>
      </c>
      <c r="C76" s="7" t="s">
        <v>7731</v>
      </c>
      <c r="D76" s="7" t="s">
        <v>7732</v>
      </c>
      <c r="E76" s="7" t="s">
        <v>7677</v>
      </c>
      <c r="F76" s="7" t="s">
        <v>7678</v>
      </c>
      <c r="G76" s="7"/>
      <c r="H76" s="17" t="s">
        <v>7733</v>
      </c>
      <c r="I76" s="7">
        <v>4.7</v>
      </c>
      <c r="J76" s="7">
        <v>48</v>
      </c>
      <c r="K76" s="7" t="s">
        <v>7443</v>
      </c>
      <c r="L76" s="7" t="s">
        <v>7734</v>
      </c>
      <c r="M76" s="7" t="s">
        <v>454</v>
      </c>
      <c r="N76" s="7" t="s">
        <v>7735</v>
      </c>
      <c r="O76" s="7"/>
      <c r="P76" s="7"/>
      <c r="Q76" s="7"/>
      <c r="R76" s="7"/>
      <c r="S76" s="7"/>
      <c r="T76" s="7"/>
      <c r="U76" s="7"/>
      <c r="V76" s="7"/>
      <c r="W76" s="7"/>
      <c r="X76" s="7"/>
      <c r="Y76" s="7"/>
      <c r="Z76" s="7"/>
      <c r="AA76" s="7"/>
      <c r="AB76" s="7"/>
    </row>
    <row r="77" spans="1:28" ht="22.5" customHeight="1">
      <c r="A77" t="s">
        <v>14465</v>
      </c>
      <c r="B77" s="7" t="s">
        <v>454</v>
      </c>
      <c r="C77" s="7" t="s">
        <v>7736</v>
      </c>
      <c r="D77" s="7" t="s">
        <v>7737</v>
      </c>
      <c r="E77" s="7" t="s">
        <v>7738</v>
      </c>
      <c r="F77" s="7" t="s">
        <v>7739</v>
      </c>
      <c r="G77" s="7"/>
      <c r="H77" s="17" t="s">
        <v>6350</v>
      </c>
      <c r="I77" s="7">
        <v>5</v>
      </c>
      <c r="J77" s="7">
        <v>5</v>
      </c>
      <c r="K77" s="7" t="s">
        <v>7740</v>
      </c>
      <c r="L77" s="7" t="s">
        <v>7741</v>
      </c>
      <c r="M77" s="7" t="s">
        <v>454</v>
      </c>
      <c r="N77" s="7" t="s">
        <v>119</v>
      </c>
      <c r="O77" s="7"/>
      <c r="P77" s="7"/>
      <c r="Q77" s="7"/>
      <c r="R77" s="7"/>
      <c r="S77" s="7"/>
      <c r="T77" s="7"/>
      <c r="U77" s="7"/>
      <c r="V77" s="7"/>
      <c r="W77" s="7"/>
      <c r="X77" s="7"/>
      <c r="Y77" s="7"/>
      <c r="Z77" s="7"/>
      <c r="AA77" s="7"/>
      <c r="AB77" s="7"/>
    </row>
    <row r="78" spans="1:28" ht="22.5" customHeight="1">
      <c r="A78" t="s">
        <v>14465</v>
      </c>
      <c r="B78" s="7" t="s">
        <v>454</v>
      </c>
      <c r="C78" s="7" t="s">
        <v>7742</v>
      </c>
      <c r="D78" s="7" t="s">
        <v>7743</v>
      </c>
      <c r="E78" s="7" t="s">
        <v>7744</v>
      </c>
      <c r="F78" s="7" t="s">
        <v>7672</v>
      </c>
      <c r="G78" s="7"/>
      <c r="H78" s="17" t="s">
        <v>7745</v>
      </c>
      <c r="I78" s="7">
        <v>4.9000000000000004</v>
      </c>
      <c r="J78" s="7">
        <v>23</v>
      </c>
      <c r="K78" s="7" t="s">
        <v>7443</v>
      </c>
      <c r="L78" s="7" t="s">
        <v>7674</v>
      </c>
      <c r="M78" s="7" t="s">
        <v>454</v>
      </c>
      <c r="N78" s="7" t="s">
        <v>119</v>
      </c>
      <c r="O78" s="7"/>
      <c r="P78" s="7"/>
      <c r="Q78" s="7"/>
      <c r="R78" s="7"/>
      <c r="S78" s="7"/>
      <c r="T78" s="7"/>
      <c r="U78" s="7"/>
      <c r="V78" s="7"/>
      <c r="W78" s="7"/>
      <c r="X78" s="7"/>
      <c r="Y78" s="7"/>
      <c r="Z78" s="7"/>
      <c r="AA78" s="7"/>
      <c r="AB78" s="7"/>
    </row>
    <row r="79" spans="1:28" ht="22.5" customHeight="1">
      <c r="A79" t="s">
        <v>14465</v>
      </c>
      <c r="B79" s="7" t="s">
        <v>594</v>
      </c>
      <c r="C79" s="7" t="s">
        <v>7746</v>
      </c>
      <c r="D79" s="7" t="s">
        <v>7747</v>
      </c>
      <c r="E79" s="7" t="s">
        <v>7748</v>
      </c>
      <c r="F79" s="7" t="s">
        <v>7749</v>
      </c>
      <c r="G79" s="7"/>
      <c r="H79" s="17" t="s">
        <v>7750</v>
      </c>
      <c r="I79" s="7">
        <v>4.9000000000000004</v>
      </c>
      <c r="J79" s="7">
        <v>911</v>
      </c>
      <c r="K79" s="7" t="s">
        <v>7751</v>
      </c>
      <c r="L79" s="7" t="s">
        <v>7752</v>
      </c>
      <c r="M79" s="7" t="s">
        <v>594</v>
      </c>
      <c r="N79" s="7" t="s">
        <v>316</v>
      </c>
      <c r="O79" s="7"/>
      <c r="P79" s="7"/>
      <c r="Q79" s="7"/>
      <c r="R79" s="7"/>
      <c r="S79" s="7"/>
      <c r="T79" s="7"/>
      <c r="U79" s="7"/>
      <c r="V79" s="7"/>
      <c r="W79" s="7"/>
      <c r="X79" s="7"/>
      <c r="Y79" s="7"/>
      <c r="Z79" s="7"/>
      <c r="AA79" s="7"/>
      <c r="AB79" s="7"/>
    </row>
    <row r="80" spans="1:28" ht="22.5" customHeight="1">
      <c r="A80" t="s">
        <v>14465</v>
      </c>
      <c r="B80" s="7" t="s">
        <v>594</v>
      </c>
      <c r="C80" s="7" t="s">
        <v>7753</v>
      </c>
      <c r="D80" s="7" t="s">
        <v>7754</v>
      </c>
      <c r="E80" s="7" t="s">
        <v>7755</v>
      </c>
      <c r="F80" s="7" t="s">
        <v>7756</v>
      </c>
      <c r="G80" s="7"/>
      <c r="H80" s="17" t="s">
        <v>7757</v>
      </c>
      <c r="I80" s="7">
        <v>4.7</v>
      </c>
      <c r="J80" s="7">
        <v>156</v>
      </c>
      <c r="K80" s="7" t="s">
        <v>7758</v>
      </c>
      <c r="L80" s="7" t="s">
        <v>7759</v>
      </c>
      <c r="M80" s="7" t="s">
        <v>594</v>
      </c>
      <c r="N80" s="7" t="s">
        <v>316</v>
      </c>
      <c r="O80" s="7"/>
      <c r="P80" s="7"/>
      <c r="Q80" s="7"/>
      <c r="R80" s="7"/>
      <c r="S80" s="7"/>
      <c r="T80" s="7"/>
      <c r="U80" s="7"/>
      <c r="V80" s="7"/>
      <c r="W80" s="7"/>
      <c r="X80" s="7"/>
      <c r="Y80" s="7"/>
      <c r="Z80" s="7"/>
      <c r="AA80" s="7"/>
      <c r="AB80" s="7"/>
    </row>
    <row r="81" spans="1:28" ht="22.5" customHeight="1">
      <c r="A81" t="s">
        <v>14465</v>
      </c>
      <c r="B81" s="7" t="s">
        <v>594</v>
      </c>
      <c r="C81" s="7" t="s">
        <v>7760</v>
      </c>
      <c r="D81" s="7" t="s">
        <v>7761</v>
      </c>
      <c r="E81" s="7" t="s">
        <v>7762</v>
      </c>
      <c r="F81" s="7" t="s">
        <v>7763</v>
      </c>
      <c r="G81" s="7"/>
      <c r="H81" s="17" t="s">
        <v>7764</v>
      </c>
      <c r="I81" s="7">
        <v>4.5999999999999996</v>
      </c>
      <c r="J81" s="7">
        <v>195</v>
      </c>
      <c r="K81" s="7" t="s">
        <v>7765</v>
      </c>
      <c r="L81" s="7" t="s">
        <v>7766</v>
      </c>
      <c r="M81" s="7" t="s">
        <v>594</v>
      </c>
      <c r="N81" s="7" t="s">
        <v>316</v>
      </c>
      <c r="O81" s="7"/>
      <c r="P81" s="7"/>
      <c r="Q81" s="7"/>
      <c r="R81" s="7"/>
      <c r="S81" s="7"/>
      <c r="T81" s="7"/>
      <c r="U81" s="7"/>
      <c r="V81" s="7"/>
      <c r="W81" s="7"/>
      <c r="X81" s="7"/>
      <c r="Y81" s="7"/>
      <c r="Z81" s="7"/>
      <c r="AA81" s="7"/>
      <c r="AB81" s="7"/>
    </row>
    <row r="82" spans="1:28" ht="22.5" customHeight="1">
      <c r="A82" t="s">
        <v>14465</v>
      </c>
      <c r="B82" s="7" t="s">
        <v>594</v>
      </c>
      <c r="C82" s="7" t="s">
        <v>7767</v>
      </c>
      <c r="D82" s="7" t="s">
        <v>7768</v>
      </c>
      <c r="E82" s="7" t="s">
        <v>7769</v>
      </c>
      <c r="F82" s="7" t="s">
        <v>7770</v>
      </c>
      <c r="G82" s="7"/>
      <c r="H82" s="17" t="s">
        <v>7771</v>
      </c>
      <c r="I82" s="7">
        <v>4.8</v>
      </c>
      <c r="J82" s="7">
        <v>856</v>
      </c>
      <c r="K82" s="7" t="s">
        <v>7772</v>
      </c>
      <c r="L82" s="7" t="s">
        <v>7773</v>
      </c>
      <c r="M82" s="7" t="s">
        <v>594</v>
      </c>
      <c r="N82" s="7" t="s">
        <v>7774</v>
      </c>
      <c r="O82" s="7"/>
      <c r="P82" s="7"/>
      <c r="Q82" s="7"/>
      <c r="R82" s="7"/>
      <c r="S82" s="7"/>
      <c r="T82" s="7"/>
      <c r="U82" s="7"/>
      <c r="V82" s="7"/>
      <c r="W82" s="7"/>
      <c r="X82" s="7"/>
      <c r="Y82" s="7"/>
      <c r="Z82" s="7"/>
      <c r="AA82" s="7"/>
      <c r="AB82" s="7"/>
    </row>
    <row r="83" spans="1:28" ht="22.5" customHeight="1">
      <c r="A83" t="s">
        <v>14465</v>
      </c>
      <c r="B83" s="7" t="s">
        <v>594</v>
      </c>
      <c r="C83" s="7" t="s">
        <v>7775</v>
      </c>
      <c r="D83" s="7" t="s">
        <v>7776</v>
      </c>
      <c r="E83" s="7" t="s">
        <v>7777</v>
      </c>
      <c r="F83" s="7" t="s">
        <v>7778</v>
      </c>
      <c r="G83" s="7"/>
      <c r="H83" s="17" t="s">
        <v>7779</v>
      </c>
      <c r="I83" s="7">
        <v>4.3</v>
      </c>
      <c r="J83" s="7">
        <v>84</v>
      </c>
      <c r="K83" s="7" t="s">
        <v>7780</v>
      </c>
      <c r="L83" s="7" t="s">
        <v>7781</v>
      </c>
      <c r="M83" s="7" t="s">
        <v>594</v>
      </c>
      <c r="N83" s="7" t="s">
        <v>316</v>
      </c>
      <c r="O83" s="7"/>
      <c r="P83" s="7"/>
      <c r="Q83" s="7"/>
      <c r="R83" s="7"/>
      <c r="S83" s="7"/>
      <c r="T83" s="7"/>
      <c r="U83" s="7"/>
      <c r="V83" s="7"/>
      <c r="W83" s="7"/>
      <c r="X83" s="7"/>
      <c r="Y83" s="7"/>
      <c r="Z83" s="7"/>
      <c r="AA83" s="7"/>
      <c r="AB83" s="7"/>
    </row>
    <row r="84" spans="1:28" ht="22.5" customHeight="1">
      <c r="A84" t="s">
        <v>14465</v>
      </c>
      <c r="B84" s="7" t="s">
        <v>594</v>
      </c>
      <c r="C84" s="7" t="s">
        <v>7782</v>
      </c>
      <c r="D84" s="7" t="s">
        <v>7783</v>
      </c>
      <c r="E84" s="7" t="s">
        <v>7784</v>
      </c>
      <c r="F84" s="7" t="s">
        <v>7785</v>
      </c>
      <c r="G84" s="7"/>
      <c r="H84" s="17" t="s">
        <v>7786</v>
      </c>
      <c r="I84" s="7">
        <v>4.8</v>
      </c>
      <c r="J84" s="7" t="s">
        <v>7787</v>
      </c>
      <c r="K84" s="7" t="s">
        <v>7788</v>
      </c>
      <c r="L84" s="7" t="s">
        <v>7752</v>
      </c>
      <c r="M84" s="7" t="s">
        <v>594</v>
      </c>
      <c r="N84" s="7" t="s">
        <v>316</v>
      </c>
      <c r="O84" s="7"/>
      <c r="P84" s="7"/>
      <c r="Q84" s="7"/>
      <c r="R84" s="7"/>
      <c r="S84" s="7"/>
      <c r="T84" s="7"/>
      <c r="U84" s="7"/>
      <c r="V84" s="7"/>
      <c r="W84" s="7"/>
      <c r="X84" s="7"/>
      <c r="Y84" s="7"/>
      <c r="Z84" s="7"/>
      <c r="AA84" s="7"/>
      <c r="AB84" s="7"/>
    </row>
    <row r="85" spans="1:28" ht="22.5" customHeight="1">
      <c r="A85" t="s">
        <v>14465</v>
      </c>
      <c r="B85" s="7" t="s">
        <v>594</v>
      </c>
      <c r="C85" s="7" t="s">
        <v>7789</v>
      </c>
      <c r="D85" s="7" t="s">
        <v>7790</v>
      </c>
      <c r="E85" s="7" t="s">
        <v>7791</v>
      </c>
      <c r="F85" s="7" t="s">
        <v>7792</v>
      </c>
      <c r="G85" s="7"/>
      <c r="H85" s="17" t="s">
        <v>7793</v>
      </c>
      <c r="I85" s="7">
        <v>4.2</v>
      </c>
      <c r="J85" s="7">
        <v>45</v>
      </c>
      <c r="K85" s="7" t="s">
        <v>7794</v>
      </c>
      <c r="L85" s="7" t="s">
        <v>7795</v>
      </c>
      <c r="M85" s="7" t="s">
        <v>716</v>
      </c>
      <c r="N85" s="7" t="s">
        <v>316</v>
      </c>
      <c r="O85" s="7"/>
      <c r="P85" s="7"/>
      <c r="Q85" s="7"/>
      <c r="R85" s="7"/>
      <c r="S85" s="7"/>
      <c r="T85" s="7"/>
      <c r="U85" s="7"/>
      <c r="V85" s="7"/>
      <c r="W85" s="7"/>
      <c r="X85" s="7"/>
      <c r="Y85" s="7"/>
      <c r="Z85" s="7"/>
      <c r="AA85" s="7"/>
      <c r="AB85" s="7"/>
    </row>
    <row r="86" spans="1:28" ht="22.5" customHeight="1">
      <c r="A86" t="s">
        <v>14465</v>
      </c>
      <c r="B86" s="7" t="s">
        <v>594</v>
      </c>
      <c r="C86" s="7" t="s">
        <v>7796</v>
      </c>
      <c r="D86" s="7" t="s">
        <v>7797</v>
      </c>
      <c r="E86" s="7" t="s">
        <v>7798</v>
      </c>
      <c r="F86" s="7" t="s">
        <v>7799</v>
      </c>
      <c r="G86" s="7"/>
      <c r="H86" s="17" t="s">
        <v>7800</v>
      </c>
      <c r="I86" s="7">
        <v>4.9000000000000004</v>
      </c>
      <c r="J86" s="7">
        <v>58</v>
      </c>
      <c r="K86" s="7" t="s">
        <v>7801</v>
      </c>
      <c r="L86" s="7" t="s">
        <v>7802</v>
      </c>
      <c r="M86" s="7" t="s">
        <v>594</v>
      </c>
      <c r="N86" s="7" t="s">
        <v>316</v>
      </c>
      <c r="O86" s="7"/>
      <c r="P86" s="7"/>
      <c r="Q86" s="7"/>
      <c r="R86" s="7"/>
      <c r="S86" s="7"/>
      <c r="T86" s="7"/>
      <c r="U86" s="7"/>
      <c r="V86" s="7"/>
      <c r="W86" s="7"/>
      <c r="X86" s="7"/>
      <c r="Y86" s="7"/>
      <c r="Z86" s="7"/>
      <c r="AA86" s="7"/>
      <c r="AB86" s="7"/>
    </row>
    <row r="87" spans="1:28" ht="22.5" customHeight="1">
      <c r="A87" t="s">
        <v>14465</v>
      </c>
      <c r="B87" s="7" t="s">
        <v>594</v>
      </c>
      <c r="C87" s="7" t="s">
        <v>7803</v>
      </c>
      <c r="D87" s="7" t="s">
        <v>7804</v>
      </c>
      <c r="E87" s="7" t="s">
        <v>7805</v>
      </c>
      <c r="F87" s="7" t="s">
        <v>7806</v>
      </c>
      <c r="G87" s="7"/>
      <c r="H87" s="17" t="s">
        <v>7807</v>
      </c>
      <c r="I87" s="7">
        <v>4.9000000000000004</v>
      </c>
      <c r="J87" s="7" t="s">
        <v>7808</v>
      </c>
      <c r="K87" s="7" t="s">
        <v>7809</v>
      </c>
      <c r="L87" s="7" t="s">
        <v>7810</v>
      </c>
      <c r="M87" s="7" t="s">
        <v>594</v>
      </c>
      <c r="N87" s="7" t="s">
        <v>316</v>
      </c>
      <c r="O87" s="7"/>
      <c r="P87" s="7"/>
      <c r="Q87" s="7"/>
      <c r="R87" s="7"/>
      <c r="S87" s="7"/>
      <c r="T87" s="7"/>
      <c r="U87" s="7"/>
      <c r="V87" s="7"/>
      <c r="W87" s="7"/>
      <c r="X87" s="7"/>
      <c r="Y87" s="7"/>
      <c r="Z87" s="7"/>
      <c r="AA87" s="7"/>
      <c r="AB87" s="7"/>
    </row>
    <row r="88" spans="1:28" ht="22.5" customHeight="1">
      <c r="A88" t="s">
        <v>14465</v>
      </c>
      <c r="B88" s="7" t="s">
        <v>594</v>
      </c>
      <c r="C88" s="7" t="s">
        <v>7811</v>
      </c>
      <c r="D88" s="7" t="s">
        <v>7812</v>
      </c>
      <c r="E88" s="7" t="s">
        <v>7813</v>
      </c>
      <c r="F88" s="7" t="s">
        <v>7814</v>
      </c>
      <c r="G88" s="7"/>
      <c r="H88" s="17" t="s">
        <v>7815</v>
      </c>
      <c r="I88" s="7">
        <v>4.3</v>
      </c>
      <c r="J88" s="7">
        <v>6</v>
      </c>
      <c r="K88" s="7" t="s">
        <v>7816</v>
      </c>
      <c r="L88" s="7" t="s">
        <v>7817</v>
      </c>
      <c r="M88" s="7" t="s">
        <v>594</v>
      </c>
      <c r="N88" s="7" t="s">
        <v>316</v>
      </c>
      <c r="O88" s="7"/>
      <c r="P88" s="7"/>
      <c r="Q88" s="7"/>
      <c r="R88" s="7"/>
      <c r="S88" s="7"/>
      <c r="T88" s="7"/>
      <c r="U88" s="7"/>
      <c r="V88" s="7"/>
      <c r="W88" s="7"/>
      <c r="X88" s="7"/>
      <c r="Y88" s="7"/>
      <c r="Z88" s="7"/>
      <c r="AA88" s="7"/>
      <c r="AB88" s="7"/>
    </row>
    <row r="89" spans="1:28" ht="22.5" customHeight="1">
      <c r="A89" t="s">
        <v>14465</v>
      </c>
      <c r="B89" s="7" t="s">
        <v>594</v>
      </c>
      <c r="C89" s="7" t="s">
        <v>7818</v>
      </c>
      <c r="D89" s="7" t="s">
        <v>7819</v>
      </c>
      <c r="E89" s="7" t="s">
        <v>7820</v>
      </c>
      <c r="F89" s="7" t="s">
        <v>7821</v>
      </c>
      <c r="G89" s="7"/>
      <c r="H89" s="17" t="s">
        <v>7822</v>
      </c>
      <c r="I89" s="7">
        <v>4.4000000000000004</v>
      </c>
      <c r="J89" s="7">
        <v>84</v>
      </c>
      <c r="K89" s="7" t="s">
        <v>7823</v>
      </c>
      <c r="L89" s="7" t="s">
        <v>7824</v>
      </c>
      <c r="M89" s="7" t="s">
        <v>594</v>
      </c>
      <c r="N89" s="7" t="s">
        <v>888</v>
      </c>
      <c r="O89" s="7"/>
      <c r="P89" s="7"/>
      <c r="Q89" s="7"/>
      <c r="R89" s="7"/>
      <c r="S89" s="7"/>
      <c r="T89" s="7"/>
      <c r="U89" s="7"/>
      <c r="V89" s="7"/>
      <c r="W89" s="7"/>
      <c r="X89" s="7"/>
      <c r="Y89" s="7"/>
      <c r="Z89" s="7"/>
      <c r="AA89" s="7"/>
      <c r="AB89" s="7"/>
    </row>
    <row r="90" spans="1:28" ht="22.5" customHeight="1">
      <c r="A90" t="s">
        <v>14465</v>
      </c>
      <c r="B90" s="7" t="s">
        <v>594</v>
      </c>
      <c r="C90" s="7" t="s">
        <v>7825</v>
      </c>
      <c r="D90" s="7" t="s">
        <v>7826</v>
      </c>
      <c r="E90" s="7" t="s">
        <v>7827</v>
      </c>
      <c r="F90" s="7" t="s">
        <v>7828</v>
      </c>
      <c r="G90" s="7"/>
      <c r="H90" s="17" t="s">
        <v>7829</v>
      </c>
      <c r="I90" s="7">
        <v>4.8</v>
      </c>
      <c r="J90" s="7">
        <v>14</v>
      </c>
      <c r="K90" s="7" t="s">
        <v>7830</v>
      </c>
      <c r="L90" s="7" t="s">
        <v>7831</v>
      </c>
      <c r="M90" s="7" t="s">
        <v>2410</v>
      </c>
      <c r="N90" s="7" t="s">
        <v>316</v>
      </c>
      <c r="O90" s="7"/>
      <c r="P90" s="7"/>
      <c r="Q90" s="7"/>
      <c r="R90" s="7"/>
      <c r="S90" s="7"/>
      <c r="T90" s="7"/>
      <c r="U90" s="7"/>
      <c r="V90" s="7"/>
      <c r="W90" s="7"/>
      <c r="X90" s="7"/>
      <c r="Y90" s="7"/>
      <c r="Z90" s="7"/>
      <c r="AA90" s="7"/>
      <c r="AB90" s="7"/>
    </row>
    <row r="91" spans="1:28" ht="22.5" customHeight="1">
      <c r="A91" t="s">
        <v>14465</v>
      </c>
      <c r="B91" s="7" t="s">
        <v>594</v>
      </c>
      <c r="C91" s="7" t="s">
        <v>7832</v>
      </c>
      <c r="D91" s="7" t="s">
        <v>7833</v>
      </c>
      <c r="E91" s="7" t="s">
        <v>7834</v>
      </c>
      <c r="F91" s="7" t="s">
        <v>7835</v>
      </c>
      <c r="G91" s="7"/>
      <c r="H91" s="17" t="s">
        <v>7836</v>
      </c>
      <c r="I91" s="7">
        <v>4.5999999999999996</v>
      </c>
      <c r="J91" s="7">
        <v>32</v>
      </c>
      <c r="K91" s="7" t="s">
        <v>7837</v>
      </c>
      <c r="L91" s="7" t="s">
        <v>7838</v>
      </c>
      <c r="M91" s="7" t="s">
        <v>7839</v>
      </c>
      <c r="N91" s="7" t="s">
        <v>7840</v>
      </c>
      <c r="O91" s="7"/>
      <c r="P91" s="7"/>
      <c r="Q91" s="7"/>
      <c r="R91" s="7"/>
      <c r="S91" s="7"/>
      <c r="T91" s="7"/>
      <c r="U91" s="7"/>
      <c r="V91" s="7"/>
      <c r="W91" s="7"/>
      <c r="X91" s="7"/>
      <c r="Y91" s="7"/>
      <c r="Z91" s="7"/>
      <c r="AA91" s="7"/>
      <c r="AB91" s="7"/>
    </row>
    <row r="92" spans="1:28" ht="22.5" customHeight="1">
      <c r="A92" t="s">
        <v>14465</v>
      </c>
      <c r="B92" s="7" t="s">
        <v>594</v>
      </c>
      <c r="C92" s="7" t="s">
        <v>7841</v>
      </c>
      <c r="D92" s="7" t="s">
        <v>7842</v>
      </c>
      <c r="E92" s="7" t="s">
        <v>7843</v>
      </c>
      <c r="F92" s="7" t="s">
        <v>7844</v>
      </c>
      <c r="G92" s="7"/>
      <c r="H92" s="17" t="s">
        <v>7845</v>
      </c>
      <c r="I92" s="7">
        <v>5</v>
      </c>
      <c r="J92" s="7">
        <v>49</v>
      </c>
      <c r="K92" s="7" t="s">
        <v>7846</v>
      </c>
      <c r="L92" s="7" t="s">
        <v>7847</v>
      </c>
      <c r="M92" s="7" t="s">
        <v>594</v>
      </c>
      <c r="N92" s="7" t="s">
        <v>316</v>
      </c>
      <c r="O92" s="7"/>
      <c r="P92" s="7"/>
      <c r="Q92" s="7"/>
      <c r="R92" s="7"/>
      <c r="S92" s="7"/>
      <c r="T92" s="7"/>
      <c r="U92" s="7"/>
      <c r="V92" s="7"/>
      <c r="W92" s="7"/>
      <c r="X92" s="7"/>
      <c r="Y92" s="7"/>
      <c r="Z92" s="7"/>
      <c r="AA92" s="7"/>
      <c r="AB92" s="7"/>
    </row>
    <row r="93" spans="1:28" ht="22.5" customHeight="1">
      <c r="A93" t="s">
        <v>14465</v>
      </c>
      <c r="B93" s="7" t="s">
        <v>594</v>
      </c>
      <c r="C93" s="7" t="s">
        <v>7848</v>
      </c>
      <c r="D93" s="7" t="s">
        <v>7849</v>
      </c>
      <c r="E93" s="7" t="s">
        <v>7850</v>
      </c>
      <c r="F93" s="7" t="s">
        <v>7851</v>
      </c>
      <c r="G93" s="7"/>
      <c r="H93" s="17" t="s">
        <v>7852</v>
      </c>
      <c r="I93" s="7">
        <v>3.6</v>
      </c>
      <c r="J93" s="7">
        <v>41</v>
      </c>
      <c r="K93" s="7" t="s">
        <v>7853</v>
      </c>
      <c r="L93" s="7" t="s">
        <v>7854</v>
      </c>
      <c r="M93" s="7" t="s">
        <v>594</v>
      </c>
      <c r="N93" s="7" t="s">
        <v>316</v>
      </c>
      <c r="O93" s="7"/>
      <c r="P93" s="7"/>
      <c r="Q93" s="7"/>
      <c r="R93" s="7"/>
      <c r="S93" s="7"/>
      <c r="T93" s="7"/>
      <c r="U93" s="7"/>
      <c r="V93" s="7"/>
      <c r="W93" s="7"/>
      <c r="X93" s="7"/>
      <c r="Y93" s="7"/>
      <c r="Z93" s="7"/>
      <c r="AA93" s="7"/>
      <c r="AB93" s="7"/>
    </row>
    <row r="94" spans="1:28" ht="22.5" customHeight="1">
      <c r="A94" t="s">
        <v>14465</v>
      </c>
      <c r="B94" s="7" t="s">
        <v>594</v>
      </c>
      <c r="C94" s="7" t="s">
        <v>7855</v>
      </c>
      <c r="D94" s="7" t="s">
        <v>7856</v>
      </c>
      <c r="E94" s="7" t="s">
        <v>7857</v>
      </c>
      <c r="F94" s="7" t="s">
        <v>7858</v>
      </c>
      <c r="G94" s="7"/>
      <c r="H94" s="17" t="s">
        <v>7859</v>
      </c>
      <c r="I94" s="7">
        <v>3.4</v>
      </c>
      <c r="J94" s="7">
        <v>15</v>
      </c>
      <c r="K94" s="7" t="s">
        <v>7860</v>
      </c>
      <c r="L94" s="7" t="s">
        <v>7861</v>
      </c>
      <c r="M94" s="7" t="s">
        <v>716</v>
      </c>
      <c r="N94" s="7" t="s">
        <v>7862</v>
      </c>
      <c r="O94" s="7"/>
      <c r="P94" s="7"/>
      <c r="Q94" s="7"/>
      <c r="R94" s="7"/>
      <c r="S94" s="7"/>
      <c r="T94" s="7"/>
      <c r="U94" s="7"/>
      <c r="V94" s="7"/>
      <c r="W94" s="7"/>
      <c r="X94" s="7"/>
      <c r="Y94" s="7"/>
      <c r="Z94" s="7"/>
      <c r="AA94" s="7"/>
      <c r="AB94" s="7"/>
    </row>
    <row r="95" spans="1:28" ht="22.5" customHeight="1">
      <c r="A95" t="s">
        <v>14465</v>
      </c>
      <c r="B95" s="7" t="s">
        <v>594</v>
      </c>
      <c r="C95" s="7" t="s">
        <v>7863</v>
      </c>
      <c r="D95" s="7" t="s">
        <v>7864</v>
      </c>
      <c r="E95" s="7" t="s">
        <v>7865</v>
      </c>
      <c r="F95" s="7" t="s">
        <v>7866</v>
      </c>
      <c r="G95" s="7"/>
      <c r="H95" s="17" t="s">
        <v>7867</v>
      </c>
      <c r="I95" s="7">
        <v>3.8</v>
      </c>
      <c r="J95" s="7">
        <v>45</v>
      </c>
      <c r="K95" s="7" t="s">
        <v>7868</v>
      </c>
      <c r="L95" s="7" t="s">
        <v>7869</v>
      </c>
      <c r="M95" s="7" t="s">
        <v>716</v>
      </c>
      <c r="N95" s="7" t="s">
        <v>7870</v>
      </c>
      <c r="O95" s="7"/>
      <c r="P95" s="7"/>
      <c r="Q95" s="7"/>
      <c r="R95" s="7"/>
      <c r="S95" s="7"/>
      <c r="T95" s="7"/>
      <c r="U95" s="7"/>
      <c r="V95" s="7"/>
      <c r="W95" s="7"/>
      <c r="X95" s="7"/>
      <c r="Y95" s="7"/>
      <c r="Z95" s="7"/>
      <c r="AA95" s="7"/>
      <c r="AB95" s="7"/>
    </row>
    <row r="96" spans="1:28" ht="22.5" customHeight="1">
      <c r="A96" t="s">
        <v>14465</v>
      </c>
      <c r="B96" s="7" t="s">
        <v>594</v>
      </c>
      <c r="C96" s="7" t="s">
        <v>7871</v>
      </c>
      <c r="D96" s="7" t="s">
        <v>7872</v>
      </c>
      <c r="E96" s="7" t="s">
        <v>7873</v>
      </c>
      <c r="F96" s="7" t="s">
        <v>7874</v>
      </c>
      <c r="G96" s="7"/>
      <c r="H96" s="17" t="s">
        <v>7875</v>
      </c>
      <c r="I96" s="7">
        <v>3.8</v>
      </c>
      <c r="J96" s="7">
        <v>61</v>
      </c>
      <c r="K96" s="7" t="s">
        <v>7876</v>
      </c>
      <c r="L96" s="7" t="s">
        <v>7877</v>
      </c>
      <c r="M96" s="7" t="s">
        <v>716</v>
      </c>
      <c r="N96" s="7" t="s">
        <v>594</v>
      </c>
      <c r="O96" s="7"/>
      <c r="P96" s="7"/>
      <c r="Q96" s="7"/>
      <c r="R96" s="7"/>
      <c r="S96" s="7"/>
      <c r="T96" s="7"/>
      <c r="U96" s="7"/>
      <c r="V96" s="7"/>
      <c r="W96" s="7"/>
      <c r="X96" s="7"/>
      <c r="Y96" s="7"/>
      <c r="Z96" s="7"/>
      <c r="AA96" s="7"/>
      <c r="AB96" s="7"/>
    </row>
    <row r="97" spans="1:28" ht="22.5" customHeight="1">
      <c r="A97" t="s">
        <v>14465</v>
      </c>
      <c r="B97" s="7" t="s">
        <v>594</v>
      </c>
      <c r="C97" s="7" t="s">
        <v>7878</v>
      </c>
      <c r="D97" s="7" t="s">
        <v>7879</v>
      </c>
      <c r="E97" s="7" t="s">
        <v>7880</v>
      </c>
      <c r="F97" s="7" t="s">
        <v>7881</v>
      </c>
      <c r="G97" s="7"/>
      <c r="H97" s="17" t="s">
        <v>7882</v>
      </c>
      <c r="I97" s="7">
        <v>5</v>
      </c>
      <c r="J97" s="7">
        <v>26</v>
      </c>
      <c r="K97" s="7" t="s">
        <v>7883</v>
      </c>
      <c r="L97" s="7" t="s">
        <v>7861</v>
      </c>
      <c r="M97" s="7" t="s">
        <v>716</v>
      </c>
      <c r="N97" s="7" t="s">
        <v>7884</v>
      </c>
      <c r="O97" s="7"/>
      <c r="P97" s="7"/>
      <c r="Q97" s="7"/>
      <c r="R97" s="7"/>
      <c r="S97" s="7"/>
      <c r="T97" s="7"/>
      <c r="U97" s="7"/>
      <c r="V97" s="7"/>
      <c r="W97" s="7"/>
      <c r="X97" s="7"/>
      <c r="Y97" s="7"/>
      <c r="Z97" s="7"/>
      <c r="AA97" s="7"/>
      <c r="AB97" s="7"/>
    </row>
    <row r="98" spans="1:28" ht="22.5" customHeight="1">
      <c r="A98" t="s">
        <v>14465</v>
      </c>
      <c r="B98" s="7" t="s">
        <v>716</v>
      </c>
      <c r="C98" s="7" t="s">
        <v>7885</v>
      </c>
      <c r="D98" s="7" t="s">
        <v>7886</v>
      </c>
      <c r="E98" s="7" t="s">
        <v>7887</v>
      </c>
      <c r="F98" s="7" t="s">
        <v>7888</v>
      </c>
      <c r="G98" s="7"/>
      <c r="H98" s="17" t="s">
        <v>7889</v>
      </c>
      <c r="I98" s="7">
        <v>4.7</v>
      </c>
      <c r="J98" s="7">
        <v>11</v>
      </c>
      <c r="K98" s="7" t="s">
        <v>7860</v>
      </c>
      <c r="L98" s="7" t="s">
        <v>7890</v>
      </c>
      <c r="M98" s="7" t="s">
        <v>716</v>
      </c>
      <c r="N98" s="7" t="s">
        <v>316</v>
      </c>
      <c r="O98" s="7"/>
      <c r="P98" s="7"/>
      <c r="Q98" s="7"/>
      <c r="R98" s="7"/>
      <c r="S98" s="7"/>
      <c r="T98" s="7"/>
      <c r="U98" s="7"/>
      <c r="V98" s="7"/>
      <c r="W98" s="7"/>
      <c r="X98" s="7"/>
      <c r="Y98" s="7"/>
      <c r="Z98" s="7"/>
      <c r="AA98" s="7"/>
      <c r="AB98" s="7"/>
    </row>
    <row r="99" spans="1:28" ht="22.5" customHeight="1">
      <c r="A99" t="s">
        <v>14465</v>
      </c>
      <c r="B99" s="7" t="s">
        <v>716</v>
      </c>
      <c r="C99" s="7" t="s">
        <v>7891</v>
      </c>
      <c r="D99" s="7" t="s">
        <v>7892</v>
      </c>
      <c r="E99" s="7" t="s">
        <v>7893</v>
      </c>
      <c r="F99" s="7" t="s">
        <v>7894</v>
      </c>
      <c r="G99" s="7"/>
      <c r="H99" s="17" t="s">
        <v>7895</v>
      </c>
      <c r="I99" s="7">
        <v>4.4000000000000004</v>
      </c>
      <c r="J99" s="7">
        <v>568</v>
      </c>
      <c r="K99" s="7" t="s">
        <v>7896</v>
      </c>
      <c r="L99" s="7" t="s">
        <v>7897</v>
      </c>
      <c r="M99" s="7" t="s">
        <v>2410</v>
      </c>
      <c r="N99" s="7" t="s">
        <v>888</v>
      </c>
      <c r="O99" s="7"/>
      <c r="P99" s="7"/>
      <c r="Q99" s="7"/>
      <c r="R99" s="7"/>
      <c r="S99" s="7"/>
      <c r="T99" s="7"/>
      <c r="U99" s="7"/>
      <c r="V99" s="7"/>
      <c r="W99" s="7"/>
      <c r="X99" s="7"/>
      <c r="Y99" s="7"/>
      <c r="Z99" s="7"/>
      <c r="AA99" s="7"/>
      <c r="AB99" s="7"/>
    </row>
    <row r="100" spans="1:28" ht="22.5" customHeight="1">
      <c r="A100" t="s">
        <v>14465</v>
      </c>
      <c r="B100" s="7" t="s">
        <v>716</v>
      </c>
      <c r="C100" s="7" t="s">
        <v>7898</v>
      </c>
      <c r="D100" s="7" t="s">
        <v>7899</v>
      </c>
      <c r="E100" s="7" t="s">
        <v>7900</v>
      </c>
      <c r="F100" s="7" t="s">
        <v>7901</v>
      </c>
      <c r="G100" s="7"/>
      <c r="H100" s="17" t="s">
        <v>7902</v>
      </c>
      <c r="I100" s="7">
        <v>4.5999999999999996</v>
      </c>
      <c r="J100" s="7" t="s">
        <v>7903</v>
      </c>
      <c r="K100" s="7" t="s">
        <v>7904</v>
      </c>
      <c r="L100" s="7" t="s">
        <v>7861</v>
      </c>
      <c r="M100" s="7" t="s">
        <v>716</v>
      </c>
      <c r="N100" s="7" t="s">
        <v>316</v>
      </c>
      <c r="O100" s="7"/>
      <c r="P100" s="7"/>
      <c r="Q100" s="7"/>
      <c r="R100" s="7"/>
      <c r="S100" s="7"/>
      <c r="T100" s="7"/>
      <c r="U100" s="7"/>
      <c r="V100" s="7"/>
      <c r="W100" s="7"/>
      <c r="X100" s="7"/>
      <c r="Y100" s="7"/>
      <c r="Z100" s="7"/>
      <c r="AA100" s="7"/>
      <c r="AB100" s="7"/>
    </row>
    <row r="101" spans="1:28" ht="22.5" customHeight="1">
      <c r="A101" t="s">
        <v>14465</v>
      </c>
      <c r="B101" s="7" t="s">
        <v>716</v>
      </c>
      <c r="C101" s="7" t="s">
        <v>7905</v>
      </c>
      <c r="D101" s="7" t="s">
        <v>7906</v>
      </c>
      <c r="E101" s="7" t="s">
        <v>7907</v>
      </c>
      <c r="F101" s="7" t="s">
        <v>7908</v>
      </c>
      <c r="G101" s="7"/>
      <c r="H101" s="17" t="s">
        <v>7909</v>
      </c>
      <c r="I101" s="7">
        <v>3.5</v>
      </c>
      <c r="J101" s="7">
        <v>149</v>
      </c>
      <c r="K101" s="7" t="s">
        <v>7910</v>
      </c>
      <c r="L101" s="7" t="s">
        <v>7897</v>
      </c>
      <c r="M101" s="7" t="s">
        <v>2410</v>
      </c>
      <c r="N101" s="7" t="s">
        <v>316</v>
      </c>
      <c r="O101" s="7"/>
      <c r="P101" s="7"/>
      <c r="Q101" s="7"/>
      <c r="R101" s="7"/>
      <c r="S101" s="7"/>
      <c r="T101" s="7"/>
      <c r="U101" s="7"/>
      <c r="V101" s="7"/>
      <c r="W101" s="7"/>
      <c r="X101" s="7"/>
      <c r="Y101" s="7"/>
      <c r="Z101" s="7"/>
      <c r="AA101" s="7"/>
      <c r="AB101" s="7"/>
    </row>
    <row r="102" spans="1:28" ht="22.5" customHeight="1">
      <c r="A102" t="s">
        <v>14465</v>
      </c>
      <c r="B102" s="7" t="s">
        <v>716</v>
      </c>
      <c r="C102" s="7" t="s">
        <v>7911</v>
      </c>
      <c r="D102" s="7" t="s">
        <v>7912</v>
      </c>
      <c r="E102" s="7" t="s">
        <v>7913</v>
      </c>
      <c r="F102" s="7" t="s">
        <v>7914</v>
      </c>
      <c r="G102" s="7"/>
      <c r="H102" s="17" t="s">
        <v>7915</v>
      </c>
      <c r="I102" s="7">
        <v>4.4000000000000004</v>
      </c>
      <c r="J102" s="7">
        <v>25</v>
      </c>
      <c r="K102" s="7" t="s">
        <v>7443</v>
      </c>
      <c r="L102" s="7" t="s">
        <v>7773</v>
      </c>
      <c r="M102" s="7" t="s">
        <v>716</v>
      </c>
      <c r="N102" s="7" t="s">
        <v>7916</v>
      </c>
      <c r="O102" s="7"/>
      <c r="P102" s="7"/>
      <c r="Q102" s="7"/>
      <c r="R102" s="7"/>
      <c r="S102" s="7"/>
      <c r="T102" s="7"/>
      <c r="U102" s="7"/>
      <c r="V102" s="7"/>
      <c r="W102" s="7"/>
      <c r="X102" s="7"/>
      <c r="Y102" s="7"/>
      <c r="Z102" s="7"/>
      <c r="AA102" s="7"/>
      <c r="AB102" s="7"/>
    </row>
    <row r="103" spans="1:28" ht="22.5" customHeight="1">
      <c r="A103" t="s">
        <v>14465</v>
      </c>
      <c r="B103" s="7" t="s">
        <v>716</v>
      </c>
      <c r="C103" s="7" t="s">
        <v>7917</v>
      </c>
      <c r="D103" s="7" t="s">
        <v>7918</v>
      </c>
      <c r="E103" s="7" t="s">
        <v>7919</v>
      </c>
      <c r="F103" s="7" t="s">
        <v>7920</v>
      </c>
      <c r="G103" s="7"/>
      <c r="H103" s="17" t="s">
        <v>7921</v>
      </c>
      <c r="I103" s="7">
        <v>4.8</v>
      </c>
      <c r="J103" s="7">
        <v>387</v>
      </c>
      <c r="K103" s="7" t="s">
        <v>7922</v>
      </c>
      <c r="L103" s="7" t="s">
        <v>7923</v>
      </c>
      <c r="M103" s="7" t="s">
        <v>2410</v>
      </c>
      <c r="N103" s="7" t="s">
        <v>765</v>
      </c>
      <c r="O103" s="7"/>
      <c r="P103" s="7"/>
      <c r="Q103" s="7"/>
      <c r="R103" s="7"/>
      <c r="S103" s="7"/>
      <c r="T103" s="7"/>
      <c r="U103" s="7"/>
      <c r="V103" s="7"/>
      <c r="W103" s="7"/>
      <c r="X103" s="7"/>
      <c r="Y103" s="7"/>
      <c r="Z103" s="7"/>
      <c r="AA103" s="7"/>
      <c r="AB103" s="7"/>
    </row>
    <row r="104" spans="1:28" ht="22.5" customHeight="1">
      <c r="A104" t="s">
        <v>14465</v>
      </c>
      <c r="B104" s="7" t="s">
        <v>716</v>
      </c>
      <c r="C104" s="7" t="s">
        <v>7924</v>
      </c>
      <c r="D104" s="7" t="s">
        <v>7925</v>
      </c>
      <c r="E104" s="7" t="s">
        <v>7926</v>
      </c>
      <c r="F104" s="7" t="s">
        <v>7927</v>
      </c>
      <c r="G104" s="7"/>
      <c r="H104" s="17" t="s">
        <v>7928</v>
      </c>
      <c r="I104" s="7">
        <v>3.7</v>
      </c>
      <c r="J104" s="7">
        <v>253</v>
      </c>
      <c r="K104" s="7" t="s">
        <v>7929</v>
      </c>
      <c r="L104" s="7" t="s">
        <v>7930</v>
      </c>
      <c r="M104" s="7" t="s">
        <v>2410</v>
      </c>
      <c r="N104" s="7" t="s">
        <v>7931</v>
      </c>
      <c r="O104" s="7"/>
      <c r="P104" s="7"/>
      <c r="Q104" s="7"/>
      <c r="R104" s="7"/>
      <c r="S104" s="7"/>
      <c r="T104" s="7"/>
      <c r="U104" s="7"/>
      <c r="V104" s="7"/>
      <c r="W104" s="7"/>
      <c r="X104" s="7"/>
      <c r="Y104" s="7"/>
      <c r="Z104" s="7"/>
      <c r="AA104" s="7"/>
      <c r="AB104" s="7"/>
    </row>
    <row r="105" spans="1:28" ht="22.5" customHeight="1">
      <c r="A105" t="s">
        <v>14465</v>
      </c>
      <c r="B105" s="7" t="s">
        <v>716</v>
      </c>
      <c r="C105" s="7" t="s">
        <v>7767</v>
      </c>
      <c r="D105" s="7" t="s">
        <v>7932</v>
      </c>
      <c r="E105" s="7" t="s">
        <v>7933</v>
      </c>
      <c r="F105" s="7" t="s">
        <v>7934</v>
      </c>
      <c r="G105" s="7"/>
      <c r="H105" s="17" t="s">
        <v>7935</v>
      </c>
      <c r="I105" s="7">
        <v>5</v>
      </c>
      <c r="J105" s="7">
        <v>490</v>
      </c>
      <c r="K105" s="7" t="s">
        <v>7936</v>
      </c>
      <c r="L105" s="7" t="s">
        <v>7897</v>
      </c>
      <c r="M105" s="7" t="s">
        <v>2410</v>
      </c>
      <c r="N105" s="7" t="s">
        <v>7937</v>
      </c>
      <c r="O105" s="7"/>
      <c r="P105" s="7"/>
      <c r="Q105" s="7"/>
      <c r="R105" s="7"/>
      <c r="S105" s="7"/>
      <c r="T105" s="7"/>
      <c r="U105" s="7"/>
      <c r="V105" s="7"/>
      <c r="W105" s="7"/>
      <c r="X105" s="7"/>
      <c r="Y105" s="7"/>
      <c r="Z105" s="7"/>
      <c r="AA105" s="7"/>
      <c r="AB105" s="7"/>
    </row>
    <row r="106" spans="1:28" ht="22.5" customHeight="1">
      <c r="A106" t="s">
        <v>14465</v>
      </c>
      <c r="B106" s="7" t="s">
        <v>716</v>
      </c>
      <c r="C106" s="7" t="s">
        <v>7938</v>
      </c>
      <c r="D106" s="7" t="s">
        <v>7939</v>
      </c>
      <c r="E106" s="7" t="s">
        <v>7940</v>
      </c>
      <c r="F106" s="7" t="s">
        <v>7941</v>
      </c>
      <c r="G106" s="7"/>
      <c r="H106" s="17" t="s">
        <v>7942</v>
      </c>
      <c r="I106" s="7">
        <v>3.4</v>
      </c>
      <c r="J106" s="7">
        <v>119</v>
      </c>
      <c r="K106" s="7" t="s">
        <v>7943</v>
      </c>
      <c r="L106" s="7" t="s">
        <v>7861</v>
      </c>
      <c r="M106" s="7" t="s">
        <v>2410</v>
      </c>
      <c r="N106" s="7" t="s">
        <v>316</v>
      </c>
      <c r="O106" s="7"/>
      <c r="P106" s="7"/>
      <c r="Q106" s="7"/>
      <c r="R106" s="7"/>
      <c r="S106" s="7"/>
      <c r="T106" s="7"/>
      <c r="U106" s="7"/>
      <c r="V106" s="7"/>
      <c r="W106" s="7"/>
      <c r="X106" s="7"/>
      <c r="Y106" s="7"/>
      <c r="Z106" s="7"/>
      <c r="AA106" s="7"/>
      <c r="AB106" s="7"/>
    </row>
    <row r="107" spans="1:28" ht="22.5" customHeight="1">
      <c r="A107" t="s">
        <v>14465</v>
      </c>
      <c r="B107" s="7" t="s">
        <v>716</v>
      </c>
      <c r="C107" s="7" t="s">
        <v>7944</v>
      </c>
      <c r="D107" s="7" t="s">
        <v>7945</v>
      </c>
      <c r="E107" s="7" t="s">
        <v>7946</v>
      </c>
      <c r="F107" s="7" t="s">
        <v>7947</v>
      </c>
      <c r="G107" s="7"/>
      <c r="H107" s="17" t="s">
        <v>7948</v>
      </c>
      <c r="I107" s="7">
        <v>5</v>
      </c>
      <c r="J107" s="7">
        <v>3</v>
      </c>
      <c r="K107" s="7" t="s">
        <v>7949</v>
      </c>
      <c r="L107" s="7" t="s">
        <v>7950</v>
      </c>
      <c r="M107" s="7" t="s">
        <v>872</v>
      </c>
      <c r="N107" s="7" t="s">
        <v>7950</v>
      </c>
      <c r="O107" s="7"/>
      <c r="P107" s="7"/>
      <c r="Q107" s="7"/>
      <c r="R107" s="7"/>
      <c r="S107" s="7"/>
      <c r="T107" s="7"/>
      <c r="U107" s="7"/>
      <c r="V107" s="7"/>
      <c r="W107" s="7"/>
      <c r="X107" s="7"/>
      <c r="Y107" s="7"/>
      <c r="Z107" s="7"/>
      <c r="AA107" s="7"/>
      <c r="AB107" s="7"/>
    </row>
    <row r="108" spans="1:28" ht="22.5" customHeight="1">
      <c r="A108" t="s">
        <v>14465</v>
      </c>
      <c r="B108" s="7" t="s">
        <v>716</v>
      </c>
      <c r="C108" s="7" t="s">
        <v>7951</v>
      </c>
      <c r="D108" s="7" t="s">
        <v>7952</v>
      </c>
      <c r="E108" s="7" t="s">
        <v>7953</v>
      </c>
      <c r="F108" s="7" t="s">
        <v>7954</v>
      </c>
      <c r="G108" s="7"/>
      <c r="H108" s="17" t="s">
        <v>7955</v>
      </c>
      <c r="I108" s="7">
        <v>3.8</v>
      </c>
      <c r="J108" s="7">
        <v>282</v>
      </c>
      <c r="K108" s="7" t="s">
        <v>7956</v>
      </c>
      <c r="L108" s="7" t="s">
        <v>7957</v>
      </c>
      <c r="M108" s="7" t="s">
        <v>872</v>
      </c>
      <c r="N108" s="7" t="s">
        <v>7958</v>
      </c>
      <c r="O108" s="7"/>
      <c r="P108" s="7"/>
      <c r="Q108" s="7"/>
      <c r="R108" s="7"/>
      <c r="S108" s="7"/>
      <c r="T108" s="7"/>
      <c r="U108" s="7"/>
      <c r="V108" s="7"/>
      <c r="W108" s="7"/>
      <c r="X108" s="7"/>
      <c r="Y108" s="7"/>
      <c r="Z108" s="7"/>
      <c r="AA108" s="7"/>
      <c r="AB108" s="7"/>
    </row>
    <row r="109" spans="1:28" ht="22.5" customHeight="1">
      <c r="A109" t="s">
        <v>14465</v>
      </c>
      <c r="B109" s="7" t="s">
        <v>716</v>
      </c>
      <c r="C109" s="7" t="s">
        <v>7767</v>
      </c>
      <c r="D109" s="7" t="s">
        <v>7959</v>
      </c>
      <c r="E109" s="7" t="s">
        <v>7960</v>
      </c>
      <c r="F109" s="7" t="s">
        <v>7934</v>
      </c>
      <c r="G109" s="7"/>
      <c r="H109" s="17" t="s">
        <v>7961</v>
      </c>
      <c r="I109" s="7">
        <v>4.8</v>
      </c>
      <c r="J109" s="7">
        <v>856</v>
      </c>
      <c r="K109" s="7" t="s">
        <v>7949</v>
      </c>
      <c r="L109" s="7" t="s">
        <v>7962</v>
      </c>
      <c r="M109" s="7" t="s">
        <v>872</v>
      </c>
      <c r="N109" s="7" t="s">
        <v>7963</v>
      </c>
      <c r="O109" s="7"/>
      <c r="P109" s="7"/>
      <c r="Q109" s="7"/>
      <c r="R109" s="7"/>
      <c r="S109" s="7"/>
      <c r="T109" s="7"/>
      <c r="U109" s="7"/>
      <c r="V109" s="7"/>
      <c r="W109" s="7"/>
      <c r="X109" s="7"/>
      <c r="Y109" s="7"/>
      <c r="Z109" s="7"/>
      <c r="AA109" s="7"/>
      <c r="AB109" s="7"/>
    </row>
    <row r="110" spans="1:28" ht="22.5" customHeight="1">
      <c r="A110" t="s">
        <v>14465</v>
      </c>
      <c r="B110" s="7" t="s">
        <v>716</v>
      </c>
      <c r="C110" s="7" t="s">
        <v>7964</v>
      </c>
      <c r="D110" s="7" t="s">
        <v>7965</v>
      </c>
      <c r="E110" s="7" t="s">
        <v>7966</v>
      </c>
      <c r="F110" s="7" t="s">
        <v>7967</v>
      </c>
      <c r="G110" s="7"/>
      <c r="H110" s="7"/>
      <c r="I110" s="7">
        <v>2.9</v>
      </c>
      <c r="J110" s="7">
        <v>39</v>
      </c>
      <c r="K110" s="7" t="s">
        <v>7949</v>
      </c>
      <c r="L110" s="7" t="s">
        <v>7968</v>
      </c>
      <c r="M110" s="7" t="s">
        <v>872</v>
      </c>
      <c r="N110" s="7" t="s">
        <v>316</v>
      </c>
      <c r="O110" s="7"/>
      <c r="P110" s="7"/>
      <c r="Q110" s="7"/>
      <c r="R110" s="7"/>
      <c r="S110" s="7"/>
      <c r="T110" s="7"/>
      <c r="U110" s="7"/>
      <c r="V110" s="7"/>
      <c r="W110" s="7"/>
      <c r="X110" s="7"/>
      <c r="Y110" s="7"/>
      <c r="Z110" s="7"/>
      <c r="AA110" s="7"/>
      <c r="AB110" s="7"/>
    </row>
    <row r="111" spans="1:28" ht="22.5" customHeight="1">
      <c r="A111" t="s">
        <v>14465</v>
      </c>
      <c r="B111" s="7" t="s">
        <v>716</v>
      </c>
      <c r="C111" s="7" t="s">
        <v>7969</v>
      </c>
      <c r="D111" s="7" t="s">
        <v>7970</v>
      </c>
      <c r="E111" s="7" t="s">
        <v>7971</v>
      </c>
      <c r="F111" s="7" t="s">
        <v>7972</v>
      </c>
      <c r="G111" s="7"/>
      <c r="H111" s="17" t="s">
        <v>7973</v>
      </c>
      <c r="I111" s="7">
        <v>4.2</v>
      </c>
      <c r="J111" s="7">
        <v>513</v>
      </c>
      <c r="K111" s="7" t="s">
        <v>7974</v>
      </c>
      <c r="L111" s="7" t="s">
        <v>7975</v>
      </c>
      <c r="M111" s="7" t="s">
        <v>872</v>
      </c>
      <c r="N111" s="7" t="s">
        <v>7976</v>
      </c>
      <c r="O111" s="7"/>
      <c r="P111" s="7"/>
      <c r="Q111" s="7"/>
      <c r="R111" s="7"/>
      <c r="S111" s="7"/>
      <c r="T111" s="7"/>
      <c r="U111" s="7"/>
      <c r="V111" s="7"/>
      <c r="W111" s="7"/>
      <c r="X111" s="7"/>
      <c r="Y111" s="7"/>
      <c r="Z111" s="7"/>
      <c r="AA111" s="7"/>
      <c r="AB111" s="7"/>
    </row>
    <row r="112" spans="1:28" ht="22.5" customHeight="1">
      <c r="A112" t="s">
        <v>14465</v>
      </c>
      <c r="B112" s="7" t="s">
        <v>716</v>
      </c>
      <c r="C112" s="7" t="s">
        <v>7977</v>
      </c>
      <c r="D112" s="7" t="s">
        <v>7978</v>
      </c>
      <c r="E112" s="7" t="s">
        <v>7979</v>
      </c>
      <c r="F112" s="7" t="s">
        <v>7980</v>
      </c>
      <c r="G112" s="7"/>
      <c r="H112" s="17" t="s">
        <v>7981</v>
      </c>
      <c r="I112" s="7">
        <v>3.7</v>
      </c>
      <c r="J112" s="7">
        <v>12</v>
      </c>
      <c r="K112" s="7" t="s">
        <v>7982</v>
      </c>
      <c r="L112" s="7" t="s">
        <v>7983</v>
      </c>
      <c r="M112" s="7" t="s">
        <v>872</v>
      </c>
      <c r="N112" s="7" t="s">
        <v>316</v>
      </c>
      <c r="O112" s="7"/>
      <c r="P112" s="7"/>
      <c r="Q112" s="7"/>
      <c r="R112" s="7"/>
      <c r="S112" s="7"/>
      <c r="T112" s="7"/>
      <c r="U112" s="7"/>
      <c r="V112" s="7"/>
      <c r="W112" s="7"/>
      <c r="X112" s="7"/>
      <c r="Y112" s="7"/>
      <c r="Z112" s="7"/>
      <c r="AA112" s="7"/>
      <c r="AB112" s="7"/>
    </row>
    <row r="113" spans="1:28" ht="22.5" customHeight="1">
      <c r="A113" t="s">
        <v>14465</v>
      </c>
      <c r="B113" s="7" t="s">
        <v>716</v>
      </c>
      <c r="C113" s="7" t="s">
        <v>7984</v>
      </c>
      <c r="D113" s="7" t="s">
        <v>7985</v>
      </c>
      <c r="E113" s="7" t="s">
        <v>7986</v>
      </c>
      <c r="F113" s="7" t="s">
        <v>7987</v>
      </c>
      <c r="G113" s="7"/>
      <c r="H113" s="17" t="s">
        <v>7988</v>
      </c>
      <c r="I113" s="7">
        <v>3.4</v>
      </c>
      <c r="J113" s="7">
        <v>172</v>
      </c>
      <c r="K113" s="7" t="s">
        <v>7989</v>
      </c>
      <c r="L113" s="7" t="s">
        <v>7990</v>
      </c>
      <c r="M113" s="7" t="s">
        <v>872</v>
      </c>
      <c r="N113" s="7" t="s">
        <v>7991</v>
      </c>
      <c r="O113" s="7"/>
      <c r="P113" s="7"/>
      <c r="Q113" s="7"/>
      <c r="R113" s="7"/>
      <c r="S113" s="7"/>
      <c r="T113" s="7"/>
      <c r="U113" s="7"/>
      <c r="V113" s="7"/>
      <c r="W113" s="7"/>
      <c r="X113" s="7"/>
      <c r="Y113" s="7"/>
      <c r="Z113" s="7"/>
      <c r="AA113" s="7"/>
      <c r="AB113" s="7"/>
    </row>
    <row r="114" spans="1:28" ht="22.5" customHeight="1">
      <c r="A114" t="s">
        <v>14465</v>
      </c>
      <c r="B114" s="7" t="s">
        <v>716</v>
      </c>
      <c r="C114" s="7" t="s">
        <v>7992</v>
      </c>
      <c r="D114" s="7" t="s">
        <v>7993</v>
      </c>
      <c r="E114" s="7" t="s">
        <v>7994</v>
      </c>
      <c r="F114" s="7" t="s">
        <v>7995</v>
      </c>
      <c r="G114" s="7"/>
      <c r="H114" s="17" t="s">
        <v>7996</v>
      </c>
      <c r="I114" s="7">
        <v>1</v>
      </c>
      <c r="J114" s="7">
        <v>2</v>
      </c>
      <c r="K114" s="7" t="s">
        <v>7443</v>
      </c>
      <c r="L114" s="7" t="s">
        <v>7997</v>
      </c>
      <c r="M114" s="7" t="s">
        <v>872</v>
      </c>
      <c r="N114" s="7" t="s">
        <v>7997</v>
      </c>
      <c r="O114" s="7"/>
      <c r="P114" s="7"/>
      <c r="Q114" s="7"/>
      <c r="R114" s="7"/>
      <c r="S114" s="7"/>
      <c r="T114" s="7"/>
      <c r="U114" s="7"/>
      <c r="V114" s="7"/>
      <c r="W114" s="7"/>
      <c r="X114" s="7"/>
      <c r="Y114" s="7"/>
      <c r="Z114" s="7"/>
      <c r="AA114" s="7"/>
      <c r="AB114" s="7"/>
    </row>
    <row r="115" spans="1:28" ht="22.5" customHeight="1">
      <c r="A115" t="s">
        <v>14465</v>
      </c>
      <c r="B115" s="7" t="s">
        <v>7998</v>
      </c>
      <c r="C115" s="7" t="s">
        <v>7999</v>
      </c>
      <c r="D115" s="7" t="s">
        <v>8000</v>
      </c>
      <c r="E115" s="7" t="s">
        <v>8001</v>
      </c>
      <c r="F115" s="7" t="s">
        <v>8002</v>
      </c>
      <c r="G115" s="7"/>
      <c r="H115" s="17" t="s">
        <v>8003</v>
      </c>
      <c r="I115" s="7">
        <v>4.9000000000000004</v>
      </c>
      <c r="J115" s="7" t="s">
        <v>7808</v>
      </c>
      <c r="K115" s="7" t="s">
        <v>8004</v>
      </c>
      <c r="L115" s="7" t="s">
        <v>8005</v>
      </c>
      <c r="M115" s="7" t="s">
        <v>872</v>
      </c>
      <c r="N115" s="7" t="s">
        <v>316</v>
      </c>
      <c r="O115" s="7"/>
      <c r="P115" s="7"/>
      <c r="Q115" s="7"/>
      <c r="R115" s="7"/>
      <c r="S115" s="7"/>
      <c r="T115" s="7"/>
      <c r="U115" s="7"/>
      <c r="V115" s="7"/>
      <c r="W115" s="7"/>
      <c r="X115" s="7"/>
      <c r="Y115" s="7"/>
      <c r="Z115" s="7"/>
      <c r="AA115" s="7"/>
      <c r="AB115" s="7"/>
    </row>
    <row r="116" spans="1:28" ht="22.5" customHeight="1">
      <c r="A116" t="s">
        <v>14465</v>
      </c>
      <c r="B116" s="7" t="s">
        <v>7998</v>
      </c>
      <c r="C116" s="7" t="s">
        <v>8006</v>
      </c>
      <c r="D116" s="7" t="s">
        <v>8007</v>
      </c>
      <c r="E116" s="7" t="s">
        <v>8008</v>
      </c>
      <c r="F116" s="7" t="s">
        <v>8009</v>
      </c>
      <c r="G116" s="7"/>
      <c r="H116" s="17" t="s">
        <v>8010</v>
      </c>
      <c r="I116" s="7">
        <v>4.7</v>
      </c>
      <c r="J116" s="7" t="s">
        <v>8011</v>
      </c>
      <c r="K116" s="7" t="s">
        <v>8012</v>
      </c>
      <c r="L116" s="7" t="s">
        <v>7957</v>
      </c>
      <c r="M116" s="7" t="s">
        <v>872</v>
      </c>
      <c r="N116" s="7" t="s">
        <v>8013</v>
      </c>
      <c r="O116" s="7"/>
      <c r="P116" s="7"/>
      <c r="Q116" s="7"/>
      <c r="R116" s="7"/>
      <c r="S116" s="7"/>
      <c r="T116" s="7"/>
      <c r="U116" s="7"/>
      <c r="V116" s="7"/>
      <c r="W116" s="7"/>
      <c r="X116" s="7"/>
      <c r="Y116" s="7"/>
      <c r="Z116" s="7"/>
      <c r="AA116" s="7"/>
      <c r="AB116" s="7"/>
    </row>
    <row r="117" spans="1:28" ht="22.5" customHeight="1">
      <c r="A117" t="s">
        <v>14465</v>
      </c>
      <c r="B117" s="7" t="s">
        <v>7998</v>
      </c>
      <c r="C117" s="7" t="s">
        <v>8014</v>
      </c>
      <c r="D117" s="7" t="s">
        <v>8015</v>
      </c>
      <c r="E117" s="7" t="s">
        <v>8001</v>
      </c>
      <c r="F117" s="7" t="s">
        <v>8016</v>
      </c>
      <c r="G117" s="7"/>
      <c r="H117" s="17" t="s">
        <v>8017</v>
      </c>
      <c r="I117" s="7">
        <v>4.9000000000000004</v>
      </c>
      <c r="J117" s="7" t="s">
        <v>6581</v>
      </c>
      <c r="K117" s="7" t="s">
        <v>8018</v>
      </c>
      <c r="L117" s="7" t="s">
        <v>8019</v>
      </c>
      <c r="M117" s="7" t="s">
        <v>872</v>
      </c>
      <c r="N117" s="7" t="s">
        <v>8020</v>
      </c>
      <c r="O117" s="7"/>
      <c r="P117" s="7"/>
      <c r="Q117" s="7"/>
      <c r="R117" s="7"/>
      <c r="S117" s="7"/>
      <c r="T117" s="7"/>
      <c r="U117" s="7"/>
      <c r="V117" s="7"/>
      <c r="W117" s="7"/>
      <c r="X117" s="7"/>
      <c r="Y117" s="7"/>
      <c r="Z117" s="7"/>
      <c r="AA117" s="7"/>
      <c r="AB117" s="7"/>
    </row>
    <row r="118" spans="1:28" ht="22.5" customHeight="1">
      <c r="A118" t="s">
        <v>14465</v>
      </c>
      <c r="B118" s="7" t="s">
        <v>7998</v>
      </c>
      <c r="C118" s="7" t="s">
        <v>8021</v>
      </c>
      <c r="D118" s="7" t="s">
        <v>8022</v>
      </c>
      <c r="E118" s="7" t="s">
        <v>8023</v>
      </c>
      <c r="F118" s="7" t="s">
        <v>8024</v>
      </c>
      <c r="G118" s="7"/>
      <c r="H118" s="17" t="s">
        <v>8025</v>
      </c>
      <c r="I118" s="7">
        <v>4.8</v>
      </c>
      <c r="J118" s="7" t="s">
        <v>8026</v>
      </c>
      <c r="K118" s="7" t="s">
        <v>8027</v>
      </c>
      <c r="L118" s="7" t="s">
        <v>8028</v>
      </c>
      <c r="M118" s="7" t="s">
        <v>872</v>
      </c>
      <c r="N118" s="7" t="s">
        <v>8029</v>
      </c>
      <c r="O118" s="7"/>
      <c r="P118" s="7"/>
      <c r="Q118" s="7"/>
      <c r="R118" s="7"/>
      <c r="S118" s="7"/>
      <c r="T118" s="7"/>
      <c r="U118" s="7"/>
      <c r="V118" s="7"/>
      <c r="W118" s="7"/>
      <c r="X118" s="7"/>
      <c r="Y118" s="7"/>
      <c r="Z118" s="7"/>
      <c r="AA118" s="7"/>
      <c r="AB118" s="7"/>
    </row>
    <row r="119" spans="1:28" ht="22.5" customHeight="1">
      <c r="A119" t="s">
        <v>14465</v>
      </c>
      <c r="B119" s="7" t="s">
        <v>7998</v>
      </c>
      <c r="C119" s="7" t="s">
        <v>8030</v>
      </c>
      <c r="D119" s="7" t="s">
        <v>8031</v>
      </c>
      <c r="E119" s="7" t="s">
        <v>8032</v>
      </c>
      <c r="F119" s="7" t="s">
        <v>8033</v>
      </c>
      <c r="G119" s="7"/>
      <c r="H119" s="17" t="s">
        <v>8034</v>
      </c>
      <c r="I119" s="7">
        <v>4.7</v>
      </c>
      <c r="J119" s="7">
        <v>452</v>
      </c>
      <c r="K119" s="7" t="s">
        <v>8035</v>
      </c>
      <c r="L119" s="7" t="s">
        <v>8036</v>
      </c>
      <c r="M119" s="7" t="s">
        <v>872</v>
      </c>
      <c r="N119" s="7" t="s">
        <v>8037</v>
      </c>
      <c r="O119" s="7"/>
      <c r="P119" s="7"/>
      <c r="Q119" s="7"/>
      <c r="R119" s="7"/>
      <c r="S119" s="7"/>
      <c r="T119" s="7"/>
      <c r="U119" s="7"/>
      <c r="V119" s="7"/>
      <c r="W119" s="7"/>
      <c r="X119" s="7"/>
      <c r="Y119" s="7"/>
      <c r="Z119" s="7"/>
      <c r="AA119" s="7"/>
      <c r="AB119" s="7"/>
    </row>
    <row r="120" spans="1:28" ht="22.5" customHeight="1">
      <c r="A120" t="s">
        <v>14465</v>
      </c>
      <c r="B120" s="7" t="s">
        <v>7998</v>
      </c>
      <c r="C120" s="7" t="s">
        <v>8038</v>
      </c>
      <c r="D120" s="7" t="s">
        <v>8039</v>
      </c>
      <c r="E120" s="7" t="s">
        <v>8040</v>
      </c>
      <c r="F120" s="7" t="s">
        <v>8016</v>
      </c>
      <c r="G120" s="7"/>
      <c r="H120" s="17" t="s">
        <v>8041</v>
      </c>
      <c r="I120" s="7">
        <v>4.9000000000000004</v>
      </c>
      <c r="J120" s="7">
        <v>462</v>
      </c>
      <c r="K120" s="7" t="s">
        <v>8042</v>
      </c>
      <c r="L120" s="7" t="s">
        <v>7975</v>
      </c>
      <c r="M120" s="7" t="s">
        <v>872</v>
      </c>
      <c r="N120" s="7" t="s">
        <v>316</v>
      </c>
      <c r="O120" s="7"/>
      <c r="P120" s="7"/>
      <c r="Q120" s="7"/>
      <c r="R120" s="7"/>
      <c r="S120" s="7"/>
      <c r="T120" s="7"/>
      <c r="U120" s="7"/>
      <c r="V120" s="7"/>
      <c r="W120" s="7"/>
      <c r="X120" s="7"/>
      <c r="Y120" s="7"/>
      <c r="Z120" s="7"/>
      <c r="AA120" s="7"/>
      <c r="AB120" s="7"/>
    </row>
    <row r="121" spans="1:28" ht="22.5" customHeight="1">
      <c r="A121" t="s">
        <v>14465</v>
      </c>
      <c r="B121" s="7" t="s">
        <v>7998</v>
      </c>
      <c r="C121" s="7" t="s">
        <v>8043</v>
      </c>
      <c r="D121" s="7" t="s">
        <v>8044</v>
      </c>
      <c r="E121" s="7" t="s">
        <v>8045</v>
      </c>
      <c r="F121" s="7" t="s">
        <v>8046</v>
      </c>
      <c r="G121" s="7"/>
      <c r="H121" s="17" t="s">
        <v>8047</v>
      </c>
      <c r="I121" s="7">
        <v>4.9000000000000004</v>
      </c>
      <c r="J121" s="7">
        <v>440</v>
      </c>
      <c r="K121" s="7" t="s">
        <v>8048</v>
      </c>
      <c r="L121" s="7" t="s">
        <v>7983</v>
      </c>
      <c r="M121" s="7" t="s">
        <v>872</v>
      </c>
      <c r="N121" s="7" t="s">
        <v>8049</v>
      </c>
      <c r="O121" s="7"/>
      <c r="P121" s="7"/>
      <c r="Q121" s="7"/>
      <c r="R121" s="7"/>
      <c r="S121" s="7"/>
      <c r="T121" s="7"/>
      <c r="U121" s="7"/>
      <c r="V121" s="7"/>
      <c r="W121" s="7"/>
      <c r="X121" s="7"/>
      <c r="Y121" s="7"/>
      <c r="Z121" s="7"/>
      <c r="AA121" s="7"/>
      <c r="AB121" s="7"/>
    </row>
    <row r="122" spans="1:28" ht="22.5" customHeight="1">
      <c r="A122" t="s">
        <v>14465</v>
      </c>
      <c r="B122" s="7" t="s">
        <v>7998</v>
      </c>
      <c r="C122" s="7" t="s">
        <v>8050</v>
      </c>
      <c r="D122" s="7" t="s">
        <v>8051</v>
      </c>
      <c r="E122" s="7" t="s">
        <v>8052</v>
      </c>
      <c r="F122" s="7" t="s">
        <v>8053</v>
      </c>
      <c r="G122" s="7"/>
      <c r="H122" s="17" t="s">
        <v>8054</v>
      </c>
      <c r="I122" s="7">
        <v>5</v>
      </c>
      <c r="J122" s="7">
        <v>434</v>
      </c>
      <c r="K122" s="7" t="s">
        <v>8055</v>
      </c>
      <c r="L122" s="7" t="s">
        <v>7990</v>
      </c>
      <c r="M122" s="7" t="s">
        <v>872</v>
      </c>
      <c r="N122" s="7" t="s">
        <v>8056</v>
      </c>
      <c r="O122" s="7"/>
      <c r="P122" s="7"/>
      <c r="Q122" s="7"/>
      <c r="R122" s="7"/>
      <c r="S122" s="7"/>
      <c r="T122" s="7"/>
      <c r="U122" s="7"/>
      <c r="V122" s="7"/>
      <c r="W122" s="7"/>
      <c r="X122" s="7"/>
      <c r="Y122" s="7"/>
      <c r="Z122" s="7"/>
      <c r="AA122" s="7"/>
      <c r="AB122" s="7"/>
    </row>
    <row r="123" spans="1:28" ht="22.5" customHeight="1">
      <c r="A123" t="s">
        <v>14465</v>
      </c>
      <c r="B123" s="7" t="s">
        <v>7998</v>
      </c>
      <c r="C123" s="7" t="s">
        <v>8057</v>
      </c>
      <c r="D123" s="7" t="s">
        <v>8058</v>
      </c>
      <c r="E123" s="7" t="s">
        <v>8059</v>
      </c>
      <c r="F123" s="7" t="s">
        <v>8060</v>
      </c>
      <c r="G123" s="7"/>
      <c r="H123" s="17" t="s">
        <v>8061</v>
      </c>
      <c r="I123" s="7">
        <v>4.8</v>
      </c>
      <c r="J123" s="7">
        <v>420</v>
      </c>
      <c r="K123" s="7" t="s">
        <v>8062</v>
      </c>
      <c r="L123" s="7" t="s">
        <v>7997</v>
      </c>
      <c r="M123" s="7" t="s">
        <v>872</v>
      </c>
      <c r="N123" s="7" t="s">
        <v>316</v>
      </c>
      <c r="O123" s="7"/>
      <c r="P123" s="7"/>
      <c r="Q123" s="7"/>
      <c r="R123" s="7"/>
      <c r="S123" s="7"/>
      <c r="T123" s="7"/>
      <c r="U123" s="7"/>
      <c r="V123" s="7"/>
      <c r="W123" s="7"/>
      <c r="X123" s="7"/>
      <c r="Y123" s="7"/>
      <c r="Z123" s="7"/>
      <c r="AA123" s="7"/>
      <c r="AB123" s="7"/>
    </row>
    <row r="124" spans="1:28" ht="22.5" customHeight="1">
      <c r="A124" t="s">
        <v>14465</v>
      </c>
      <c r="B124" s="7" t="s">
        <v>7998</v>
      </c>
      <c r="C124" s="7" t="s">
        <v>8063</v>
      </c>
      <c r="D124" s="7" t="s">
        <v>8051</v>
      </c>
      <c r="E124" s="7" t="s">
        <v>8064</v>
      </c>
      <c r="F124" s="7" t="s">
        <v>8053</v>
      </c>
      <c r="G124" s="7"/>
      <c r="H124" s="17" t="s">
        <v>8054</v>
      </c>
      <c r="I124" s="7">
        <v>4.4000000000000004</v>
      </c>
      <c r="J124" s="7">
        <v>272</v>
      </c>
      <c r="K124" s="7" t="s">
        <v>8065</v>
      </c>
      <c r="L124" s="7" t="s">
        <v>8066</v>
      </c>
      <c r="M124" s="7" t="s">
        <v>872</v>
      </c>
      <c r="N124" s="7" t="s">
        <v>8067</v>
      </c>
      <c r="O124" s="7"/>
      <c r="P124" s="7"/>
      <c r="Q124" s="7"/>
      <c r="R124" s="7"/>
      <c r="S124" s="7"/>
      <c r="T124" s="7"/>
      <c r="U124" s="7"/>
      <c r="V124" s="7"/>
      <c r="W124" s="7"/>
      <c r="X124" s="7"/>
      <c r="Y124" s="7"/>
      <c r="Z124" s="7"/>
      <c r="AA124" s="7"/>
      <c r="AB124" s="7"/>
    </row>
    <row r="125" spans="1:28" ht="22.5" customHeight="1">
      <c r="A125" t="s">
        <v>14465</v>
      </c>
      <c r="B125" s="7" t="s">
        <v>7998</v>
      </c>
      <c r="C125" s="7" t="s">
        <v>8068</v>
      </c>
      <c r="D125" s="7" t="s">
        <v>8069</v>
      </c>
      <c r="E125" s="7" t="s">
        <v>8070</v>
      </c>
      <c r="F125" s="7" t="s">
        <v>8071</v>
      </c>
      <c r="G125" s="7"/>
      <c r="H125" s="17" t="s">
        <v>8072</v>
      </c>
      <c r="I125" s="7">
        <v>4.5999999999999996</v>
      </c>
      <c r="J125" s="7">
        <v>32</v>
      </c>
      <c r="K125" s="7" t="s">
        <v>8073</v>
      </c>
      <c r="L125" s="7" t="s">
        <v>8074</v>
      </c>
      <c r="M125" s="7" t="s">
        <v>872</v>
      </c>
      <c r="N125" s="7" t="s">
        <v>316</v>
      </c>
      <c r="O125" s="7"/>
      <c r="P125" s="7"/>
      <c r="Q125" s="7"/>
      <c r="R125" s="7"/>
      <c r="S125" s="7"/>
      <c r="T125" s="7"/>
      <c r="U125" s="7"/>
      <c r="V125" s="7"/>
      <c r="W125" s="7"/>
      <c r="X125" s="7"/>
      <c r="Y125" s="7"/>
      <c r="Z125" s="7"/>
      <c r="AA125" s="7"/>
      <c r="AB125" s="7"/>
    </row>
    <row r="126" spans="1:28" ht="22.5" customHeight="1">
      <c r="A126" t="s">
        <v>14465</v>
      </c>
      <c r="B126" s="7" t="s">
        <v>7998</v>
      </c>
      <c r="C126" s="7" t="s">
        <v>8075</v>
      </c>
      <c r="D126" s="7" t="s">
        <v>8076</v>
      </c>
      <c r="E126" s="7" t="s">
        <v>8077</v>
      </c>
      <c r="F126" s="7" t="s">
        <v>8078</v>
      </c>
      <c r="G126" s="7"/>
      <c r="H126" s="17" t="s">
        <v>8079</v>
      </c>
      <c r="I126" s="7">
        <v>4.8</v>
      </c>
      <c r="J126" s="7" t="s">
        <v>8080</v>
      </c>
      <c r="K126" s="7" t="s">
        <v>8081</v>
      </c>
      <c r="L126" s="7" t="s">
        <v>7962</v>
      </c>
      <c r="M126" s="7" t="s">
        <v>872</v>
      </c>
      <c r="N126" s="7" t="s">
        <v>316</v>
      </c>
      <c r="O126" s="7"/>
      <c r="P126" s="7"/>
      <c r="Q126" s="7"/>
      <c r="R126" s="7"/>
      <c r="S126" s="7"/>
      <c r="T126" s="7"/>
      <c r="U126" s="7"/>
      <c r="V126" s="7"/>
      <c r="W126" s="7"/>
      <c r="X126" s="7"/>
      <c r="Y126" s="7"/>
      <c r="Z126" s="7"/>
      <c r="AA126" s="7"/>
      <c r="AB126" s="7"/>
    </row>
    <row r="127" spans="1:28" ht="22.5" customHeight="1">
      <c r="A127" t="s">
        <v>14465</v>
      </c>
      <c r="B127" s="7" t="s">
        <v>7998</v>
      </c>
      <c r="C127" s="7" t="s">
        <v>8082</v>
      </c>
      <c r="D127" s="7" t="s">
        <v>8083</v>
      </c>
      <c r="E127" s="7" t="s">
        <v>8084</v>
      </c>
      <c r="F127" s="7" t="s">
        <v>8085</v>
      </c>
      <c r="G127" s="7"/>
      <c r="H127" s="17" t="s">
        <v>8086</v>
      </c>
      <c r="I127" s="7">
        <v>4.8</v>
      </c>
      <c r="J127" s="7">
        <v>258</v>
      </c>
      <c r="K127" s="7" t="s">
        <v>8087</v>
      </c>
      <c r="L127" s="7" t="s">
        <v>8088</v>
      </c>
      <c r="M127" s="7" t="s">
        <v>872</v>
      </c>
      <c r="N127" s="7" t="s">
        <v>8089</v>
      </c>
      <c r="O127" s="7"/>
      <c r="P127" s="7"/>
      <c r="Q127" s="7"/>
      <c r="R127" s="7"/>
      <c r="S127" s="7"/>
      <c r="T127" s="7"/>
      <c r="U127" s="7"/>
      <c r="V127" s="7"/>
      <c r="W127" s="7"/>
      <c r="X127" s="7"/>
      <c r="Y127" s="7"/>
      <c r="Z127" s="7"/>
      <c r="AA127" s="7"/>
      <c r="AB127" s="7"/>
    </row>
    <row r="128" spans="1:28" ht="22.5" customHeight="1">
      <c r="A128" t="s">
        <v>14465</v>
      </c>
      <c r="B128" s="7" t="s">
        <v>7998</v>
      </c>
      <c r="C128" s="7" t="s">
        <v>8090</v>
      </c>
      <c r="D128" s="7" t="s">
        <v>8091</v>
      </c>
      <c r="E128" s="7" t="s">
        <v>8092</v>
      </c>
      <c r="F128" s="7" t="s">
        <v>8093</v>
      </c>
      <c r="G128" s="7"/>
      <c r="H128" s="17" t="s">
        <v>8094</v>
      </c>
      <c r="I128" s="7">
        <v>3.7</v>
      </c>
      <c r="J128" s="7">
        <v>14</v>
      </c>
      <c r="K128" s="7" t="s">
        <v>8095</v>
      </c>
      <c r="L128" s="7" t="s">
        <v>7997</v>
      </c>
      <c r="M128" s="7" t="s">
        <v>872</v>
      </c>
      <c r="N128" s="7" t="s">
        <v>316</v>
      </c>
      <c r="O128" s="7"/>
      <c r="P128" s="7"/>
      <c r="Q128" s="7"/>
      <c r="R128" s="7"/>
      <c r="S128" s="7"/>
      <c r="T128" s="7"/>
      <c r="U128" s="7"/>
      <c r="V128" s="7"/>
      <c r="W128" s="7"/>
      <c r="X128" s="7"/>
      <c r="Y128" s="7"/>
      <c r="Z128" s="7"/>
      <c r="AA128" s="7"/>
      <c r="AB128" s="7"/>
    </row>
    <row r="129" spans="1:28" ht="22.5" customHeight="1">
      <c r="A129" t="s">
        <v>14465</v>
      </c>
      <c r="B129" s="7" t="s">
        <v>7998</v>
      </c>
      <c r="C129" s="7" t="s">
        <v>8096</v>
      </c>
      <c r="D129" s="7" t="s">
        <v>8097</v>
      </c>
      <c r="E129" s="7" t="s">
        <v>8098</v>
      </c>
      <c r="F129" s="7" t="s">
        <v>8099</v>
      </c>
      <c r="G129" s="7"/>
      <c r="H129" s="17" t="s">
        <v>8100</v>
      </c>
      <c r="I129" s="7">
        <v>4.5999999999999996</v>
      </c>
      <c r="J129" s="7">
        <v>64</v>
      </c>
      <c r="K129" s="7" t="s">
        <v>8101</v>
      </c>
      <c r="L129" s="7" t="s">
        <v>8102</v>
      </c>
      <c r="M129" s="7" t="s">
        <v>872</v>
      </c>
      <c r="N129" s="7" t="s">
        <v>8103</v>
      </c>
      <c r="O129" s="7"/>
      <c r="P129" s="7"/>
      <c r="Q129" s="7"/>
      <c r="R129" s="7"/>
      <c r="S129" s="7"/>
      <c r="T129" s="7"/>
      <c r="U129" s="7"/>
      <c r="V129" s="7"/>
      <c r="W129" s="7"/>
      <c r="X129" s="7"/>
      <c r="Y129" s="7"/>
      <c r="Z129" s="7"/>
      <c r="AA129" s="7"/>
      <c r="AB129" s="7"/>
    </row>
    <row r="130" spans="1:28" ht="22.5" customHeight="1">
      <c r="A130" t="s">
        <v>14465</v>
      </c>
      <c r="B130" s="7" t="s">
        <v>7998</v>
      </c>
      <c r="C130" s="7" t="s">
        <v>8104</v>
      </c>
      <c r="D130" s="7" t="s">
        <v>8105</v>
      </c>
      <c r="E130" s="7" t="s">
        <v>8106</v>
      </c>
      <c r="F130" s="7" t="s">
        <v>8099</v>
      </c>
      <c r="G130" s="7"/>
      <c r="H130" s="17" t="s">
        <v>8107</v>
      </c>
      <c r="I130" s="7">
        <v>4</v>
      </c>
      <c r="J130" s="7">
        <v>135</v>
      </c>
      <c r="K130" s="7" t="s">
        <v>7443</v>
      </c>
      <c r="L130" s="7" t="s">
        <v>8102</v>
      </c>
      <c r="M130" s="7" t="s">
        <v>872</v>
      </c>
      <c r="N130" s="7" t="s">
        <v>316</v>
      </c>
      <c r="O130" s="7"/>
      <c r="P130" s="7"/>
      <c r="Q130" s="7"/>
      <c r="R130" s="7"/>
      <c r="S130" s="7"/>
      <c r="T130" s="7"/>
      <c r="U130" s="7"/>
      <c r="V130" s="7"/>
      <c r="W130" s="7"/>
      <c r="X130" s="7"/>
      <c r="Y130" s="7"/>
      <c r="Z130" s="7"/>
      <c r="AA130" s="7"/>
      <c r="AB130" s="7"/>
    </row>
    <row r="131" spans="1:28" ht="22.5" customHeight="1">
      <c r="A131" t="s">
        <v>14465</v>
      </c>
      <c r="B131" s="7" t="s">
        <v>7998</v>
      </c>
      <c r="C131" s="7" t="s">
        <v>8108</v>
      </c>
      <c r="D131" s="7" t="s">
        <v>8109</v>
      </c>
      <c r="E131" s="7" t="s">
        <v>8110</v>
      </c>
      <c r="F131" s="7" t="s">
        <v>8060</v>
      </c>
      <c r="G131" s="7"/>
      <c r="H131" s="17" t="s">
        <v>8111</v>
      </c>
      <c r="I131" s="7">
        <v>4.9000000000000004</v>
      </c>
      <c r="J131" s="7">
        <v>229</v>
      </c>
      <c r="K131" s="7" t="s">
        <v>8112</v>
      </c>
      <c r="L131" s="7" t="s">
        <v>8113</v>
      </c>
      <c r="M131" s="7" t="s">
        <v>872</v>
      </c>
      <c r="N131" s="7" t="s">
        <v>316</v>
      </c>
      <c r="O131" s="7"/>
      <c r="P131" s="7"/>
      <c r="Q131" s="7"/>
      <c r="R131" s="7"/>
      <c r="S131" s="7"/>
      <c r="T131" s="7"/>
      <c r="U131" s="7"/>
      <c r="V131" s="7"/>
      <c r="W131" s="7"/>
      <c r="X131" s="7"/>
      <c r="Y131" s="7"/>
      <c r="Z131" s="7"/>
      <c r="AA131" s="7"/>
      <c r="AB131" s="7"/>
    </row>
    <row r="132" spans="1:28" ht="22.5" customHeight="1">
      <c r="A132" t="s">
        <v>14465</v>
      </c>
      <c r="B132" s="7" t="s">
        <v>7998</v>
      </c>
      <c r="C132" s="7" t="s">
        <v>8114</v>
      </c>
      <c r="D132" s="7" t="s">
        <v>8115</v>
      </c>
      <c r="E132" s="7" t="s">
        <v>8052</v>
      </c>
      <c r="F132" s="7" t="s">
        <v>8116</v>
      </c>
      <c r="G132" s="7"/>
      <c r="H132" s="17" t="s">
        <v>8117</v>
      </c>
      <c r="I132" s="7">
        <v>5</v>
      </c>
      <c r="J132" s="7">
        <v>161</v>
      </c>
      <c r="K132" s="7" t="s">
        <v>8118</v>
      </c>
      <c r="L132" s="7" t="s">
        <v>7990</v>
      </c>
      <c r="M132" s="7" t="s">
        <v>872</v>
      </c>
      <c r="N132" s="7" t="s">
        <v>316</v>
      </c>
      <c r="O132" s="7"/>
      <c r="P132" s="7"/>
      <c r="Q132" s="7"/>
      <c r="R132" s="7"/>
      <c r="S132" s="7"/>
      <c r="T132" s="7"/>
      <c r="U132" s="7"/>
      <c r="V132" s="7"/>
      <c r="W132" s="7"/>
      <c r="X132" s="7"/>
      <c r="Y132" s="7"/>
      <c r="Z132" s="7"/>
      <c r="AA132" s="7"/>
      <c r="AB132" s="7"/>
    </row>
    <row r="133" spans="1:28" ht="22.5" customHeight="1">
      <c r="A133" t="s">
        <v>14465</v>
      </c>
      <c r="B133" s="7" t="s">
        <v>7998</v>
      </c>
      <c r="C133" s="7" t="s">
        <v>8119</v>
      </c>
      <c r="D133" s="7" t="s">
        <v>8120</v>
      </c>
      <c r="E133" s="7" t="s">
        <v>8121</v>
      </c>
      <c r="F133" s="7" t="s">
        <v>8122</v>
      </c>
      <c r="G133" s="7"/>
      <c r="H133" s="17" t="s">
        <v>8123</v>
      </c>
      <c r="I133" s="7">
        <v>4.8</v>
      </c>
      <c r="J133" s="7">
        <v>228</v>
      </c>
      <c r="K133" s="7" t="s">
        <v>8124</v>
      </c>
      <c r="L133" s="7" t="s">
        <v>8125</v>
      </c>
      <c r="M133" s="7" t="s">
        <v>872</v>
      </c>
      <c r="N133" s="7" t="s">
        <v>8126</v>
      </c>
      <c r="O133" s="7"/>
      <c r="P133" s="7"/>
      <c r="Q133" s="7"/>
      <c r="R133" s="7"/>
      <c r="S133" s="7"/>
      <c r="T133" s="7"/>
      <c r="U133" s="7"/>
      <c r="V133" s="7"/>
      <c r="W133" s="7"/>
      <c r="X133" s="7"/>
      <c r="Y133" s="7"/>
      <c r="Z133" s="7"/>
      <c r="AA133" s="7"/>
      <c r="AB133" s="7"/>
    </row>
    <row r="134" spans="1:28" ht="22.5" customHeight="1">
      <c r="A134" t="s">
        <v>14465</v>
      </c>
      <c r="B134" s="7" t="s">
        <v>7998</v>
      </c>
      <c r="C134" s="7" t="s">
        <v>8127</v>
      </c>
      <c r="D134" s="7" t="s">
        <v>8128</v>
      </c>
      <c r="E134" s="7" t="s">
        <v>8098</v>
      </c>
      <c r="F134" s="7" t="s">
        <v>8129</v>
      </c>
      <c r="G134" s="7"/>
      <c r="H134" s="17" t="s">
        <v>8130</v>
      </c>
      <c r="I134" s="7">
        <v>5</v>
      </c>
      <c r="J134" s="7">
        <v>56</v>
      </c>
      <c r="K134" s="7" t="s">
        <v>7443</v>
      </c>
      <c r="L134" s="7" t="s">
        <v>8102</v>
      </c>
      <c r="M134" s="7" t="s">
        <v>872</v>
      </c>
      <c r="N134" s="7" t="s">
        <v>8131</v>
      </c>
      <c r="O134" s="7"/>
      <c r="P134" s="7"/>
      <c r="Q134" s="7"/>
      <c r="R134" s="7"/>
      <c r="S134" s="7"/>
      <c r="T134" s="7"/>
      <c r="U134" s="7"/>
      <c r="V134" s="7"/>
      <c r="W134" s="7"/>
      <c r="X134" s="7"/>
      <c r="Y134" s="7"/>
      <c r="Z134" s="7"/>
      <c r="AA134" s="7"/>
      <c r="AB134" s="7"/>
    </row>
    <row r="135" spans="1:28" ht="22.5" customHeight="1">
      <c r="A135" t="s">
        <v>14465</v>
      </c>
      <c r="B135" s="7" t="s">
        <v>8132</v>
      </c>
      <c r="C135" s="7" t="s">
        <v>6875</v>
      </c>
      <c r="D135" s="7" t="s">
        <v>8133</v>
      </c>
      <c r="E135" s="7" t="s">
        <v>8134</v>
      </c>
      <c r="F135" s="7" t="s">
        <v>8135</v>
      </c>
      <c r="G135" s="7"/>
      <c r="H135" s="17" t="s">
        <v>8136</v>
      </c>
      <c r="I135" s="7">
        <v>4.4000000000000004</v>
      </c>
      <c r="J135" s="7">
        <v>60</v>
      </c>
      <c r="K135" s="7" t="s">
        <v>8137</v>
      </c>
      <c r="L135" s="7" t="s">
        <v>8138</v>
      </c>
      <c r="M135" s="7" t="s">
        <v>1013</v>
      </c>
      <c r="N135" s="7" t="s">
        <v>316</v>
      </c>
      <c r="O135" s="7"/>
      <c r="P135" s="7"/>
      <c r="Q135" s="7"/>
      <c r="R135" s="7"/>
      <c r="S135" s="7"/>
      <c r="T135" s="7"/>
      <c r="U135" s="7"/>
      <c r="V135" s="7"/>
      <c r="W135" s="7"/>
      <c r="X135" s="7"/>
      <c r="Y135" s="7"/>
      <c r="Z135" s="7"/>
      <c r="AA135" s="7"/>
      <c r="AB135" s="7"/>
    </row>
    <row r="136" spans="1:28" ht="22.5" customHeight="1">
      <c r="A136" t="s">
        <v>14465</v>
      </c>
      <c r="B136" s="7" t="s">
        <v>8132</v>
      </c>
      <c r="C136" s="7" t="s">
        <v>6866</v>
      </c>
      <c r="D136" s="7" t="s">
        <v>8139</v>
      </c>
      <c r="E136" s="7" t="s">
        <v>8140</v>
      </c>
      <c r="F136" s="7" t="s">
        <v>8141</v>
      </c>
      <c r="G136" s="7"/>
      <c r="H136" s="17" t="s">
        <v>8142</v>
      </c>
      <c r="I136" s="7">
        <v>4.5999999999999996</v>
      </c>
      <c r="J136" s="7">
        <v>179</v>
      </c>
      <c r="K136" s="7" t="s">
        <v>8143</v>
      </c>
      <c r="L136" s="7" t="s">
        <v>8144</v>
      </c>
      <c r="M136" s="7" t="s">
        <v>1013</v>
      </c>
      <c r="N136" s="7" t="s">
        <v>119</v>
      </c>
      <c r="O136" s="7"/>
      <c r="P136" s="7"/>
      <c r="Q136" s="7"/>
      <c r="R136" s="7"/>
      <c r="S136" s="7"/>
      <c r="T136" s="7"/>
      <c r="U136" s="7"/>
      <c r="V136" s="7"/>
      <c r="W136" s="7"/>
      <c r="X136" s="7"/>
      <c r="Y136" s="7"/>
      <c r="Z136" s="7"/>
      <c r="AA136" s="7"/>
      <c r="AB136" s="7"/>
    </row>
    <row r="137" spans="1:28" ht="22.5" customHeight="1">
      <c r="A137" t="s">
        <v>14465</v>
      </c>
      <c r="B137" s="7" t="s">
        <v>8132</v>
      </c>
      <c r="C137" s="7" t="s">
        <v>6884</v>
      </c>
      <c r="D137" s="7" t="s">
        <v>8145</v>
      </c>
      <c r="E137" s="7" t="s">
        <v>8146</v>
      </c>
      <c r="F137" s="7" t="s">
        <v>8147</v>
      </c>
      <c r="G137" s="7"/>
      <c r="H137" s="17" t="s">
        <v>8148</v>
      </c>
      <c r="I137" s="7">
        <v>3.7</v>
      </c>
      <c r="J137" s="7">
        <v>115</v>
      </c>
      <c r="K137" s="7" t="s">
        <v>8149</v>
      </c>
      <c r="L137" s="7" t="s">
        <v>8150</v>
      </c>
      <c r="M137" s="7" t="s">
        <v>1013</v>
      </c>
      <c r="N137" s="7" t="s">
        <v>316</v>
      </c>
      <c r="O137" s="7"/>
      <c r="P137" s="7"/>
      <c r="Q137" s="7"/>
      <c r="R137" s="7"/>
      <c r="S137" s="7"/>
      <c r="T137" s="7"/>
      <c r="U137" s="7"/>
      <c r="V137" s="7"/>
      <c r="W137" s="7"/>
      <c r="X137" s="7"/>
      <c r="Y137" s="7"/>
      <c r="Z137" s="7"/>
      <c r="AA137" s="7"/>
      <c r="AB137" s="7"/>
    </row>
    <row r="138" spans="1:28" ht="22.5" customHeight="1">
      <c r="A138" t="s">
        <v>14465</v>
      </c>
      <c r="B138" s="7" t="s">
        <v>8132</v>
      </c>
      <c r="C138" s="7" t="s">
        <v>8151</v>
      </c>
      <c r="D138" s="7" t="s">
        <v>8152</v>
      </c>
      <c r="E138" s="7" t="s">
        <v>8153</v>
      </c>
      <c r="F138" s="7" t="s">
        <v>8154</v>
      </c>
      <c r="G138" s="7"/>
      <c r="H138" s="17" t="s">
        <v>8155</v>
      </c>
      <c r="I138" s="7">
        <v>5</v>
      </c>
      <c r="J138" s="7">
        <v>88</v>
      </c>
      <c r="K138" s="7" t="s">
        <v>8156</v>
      </c>
      <c r="L138" s="7" t="s">
        <v>8157</v>
      </c>
      <c r="M138" s="7" t="s">
        <v>1013</v>
      </c>
      <c r="N138" s="7" t="s">
        <v>316</v>
      </c>
      <c r="O138" s="7"/>
      <c r="P138" s="7"/>
      <c r="Q138" s="7"/>
      <c r="R138" s="7"/>
      <c r="S138" s="7"/>
      <c r="T138" s="7"/>
      <c r="U138" s="7"/>
      <c r="V138" s="7"/>
      <c r="W138" s="7"/>
      <c r="X138" s="7"/>
      <c r="Y138" s="7"/>
      <c r="Z138" s="7"/>
      <c r="AA138" s="7"/>
      <c r="AB138" s="7"/>
    </row>
    <row r="139" spans="1:28" ht="22.5" customHeight="1">
      <c r="A139" t="s">
        <v>14465</v>
      </c>
      <c r="B139" s="7" t="s">
        <v>8132</v>
      </c>
      <c r="C139" s="7" t="s">
        <v>6890</v>
      </c>
      <c r="D139" s="7" t="s">
        <v>8158</v>
      </c>
      <c r="E139" s="7" t="s">
        <v>8159</v>
      </c>
      <c r="F139" s="7" t="s">
        <v>8160</v>
      </c>
      <c r="G139" s="7"/>
      <c r="H139" s="17" t="s">
        <v>8161</v>
      </c>
      <c r="I139" s="7">
        <v>4.5</v>
      </c>
      <c r="J139" s="7">
        <v>122</v>
      </c>
      <c r="K139" s="7" t="s">
        <v>8162</v>
      </c>
      <c r="L139" s="7" t="s">
        <v>8163</v>
      </c>
      <c r="M139" s="7" t="s">
        <v>1013</v>
      </c>
      <c r="N139" s="7" t="s">
        <v>8164</v>
      </c>
      <c r="O139" s="7"/>
      <c r="P139" s="7"/>
      <c r="Q139" s="7"/>
      <c r="R139" s="7"/>
      <c r="S139" s="7"/>
      <c r="T139" s="7"/>
      <c r="U139" s="7"/>
      <c r="V139" s="7"/>
      <c r="W139" s="7"/>
      <c r="X139" s="7"/>
      <c r="Y139" s="7"/>
      <c r="Z139" s="7"/>
      <c r="AA139" s="7"/>
      <c r="AB139" s="7"/>
    </row>
    <row r="140" spans="1:28" ht="22.5" customHeight="1">
      <c r="A140" t="s">
        <v>14465</v>
      </c>
      <c r="B140" s="7" t="s">
        <v>8132</v>
      </c>
      <c r="C140" s="7" t="s">
        <v>6906</v>
      </c>
      <c r="D140" s="7" t="s">
        <v>8165</v>
      </c>
      <c r="E140" s="7" t="s">
        <v>8166</v>
      </c>
      <c r="F140" s="7" t="s">
        <v>8167</v>
      </c>
      <c r="G140" s="7"/>
      <c r="H140" s="17" t="s">
        <v>8168</v>
      </c>
      <c r="I140" s="7">
        <v>4.0999999999999996</v>
      </c>
      <c r="J140" s="7">
        <v>70</v>
      </c>
      <c r="K140" s="7" t="s">
        <v>8169</v>
      </c>
      <c r="L140" s="7" t="s">
        <v>8170</v>
      </c>
      <c r="M140" s="7" t="s">
        <v>1013</v>
      </c>
      <c r="N140" s="7" t="s">
        <v>316</v>
      </c>
      <c r="O140" s="7"/>
      <c r="P140" s="7"/>
      <c r="Q140" s="7"/>
      <c r="R140" s="7"/>
      <c r="S140" s="7"/>
      <c r="T140" s="7"/>
      <c r="U140" s="7"/>
      <c r="V140" s="7"/>
      <c r="W140" s="7"/>
      <c r="X140" s="7"/>
      <c r="Y140" s="7"/>
      <c r="Z140" s="7"/>
      <c r="AA140" s="7"/>
      <c r="AB140" s="7"/>
    </row>
    <row r="141" spans="1:28" ht="22.5" customHeight="1">
      <c r="A141" t="s">
        <v>14465</v>
      </c>
      <c r="B141" s="7" t="s">
        <v>8132</v>
      </c>
      <c r="C141" s="7" t="s">
        <v>6923</v>
      </c>
      <c r="D141" s="7" t="s">
        <v>8171</v>
      </c>
      <c r="E141" s="7" t="s">
        <v>8172</v>
      </c>
      <c r="F141" s="7" t="s">
        <v>8173</v>
      </c>
      <c r="G141" s="7"/>
      <c r="H141" s="17" t="s">
        <v>8174</v>
      </c>
      <c r="I141" s="7">
        <v>4.2</v>
      </c>
      <c r="J141" s="7">
        <v>43</v>
      </c>
      <c r="K141" s="7" t="s">
        <v>8175</v>
      </c>
      <c r="L141" s="7" t="s">
        <v>8176</v>
      </c>
      <c r="M141" s="7" t="s">
        <v>1013</v>
      </c>
      <c r="N141" s="7" t="s">
        <v>316</v>
      </c>
      <c r="O141" s="7"/>
      <c r="P141" s="7"/>
      <c r="Q141" s="7"/>
      <c r="R141" s="7"/>
      <c r="S141" s="7"/>
      <c r="T141" s="7"/>
      <c r="U141" s="7"/>
      <c r="V141" s="7"/>
      <c r="W141" s="7"/>
      <c r="X141" s="7"/>
      <c r="Y141" s="7"/>
      <c r="Z141" s="7"/>
      <c r="AA141" s="7"/>
      <c r="AB141" s="7"/>
    </row>
    <row r="142" spans="1:28" ht="22.5" customHeight="1">
      <c r="A142" t="s">
        <v>14465</v>
      </c>
      <c r="B142" s="7" t="s">
        <v>8132</v>
      </c>
      <c r="C142" s="7" t="s">
        <v>6931</v>
      </c>
      <c r="D142" s="7" t="s">
        <v>8177</v>
      </c>
      <c r="E142" s="7" t="s">
        <v>8178</v>
      </c>
      <c r="F142" s="7" t="s">
        <v>8179</v>
      </c>
      <c r="G142" s="7"/>
      <c r="H142" s="17" t="s">
        <v>8180</v>
      </c>
      <c r="I142" s="7">
        <v>4.0999999999999996</v>
      </c>
      <c r="J142" s="7">
        <v>206</v>
      </c>
      <c r="K142" s="7" t="s">
        <v>8181</v>
      </c>
      <c r="L142" s="7" t="s">
        <v>8182</v>
      </c>
      <c r="M142" s="7" t="s">
        <v>1013</v>
      </c>
      <c r="N142" s="7" t="s">
        <v>316</v>
      </c>
      <c r="O142" s="7"/>
      <c r="P142" s="7"/>
      <c r="Q142" s="7"/>
      <c r="R142" s="7"/>
      <c r="S142" s="7"/>
      <c r="T142" s="7"/>
      <c r="U142" s="7"/>
      <c r="V142" s="7"/>
      <c r="W142" s="7"/>
      <c r="X142" s="7"/>
      <c r="Y142" s="7"/>
      <c r="Z142" s="7"/>
      <c r="AA142" s="7"/>
      <c r="AB142" s="7"/>
    </row>
    <row r="143" spans="1:28" ht="22.5" customHeight="1">
      <c r="A143" t="s">
        <v>14465</v>
      </c>
      <c r="B143" s="7" t="s">
        <v>8132</v>
      </c>
      <c r="C143" s="7" t="s">
        <v>6915</v>
      </c>
      <c r="D143" s="7" t="s">
        <v>8183</v>
      </c>
      <c r="E143" s="7" t="s">
        <v>8184</v>
      </c>
      <c r="F143" s="7" t="s">
        <v>8185</v>
      </c>
      <c r="G143" s="7"/>
      <c r="H143" s="17" t="s">
        <v>6919</v>
      </c>
      <c r="I143" s="7">
        <v>4.4000000000000004</v>
      </c>
      <c r="J143" s="7">
        <v>162</v>
      </c>
      <c r="K143" s="7" t="s">
        <v>8186</v>
      </c>
      <c r="L143" s="7" t="s">
        <v>8187</v>
      </c>
      <c r="M143" s="7" t="s">
        <v>1013</v>
      </c>
      <c r="N143" s="7" t="s">
        <v>8188</v>
      </c>
      <c r="O143" s="7"/>
      <c r="P143" s="7"/>
      <c r="Q143" s="7"/>
      <c r="R143" s="7"/>
      <c r="S143" s="7"/>
      <c r="T143" s="7"/>
      <c r="U143" s="7"/>
      <c r="V143" s="7"/>
      <c r="W143" s="7"/>
      <c r="X143" s="7"/>
      <c r="Y143" s="7"/>
      <c r="Z143" s="7"/>
      <c r="AA143" s="7"/>
      <c r="AB143" s="7"/>
    </row>
    <row r="144" spans="1:28" ht="22.5" customHeight="1">
      <c r="A144" t="s">
        <v>14465</v>
      </c>
      <c r="B144" s="7" t="s">
        <v>8132</v>
      </c>
      <c r="C144" s="7" t="s">
        <v>8189</v>
      </c>
      <c r="D144" s="7" t="s">
        <v>8190</v>
      </c>
      <c r="E144" s="7" t="s">
        <v>8191</v>
      </c>
      <c r="F144" s="7" t="s">
        <v>8192</v>
      </c>
      <c r="G144" s="7"/>
      <c r="H144" s="17" t="s">
        <v>8193</v>
      </c>
      <c r="I144" s="7">
        <v>4.8</v>
      </c>
      <c r="J144" s="7">
        <v>95</v>
      </c>
      <c r="K144" s="7" t="s">
        <v>8194</v>
      </c>
      <c r="L144" s="7" t="s">
        <v>8195</v>
      </c>
      <c r="M144" s="7" t="s">
        <v>1013</v>
      </c>
      <c r="N144" s="7" t="s">
        <v>316</v>
      </c>
      <c r="O144" s="7"/>
      <c r="P144" s="7"/>
      <c r="Q144" s="7"/>
      <c r="R144" s="7"/>
      <c r="S144" s="7"/>
      <c r="T144" s="7"/>
      <c r="U144" s="7"/>
      <c r="V144" s="7"/>
      <c r="W144" s="7"/>
      <c r="X144" s="7"/>
      <c r="Y144" s="7"/>
      <c r="Z144" s="7"/>
      <c r="AA144" s="7"/>
      <c r="AB144" s="7"/>
    </row>
    <row r="145" spans="1:28" ht="22.5" customHeight="1">
      <c r="A145" t="s">
        <v>14465</v>
      </c>
      <c r="B145" s="7" t="s">
        <v>8132</v>
      </c>
      <c r="C145" s="7" t="s">
        <v>6943</v>
      </c>
      <c r="D145" s="7" t="s">
        <v>8196</v>
      </c>
      <c r="E145" s="7" t="s">
        <v>8197</v>
      </c>
      <c r="F145" s="7" t="s">
        <v>8198</v>
      </c>
      <c r="G145" s="7"/>
      <c r="H145" s="17" t="s">
        <v>8199</v>
      </c>
      <c r="I145" s="7">
        <v>3.1</v>
      </c>
      <c r="J145" s="7">
        <v>162</v>
      </c>
      <c r="K145" s="7" t="s">
        <v>8200</v>
      </c>
      <c r="L145" s="7" t="s">
        <v>8201</v>
      </c>
      <c r="M145" s="7" t="s">
        <v>1013</v>
      </c>
      <c r="N145" s="7" t="s">
        <v>8202</v>
      </c>
      <c r="O145" s="7"/>
      <c r="P145" s="7"/>
      <c r="Q145" s="7"/>
      <c r="R145" s="7"/>
      <c r="S145" s="7"/>
      <c r="T145" s="7"/>
      <c r="U145" s="7"/>
      <c r="V145" s="7"/>
      <c r="W145" s="7"/>
      <c r="X145" s="7"/>
      <c r="Y145" s="7"/>
      <c r="Z145" s="7"/>
      <c r="AA145" s="7"/>
      <c r="AB145" s="7"/>
    </row>
    <row r="146" spans="1:28" ht="22.5" customHeight="1">
      <c r="A146" t="s">
        <v>14465</v>
      </c>
      <c r="B146" s="7" t="s">
        <v>8132</v>
      </c>
      <c r="C146" s="7" t="s">
        <v>6949</v>
      </c>
      <c r="D146" s="7" t="s">
        <v>8203</v>
      </c>
      <c r="E146" s="7" t="s">
        <v>8204</v>
      </c>
      <c r="F146" s="7" t="s">
        <v>8205</v>
      </c>
      <c r="G146" s="7"/>
      <c r="H146" s="17" t="s">
        <v>6953</v>
      </c>
      <c r="I146" s="7">
        <v>4.3</v>
      </c>
      <c r="J146" s="7">
        <v>25</v>
      </c>
      <c r="K146" s="7" t="s">
        <v>8206</v>
      </c>
      <c r="L146" s="7" t="s">
        <v>8176</v>
      </c>
      <c r="M146" s="7" t="s">
        <v>1013</v>
      </c>
      <c r="N146" s="7" t="s">
        <v>316</v>
      </c>
      <c r="O146" s="7"/>
      <c r="P146" s="7"/>
      <c r="Q146" s="7"/>
      <c r="R146" s="7"/>
      <c r="S146" s="7"/>
      <c r="T146" s="7"/>
      <c r="U146" s="7"/>
      <c r="V146" s="7"/>
      <c r="W146" s="7"/>
      <c r="X146" s="7"/>
      <c r="Y146" s="7"/>
      <c r="Z146" s="7"/>
      <c r="AA146" s="7"/>
      <c r="AB146" s="7"/>
    </row>
    <row r="147" spans="1:28" ht="22.5" customHeight="1">
      <c r="A147" t="s">
        <v>14465</v>
      </c>
      <c r="B147" s="7" t="s">
        <v>8132</v>
      </c>
      <c r="C147" s="7" t="s">
        <v>6938</v>
      </c>
      <c r="D147" s="7" t="s">
        <v>8207</v>
      </c>
      <c r="E147" s="7" t="s">
        <v>8208</v>
      </c>
      <c r="F147" s="7" t="s">
        <v>8209</v>
      </c>
      <c r="G147" s="7"/>
      <c r="H147" s="17" t="s">
        <v>6940</v>
      </c>
      <c r="I147" s="7">
        <v>4.9000000000000004</v>
      </c>
      <c r="J147" s="7">
        <v>46</v>
      </c>
      <c r="K147" s="7" t="s">
        <v>8210</v>
      </c>
      <c r="L147" s="7" t="s">
        <v>8211</v>
      </c>
      <c r="M147" s="7" t="s">
        <v>1013</v>
      </c>
      <c r="N147" s="7" t="s">
        <v>316</v>
      </c>
      <c r="O147" s="7"/>
      <c r="P147" s="7"/>
      <c r="Q147" s="7"/>
      <c r="R147" s="7"/>
      <c r="S147" s="7"/>
      <c r="T147" s="7"/>
      <c r="U147" s="7"/>
      <c r="V147" s="7"/>
      <c r="W147" s="7"/>
      <c r="X147" s="7"/>
      <c r="Y147" s="7"/>
      <c r="Z147" s="7"/>
      <c r="AA147" s="7"/>
      <c r="AB147" s="7"/>
    </row>
    <row r="148" spans="1:28" ht="22.5" customHeight="1">
      <c r="A148" t="s">
        <v>14465</v>
      </c>
      <c r="B148" s="7" t="s">
        <v>8132</v>
      </c>
      <c r="C148" s="7" t="s">
        <v>6962</v>
      </c>
      <c r="D148" s="7" t="s">
        <v>8212</v>
      </c>
      <c r="E148" s="7" t="s">
        <v>8213</v>
      </c>
      <c r="F148" s="7" t="s">
        <v>8214</v>
      </c>
      <c r="G148" s="7"/>
      <c r="H148" s="17" t="s">
        <v>8215</v>
      </c>
      <c r="I148" s="7">
        <v>3.6</v>
      </c>
      <c r="J148" s="7">
        <v>88</v>
      </c>
      <c r="K148" s="7" t="s">
        <v>8200</v>
      </c>
      <c r="L148" s="7" t="s">
        <v>8201</v>
      </c>
      <c r="M148" s="7" t="s">
        <v>1013</v>
      </c>
      <c r="N148" s="7" t="s">
        <v>316</v>
      </c>
      <c r="O148" s="7"/>
      <c r="P148" s="7"/>
      <c r="Q148" s="7"/>
      <c r="R148" s="7"/>
      <c r="S148" s="7"/>
      <c r="T148" s="7"/>
      <c r="U148" s="7"/>
      <c r="V148" s="7"/>
      <c r="W148" s="7"/>
      <c r="X148" s="7"/>
      <c r="Y148" s="7"/>
      <c r="Z148" s="7"/>
      <c r="AA148" s="7"/>
      <c r="AB148" s="7"/>
    </row>
    <row r="149" spans="1:28" ht="22.5" customHeight="1">
      <c r="A149" t="s">
        <v>14465</v>
      </c>
      <c r="B149" s="7" t="s">
        <v>8132</v>
      </c>
      <c r="C149" s="7" t="s">
        <v>6968</v>
      </c>
      <c r="D149" s="7" t="s">
        <v>8216</v>
      </c>
      <c r="E149" s="7" t="s">
        <v>8217</v>
      </c>
      <c r="F149" s="7" t="s">
        <v>8135</v>
      </c>
      <c r="G149" s="7"/>
      <c r="H149" s="17" t="s">
        <v>6971</v>
      </c>
      <c r="I149" s="7">
        <v>4.3</v>
      </c>
      <c r="J149" s="7">
        <v>53</v>
      </c>
      <c r="K149" s="7" t="s">
        <v>8218</v>
      </c>
      <c r="L149" s="7" t="s">
        <v>8219</v>
      </c>
      <c r="M149" s="7" t="s">
        <v>1013</v>
      </c>
      <c r="N149" s="7" t="s">
        <v>8220</v>
      </c>
      <c r="O149" s="7"/>
      <c r="P149" s="7"/>
      <c r="Q149" s="7"/>
      <c r="R149" s="7"/>
      <c r="S149" s="7"/>
      <c r="T149" s="7"/>
      <c r="U149" s="7"/>
      <c r="V149" s="7"/>
      <c r="W149" s="7"/>
      <c r="X149" s="7"/>
      <c r="Y149" s="7"/>
      <c r="Z149" s="7"/>
      <c r="AA149" s="7"/>
      <c r="AB149" s="7"/>
    </row>
    <row r="150" spans="1:28" ht="22.5" customHeight="1">
      <c r="A150" t="s">
        <v>14465</v>
      </c>
      <c r="B150" s="7" t="s">
        <v>8132</v>
      </c>
      <c r="C150" s="7" t="s">
        <v>8221</v>
      </c>
      <c r="D150" s="7" t="s">
        <v>8222</v>
      </c>
      <c r="E150" s="7" t="s">
        <v>8223</v>
      </c>
      <c r="F150" s="7" t="s">
        <v>8224</v>
      </c>
      <c r="G150" s="7"/>
      <c r="H150" s="17" t="s">
        <v>8225</v>
      </c>
      <c r="I150" s="7">
        <v>4.5999999999999996</v>
      </c>
      <c r="J150" s="7">
        <v>76</v>
      </c>
      <c r="K150" s="7" t="s">
        <v>8226</v>
      </c>
      <c r="L150" s="7" t="s">
        <v>8227</v>
      </c>
      <c r="M150" s="7" t="s">
        <v>1013</v>
      </c>
      <c r="N150" s="7" t="s">
        <v>8228</v>
      </c>
      <c r="O150" s="7"/>
      <c r="P150" s="7"/>
      <c r="Q150" s="7"/>
      <c r="R150" s="7"/>
      <c r="S150" s="7"/>
      <c r="T150" s="7"/>
      <c r="U150" s="7"/>
      <c r="V150" s="7"/>
      <c r="W150" s="7"/>
      <c r="X150" s="7"/>
      <c r="Y150" s="7"/>
      <c r="Z150" s="7"/>
      <c r="AA150" s="7"/>
      <c r="AB150" s="7"/>
    </row>
    <row r="151" spans="1:28" ht="22.5" customHeight="1">
      <c r="A151" t="s">
        <v>14465</v>
      </c>
      <c r="B151" s="7" t="s">
        <v>8132</v>
      </c>
      <c r="C151" s="7" t="s">
        <v>8229</v>
      </c>
      <c r="D151" s="7" t="s">
        <v>8230</v>
      </c>
      <c r="E151" s="7" t="s">
        <v>8231</v>
      </c>
      <c r="F151" s="7" t="s">
        <v>8232</v>
      </c>
      <c r="G151" s="7"/>
      <c r="H151" s="17" t="s">
        <v>8233</v>
      </c>
      <c r="I151" s="7">
        <v>4.9000000000000004</v>
      </c>
      <c r="J151" s="7">
        <v>54</v>
      </c>
      <c r="K151" s="7" t="s">
        <v>7443</v>
      </c>
      <c r="L151" s="7" t="s">
        <v>8157</v>
      </c>
      <c r="M151" s="7" t="s">
        <v>1013</v>
      </c>
      <c r="N151" s="7" t="s">
        <v>8234</v>
      </c>
      <c r="O151" s="7"/>
      <c r="P151" s="7"/>
      <c r="Q151" s="7"/>
      <c r="R151" s="7"/>
      <c r="S151" s="7"/>
      <c r="T151" s="7"/>
      <c r="U151" s="7"/>
      <c r="V151" s="7"/>
      <c r="W151" s="7"/>
      <c r="X151" s="7"/>
      <c r="Y151" s="7"/>
      <c r="Z151" s="7"/>
      <c r="AA151" s="7"/>
      <c r="AB151" s="7"/>
    </row>
    <row r="152" spans="1:28" ht="22.5" customHeight="1">
      <c r="A152" t="s">
        <v>14465</v>
      </c>
      <c r="B152" s="7" t="s">
        <v>8132</v>
      </c>
      <c r="C152" s="7" t="s">
        <v>6975</v>
      </c>
      <c r="D152" s="7" t="s">
        <v>8235</v>
      </c>
      <c r="E152" s="7" t="s">
        <v>8236</v>
      </c>
      <c r="F152" s="7" t="s">
        <v>8237</v>
      </c>
      <c r="G152" s="7"/>
      <c r="H152" s="17" t="s">
        <v>6978</v>
      </c>
      <c r="I152" s="7">
        <v>4.8</v>
      </c>
      <c r="J152" s="7">
        <v>23</v>
      </c>
      <c r="K152" s="7" t="s">
        <v>8238</v>
      </c>
      <c r="L152" s="7" t="s">
        <v>8211</v>
      </c>
      <c r="M152" s="7" t="s">
        <v>1013</v>
      </c>
      <c r="N152" s="7" t="s">
        <v>8239</v>
      </c>
      <c r="O152" s="7"/>
      <c r="P152" s="7"/>
      <c r="Q152" s="7"/>
      <c r="R152" s="7"/>
      <c r="S152" s="7"/>
      <c r="T152" s="7"/>
      <c r="U152" s="7"/>
      <c r="V152" s="7"/>
      <c r="W152" s="7"/>
      <c r="X152" s="7"/>
      <c r="Y152" s="7"/>
      <c r="Z152" s="7"/>
      <c r="AA152" s="7"/>
      <c r="AB152" s="7"/>
    </row>
    <row r="153" spans="1:28" ht="22.5" customHeight="1">
      <c r="A153" t="s">
        <v>14465</v>
      </c>
      <c r="B153" s="7" t="s">
        <v>8240</v>
      </c>
      <c r="C153" s="7" t="s">
        <v>6981</v>
      </c>
      <c r="D153" s="7" t="s">
        <v>8241</v>
      </c>
      <c r="E153" s="7" t="s">
        <v>8242</v>
      </c>
      <c r="F153" s="7" t="s">
        <v>8243</v>
      </c>
      <c r="G153" s="7"/>
      <c r="H153" s="17" t="s">
        <v>8244</v>
      </c>
      <c r="I153" s="7">
        <v>4.8</v>
      </c>
      <c r="J153" s="7" t="s">
        <v>6581</v>
      </c>
      <c r="K153" s="7" t="s">
        <v>8245</v>
      </c>
      <c r="L153" s="7" t="s">
        <v>8246</v>
      </c>
      <c r="M153" s="7" t="s">
        <v>1160</v>
      </c>
      <c r="N153" s="7" t="s">
        <v>119</v>
      </c>
      <c r="O153" s="7"/>
      <c r="P153" s="7"/>
      <c r="Q153" s="7"/>
      <c r="R153" s="7"/>
      <c r="S153" s="7"/>
      <c r="T153" s="7"/>
      <c r="U153" s="7"/>
      <c r="V153" s="7"/>
      <c r="W153" s="7"/>
      <c r="X153" s="7"/>
      <c r="Y153" s="7"/>
      <c r="Z153" s="7"/>
      <c r="AA153" s="7"/>
      <c r="AB153" s="7"/>
    </row>
    <row r="154" spans="1:28" ht="22.5" customHeight="1">
      <c r="A154" t="s">
        <v>14465</v>
      </c>
      <c r="B154" s="7" t="s">
        <v>8240</v>
      </c>
      <c r="C154" s="7" t="s">
        <v>6989</v>
      </c>
      <c r="D154" s="7" t="s">
        <v>8247</v>
      </c>
      <c r="E154" s="7" t="s">
        <v>8248</v>
      </c>
      <c r="F154" s="7" t="s">
        <v>8249</v>
      </c>
      <c r="G154" s="7"/>
      <c r="H154" s="17" t="s">
        <v>8250</v>
      </c>
      <c r="I154" s="7">
        <v>4.7</v>
      </c>
      <c r="J154" s="7">
        <v>159</v>
      </c>
      <c r="K154" s="7" t="s">
        <v>8251</v>
      </c>
      <c r="L154" s="7" t="s">
        <v>8252</v>
      </c>
      <c r="M154" s="7" t="s">
        <v>1160</v>
      </c>
      <c r="N154" s="7" t="s">
        <v>462</v>
      </c>
      <c r="O154" s="7"/>
      <c r="P154" s="7"/>
      <c r="Q154" s="7"/>
      <c r="R154" s="7"/>
      <c r="S154" s="7"/>
      <c r="T154" s="7"/>
      <c r="U154" s="7"/>
      <c r="V154" s="7"/>
      <c r="W154" s="7"/>
      <c r="X154" s="7"/>
      <c r="Y154" s="7"/>
      <c r="Z154" s="7"/>
      <c r="AA154" s="7"/>
      <c r="AB154" s="7"/>
    </row>
    <row r="155" spans="1:28" ht="22.5" customHeight="1">
      <c r="A155" t="s">
        <v>14465</v>
      </c>
      <c r="B155" s="7" t="s">
        <v>8240</v>
      </c>
      <c r="C155" s="7" t="s">
        <v>6997</v>
      </c>
      <c r="D155" s="7" t="s">
        <v>8253</v>
      </c>
      <c r="E155" s="7" t="s">
        <v>8254</v>
      </c>
      <c r="F155" s="7" t="s">
        <v>8255</v>
      </c>
      <c r="G155" s="7"/>
      <c r="H155" s="17" t="s">
        <v>8256</v>
      </c>
      <c r="I155" s="7">
        <v>4.9000000000000004</v>
      </c>
      <c r="J155" s="7">
        <v>246</v>
      </c>
      <c r="K155" s="7" t="s">
        <v>8257</v>
      </c>
      <c r="L155" s="7" t="s">
        <v>8258</v>
      </c>
      <c r="M155" s="7" t="s">
        <v>1160</v>
      </c>
      <c r="N155" s="7" t="s">
        <v>119</v>
      </c>
      <c r="O155" s="7"/>
      <c r="P155" s="7"/>
      <c r="Q155" s="7"/>
      <c r="R155" s="7"/>
      <c r="S155" s="7"/>
      <c r="T155" s="7"/>
      <c r="U155" s="7"/>
      <c r="V155" s="7"/>
      <c r="W155" s="7"/>
      <c r="X155" s="7"/>
      <c r="Y155" s="7"/>
      <c r="Z155" s="7"/>
      <c r="AA155" s="7"/>
      <c r="AB155" s="7"/>
    </row>
    <row r="156" spans="1:28" ht="22.5" customHeight="1">
      <c r="A156" t="s">
        <v>14465</v>
      </c>
      <c r="B156" s="7" t="s">
        <v>8240</v>
      </c>
      <c r="C156" s="7" t="s">
        <v>7013</v>
      </c>
      <c r="D156" s="7" t="s">
        <v>8259</v>
      </c>
      <c r="E156" s="7" t="s">
        <v>8260</v>
      </c>
      <c r="F156" s="7" t="s">
        <v>8261</v>
      </c>
      <c r="G156" s="7"/>
      <c r="H156" s="17" t="s">
        <v>8262</v>
      </c>
      <c r="I156" s="7">
        <v>4.9000000000000004</v>
      </c>
      <c r="J156" s="7">
        <v>330</v>
      </c>
      <c r="K156" s="7" t="s">
        <v>8263</v>
      </c>
      <c r="L156" s="7" t="s">
        <v>8264</v>
      </c>
      <c r="M156" s="7" t="s">
        <v>1160</v>
      </c>
      <c r="N156" s="7" t="s">
        <v>119</v>
      </c>
      <c r="O156" s="7"/>
      <c r="P156" s="7"/>
      <c r="Q156" s="7"/>
      <c r="R156" s="7"/>
      <c r="S156" s="7"/>
      <c r="T156" s="7"/>
      <c r="U156" s="7"/>
      <c r="V156" s="7"/>
      <c r="W156" s="7"/>
      <c r="X156" s="7"/>
      <c r="Y156" s="7"/>
      <c r="Z156" s="7"/>
      <c r="AA156" s="7"/>
      <c r="AB156" s="7"/>
    </row>
    <row r="157" spans="1:28" ht="22.5" customHeight="1">
      <c r="A157" t="s">
        <v>14465</v>
      </c>
      <c r="B157" s="7" t="s">
        <v>8240</v>
      </c>
      <c r="C157" s="7" t="s">
        <v>7019</v>
      </c>
      <c r="D157" s="7" t="s">
        <v>8265</v>
      </c>
      <c r="E157" s="7" t="s">
        <v>8248</v>
      </c>
      <c r="F157" s="7" t="s">
        <v>8266</v>
      </c>
      <c r="G157" s="7"/>
      <c r="H157" s="17" t="s">
        <v>7022</v>
      </c>
      <c r="I157" s="7">
        <v>4.9000000000000004</v>
      </c>
      <c r="J157" s="7">
        <v>59</v>
      </c>
      <c r="K157" s="7" t="s">
        <v>8267</v>
      </c>
      <c r="L157" s="7" t="s">
        <v>8268</v>
      </c>
      <c r="M157" s="7" t="s">
        <v>1160</v>
      </c>
      <c r="N157" s="7" t="s">
        <v>8268</v>
      </c>
      <c r="O157" s="7"/>
      <c r="P157" s="7"/>
      <c r="Q157" s="7"/>
      <c r="R157" s="7"/>
      <c r="S157" s="7"/>
      <c r="T157" s="7"/>
      <c r="U157" s="7"/>
      <c r="V157" s="7"/>
      <c r="W157" s="7"/>
      <c r="X157" s="7"/>
      <c r="Y157" s="7"/>
      <c r="Z157" s="7"/>
      <c r="AA157" s="7"/>
      <c r="AB157" s="7"/>
    </row>
    <row r="158" spans="1:28" ht="22.5" customHeight="1">
      <c r="A158" t="s">
        <v>14465</v>
      </c>
      <c r="B158" s="7" t="s">
        <v>8240</v>
      </c>
      <c r="C158" s="7" t="s">
        <v>7005</v>
      </c>
      <c r="D158" s="7" t="s">
        <v>8269</v>
      </c>
      <c r="E158" s="7" t="s">
        <v>8270</v>
      </c>
      <c r="F158" s="7" t="s">
        <v>8271</v>
      </c>
      <c r="G158" s="7"/>
      <c r="H158" s="7"/>
      <c r="I158" s="7">
        <v>4.9000000000000004</v>
      </c>
      <c r="J158" s="7">
        <v>92</v>
      </c>
      <c r="K158" s="7" t="s">
        <v>8272</v>
      </c>
      <c r="L158" s="7" t="s">
        <v>8273</v>
      </c>
      <c r="M158" s="7" t="s">
        <v>1160</v>
      </c>
      <c r="N158" s="7" t="s">
        <v>119</v>
      </c>
      <c r="O158" s="7"/>
      <c r="P158" s="7"/>
      <c r="Q158" s="7"/>
      <c r="R158" s="7"/>
      <c r="S158" s="7"/>
      <c r="T158" s="7"/>
      <c r="U158" s="7"/>
      <c r="V158" s="7"/>
      <c r="W158" s="7"/>
      <c r="X158" s="7"/>
      <c r="Y158" s="7"/>
      <c r="Z158" s="7"/>
      <c r="AA158" s="7"/>
      <c r="AB158" s="7"/>
    </row>
    <row r="159" spans="1:28" ht="22.5" customHeight="1">
      <c r="A159" t="s">
        <v>14465</v>
      </c>
      <c r="B159" s="7" t="s">
        <v>8240</v>
      </c>
      <c r="C159" s="7" t="s">
        <v>7034</v>
      </c>
      <c r="D159" s="7" t="s">
        <v>7035</v>
      </c>
      <c r="E159" s="7" t="s">
        <v>8274</v>
      </c>
      <c r="F159" s="7" t="s">
        <v>8275</v>
      </c>
      <c r="G159" s="7"/>
      <c r="H159" s="17" t="s">
        <v>8276</v>
      </c>
      <c r="I159" s="7">
        <v>4.9000000000000004</v>
      </c>
      <c r="J159" s="7">
        <v>151</v>
      </c>
      <c r="K159" s="7" t="s">
        <v>2729</v>
      </c>
      <c r="L159" s="7" t="s">
        <v>8277</v>
      </c>
      <c r="M159" s="7" t="s">
        <v>1160</v>
      </c>
      <c r="N159" s="7" t="s">
        <v>119</v>
      </c>
      <c r="O159" s="7"/>
      <c r="P159" s="7"/>
      <c r="Q159" s="7"/>
      <c r="R159" s="7"/>
      <c r="S159" s="7"/>
      <c r="T159" s="7"/>
      <c r="U159" s="7"/>
      <c r="V159" s="7"/>
      <c r="W159" s="7"/>
      <c r="X159" s="7"/>
      <c r="Y159" s="7"/>
      <c r="Z159" s="7"/>
      <c r="AA159" s="7"/>
      <c r="AB159" s="7"/>
    </row>
    <row r="160" spans="1:28" ht="22.5" customHeight="1">
      <c r="A160" t="s">
        <v>14465</v>
      </c>
      <c r="B160" s="7" t="s">
        <v>8240</v>
      </c>
      <c r="C160" s="7" t="s">
        <v>7027</v>
      </c>
      <c r="D160" s="7" t="s">
        <v>7028</v>
      </c>
      <c r="E160" s="7" t="s">
        <v>8278</v>
      </c>
      <c r="F160" s="7" t="s">
        <v>8279</v>
      </c>
      <c r="G160" s="7"/>
      <c r="H160" s="17" t="s">
        <v>7031</v>
      </c>
      <c r="I160" s="7">
        <v>4.9000000000000004</v>
      </c>
      <c r="J160" s="7">
        <v>155</v>
      </c>
      <c r="K160" s="7" t="s">
        <v>8280</v>
      </c>
      <c r="L160" s="7" t="s">
        <v>8281</v>
      </c>
      <c r="M160" s="7" t="s">
        <v>1160</v>
      </c>
      <c r="N160" s="7" t="s">
        <v>119</v>
      </c>
      <c r="O160" s="7"/>
      <c r="P160" s="7"/>
      <c r="Q160" s="7"/>
      <c r="R160" s="7"/>
      <c r="S160" s="7"/>
      <c r="T160" s="7"/>
      <c r="U160" s="7"/>
      <c r="V160" s="7"/>
      <c r="W160" s="7"/>
      <c r="X160" s="7"/>
      <c r="Y160" s="7"/>
      <c r="Z160" s="7"/>
      <c r="AA160" s="7"/>
      <c r="AB160" s="7"/>
    </row>
    <row r="161" spans="1:28" ht="22.5" customHeight="1">
      <c r="A161" t="s">
        <v>14465</v>
      </c>
      <c r="B161" s="7" t="s">
        <v>8240</v>
      </c>
      <c r="C161" s="7" t="s">
        <v>7043</v>
      </c>
      <c r="D161" s="7" t="s">
        <v>8282</v>
      </c>
      <c r="E161" s="7" t="s">
        <v>8283</v>
      </c>
      <c r="F161" s="7" t="s">
        <v>8284</v>
      </c>
      <c r="G161" s="7"/>
      <c r="H161" s="17" t="s">
        <v>8285</v>
      </c>
      <c r="I161" s="7">
        <v>4.9000000000000004</v>
      </c>
      <c r="J161" s="7">
        <v>131</v>
      </c>
      <c r="K161" s="7" t="s">
        <v>8251</v>
      </c>
      <c r="L161" s="7" t="s">
        <v>8286</v>
      </c>
      <c r="M161" s="7" t="s">
        <v>1160</v>
      </c>
      <c r="N161" s="7" t="s">
        <v>888</v>
      </c>
      <c r="O161" s="7"/>
      <c r="P161" s="7"/>
      <c r="Q161" s="7"/>
      <c r="R161" s="7"/>
      <c r="S161" s="7"/>
      <c r="T161" s="7"/>
      <c r="U161" s="7"/>
      <c r="V161" s="7"/>
      <c r="W161" s="7"/>
      <c r="X161" s="7"/>
      <c r="Y161" s="7"/>
      <c r="Z161" s="7"/>
      <c r="AA161" s="7"/>
      <c r="AB161" s="7"/>
    </row>
    <row r="162" spans="1:28" ht="22.5" customHeight="1">
      <c r="A162" t="s">
        <v>14465</v>
      </c>
      <c r="B162" s="7" t="s">
        <v>8240</v>
      </c>
      <c r="C162" s="7" t="s">
        <v>7059</v>
      </c>
      <c r="D162" s="7" t="s">
        <v>7060</v>
      </c>
      <c r="E162" s="7" t="s">
        <v>8287</v>
      </c>
      <c r="F162" s="7" t="s">
        <v>8288</v>
      </c>
      <c r="G162" s="7"/>
      <c r="H162" s="17" t="s">
        <v>7063</v>
      </c>
      <c r="I162" s="7">
        <v>4.8</v>
      </c>
      <c r="J162" s="7">
        <v>155</v>
      </c>
      <c r="K162" s="7" t="s">
        <v>8289</v>
      </c>
      <c r="L162" s="7" t="s">
        <v>8290</v>
      </c>
      <c r="M162" s="7" t="s">
        <v>1160</v>
      </c>
      <c r="N162" s="7" t="s">
        <v>119</v>
      </c>
      <c r="O162" s="7"/>
      <c r="P162" s="7"/>
      <c r="Q162" s="7"/>
      <c r="R162" s="7"/>
      <c r="S162" s="7"/>
      <c r="T162" s="7"/>
      <c r="U162" s="7"/>
      <c r="V162" s="7"/>
      <c r="W162" s="7"/>
      <c r="X162" s="7"/>
      <c r="Y162" s="7"/>
      <c r="Z162" s="7"/>
      <c r="AA162" s="7"/>
      <c r="AB162" s="7"/>
    </row>
    <row r="163" spans="1:28" ht="22.5" customHeight="1">
      <c r="A163" t="s">
        <v>14465</v>
      </c>
      <c r="B163" s="7" t="s">
        <v>8240</v>
      </c>
      <c r="C163" s="7" t="s">
        <v>8291</v>
      </c>
      <c r="D163" s="7" t="s">
        <v>8292</v>
      </c>
      <c r="E163" s="7" t="s">
        <v>8293</v>
      </c>
      <c r="F163" s="7" t="s">
        <v>8294</v>
      </c>
      <c r="G163" s="7"/>
      <c r="H163" s="17" t="s">
        <v>8295</v>
      </c>
      <c r="I163" s="7">
        <v>5</v>
      </c>
      <c r="J163" s="7">
        <v>668</v>
      </c>
      <c r="K163" s="7" t="s">
        <v>8296</v>
      </c>
      <c r="L163" s="7" t="s">
        <v>8297</v>
      </c>
      <c r="M163" s="7" t="s">
        <v>1160</v>
      </c>
      <c r="N163" s="7" t="s">
        <v>119</v>
      </c>
      <c r="O163" s="7"/>
      <c r="P163" s="7"/>
      <c r="Q163" s="7"/>
      <c r="R163" s="7"/>
      <c r="S163" s="7"/>
      <c r="T163" s="7"/>
      <c r="U163" s="7"/>
      <c r="V163" s="7"/>
      <c r="W163" s="7"/>
      <c r="X163" s="7"/>
      <c r="Y163" s="7"/>
      <c r="Z163" s="7"/>
      <c r="AA163" s="7"/>
      <c r="AB163" s="7"/>
    </row>
    <row r="164" spans="1:28" ht="22.5" customHeight="1">
      <c r="A164" t="s">
        <v>14465</v>
      </c>
      <c r="B164" s="7" t="s">
        <v>8240</v>
      </c>
      <c r="C164" s="7" t="s">
        <v>8298</v>
      </c>
      <c r="D164" s="7" t="s">
        <v>8299</v>
      </c>
      <c r="E164" s="7" t="s">
        <v>8300</v>
      </c>
      <c r="F164" s="7" t="s">
        <v>8301</v>
      </c>
      <c r="G164" s="7"/>
      <c r="H164" s="22" t="s">
        <v>8302</v>
      </c>
      <c r="I164" s="7">
        <v>4.9000000000000004</v>
      </c>
      <c r="J164" s="7">
        <v>297</v>
      </c>
      <c r="K164" s="7" t="s">
        <v>8303</v>
      </c>
      <c r="L164" s="7" t="s">
        <v>8304</v>
      </c>
      <c r="M164" s="7" t="s">
        <v>1160</v>
      </c>
      <c r="N164" s="7" t="s">
        <v>119</v>
      </c>
      <c r="O164" s="7"/>
      <c r="P164" s="7"/>
      <c r="Q164" s="7"/>
      <c r="R164" s="7"/>
      <c r="S164" s="7"/>
      <c r="T164" s="7"/>
      <c r="U164" s="7"/>
      <c r="V164" s="7"/>
      <c r="W164" s="7"/>
      <c r="X164" s="7"/>
      <c r="Y164" s="7"/>
      <c r="Z164" s="7"/>
      <c r="AA164" s="7"/>
      <c r="AB164" s="7"/>
    </row>
    <row r="165" spans="1:28" ht="22.5" customHeight="1">
      <c r="A165" t="s">
        <v>14465</v>
      </c>
      <c r="B165" s="7" t="s">
        <v>8240</v>
      </c>
      <c r="C165" s="7" t="s">
        <v>8305</v>
      </c>
      <c r="D165" s="7" t="s">
        <v>8306</v>
      </c>
      <c r="E165" s="7" t="s">
        <v>8307</v>
      </c>
      <c r="F165" s="7" t="s">
        <v>8308</v>
      </c>
      <c r="G165" s="7"/>
      <c r="H165" s="17" t="s">
        <v>8309</v>
      </c>
      <c r="I165" s="7">
        <v>4.9000000000000004</v>
      </c>
      <c r="J165" s="7">
        <v>447</v>
      </c>
      <c r="K165" s="7" t="s">
        <v>8289</v>
      </c>
      <c r="L165" s="7" t="s">
        <v>8281</v>
      </c>
      <c r="M165" s="7" t="s">
        <v>1160</v>
      </c>
      <c r="N165" s="7" t="s">
        <v>119</v>
      </c>
      <c r="O165" s="7"/>
      <c r="P165" s="7"/>
      <c r="Q165" s="7"/>
      <c r="R165" s="7"/>
      <c r="S165" s="7"/>
      <c r="T165" s="7"/>
      <c r="U165" s="7"/>
      <c r="V165" s="7"/>
      <c r="W165" s="7"/>
      <c r="X165" s="7"/>
      <c r="Y165" s="7"/>
      <c r="Z165" s="7"/>
      <c r="AA165" s="7"/>
      <c r="AB165" s="7"/>
    </row>
    <row r="166" spans="1:28" ht="22.5" customHeight="1">
      <c r="A166" t="s">
        <v>14465</v>
      </c>
      <c r="B166" s="7" t="s">
        <v>8240</v>
      </c>
      <c r="C166" s="7" t="s">
        <v>7090</v>
      </c>
      <c r="D166" s="7" t="s">
        <v>8310</v>
      </c>
      <c r="E166" s="7" t="s">
        <v>8311</v>
      </c>
      <c r="F166" s="7" t="s">
        <v>8312</v>
      </c>
      <c r="G166" s="7"/>
      <c r="H166" s="17" t="s">
        <v>8313</v>
      </c>
      <c r="I166" s="7">
        <v>4.5999999999999996</v>
      </c>
      <c r="J166" s="7">
        <v>482</v>
      </c>
      <c r="K166" s="7" t="s">
        <v>8314</v>
      </c>
      <c r="L166" s="7" t="s">
        <v>8315</v>
      </c>
      <c r="M166" s="7" t="s">
        <v>1160</v>
      </c>
      <c r="N166" s="7" t="s">
        <v>888</v>
      </c>
      <c r="O166" s="7"/>
      <c r="P166" s="7"/>
      <c r="Q166" s="7"/>
      <c r="R166" s="7"/>
      <c r="S166" s="7"/>
      <c r="T166" s="7"/>
      <c r="U166" s="7"/>
      <c r="V166" s="7"/>
      <c r="W166" s="7"/>
      <c r="X166" s="7"/>
      <c r="Y166" s="7"/>
      <c r="Z166" s="7"/>
      <c r="AA166" s="7"/>
      <c r="AB166" s="7"/>
    </row>
    <row r="167" spans="1:28" ht="22.5" customHeight="1">
      <c r="A167" t="s">
        <v>14465</v>
      </c>
      <c r="B167" s="7" t="s">
        <v>8240</v>
      </c>
      <c r="C167" s="7" t="s">
        <v>7067</v>
      </c>
      <c r="D167" s="7" t="s">
        <v>8316</v>
      </c>
      <c r="E167" s="7" t="s">
        <v>8317</v>
      </c>
      <c r="F167" s="7" t="s">
        <v>8318</v>
      </c>
      <c r="G167" s="7"/>
      <c r="H167" s="17" t="s">
        <v>8319</v>
      </c>
      <c r="I167" s="7">
        <v>5</v>
      </c>
      <c r="J167" s="7">
        <v>26</v>
      </c>
      <c r="K167" s="7" t="s">
        <v>8296</v>
      </c>
      <c r="L167" s="7" t="s">
        <v>8264</v>
      </c>
      <c r="M167" s="7" t="s">
        <v>1160</v>
      </c>
      <c r="N167" s="7" t="s">
        <v>119</v>
      </c>
      <c r="O167" s="7"/>
      <c r="P167" s="7"/>
      <c r="Q167" s="7"/>
      <c r="R167" s="7"/>
      <c r="S167" s="7"/>
      <c r="T167" s="7"/>
      <c r="U167" s="7"/>
      <c r="V167" s="7"/>
      <c r="W167" s="7"/>
      <c r="X167" s="7"/>
      <c r="Y167" s="7"/>
      <c r="Z167" s="7"/>
      <c r="AA167" s="7"/>
      <c r="AB167" s="7"/>
    </row>
    <row r="168" spans="1:28" ht="22.5" customHeight="1">
      <c r="A168" t="s">
        <v>14465</v>
      </c>
      <c r="B168" s="7" t="s">
        <v>8240</v>
      </c>
      <c r="C168" s="7" t="s">
        <v>7099</v>
      </c>
      <c r="D168" s="7" t="s">
        <v>8320</v>
      </c>
      <c r="E168" s="7" t="s">
        <v>8321</v>
      </c>
      <c r="F168" s="7" t="s">
        <v>8322</v>
      </c>
      <c r="G168" s="7"/>
      <c r="H168" s="17" t="s">
        <v>7103</v>
      </c>
      <c r="I168" s="7">
        <v>5</v>
      </c>
      <c r="J168" s="7">
        <v>28</v>
      </c>
      <c r="K168" s="7" t="s">
        <v>8323</v>
      </c>
      <c r="L168" s="7" t="s">
        <v>8324</v>
      </c>
      <c r="M168" s="7" t="s">
        <v>1160</v>
      </c>
      <c r="N168" s="7" t="s">
        <v>119</v>
      </c>
      <c r="O168" s="7"/>
      <c r="P168" s="7"/>
      <c r="Q168" s="7"/>
      <c r="R168" s="7"/>
      <c r="S168" s="7"/>
      <c r="T168" s="7"/>
      <c r="U168" s="7"/>
      <c r="V168" s="7"/>
      <c r="W168" s="7"/>
      <c r="X168" s="7"/>
      <c r="Y168" s="7"/>
      <c r="Z168" s="7"/>
      <c r="AA168" s="7"/>
      <c r="AB168" s="7"/>
    </row>
    <row r="169" spans="1:28" ht="22.5" customHeight="1">
      <c r="A169" t="s">
        <v>14465</v>
      </c>
      <c r="B169" s="7" t="s">
        <v>8240</v>
      </c>
      <c r="C169" s="7" t="s">
        <v>8325</v>
      </c>
      <c r="D169" s="7" t="s">
        <v>8326</v>
      </c>
      <c r="E169" s="7" t="s">
        <v>8321</v>
      </c>
      <c r="F169" s="7" t="s">
        <v>8327</v>
      </c>
      <c r="G169" s="7"/>
      <c r="H169" s="17" t="s">
        <v>8328</v>
      </c>
      <c r="I169" s="7">
        <v>4.8</v>
      </c>
      <c r="J169" s="7">
        <v>141</v>
      </c>
      <c r="K169" s="7" t="s">
        <v>8289</v>
      </c>
      <c r="L169" s="7" t="s">
        <v>8329</v>
      </c>
      <c r="M169" s="7" t="s">
        <v>1160</v>
      </c>
      <c r="N169" s="7" t="s">
        <v>119</v>
      </c>
      <c r="O169" s="7"/>
      <c r="P169" s="7"/>
      <c r="Q169" s="7"/>
      <c r="R169" s="7"/>
      <c r="S169" s="7"/>
      <c r="T169" s="7"/>
      <c r="U169" s="7"/>
      <c r="V169" s="7"/>
      <c r="W169" s="7"/>
      <c r="X169" s="7"/>
      <c r="Y169" s="7"/>
      <c r="Z169" s="7"/>
      <c r="AA169" s="7"/>
      <c r="AB169" s="7"/>
    </row>
    <row r="170" spans="1:28" ht="22.5" customHeight="1">
      <c r="A170" t="s">
        <v>14465</v>
      </c>
      <c r="B170" s="7" t="s">
        <v>8240</v>
      </c>
      <c r="C170" s="7" t="s">
        <v>7114</v>
      </c>
      <c r="D170" s="7" t="s">
        <v>8330</v>
      </c>
      <c r="E170" s="7" t="s">
        <v>8331</v>
      </c>
      <c r="F170" s="7" t="s">
        <v>8332</v>
      </c>
      <c r="G170" s="7"/>
      <c r="H170" s="7"/>
      <c r="I170" s="7">
        <v>4.5999999999999996</v>
      </c>
      <c r="J170" s="7">
        <v>81</v>
      </c>
      <c r="K170" s="7" t="s">
        <v>8333</v>
      </c>
      <c r="L170" s="7" t="s">
        <v>8334</v>
      </c>
      <c r="M170" s="7" t="s">
        <v>1160</v>
      </c>
      <c r="N170" s="7" t="s">
        <v>316</v>
      </c>
      <c r="O170" s="7"/>
      <c r="P170" s="7"/>
      <c r="Q170" s="7"/>
      <c r="R170" s="7"/>
      <c r="S170" s="7"/>
      <c r="T170" s="7"/>
      <c r="U170" s="7"/>
      <c r="V170" s="7"/>
      <c r="W170" s="7"/>
      <c r="X170" s="7"/>
      <c r="Y170" s="7"/>
      <c r="Z170" s="7"/>
      <c r="AA170" s="7"/>
      <c r="AB170" s="7"/>
    </row>
    <row r="171" spans="1:28" ht="22.5" customHeight="1">
      <c r="A171" t="s">
        <v>14465</v>
      </c>
      <c r="B171" s="7" t="s">
        <v>8240</v>
      </c>
      <c r="C171" s="7" t="s">
        <v>8335</v>
      </c>
      <c r="D171" s="7" t="s">
        <v>8336</v>
      </c>
      <c r="E171" s="7" t="s">
        <v>8337</v>
      </c>
      <c r="F171" s="7" t="s">
        <v>8338</v>
      </c>
      <c r="G171" s="7"/>
      <c r="H171" s="17" t="s">
        <v>8339</v>
      </c>
      <c r="I171" s="7">
        <v>4.8</v>
      </c>
      <c r="J171" s="7">
        <v>133</v>
      </c>
      <c r="K171" s="7" t="s">
        <v>8340</v>
      </c>
      <c r="L171" s="7" t="s">
        <v>8341</v>
      </c>
      <c r="M171" s="7" t="s">
        <v>1160</v>
      </c>
      <c r="N171" s="7" t="s">
        <v>119</v>
      </c>
      <c r="O171" s="7"/>
      <c r="P171" s="7"/>
      <c r="Q171" s="7"/>
      <c r="R171" s="7"/>
      <c r="S171" s="7"/>
      <c r="T171" s="7"/>
      <c r="U171" s="7"/>
      <c r="V171" s="7"/>
      <c r="W171" s="7"/>
      <c r="X171" s="7"/>
      <c r="Y171" s="7"/>
      <c r="Z171" s="7"/>
      <c r="AA171" s="7"/>
      <c r="AB171" s="7"/>
    </row>
    <row r="172" spans="1:28" ht="22.5" customHeight="1">
      <c r="A172" t="s">
        <v>14465</v>
      </c>
      <c r="B172" s="7" t="s">
        <v>8240</v>
      </c>
      <c r="C172" s="7" t="s">
        <v>7051</v>
      </c>
      <c r="D172" s="7" t="s">
        <v>8342</v>
      </c>
      <c r="E172" s="7" t="s">
        <v>8343</v>
      </c>
      <c r="F172" s="7" t="s">
        <v>8344</v>
      </c>
      <c r="G172" s="7"/>
      <c r="H172" s="17" t="s">
        <v>8345</v>
      </c>
      <c r="I172" s="7">
        <v>5</v>
      </c>
      <c r="J172" s="7">
        <v>12</v>
      </c>
      <c r="K172" s="7" t="s">
        <v>8346</v>
      </c>
      <c r="L172" s="7" t="s">
        <v>8347</v>
      </c>
      <c r="M172" s="7" t="s">
        <v>1160</v>
      </c>
      <c r="N172" s="7" t="s">
        <v>119</v>
      </c>
      <c r="O172" s="7"/>
      <c r="P172" s="7"/>
      <c r="Q172" s="7"/>
      <c r="R172" s="7"/>
      <c r="S172" s="7"/>
      <c r="T172" s="7"/>
      <c r="U172" s="7"/>
      <c r="V172" s="7"/>
      <c r="W172" s="7"/>
      <c r="X172" s="7"/>
      <c r="Y172" s="7"/>
      <c r="Z172" s="7"/>
      <c r="AA172" s="7"/>
      <c r="AB172" s="7"/>
    </row>
    <row r="173" spans="1:28" ht="22.5" customHeight="1">
      <c r="A173" t="s">
        <v>14465</v>
      </c>
      <c r="B173" s="7" t="s">
        <v>4270</v>
      </c>
      <c r="C173" s="7" t="s">
        <v>8348</v>
      </c>
      <c r="D173" s="7" t="s">
        <v>8349</v>
      </c>
      <c r="E173" s="7" t="s">
        <v>8350</v>
      </c>
      <c r="F173" s="7" t="s">
        <v>8351</v>
      </c>
      <c r="G173" s="7"/>
      <c r="H173" s="17" t="s">
        <v>8352</v>
      </c>
      <c r="I173" s="7">
        <v>4.8</v>
      </c>
      <c r="J173" s="7">
        <v>267</v>
      </c>
      <c r="K173" s="7" t="s">
        <v>8353</v>
      </c>
      <c r="L173" s="7" t="s">
        <v>8354</v>
      </c>
      <c r="M173" s="7" t="s">
        <v>1300</v>
      </c>
      <c r="N173" s="7" t="s">
        <v>316</v>
      </c>
      <c r="O173" s="7"/>
      <c r="P173" s="7"/>
      <c r="Q173" s="7"/>
      <c r="R173" s="7"/>
      <c r="S173" s="7"/>
      <c r="T173" s="7"/>
      <c r="U173" s="7"/>
      <c r="V173" s="7"/>
      <c r="W173" s="7"/>
      <c r="X173" s="7"/>
      <c r="Y173" s="7"/>
      <c r="Z173" s="7"/>
      <c r="AA173" s="7"/>
      <c r="AB173" s="7"/>
    </row>
    <row r="174" spans="1:28" ht="22.5" customHeight="1">
      <c r="A174" t="s">
        <v>14465</v>
      </c>
      <c r="B174" s="7" t="s">
        <v>4270</v>
      </c>
      <c r="C174" s="7" t="s">
        <v>8355</v>
      </c>
      <c r="D174" s="7" t="s">
        <v>8356</v>
      </c>
      <c r="E174" s="7" t="s">
        <v>8357</v>
      </c>
      <c r="F174" s="7" t="s">
        <v>8358</v>
      </c>
      <c r="G174" s="7"/>
      <c r="H174" s="17" t="s">
        <v>8359</v>
      </c>
      <c r="I174" s="7">
        <v>4.9000000000000004</v>
      </c>
      <c r="J174" s="7">
        <v>236</v>
      </c>
      <c r="K174" s="7" t="s">
        <v>8360</v>
      </c>
      <c r="L174" s="7" t="s">
        <v>8361</v>
      </c>
      <c r="M174" s="7" t="s">
        <v>1300</v>
      </c>
      <c r="N174" s="7" t="s">
        <v>8362</v>
      </c>
      <c r="O174" s="7"/>
      <c r="P174" s="7"/>
      <c r="Q174" s="7"/>
      <c r="R174" s="7"/>
      <c r="S174" s="7"/>
      <c r="T174" s="7"/>
      <c r="U174" s="7"/>
      <c r="V174" s="7"/>
      <c r="W174" s="7"/>
      <c r="X174" s="7"/>
      <c r="Y174" s="7"/>
      <c r="Z174" s="7"/>
      <c r="AA174" s="7"/>
      <c r="AB174" s="7"/>
    </row>
    <row r="175" spans="1:28" ht="22.5" customHeight="1">
      <c r="A175" t="s">
        <v>14465</v>
      </c>
      <c r="B175" s="7" t="s">
        <v>4270</v>
      </c>
      <c r="C175" s="7" t="s">
        <v>8363</v>
      </c>
      <c r="D175" s="7" t="s">
        <v>8364</v>
      </c>
      <c r="E175" s="7" t="s">
        <v>8365</v>
      </c>
      <c r="F175" s="7" t="s">
        <v>8366</v>
      </c>
      <c r="G175" s="7"/>
      <c r="H175" s="17" t="s">
        <v>8367</v>
      </c>
      <c r="I175" s="7">
        <v>5</v>
      </c>
      <c r="J175" s="7">
        <v>386</v>
      </c>
      <c r="K175" s="7" t="s">
        <v>8368</v>
      </c>
      <c r="L175" s="7" t="s">
        <v>8369</v>
      </c>
      <c r="M175" s="7" t="s">
        <v>1300</v>
      </c>
      <c r="N175" s="7" t="s">
        <v>8370</v>
      </c>
      <c r="O175" s="7"/>
      <c r="P175" s="7"/>
      <c r="Q175" s="7"/>
      <c r="R175" s="7"/>
      <c r="S175" s="7"/>
      <c r="T175" s="7"/>
      <c r="U175" s="7"/>
      <c r="V175" s="7"/>
      <c r="W175" s="7"/>
      <c r="X175" s="7"/>
      <c r="Y175" s="7"/>
      <c r="Z175" s="7"/>
      <c r="AA175" s="7"/>
      <c r="AB175" s="7"/>
    </row>
    <row r="176" spans="1:28" ht="22.5" customHeight="1">
      <c r="A176" t="s">
        <v>14465</v>
      </c>
      <c r="B176" s="7" t="s">
        <v>4270</v>
      </c>
      <c r="C176" s="7" t="s">
        <v>8371</v>
      </c>
      <c r="D176" s="7" t="s">
        <v>8372</v>
      </c>
      <c r="E176" s="7" t="s">
        <v>8373</v>
      </c>
      <c r="F176" s="7" t="s">
        <v>8374</v>
      </c>
      <c r="G176" s="7"/>
      <c r="H176" s="17" t="s">
        <v>8375</v>
      </c>
      <c r="I176" s="7">
        <v>4.9000000000000004</v>
      </c>
      <c r="J176" s="7">
        <v>177</v>
      </c>
      <c r="K176" s="7" t="s">
        <v>8353</v>
      </c>
      <c r="L176" s="7" t="s">
        <v>8376</v>
      </c>
      <c r="M176" s="7" t="s">
        <v>1300</v>
      </c>
      <c r="N176" s="7" t="s">
        <v>316</v>
      </c>
      <c r="O176" s="7"/>
      <c r="P176" s="7"/>
      <c r="Q176" s="7"/>
      <c r="R176" s="7"/>
      <c r="S176" s="7"/>
      <c r="T176" s="7"/>
      <c r="U176" s="7"/>
      <c r="V176" s="7"/>
      <c r="W176" s="7"/>
      <c r="X176" s="7"/>
      <c r="Y176" s="7"/>
      <c r="Z176" s="7"/>
      <c r="AA176" s="7"/>
      <c r="AB176" s="7"/>
    </row>
    <row r="177" spans="1:28" ht="22.5" customHeight="1">
      <c r="A177" t="s">
        <v>14465</v>
      </c>
      <c r="B177" s="7" t="s">
        <v>4270</v>
      </c>
      <c r="C177" s="7" t="s">
        <v>8377</v>
      </c>
      <c r="D177" s="7" t="s">
        <v>8378</v>
      </c>
      <c r="E177" s="7" t="s">
        <v>8379</v>
      </c>
      <c r="F177" s="7" t="s">
        <v>8380</v>
      </c>
      <c r="G177" s="7"/>
      <c r="H177" s="17" t="s">
        <v>8381</v>
      </c>
      <c r="I177" s="7">
        <v>5</v>
      </c>
      <c r="J177" s="7">
        <v>9</v>
      </c>
      <c r="K177" s="7" t="s">
        <v>8382</v>
      </c>
      <c r="L177" s="7" t="s">
        <v>8383</v>
      </c>
      <c r="M177" s="7" t="s">
        <v>1300</v>
      </c>
      <c r="N177" s="7" t="s">
        <v>8383</v>
      </c>
      <c r="O177" s="7"/>
      <c r="P177" s="7"/>
      <c r="Q177" s="7"/>
      <c r="R177" s="7"/>
      <c r="S177" s="7"/>
      <c r="T177" s="7"/>
      <c r="U177" s="7"/>
      <c r="V177" s="7"/>
      <c r="W177" s="7"/>
      <c r="X177" s="7"/>
      <c r="Y177" s="7"/>
      <c r="Z177" s="7"/>
      <c r="AA177" s="7"/>
      <c r="AB177" s="7"/>
    </row>
    <row r="178" spans="1:28" ht="22.5" customHeight="1">
      <c r="A178" t="s">
        <v>14465</v>
      </c>
      <c r="B178" s="7" t="s">
        <v>4270</v>
      </c>
      <c r="C178" s="7" t="s">
        <v>8384</v>
      </c>
      <c r="D178" s="7" t="s">
        <v>8385</v>
      </c>
      <c r="E178" s="7" t="s">
        <v>8386</v>
      </c>
      <c r="F178" s="7" t="s">
        <v>8387</v>
      </c>
      <c r="G178" s="7"/>
      <c r="H178" s="17" t="s">
        <v>8388</v>
      </c>
      <c r="I178" s="7">
        <v>5</v>
      </c>
      <c r="J178" s="7">
        <v>325</v>
      </c>
      <c r="K178" s="7" t="s">
        <v>8382</v>
      </c>
      <c r="L178" s="7" t="s">
        <v>8389</v>
      </c>
      <c r="M178" s="7" t="s">
        <v>1300</v>
      </c>
      <c r="N178" s="7" t="s">
        <v>888</v>
      </c>
      <c r="O178" s="7"/>
      <c r="P178" s="7"/>
      <c r="Q178" s="7"/>
      <c r="R178" s="7"/>
      <c r="S178" s="7"/>
      <c r="T178" s="7"/>
      <c r="U178" s="7"/>
      <c r="V178" s="7"/>
      <c r="W178" s="7"/>
      <c r="X178" s="7"/>
      <c r="Y178" s="7"/>
      <c r="Z178" s="7"/>
      <c r="AA178" s="7"/>
      <c r="AB178" s="7"/>
    </row>
    <row r="179" spans="1:28" ht="22.5" customHeight="1">
      <c r="A179" t="s">
        <v>14465</v>
      </c>
      <c r="B179" s="7" t="s">
        <v>4270</v>
      </c>
      <c r="C179" s="7" t="s">
        <v>8390</v>
      </c>
      <c r="D179" s="7" t="s">
        <v>8391</v>
      </c>
      <c r="E179" s="7" t="s">
        <v>8392</v>
      </c>
      <c r="F179" s="7" t="s">
        <v>8393</v>
      </c>
      <c r="G179" s="7"/>
      <c r="H179" s="17" t="s">
        <v>8394</v>
      </c>
      <c r="I179" s="7">
        <v>5</v>
      </c>
      <c r="J179" s="7">
        <v>47</v>
      </c>
      <c r="K179" s="7" t="s">
        <v>8353</v>
      </c>
      <c r="L179" s="7" t="s">
        <v>8389</v>
      </c>
      <c r="M179" s="7" t="s">
        <v>1300</v>
      </c>
      <c r="N179" s="7" t="s">
        <v>8395</v>
      </c>
      <c r="O179" s="7"/>
      <c r="P179" s="7"/>
      <c r="Q179" s="7"/>
      <c r="R179" s="7"/>
      <c r="S179" s="7"/>
      <c r="T179" s="7"/>
      <c r="U179" s="7"/>
      <c r="V179" s="7"/>
      <c r="W179" s="7"/>
      <c r="X179" s="7"/>
      <c r="Y179" s="7"/>
      <c r="Z179" s="7"/>
      <c r="AA179" s="7"/>
      <c r="AB179" s="7"/>
    </row>
    <row r="180" spans="1:28" ht="22.5" customHeight="1">
      <c r="A180" t="s">
        <v>14465</v>
      </c>
      <c r="B180" s="7" t="s">
        <v>4270</v>
      </c>
      <c r="C180" s="7" t="s">
        <v>8396</v>
      </c>
      <c r="D180" s="7" t="s">
        <v>8397</v>
      </c>
      <c r="E180" s="7" t="s">
        <v>8398</v>
      </c>
      <c r="F180" s="7" t="s">
        <v>8399</v>
      </c>
      <c r="G180" s="7"/>
      <c r="H180" s="17" t="s">
        <v>8400</v>
      </c>
      <c r="I180" s="7">
        <v>5</v>
      </c>
      <c r="J180" s="7">
        <v>33</v>
      </c>
      <c r="K180" s="7" t="s">
        <v>8382</v>
      </c>
      <c r="L180" s="7" t="s">
        <v>8401</v>
      </c>
      <c r="M180" s="7" t="s">
        <v>1300</v>
      </c>
      <c r="N180" s="7" t="s">
        <v>316</v>
      </c>
      <c r="O180" s="7"/>
      <c r="P180" s="7"/>
      <c r="Q180" s="7"/>
      <c r="R180" s="7"/>
      <c r="S180" s="7"/>
      <c r="T180" s="7"/>
      <c r="U180" s="7"/>
      <c r="V180" s="7"/>
      <c r="W180" s="7"/>
      <c r="X180" s="7"/>
      <c r="Y180" s="7"/>
      <c r="Z180" s="7"/>
      <c r="AA180" s="7"/>
      <c r="AB180" s="7"/>
    </row>
    <row r="181" spans="1:28" ht="22.5" customHeight="1">
      <c r="A181" t="s">
        <v>14465</v>
      </c>
      <c r="B181" s="7" t="s">
        <v>4270</v>
      </c>
      <c r="C181" s="7" t="s">
        <v>8384</v>
      </c>
      <c r="D181" s="7" t="s">
        <v>8402</v>
      </c>
      <c r="E181" s="7" t="s">
        <v>8403</v>
      </c>
      <c r="F181" s="7" t="s">
        <v>8404</v>
      </c>
      <c r="G181" s="7"/>
      <c r="H181" s="17" t="s">
        <v>8405</v>
      </c>
      <c r="I181" s="7">
        <v>4.9000000000000004</v>
      </c>
      <c r="J181" s="7">
        <v>161</v>
      </c>
      <c r="K181" s="7" t="s">
        <v>8382</v>
      </c>
      <c r="L181" s="7" t="s">
        <v>8406</v>
      </c>
      <c r="M181" s="7" t="s">
        <v>1300</v>
      </c>
      <c r="N181" s="7" t="s">
        <v>8407</v>
      </c>
      <c r="O181" s="7"/>
      <c r="P181" s="7"/>
      <c r="Q181" s="7"/>
      <c r="R181" s="7"/>
      <c r="S181" s="7"/>
      <c r="T181" s="7"/>
      <c r="U181" s="7"/>
      <c r="V181" s="7"/>
      <c r="W181" s="7"/>
      <c r="X181" s="7"/>
      <c r="Y181" s="7"/>
      <c r="Z181" s="7"/>
      <c r="AA181" s="7"/>
      <c r="AB181" s="7"/>
    </row>
    <row r="182" spans="1:28" ht="22.5" customHeight="1">
      <c r="A182" t="s">
        <v>14465</v>
      </c>
      <c r="B182" s="7" t="s">
        <v>17</v>
      </c>
      <c r="C182" s="7" t="s">
        <v>8408</v>
      </c>
      <c r="D182" s="7" t="s">
        <v>8409</v>
      </c>
      <c r="E182" s="7" t="s">
        <v>8410</v>
      </c>
      <c r="F182" s="7" t="s">
        <v>8411</v>
      </c>
      <c r="G182" s="7"/>
      <c r="H182" s="17" t="s">
        <v>8412</v>
      </c>
      <c r="I182" s="7">
        <v>4.9000000000000004</v>
      </c>
      <c r="J182" s="7">
        <v>774</v>
      </c>
      <c r="K182" s="7" t="s">
        <v>8413</v>
      </c>
      <c r="L182" s="7" t="s">
        <v>8414</v>
      </c>
      <c r="M182" s="7" t="s">
        <v>17</v>
      </c>
      <c r="N182" s="7" t="s">
        <v>316</v>
      </c>
      <c r="O182" s="7"/>
      <c r="P182" s="7"/>
      <c r="Q182" s="7"/>
      <c r="R182" s="7"/>
      <c r="S182" s="7"/>
      <c r="T182" s="7"/>
      <c r="U182" s="7"/>
      <c r="V182" s="7"/>
      <c r="W182" s="7"/>
      <c r="X182" s="7"/>
      <c r="Y182" s="7"/>
      <c r="Z182" s="7"/>
      <c r="AA182" s="7"/>
      <c r="AB182" s="7"/>
    </row>
    <row r="183" spans="1:28" ht="22.5" customHeight="1">
      <c r="A183" t="s">
        <v>14465</v>
      </c>
      <c r="B183" s="7" t="s">
        <v>17</v>
      </c>
      <c r="C183" s="7" t="s">
        <v>8415</v>
      </c>
      <c r="D183" s="7" t="s">
        <v>8416</v>
      </c>
      <c r="E183" s="7" t="s">
        <v>8417</v>
      </c>
      <c r="F183" s="7" t="s">
        <v>8418</v>
      </c>
      <c r="G183" s="7"/>
      <c r="H183" s="17" t="s">
        <v>8419</v>
      </c>
      <c r="I183" s="7">
        <v>4.9000000000000004</v>
      </c>
      <c r="J183" s="7">
        <v>462</v>
      </c>
      <c r="K183" s="7" t="s">
        <v>8420</v>
      </c>
      <c r="L183" s="7" t="s">
        <v>8421</v>
      </c>
      <c r="M183" s="7" t="s">
        <v>17</v>
      </c>
      <c r="N183" s="7" t="s">
        <v>8422</v>
      </c>
      <c r="O183" s="7"/>
      <c r="P183" s="7"/>
      <c r="Q183" s="7"/>
      <c r="R183" s="7"/>
      <c r="S183" s="7"/>
      <c r="T183" s="7"/>
      <c r="U183" s="7"/>
      <c r="V183" s="7"/>
      <c r="W183" s="7"/>
      <c r="X183" s="7"/>
      <c r="Y183" s="7"/>
      <c r="Z183" s="7"/>
      <c r="AA183" s="7"/>
      <c r="AB183" s="7"/>
    </row>
    <row r="184" spans="1:28" ht="22.5" customHeight="1">
      <c r="A184" t="s">
        <v>14465</v>
      </c>
      <c r="B184" s="7" t="s">
        <v>17</v>
      </c>
      <c r="C184" s="7" t="s">
        <v>8423</v>
      </c>
      <c r="D184" s="7" t="s">
        <v>8424</v>
      </c>
      <c r="E184" s="7" t="s">
        <v>8425</v>
      </c>
      <c r="F184" s="7" t="s">
        <v>8426</v>
      </c>
      <c r="G184" s="7"/>
      <c r="H184" s="17" t="s">
        <v>8427</v>
      </c>
      <c r="I184" s="7">
        <v>4.7</v>
      </c>
      <c r="J184" s="7" t="s">
        <v>6280</v>
      </c>
      <c r="K184" s="7" t="s">
        <v>8428</v>
      </c>
      <c r="L184" s="7" t="s">
        <v>8429</v>
      </c>
      <c r="M184" s="7" t="s">
        <v>17</v>
      </c>
      <c r="N184" s="7" t="s">
        <v>316</v>
      </c>
      <c r="O184" s="7"/>
      <c r="P184" s="7"/>
      <c r="Q184" s="7"/>
      <c r="R184" s="7"/>
      <c r="S184" s="7"/>
      <c r="T184" s="7"/>
      <c r="U184" s="7"/>
      <c r="V184" s="7"/>
      <c r="W184" s="7"/>
      <c r="X184" s="7"/>
      <c r="Y184" s="7"/>
      <c r="Z184" s="7"/>
      <c r="AA184" s="7"/>
      <c r="AB184" s="7"/>
    </row>
    <row r="185" spans="1:28" ht="22.5" customHeight="1">
      <c r="A185" t="s">
        <v>14465</v>
      </c>
      <c r="B185" s="7" t="s">
        <v>17</v>
      </c>
      <c r="C185" s="7" t="s">
        <v>8430</v>
      </c>
      <c r="D185" s="7" t="s">
        <v>8431</v>
      </c>
      <c r="E185" s="7" t="s">
        <v>8432</v>
      </c>
      <c r="F185" s="7" t="s">
        <v>8433</v>
      </c>
      <c r="G185" s="7"/>
      <c r="H185" s="17" t="s">
        <v>8434</v>
      </c>
      <c r="I185" s="7">
        <v>4.9000000000000004</v>
      </c>
      <c r="J185" s="7">
        <v>479</v>
      </c>
      <c r="K185" s="7" t="s">
        <v>8435</v>
      </c>
      <c r="L185" s="7" t="s">
        <v>8436</v>
      </c>
      <c r="M185" s="7" t="s">
        <v>17</v>
      </c>
      <c r="N185" s="7" t="s">
        <v>316</v>
      </c>
      <c r="O185" s="7"/>
      <c r="P185" s="7"/>
      <c r="Q185" s="7"/>
      <c r="R185" s="7"/>
      <c r="S185" s="7"/>
      <c r="T185" s="7"/>
      <c r="U185" s="7"/>
      <c r="V185" s="7"/>
      <c r="W185" s="7"/>
      <c r="X185" s="7"/>
      <c r="Y185" s="7"/>
      <c r="Z185" s="7"/>
      <c r="AA185" s="7"/>
      <c r="AB185" s="7"/>
    </row>
    <row r="186" spans="1:28" ht="22.5" customHeight="1">
      <c r="A186" t="s">
        <v>14465</v>
      </c>
      <c r="B186" s="7" t="s">
        <v>17</v>
      </c>
      <c r="C186" s="7" t="s">
        <v>8437</v>
      </c>
      <c r="D186" s="7" t="s">
        <v>8438</v>
      </c>
      <c r="E186" s="7" t="s">
        <v>8439</v>
      </c>
      <c r="F186" s="7" t="s">
        <v>8440</v>
      </c>
      <c r="G186" s="7"/>
      <c r="H186" s="17" t="s">
        <v>8441</v>
      </c>
      <c r="I186" s="7">
        <v>5</v>
      </c>
      <c r="J186" s="7">
        <v>278</v>
      </c>
      <c r="K186" s="7" t="s">
        <v>8442</v>
      </c>
      <c r="L186" s="7" t="s">
        <v>8443</v>
      </c>
      <c r="M186" s="7" t="s">
        <v>17</v>
      </c>
      <c r="N186" s="7" t="s">
        <v>316</v>
      </c>
      <c r="O186" s="7"/>
      <c r="P186" s="7"/>
      <c r="Q186" s="7"/>
      <c r="R186" s="7"/>
      <c r="S186" s="7"/>
      <c r="T186" s="7"/>
      <c r="U186" s="7"/>
      <c r="V186" s="7"/>
      <c r="W186" s="7"/>
      <c r="X186" s="7"/>
      <c r="Y186" s="7"/>
      <c r="Z186" s="7"/>
      <c r="AA186" s="7"/>
      <c r="AB186" s="7"/>
    </row>
    <row r="187" spans="1:28" ht="22.5" customHeight="1">
      <c r="A187" t="s">
        <v>14465</v>
      </c>
      <c r="B187" s="7" t="s">
        <v>17</v>
      </c>
      <c r="C187" s="7" t="s">
        <v>8444</v>
      </c>
      <c r="D187" s="7" t="s">
        <v>8445</v>
      </c>
      <c r="E187" s="7" t="s">
        <v>8446</v>
      </c>
      <c r="F187" s="7" t="s">
        <v>8447</v>
      </c>
      <c r="G187" s="7"/>
      <c r="H187" s="17" t="s">
        <v>8448</v>
      </c>
      <c r="I187" s="7">
        <v>4.9000000000000004</v>
      </c>
      <c r="J187" s="7">
        <v>274</v>
      </c>
      <c r="K187" s="7" t="s">
        <v>8449</v>
      </c>
      <c r="L187" s="7" t="s">
        <v>8450</v>
      </c>
      <c r="M187" s="7" t="s">
        <v>17</v>
      </c>
      <c r="N187" s="7" t="s">
        <v>316</v>
      </c>
      <c r="O187" s="7"/>
      <c r="P187" s="7"/>
      <c r="Q187" s="7"/>
      <c r="R187" s="7"/>
      <c r="S187" s="7"/>
      <c r="T187" s="7"/>
      <c r="U187" s="7"/>
      <c r="V187" s="7"/>
      <c r="W187" s="7"/>
      <c r="X187" s="7"/>
      <c r="Y187" s="7"/>
      <c r="Z187" s="7"/>
      <c r="AA187" s="7"/>
      <c r="AB187" s="7"/>
    </row>
    <row r="188" spans="1:28" ht="22.5" customHeight="1">
      <c r="A188" t="s">
        <v>14465</v>
      </c>
      <c r="B188" s="7" t="s">
        <v>17</v>
      </c>
      <c r="C188" s="7" t="s">
        <v>8451</v>
      </c>
      <c r="D188" s="7" t="s">
        <v>8452</v>
      </c>
      <c r="E188" s="7" t="s">
        <v>8453</v>
      </c>
      <c r="F188" s="7" t="s">
        <v>8454</v>
      </c>
      <c r="G188" s="7"/>
      <c r="H188" s="17" t="s">
        <v>8455</v>
      </c>
      <c r="I188" s="7">
        <v>4.5999999999999996</v>
      </c>
      <c r="J188" s="7">
        <v>127</v>
      </c>
      <c r="K188" s="7" t="s">
        <v>8442</v>
      </c>
      <c r="L188" s="7" t="s">
        <v>8456</v>
      </c>
      <c r="M188" s="7" t="s">
        <v>17</v>
      </c>
      <c r="N188" s="7" t="s">
        <v>8457</v>
      </c>
      <c r="O188" s="7"/>
      <c r="P188" s="7"/>
      <c r="Q188" s="7"/>
      <c r="R188" s="7"/>
      <c r="S188" s="7"/>
      <c r="T188" s="7"/>
      <c r="U188" s="7"/>
      <c r="V188" s="7"/>
      <c r="W188" s="7"/>
      <c r="X188" s="7"/>
      <c r="Y188" s="7"/>
      <c r="Z188" s="7"/>
      <c r="AA188" s="7"/>
      <c r="AB188" s="7"/>
    </row>
    <row r="189" spans="1:28" ht="22.5" customHeight="1">
      <c r="A189" t="s">
        <v>14465</v>
      </c>
      <c r="B189" s="7" t="s">
        <v>17</v>
      </c>
      <c r="C189" s="7" t="s">
        <v>8458</v>
      </c>
      <c r="D189" s="7" t="s">
        <v>8459</v>
      </c>
      <c r="E189" s="7" t="s">
        <v>8460</v>
      </c>
      <c r="F189" s="7" t="s">
        <v>8461</v>
      </c>
      <c r="G189" s="7"/>
      <c r="H189" s="17" t="s">
        <v>8462</v>
      </c>
      <c r="I189" s="7">
        <v>4.7</v>
      </c>
      <c r="J189" s="7" t="s">
        <v>7659</v>
      </c>
      <c r="K189" s="7" t="s">
        <v>8463</v>
      </c>
      <c r="L189" s="7" t="s">
        <v>8464</v>
      </c>
      <c r="M189" s="7" t="s">
        <v>17</v>
      </c>
      <c r="N189" s="7" t="s">
        <v>316</v>
      </c>
      <c r="O189" s="7"/>
      <c r="P189" s="7"/>
      <c r="Q189" s="7"/>
      <c r="R189" s="7"/>
      <c r="S189" s="7"/>
      <c r="T189" s="7"/>
      <c r="U189" s="7"/>
      <c r="V189" s="7"/>
      <c r="W189" s="7"/>
      <c r="X189" s="7"/>
      <c r="Y189" s="7"/>
      <c r="Z189" s="7"/>
      <c r="AA189" s="7"/>
      <c r="AB189" s="7"/>
    </row>
    <row r="190" spans="1:28" ht="22.5" customHeight="1">
      <c r="A190" t="s">
        <v>14465</v>
      </c>
      <c r="B190" s="7" t="s">
        <v>17</v>
      </c>
      <c r="C190" s="7" t="s">
        <v>8465</v>
      </c>
      <c r="D190" s="7" t="s">
        <v>8466</v>
      </c>
      <c r="E190" s="7" t="s">
        <v>8467</v>
      </c>
      <c r="F190" s="7" t="s">
        <v>8468</v>
      </c>
      <c r="G190" s="7"/>
      <c r="H190" s="17" t="s">
        <v>8469</v>
      </c>
      <c r="I190" s="7">
        <v>4.7</v>
      </c>
      <c r="J190" s="7">
        <v>294</v>
      </c>
      <c r="K190" s="7" t="s">
        <v>7443</v>
      </c>
      <c r="L190" s="7" t="s">
        <v>8450</v>
      </c>
      <c r="M190" s="7" t="s">
        <v>17</v>
      </c>
      <c r="N190" s="7" t="s">
        <v>316</v>
      </c>
      <c r="O190" s="7"/>
      <c r="P190" s="7"/>
      <c r="Q190" s="7"/>
      <c r="R190" s="7"/>
      <c r="S190" s="7"/>
      <c r="T190" s="7"/>
      <c r="U190" s="7"/>
      <c r="V190" s="7"/>
      <c r="W190" s="7"/>
      <c r="X190" s="7"/>
      <c r="Y190" s="7"/>
      <c r="Z190" s="7"/>
      <c r="AA190" s="7"/>
      <c r="AB190" s="7"/>
    </row>
    <row r="191" spans="1:28" ht="22.5" customHeight="1">
      <c r="A191" t="s">
        <v>14465</v>
      </c>
      <c r="B191" s="7" t="s">
        <v>17</v>
      </c>
      <c r="C191" s="7" t="s">
        <v>8470</v>
      </c>
      <c r="D191" s="7" t="s">
        <v>8471</v>
      </c>
      <c r="E191" s="7" t="s">
        <v>8472</v>
      </c>
      <c r="F191" s="7" t="s">
        <v>8473</v>
      </c>
      <c r="G191" s="7"/>
      <c r="H191" s="17" t="s">
        <v>8474</v>
      </c>
      <c r="I191" s="7">
        <v>5</v>
      </c>
      <c r="J191" s="7">
        <v>336</v>
      </c>
      <c r="K191" s="7" t="s">
        <v>8442</v>
      </c>
      <c r="L191" s="7" t="s">
        <v>8450</v>
      </c>
      <c r="M191" s="7" t="s">
        <v>17</v>
      </c>
      <c r="N191" s="7" t="s">
        <v>316</v>
      </c>
      <c r="O191" s="7"/>
      <c r="P191" s="7"/>
      <c r="Q191" s="7"/>
      <c r="R191" s="7"/>
      <c r="S191" s="7"/>
      <c r="T191" s="7"/>
      <c r="U191" s="7"/>
      <c r="V191" s="7"/>
      <c r="W191" s="7"/>
      <c r="X191" s="7"/>
      <c r="Y191" s="7"/>
      <c r="Z191" s="7"/>
      <c r="AA191" s="7"/>
      <c r="AB191" s="7"/>
    </row>
    <row r="192" spans="1:28" ht="22.5" customHeight="1">
      <c r="A192" t="s">
        <v>14465</v>
      </c>
      <c r="B192" s="7" t="s">
        <v>17</v>
      </c>
      <c r="C192" s="7" t="s">
        <v>8475</v>
      </c>
      <c r="D192" s="7" t="s">
        <v>8476</v>
      </c>
      <c r="E192" s="7" t="s">
        <v>8477</v>
      </c>
      <c r="F192" s="7" t="s">
        <v>8478</v>
      </c>
      <c r="G192" s="7"/>
      <c r="H192" s="17" t="s">
        <v>8479</v>
      </c>
      <c r="I192" s="7">
        <v>4.7</v>
      </c>
      <c r="J192" s="7">
        <v>898</v>
      </c>
      <c r="K192" s="7" t="s">
        <v>8463</v>
      </c>
      <c r="L192" s="7" t="s">
        <v>8429</v>
      </c>
      <c r="M192" s="7" t="s">
        <v>17</v>
      </c>
      <c r="N192" s="7" t="s">
        <v>888</v>
      </c>
      <c r="O192" s="7"/>
      <c r="P192" s="7"/>
      <c r="Q192" s="7"/>
      <c r="R192" s="7"/>
      <c r="S192" s="7"/>
      <c r="T192" s="7"/>
      <c r="U192" s="7"/>
      <c r="V192" s="7"/>
      <c r="W192" s="7"/>
      <c r="X192" s="7"/>
      <c r="Y192" s="7"/>
      <c r="Z192" s="7"/>
      <c r="AA192" s="7"/>
      <c r="AB192" s="7"/>
    </row>
    <row r="193" spans="1:28" ht="22.5" customHeight="1">
      <c r="A193" t="s">
        <v>14465</v>
      </c>
      <c r="B193" s="7" t="s">
        <v>17</v>
      </c>
      <c r="C193" s="7" t="s">
        <v>8480</v>
      </c>
      <c r="D193" s="7" t="s">
        <v>8481</v>
      </c>
      <c r="E193" s="7" t="s">
        <v>8482</v>
      </c>
      <c r="F193" s="7" t="s">
        <v>8483</v>
      </c>
      <c r="G193" s="7"/>
      <c r="H193" s="17" t="s">
        <v>8484</v>
      </c>
      <c r="I193" s="7">
        <v>4.7</v>
      </c>
      <c r="J193" s="7" t="s">
        <v>7306</v>
      </c>
      <c r="K193" s="7" t="s">
        <v>8463</v>
      </c>
      <c r="L193" s="7" t="s">
        <v>8450</v>
      </c>
      <c r="M193" s="7" t="s">
        <v>17</v>
      </c>
      <c r="N193" s="7" t="s">
        <v>8485</v>
      </c>
      <c r="O193" s="7"/>
      <c r="P193" s="7"/>
      <c r="Q193" s="7"/>
      <c r="R193" s="7"/>
      <c r="S193" s="7"/>
      <c r="T193" s="7"/>
      <c r="U193" s="7"/>
      <c r="V193" s="7"/>
      <c r="W193" s="7"/>
      <c r="X193" s="7"/>
      <c r="Y193" s="7"/>
      <c r="Z193" s="7"/>
      <c r="AA193" s="7"/>
      <c r="AB193" s="7"/>
    </row>
    <row r="194" spans="1:28" ht="22.5" customHeight="1">
      <c r="A194" t="s">
        <v>14465</v>
      </c>
      <c r="B194" s="7" t="s">
        <v>17</v>
      </c>
      <c r="C194" s="7" t="s">
        <v>8486</v>
      </c>
      <c r="D194" s="7" t="s">
        <v>8487</v>
      </c>
      <c r="E194" s="7" t="s">
        <v>8488</v>
      </c>
      <c r="F194" s="7" t="s">
        <v>8489</v>
      </c>
      <c r="G194" s="7"/>
      <c r="H194" s="17" t="s">
        <v>8490</v>
      </c>
      <c r="I194" s="7">
        <v>4.9000000000000004</v>
      </c>
      <c r="J194" s="7">
        <v>555</v>
      </c>
      <c r="K194" s="7" t="s">
        <v>8413</v>
      </c>
      <c r="L194" s="7" t="s">
        <v>2953</v>
      </c>
      <c r="M194" s="7" t="s">
        <v>17</v>
      </c>
      <c r="N194" s="7" t="s">
        <v>316</v>
      </c>
      <c r="O194" s="7"/>
      <c r="P194" s="7"/>
      <c r="Q194" s="7"/>
      <c r="R194" s="7"/>
      <c r="S194" s="7"/>
      <c r="T194" s="7"/>
      <c r="U194" s="7"/>
      <c r="V194" s="7"/>
      <c r="W194" s="7"/>
      <c r="X194" s="7"/>
      <c r="Y194" s="7"/>
      <c r="Z194" s="7"/>
      <c r="AA194" s="7"/>
      <c r="AB194" s="7"/>
    </row>
    <row r="195" spans="1:28" ht="22.5" customHeight="1">
      <c r="A195" t="s">
        <v>14465</v>
      </c>
      <c r="B195" s="7" t="s">
        <v>17</v>
      </c>
      <c r="C195" s="7" t="s">
        <v>8491</v>
      </c>
      <c r="D195" s="7" t="s">
        <v>8492</v>
      </c>
      <c r="E195" s="7" t="s">
        <v>8493</v>
      </c>
      <c r="F195" s="7" t="s">
        <v>8494</v>
      </c>
      <c r="G195" s="7"/>
      <c r="H195" s="17" t="s">
        <v>8495</v>
      </c>
      <c r="I195" s="7">
        <v>4.9000000000000004</v>
      </c>
      <c r="J195" s="7">
        <v>189</v>
      </c>
      <c r="K195" s="7" t="s">
        <v>8442</v>
      </c>
      <c r="L195" s="7" t="s">
        <v>8456</v>
      </c>
      <c r="M195" s="7" t="s">
        <v>17</v>
      </c>
      <c r="N195" s="7" t="s">
        <v>8496</v>
      </c>
      <c r="O195" s="7"/>
      <c r="P195" s="7"/>
      <c r="Q195" s="7"/>
      <c r="R195" s="7"/>
      <c r="S195" s="7"/>
      <c r="T195" s="7"/>
      <c r="U195" s="7"/>
      <c r="V195" s="7"/>
      <c r="W195" s="7"/>
      <c r="X195" s="7"/>
      <c r="Y195" s="7"/>
      <c r="Z195" s="7"/>
      <c r="AA195" s="7"/>
      <c r="AB195" s="7"/>
    </row>
    <row r="196" spans="1:28" ht="22.5" customHeight="1">
      <c r="A196" t="s">
        <v>14465</v>
      </c>
      <c r="B196" s="7" t="s">
        <v>17</v>
      </c>
      <c r="C196" s="7" t="s">
        <v>8497</v>
      </c>
      <c r="D196" s="7" t="s">
        <v>8498</v>
      </c>
      <c r="E196" s="7" t="s">
        <v>8499</v>
      </c>
      <c r="F196" s="7" t="s">
        <v>8500</v>
      </c>
      <c r="G196" s="7"/>
      <c r="H196" s="17" t="s">
        <v>8501</v>
      </c>
      <c r="I196" s="7">
        <v>4.8</v>
      </c>
      <c r="J196" s="7">
        <v>290</v>
      </c>
      <c r="K196" s="7" t="s">
        <v>8442</v>
      </c>
      <c r="L196" s="7" t="s">
        <v>2953</v>
      </c>
      <c r="M196" s="7" t="s">
        <v>17</v>
      </c>
      <c r="N196" s="7" t="s">
        <v>316</v>
      </c>
      <c r="O196" s="7"/>
      <c r="P196" s="7"/>
      <c r="Q196" s="7"/>
      <c r="R196" s="7"/>
      <c r="S196" s="7"/>
      <c r="T196" s="7"/>
      <c r="U196" s="7"/>
      <c r="V196" s="7"/>
      <c r="W196" s="7"/>
      <c r="X196" s="7"/>
      <c r="Y196" s="7"/>
      <c r="Z196" s="7"/>
      <c r="AA196" s="7"/>
      <c r="AB196" s="7"/>
    </row>
    <row r="197" spans="1:28" ht="22.5" customHeight="1">
      <c r="A197" t="s">
        <v>14465</v>
      </c>
      <c r="B197" s="7" t="s">
        <v>17</v>
      </c>
      <c r="C197" s="7" t="s">
        <v>8502</v>
      </c>
      <c r="D197" s="7" t="s">
        <v>8503</v>
      </c>
      <c r="E197" s="7" t="s">
        <v>8504</v>
      </c>
      <c r="F197" s="7" t="s">
        <v>8505</v>
      </c>
      <c r="G197" s="7"/>
      <c r="H197" s="17" t="s">
        <v>8506</v>
      </c>
      <c r="I197" s="7">
        <v>4.7</v>
      </c>
      <c r="J197" s="7">
        <v>887</v>
      </c>
      <c r="K197" s="7" t="s">
        <v>8463</v>
      </c>
      <c r="L197" s="7" t="s">
        <v>8429</v>
      </c>
      <c r="M197" s="7" t="s">
        <v>17</v>
      </c>
      <c r="N197" s="7" t="s">
        <v>8507</v>
      </c>
      <c r="O197" s="7"/>
      <c r="P197" s="7"/>
      <c r="Q197" s="7"/>
      <c r="R197" s="7"/>
      <c r="S197" s="7"/>
      <c r="T197" s="7"/>
      <c r="U197" s="7"/>
      <c r="V197" s="7"/>
      <c r="W197" s="7"/>
      <c r="X197" s="7"/>
      <c r="Y197" s="7"/>
      <c r="Z197" s="7"/>
      <c r="AA197" s="7"/>
      <c r="AB197" s="7"/>
    </row>
    <row r="198" spans="1:28" ht="22.5" customHeight="1">
      <c r="A198" t="s">
        <v>14465</v>
      </c>
      <c r="B198" s="7" t="s">
        <v>17</v>
      </c>
      <c r="C198" s="7" t="s">
        <v>8508</v>
      </c>
      <c r="D198" s="7" t="s">
        <v>8509</v>
      </c>
      <c r="E198" s="7" t="s">
        <v>8510</v>
      </c>
      <c r="F198" s="7" t="s">
        <v>8511</v>
      </c>
      <c r="G198" s="7"/>
      <c r="H198" s="17" t="s">
        <v>8512</v>
      </c>
      <c r="I198" s="7">
        <v>4.7</v>
      </c>
      <c r="J198" s="7">
        <v>587</v>
      </c>
      <c r="K198" s="7" t="s">
        <v>8442</v>
      </c>
      <c r="L198" s="7" t="s">
        <v>8421</v>
      </c>
      <c r="M198" s="7" t="s">
        <v>17</v>
      </c>
      <c r="N198" s="7" t="s">
        <v>316</v>
      </c>
      <c r="O198" s="7"/>
      <c r="P198" s="7"/>
      <c r="Q198" s="7"/>
      <c r="R198" s="7"/>
      <c r="S198" s="7"/>
      <c r="T198" s="7"/>
      <c r="U198" s="7"/>
      <c r="V198" s="7"/>
      <c r="W198" s="7"/>
      <c r="X198" s="7"/>
      <c r="Y198" s="7"/>
      <c r="Z198" s="7"/>
      <c r="AA198" s="7"/>
      <c r="AB198" s="7"/>
    </row>
    <row r="199" spans="1:28" ht="12.75">
      <c r="B199" s="7"/>
      <c r="C199" s="7"/>
      <c r="D199" s="1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spans="1:28" ht="12.75">
      <c r="B200" s="7"/>
      <c r="C200" s="7"/>
      <c r="D200" s="1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spans="1:28" ht="12.75">
      <c r="B201" s="7"/>
      <c r="C201" s="7"/>
      <c r="D201" s="17"/>
      <c r="E201" s="7"/>
      <c r="F201" s="7"/>
      <c r="G201" s="7"/>
      <c r="H201" s="7"/>
      <c r="I201" s="17"/>
      <c r="J201" s="7"/>
      <c r="K201" s="7"/>
      <c r="L201" s="7"/>
      <c r="M201" s="7"/>
      <c r="N201" s="7"/>
      <c r="O201" s="7"/>
      <c r="P201" s="7"/>
      <c r="Q201" s="7"/>
      <c r="R201" s="7"/>
      <c r="S201" s="7"/>
      <c r="T201" s="7"/>
      <c r="U201" s="7"/>
      <c r="V201" s="7"/>
      <c r="W201" s="7"/>
      <c r="X201" s="7"/>
      <c r="Y201" s="7"/>
      <c r="Z201" s="7"/>
      <c r="AA201" s="7"/>
      <c r="AB201" s="7"/>
    </row>
    <row r="202" spans="1:28" ht="12.75">
      <c r="B202" s="7"/>
      <c r="C202" s="7"/>
      <c r="D202" s="1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spans="1:28" ht="12.75">
      <c r="B203" s="7"/>
      <c r="C203" s="7"/>
      <c r="D203" s="17"/>
      <c r="E203" s="7"/>
      <c r="F203" s="7"/>
      <c r="G203" s="7"/>
      <c r="H203" s="7"/>
      <c r="I203" s="17"/>
      <c r="J203" s="7"/>
      <c r="K203" s="7"/>
      <c r="L203" s="7"/>
      <c r="M203" s="7"/>
      <c r="N203" s="7"/>
      <c r="O203" s="7"/>
      <c r="P203" s="7"/>
      <c r="Q203" s="7"/>
      <c r="R203" s="7"/>
      <c r="S203" s="7"/>
      <c r="T203" s="7"/>
      <c r="U203" s="7"/>
      <c r="V203" s="7"/>
      <c r="W203" s="7"/>
      <c r="X203" s="7"/>
      <c r="Y203" s="7"/>
      <c r="Z203" s="7"/>
      <c r="AA203" s="7"/>
      <c r="AB203" s="7"/>
    </row>
    <row r="204" spans="1:28" ht="12.75">
      <c r="B204" s="7"/>
      <c r="C204" s="7"/>
      <c r="D204" s="1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spans="1:28" ht="12.75">
      <c r="B205" s="7"/>
      <c r="C205" s="7"/>
      <c r="D205" s="17"/>
      <c r="E205" s="7"/>
      <c r="F205" s="7"/>
      <c r="G205" s="7"/>
      <c r="H205" s="7"/>
      <c r="I205" s="17"/>
      <c r="J205" s="7"/>
      <c r="K205" s="7"/>
      <c r="L205" s="7"/>
      <c r="M205" s="7"/>
      <c r="N205" s="7"/>
      <c r="O205" s="7"/>
      <c r="P205" s="7"/>
      <c r="Q205" s="7"/>
      <c r="R205" s="7"/>
      <c r="S205" s="7"/>
      <c r="T205" s="7"/>
      <c r="U205" s="7"/>
      <c r="V205" s="7"/>
      <c r="W205" s="7"/>
      <c r="X205" s="7"/>
      <c r="Y205" s="7"/>
      <c r="Z205" s="7"/>
      <c r="AA205" s="7"/>
      <c r="AB205" s="7"/>
    </row>
    <row r="206" spans="1:28" ht="12.75">
      <c r="B206" s="7"/>
      <c r="C206" s="7"/>
      <c r="D206" s="1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spans="1:28" ht="12.75">
      <c r="B207" s="7"/>
      <c r="C207" s="7"/>
      <c r="D207" s="1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spans="1:28" ht="12.75">
      <c r="B208" s="7"/>
      <c r="C208" s="7"/>
      <c r="D208" s="1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spans="2:28" ht="12.75">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spans="2:28" ht="12.75">
      <c r="B210" s="7"/>
      <c r="C210" s="7"/>
      <c r="D210" s="17"/>
      <c r="E210" s="7"/>
      <c r="F210" s="7"/>
      <c r="G210" s="7"/>
      <c r="H210" s="7"/>
      <c r="I210" s="17"/>
      <c r="J210" s="7"/>
      <c r="K210" s="7"/>
      <c r="L210" s="7"/>
      <c r="M210" s="7"/>
      <c r="N210" s="7"/>
      <c r="O210" s="7"/>
      <c r="P210" s="7"/>
      <c r="Q210" s="7"/>
      <c r="R210" s="7"/>
      <c r="S210" s="7"/>
      <c r="T210" s="7"/>
      <c r="U210" s="7"/>
      <c r="V210" s="7"/>
      <c r="W210" s="7"/>
      <c r="X210" s="7"/>
      <c r="Y210" s="7"/>
      <c r="Z210" s="7"/>
      <c r="AA210" s="7"/>
      <c r="AB210" s="7"/>
    </row>
    <row r="211" spans="2:28" ht="12.75">
      <c r="B211" s="7"/>
      <c r="C211" s="7"/>
      <c r="D211" s="1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spans="2:28" ht="12.75">
      <c r="B212" s="7"/>
      <c r="C212" s="7"/>
      <c r="D212" s="1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spans="2:28" ht="12.75">
      <c r="B213" s="7"/>
      <c r="C213" s="7"/>
      <c r="D213" s="17"/>
      <c r="E213" s="7"/>
      <c r="F213" s="7"/>
      <c r="G213" s="7"/>
      <c r="H213" s="7"/>
      <c r="I213" s="17"/>
      <c r="J213" s="7"/>
      <c r="K213" s="7"/>
      <c r="L213" s="7"/>
      <c r="M213" s="7"/>
      <c r="N213" s="7"/>
      <c r="O213" s="7"/>
      <c r="P213" s="7"/>
      <c r="Q213" s="7"/>
      <c r="R213" s="7"/>
      <c r="S213" s="7"/>
      <c r="T213" s="7"/>
      <c r="U213" s="7"/>
      <c r="V213" s="7"/>
      <c r="W213" s="7"/>
      <c r="X213" s="7"/>
      <c r="Y213" s="7"/>
      <c r="Z213" s="7"/>
      <c r="AA213" s="7"/>
      <c r="AB213" s="7"/>
    </row>
    <row r="214" spans="2:28" ht="12.75">
      <c r="B214" s="7"/>
      <c r="C214" s="7"/>
      <c r="D214" s="17"/>
      <c r="E214" s="7"/>
      <c r="F214" s="7"/>
      <c r="G214" s="7"/>
      <c r="H214" s="7"/>
      <c r="I214" s="17"/>
      <c r="J214" s="7"/>
      <c r="K214" s="7"/>
      <c r="L214" s="7"/>
      <c r="M214" s="7"/>
      <c r="N214" s="7"/>
      <c r="O214" s="7"/>
      <c r="P214" s="7"/>
      <c r="Q214" s="7"/>
      <c r="R214" s="7"/>
      <c r="S214" s="7"/>
      <c r="T214" s="7"/>
      <c r="U214" s="7"/>
      <c r="V214" s="7"/>
      <c r="W214" s="7"/>
      <c r="X214" s="7"/>
      <c r="Y214" s="7"/>
      <c r="Z214" s="7"/>
      <c r="AA214" s="7"/>
      <c r="AB214" s="7"/>
    </row>
    <row r="215" spans="2:28" ht="12.75">
      <c r="B215" s="7"/>
      <c r="C215" s="7"/>
      <c r="D215" s="17"/>
      <c r="E215" s="7"/>
      <c r="F215" s="7"/>
      <c r="G215" s="7"/>
      <c r="H215" s="7"/>
      <c r="I215" s="17"/>
      <c r="J215" s="7"/>
      <c r="K215" s="7"/>
      <c r="L215" s="7"/>
      <c r="M215" s="7"/>
      <c r="N215" s="7"/>
      <c r="O215" s="7"/>
      <c r="P215" s="7"/>
      <c r="Q215" s="7"/>
      <c r="R215" s="7"/>
      <c r="S215" s="7"/>
      <c r="T215" s="7"/>
      <c r="U215" s="7"/>
      <c r="V215" s="7"/>
      <c r="W215" s="7"/>
      <c r="X215" s="7"/>
      <c r="Y215" s="7"/>
      <c r="Z215" s="7"/>
      <c r="AA215" s="7"/>
      <c r="AB215" s="7"/>
    </row>
    <row r="216" spans="2:28" ht="12.75">
      <c r="B216" s="7"/>
      <c r="C216" s="7"/>
      <c r="D216" s="17"/>
      <c r="E216" s="7"/>
      <c r="F216" s="7"/>
      <c r="G216" s="7"/>
      <c r="H216" s="7"/>
      <c r="I216" s="17"/>
      <c r="J216" s="7"/>
      <c r="K216" s="7"/>
      <c r="L216" s="7"/>
      <c r="M216" s="7"/>
      <c r="N216" s="7"/>
      <c r="O216" s="7"/>
      <c r="P216" s="7"/>
      <c r="Q216" s="7"/>
      <c r="R216" s="7"/>
      <c r="S216" s="7"/>
      <c r="T216" s="7"/>
      <c r="U216" s="7"/>
      <c r="V216" s="7"/>
      <c r="W216" s="7"/>
      <c r="X216" s="7"/>
      <c r="Y216" s="7"/>
      <c r="Z216" s="7"/>
      <c r="AA216" s="7"/>
      <c r="AB216" s="7"/>
    </row>
    <row r="217" spans="2:28" ht="12.75">
      <c r="B217" s="7"/>
      <c r="C217" s="7"/>
      <c r="D217" s="17"/>
      <c r="E217" s="7"/>
      <c r="F217" s="7"/>
      <c r="G217" s="7"/>
      <c r="H217" s="7"/>
      <c r="I217" s="17"/>
      <c r="J217" s="7"/>
      <c r="K217" s="7"/>
      <c r="L217" s="7"/>
      <c r="M217" s="7"/>
      <c r="N217" s="7"/>
      <c r="O217" s="7"/>
      <c r="P217" s="7"/>
      <c r="Q217" s="7"/>
      <c r="R217" s="7"/>
      <c r="S217" s="7"/>
      <c r="T217" s="7"/>
      <c r="U217" s="7"/>
      <c r="V217" s="7"/>
      <c r="W217" s="7"/>
      <c r="X217" s="7"/>
      <c r="Y217" s="7"/>
      <c r="Z217" s="7"/>
      <c r="AA217" s="7"/>
      <c r="AB217" s="7"/>
    </row>
    <row r="218" spans="2:28" ht="12.75">
      <c r="B218" s="7"/>
      <c r="C218" s="7"/>
      <c r="D218" s="17"/>
      <c r="E218" s="7"/>
      <c r="F218" s="7"/>
      <c r="G218" s="7"/>
      <c r="H218" s="7"/>
      <c r="I218" s="17"/>
      <c r="J218" s="7"/>
      <c r="K218" s="7"/>
      <c r="L218" s="7"/>
      <c r="M218" s="7"/>
      <c r="N218" s="7"/>
      <c r="O218" s="7"/>
      <c r="P218" s="7"/>
      <c r="Q218" s="7"/>
      <c r="R218" s="7"/>
      <c r="S218" s="7"/>
      <c r="T218" s="7"/>
      <c r="U218" s="7"/>
      <c r="V218" s="7"/>
      <c r="W218" s="7"/>
      <c r="X218" s="7"/>
      <c r="Y218" s="7"/>
      <c r="Z218" s="7"/>
      <c r="AA218" s="7"/>
      <c r="AB218" s="7"/>
    </row>
    <row r="219" spans="2:28" ht="12.75">
      <c r="B219" s="7"/>
      <c r="C219" s="7"/>
      <c r="D219" s="17"/>
      <c r="E219" s="7"/>
      <c r="F219" s="7"/>
      <c r="G219" s="7"/>
      <c r="H219" s="7"/>
      <c r="I219" s="17"/>
      <c r="J219" s="7"/>
      <c r="K219" s="7"/>
      <c r="L219" s="7"/>
      <c r="M219" s="7"/>
      <c r="N219" s="7"/>
      <c r="O219" s="7"/>
      <c r="P219" s="7"/>
      <c r="Q219" s="7"/>
      <c r="R219" s="7"/>
      <c r="S219" s="7"/>
      <c r="T219" s="7"/>
      <c r="U219" s="7"/>
      <c r="V219" s="7"/>
      <c r="W219" s="7"/>
      <c r="X219" s="7"/>
      <c r="Y219" s="7"/>
      <c r="Z219" s="7"/>
      <c r="AA219" s="7"/>
      <c r="AB219" s="7"/>
    </row>
    <row r="220" spans="2:28" ht="12.75">
      <c r="B220" s="7"/>
      <c r="C220" s="7"/>
      <c r="D220" s="17"/>
      <c r="E220" s="7"/>
      <c r="F220" s="7"/>
      <c r="G220" s="7"/>
      <c r="H220" s="7"/>
      <c r="I220" s="17"/>
      <c r="J220" s="7"/>
      <c r="K220" s="7"/>
      <c r="L220" s="7"/>
      <c r="M220" s="7"/>
      <c r="N220" s="7"/>
      <c r="O220" s="7"/>
      <c r="P220" s="7"/>
      <c r="Q220" s="7"/>
      <c r="R220" s="7"/>
      <c r="S220" s="7"/>
      <c r="T220" s="7"/>
      <c r="U220" s="7"/>
      <c r="V220" s="7"/>
      <c r="W220" s="7"/>
      <c r="X220" s="7"/>
      <c r="Y220" s="7"/>
      <c r="Z220" s="7"/>
      <c r="AA220" s="7"/>
      <c r="AB220" s="7"/>
    </row>
    <row r="221" spans="2:28" ht="12.75">
      <c r="B221" s="7"/>
      <c r="C221" s="7"/>
      <c r="D221" s="17"/>
      <c r="E221" s="7"/>
      <c r="F221" s="7"/>
      <c r="G221" s="7"/>
      <c r="H221" s="7"/>
      <c r="I221" s="17"/>
      <c r="J221" s="7"/>
      <c r="K221" s="7"/>
      <c r="L221" s="7"/>
      <c r="M221" s="7"/>
      <c r="N221" s="7"/>
      <c r="O221" s="7"/>
      <c r="P221" s="7"/>
      <c r="Q221" s="7"/>
      <c r="R221" s="7"/>
      <c r="S221" s="7"/>
      <c r="T221" s="7"/>
      <c r="U221" s="7"/>
      <c r="V221" s="7"/>
      <c r="W221" s="7"/>
      <c r="X221" s="7"/>
      <c r="Y221" s="7"/>
      <c r="Z221" s="7"/>
      <c r="AA221" s="7"/>
      <c r="AB221" s="7"/>
    </row>
    <row r="222" spans="2:28" ht="12.75">
      <c r="B222" s="7"/>
      <c r="C222" s="7"/>
      <c r="D222" s="1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spans="2:28" ht="12.75">
      <c r="B223" s="7"/>
      <c r="C223" s="7"/>
      <c r="D223" s="17"/>
      <c r="E223" s="7"/>
      <c r="F223" s="7"/>
      <c r="G223" s="7"/>
      <c r="H223" s="7"/>
      <c r="I223" s="17"/>
      <c r="J223" s="7"/>
      <c r="K223" s="7"/>
      <c r="L223" s="7"/>
      <c r="M223" s="7"/>
      <c r="N223" s="7"/>
      <c r="O223" s="7"/>
      <c r="P223" s="7"/>
      <c r="Q223" s="7"/>
      <c r="R223" s="7"/>
      <c r="S223" s="7"/>
      <c r="T223" s="7"/>
      <c r="U223" s="7"/>
      <c r="V223" s="7"/>
      <c r="W223" s="7"/>
      <c r="X223" s="7"/>
      <c r="Y223" s="7"/>
      <c r="Z223" s="7"/>
      <c r="AA223" s="7"/>
      <c r="AB223" s="7"/>
    </row>
    <row r="224" spans="2:28" ht="12.75">
      <c r="B224" s="7"/>
      <c r="C224" s="7"/>
      <c r="D224" s="17"/>
      <c r="E224" s="7"/>
      <c r="F224" s="7"/>
      <c r="G224" s="7"/>
      <c r="H224" s="7"/>
      <c r="I224" s="17"/>
      <c r="J224" s="7"/>
      <c r="K224" s="7"/>
      <c r="L224" s="7"/>
      <c r="M224" s="7"/>
      <c r="N224" s="7"/>
      <c r="O224" s="7"/>
      <c r="P224" s="7"/>
      <c r="Q224" s="7"/>
      <c r="R224" s="7"/>
      <c r="S224" s="7"/>
      <c r="T224" s="7"/>
      <c r="U224" s="7"/>
      <c r="V224" s="7"/>
      <c r="W224" s="7"/>
      <c r="X224" s="7"/>
      <c r="Y224" s="7"/>
      <c r="Z224" s="7"/>
      <c r="AA224" s="7"/>
      <c r="AB224" s="7"/>
    </row>
    <row r="225" spans="2:28" ht="12.75">
      <c r="B225" s="7"/>
      <c r="C225" s="7"/>
      <c r="D225" s="17"/>
      <c r="E225" s="7"/>
      <c r="F225" s="7"/>
      <c r="G225" s="7"/>
      <c r="H225" s="7"/>
      <c r="I225" s="17"/>
      <c r="J225" s="7"/>
      <c r="K225" s="7"/>
      <c r="L225" s="7"/>
      <c r="M225" s="7"/>
      <c r="N225" s="7"/>
      <c r="O225" s="7"/>
      <c r="P225" s="7"/>
      <c r="Q225" s="7"/>
      <c r="R225" s="7"/>
      <c r="S225" s="7"/>
      <c r="T225" s="7"/>
      <c r="U225" s="7"/>
      <c r="V225" s="7"/>
      <c r="W225" s="7"/>
      <c r="X225" s="7"/>
      <c r="Y225" s="7"/>
      <c r="Z225" s="7"/>
      <c r="AA225" s="7"/>
      <c r="AB225" s="7"/>
    </row>
    <row r="226" spans="2:28" ht="12.75">
      <c r="B226" s="7"/>
      <c r="C226" s="7"/>
      <c r="D226" s="17"/>
      <c r="E226" s="7"/>
      <c r="F226" s="7"/>
      <c r="G226" s="7"/>
      <c r="H226" s="7"/>
      <c r="I226" s="17"/>
      <c r="J226" s="7"/>
      <c r="K226" s="7"/>
      <c r="L226" s="7"/>
      <c r="M226" s="7"/>
      <c r="N226" s="7"/>
      <c r="O226" s="7"/>
      <c r="P226" s="7"/>
      <c r="Q226" s="7"/>
      <c r="R226" s="7"/>
      <c r="S226" s="7"/>
      <c r="T226" s="7"/>
      <c r="U226" s="7"/>
      <c r="V226" s="7"/>
      <c r="W226" s="7"/>
      <c r="X226" s="7"/>
      <c r="Y226" s="7"/>
      <c r="Z226" s="7"/>
      <c r="AA226" s="7"/>
      <c r="AB226" s="7"/>
    </row>
    <row r="227" spans="2:28" ht="12.75">
      <c r="B227" s="7"/>
      <c r="C227" s="7"/>
      <c r="D227" s="17"/>
      <c r="E227" s="7"/>
      <c r="F227" s="7"/>
      <c r="G227" s="7"/>
      <c r="H227" s="7"/>
      <c r="I227" s="17"/>
      <c r="J227" s="7"/>
      <c r="K227" s="7"/>
      <c r="L227" s="7"/>
      <c r="M227" s="7"/>
      <c r="N227" s="7"/>
      <c r="O227" s="7"/>
      <c r="P227" s="7"/>
      <c r="Q227" s="7"/>
      <c r="R227" s="7"/>
      <c r="S227" s="7"/>
      <c r="T227" s="7"/>
      <c r="U227" s="7"/>
      <c r="V227" s="7"/>
      <c r="W227" s="7"/>
      <c r="X227" s="7"/>
      <c r="Y227" s="7"/>
      <c r="Z227" s="7"/>
      <c r="AA227" s="7"/>
      <c r="AB227" s="7"/>
    </row>
    <row r="228" spans="2:28" ht="12.75">
      <c r="B228" s="7"/>
      <c r="C228" s="7"/>
      <c r="D228" s="17"/>
      <c r="E228" s="7"/>
      <c r="F228" s="7"/>
      <c r="G228" s="7"/>
      <c r="H228" s="7"/>
      <c r="I228" s="17"/>
      <c r="J228" s="7"/>
      <c r="K228" s="7"/>
      <c r="L228" s="7"/>
      <c r="M228" s="7"/>
      <c r="N228" s="7"/>
      <c r="O228" s="7"/>
      <c r="P228" s="7"/>
      <c r="Q228" s="7"/>
      <c r="R228" s="7"/>
      <c r="S228" s="7"/>
      <c r="T228" s="7"/>
      <c r="U228" s="7"/>
      <c r="V228" s="7"/>
      <c r="W228" s="7"/>
      <c r="X228" s="7"/>
      <c r="Y228" s="7"/>
      <c r="Z228" s="7"/>
      <c r="AA228" s="7"/>
      <c r="AB228" s="7"/>
    </row>
    <row r="229" spans="2:28" ht="12.75">
      <c r="B229" s="7"/>
      <c r="C229" s="7"/>
      <c r="D229" s="17"/>
      <c r="E229" s="7"/>
      <c r="F229" s="7"/>
      <c r="G229" s="7"/>
      <c r="H229" s="7"/>
      <c r="I229" s="17"/>
      <c r="J229" s="7"/>
      <c r="K229" s="7"/>
      <c r="L229" s="7"/>
      <c r="M229" s="7"/>
      <c r="N229" s="7"/>
      <c r="O229" s="7"/>
      <c r="P229" s="7"/>
      <c r="Q229" s="7"/>
      <c r="R229" s="7"/>
      <c r="S229" s="7"/>
      <c r="T229" s="7"/>
      <c r="U229" s="7"/>
      <c r="V229" s="7"/>
      <c r="W229" s="7"/>
      <c r="X229" s="7"/>
      <c r="Y229" s="7"/>
      <c r="Z229" s="7"/>
      <c r="AA229" s="7"/>
      <c r="AB229" s="7"/>
    </row>
    <row r="230" spans="2:28" ht="12.75">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spans="2:28" ht="12.75">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spans="2:28" ht="12.7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spans="2:28" ht="12.7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spans="2:28" ht="12.7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spans="2:28" ht="12.7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spans="2:28" ht="12.7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spans="2:28" ht="12.7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spans="2:28" ht="12.7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spans="2:28" ht="12.7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spans="2:28" ht="12.7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spans="2:28" ht="12.7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spans="2:28" ht="12.7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spans="2:28" ht="12.7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spans="2:28" ht="12.7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spans="2:28" ht="12.7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spans="2:28" ht="12.7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spans="2:28" ht="12.7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spans="2:28" ht="12.7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spans="2:28" ht="12.7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spans="2:28" ht="12.7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spans="2:28" ht="12.7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spans="2:28" ht="12.7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spans="2:28" ht="12.7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spans="2:28" ht="12.7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spans="2:28" ht="12.7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spans="2:28" ht="12.7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spans="2:28" ht="12.7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spans="2:28" ht="12.7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spans="2:28" ht="12.7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spans="2:28" ht="12.7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spans="2:28" ht="12.7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spans="2:28" ht="12.7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spans="2:28" ht="12.7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spans="2:28" ht="12.7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spans="2:28" ht="12.7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spans="2:28" ht="12.7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spans="2:28" ht="12.7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spans="2:28" ht="12.7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spans="2:28" ht="12.7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spans="2:28" ht="12.7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spans="2:28" ht="12.7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spans="2:28" ht="12.7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spans="2:28" ht="12.7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spans="2:28" ht="12.7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spans="2:28" ht="12.7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spans="2:28" ht="12.7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spans="2:28" ht="12.7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spans="2:28" ht="12.7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spans="2:28" ht="12.7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spans="2:28" ht="12.7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spans="2:28" ht="12.7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spans="2:28" ht="12.7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spans="2:28" ht="12.7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spans="2:28" ht="12.7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spans="2:28" ht="12.7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spans="2:28" ht="12.7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spans="2:28" ht="12.7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spans="2:28" ht="12.7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spans="2:28" ht="12.7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spans="2:28" ht="12.7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spans="2:28" ht="12.7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spans="2:28" ht="12.7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spans="2:28" ht="12.7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spans="2:28" ht="12.7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spans="2:28" ht="12.7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spans="2:28" ht="12.7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spans="2:28" ht="12.7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spans="2:28" ht="12.7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spans="2:28" ht="12.7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spans="2:28" ht="12.7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spans="2:28" ht="12.7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spans="2:28" ht="12.75">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spans="2:28" ht="12.7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spans="2:28" ht="12.7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spans="2:28" ht="12.75">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spans="2:28" ht="12.7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spans="2:28" ht="12.7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spans="2:28" ht="12.7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spans="2:28" ht="12.7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spans="2:28" ht="12.7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spans="2:28" ht="12.7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spans="2:28" ht="12.7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spans="2:28" ht="12.75">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spans="2:28" ht="12.75">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spans="2:28" ht="12.75">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spans="2:28" ht="12.75">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spans="2:28" ht="12.75">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spans="2:28" ht="12.75">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spans="2:28" ht="12.75">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spans="2:28" ht="12.75">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spans="2:28" ht="12.75">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spans="2:28" ht="12.75">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spans="2:28" ht="12.75">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spans="2:28" ht="12.75">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spans="2:28" ht="12.75">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spans="2:28" ht="12.75">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spans="2:28" ht="12.75">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spans="2:28" ht="12.75">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spans="2:28" ht="12.75">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spans="2:28" ht="12.75">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spans="2:28" ht="12.75">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spans="2:28" ht="12.75">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spans="2:28" ht="12.75">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spans="2:28" ht="12.75">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spans="2:28" ht="12.75">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spans="2:28" ht="12.75">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spans="2:28" ht="12.75">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spans="2:28" ht="12.75">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spans="2:28" ht="12.7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spans="2:28" ht="12.7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spans="2:28" ht="12.7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spans="2:28" ht="12.7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spans="2:28" ht="12.7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spans="2:28" ht="12.7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spans="2:28" ht="12.7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spans="2:28" ht="12.7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spans="2:28" ht="12.7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spans="2:28" ht="12.7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2:28" ht="12.7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2:28" ht="12.7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spans="2:28" ht="12.7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spans="2:28" ht="12.7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spans="2:28" ht="12.7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spans="2:28" ht="12.7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spans="2:28" ht="12.7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spans="2:28" ht="12.7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spans="2:28" ht="12.7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spans="2:28" ht="12.7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spans="2:28" ht="12.7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spans="2:28" ht="12.7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spans="2:28" ht="12.7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spans="2:28" ht="12.7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spans="2:28" ht="12.7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spans="2:28" ht="12.7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spans="2:28" ht="12.7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spans="2:28" ht="12.7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spans="2:28" ht="12.7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spans="2:28" ht="12.7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spans="2:28" ht="12.7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2:28" ht="12.7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2:28" ht="12.7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2:28" ht="12.7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2:28" ht="12.7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2:28" ht="12.7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2:28" ht="12.7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2:28" ht="12.7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2:28" ht="12.7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2:28" ht="12.7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2:28" ht="12.7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2:28" ht="12.7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2:28" ht="12.7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2:28" ht="12.7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2:28" ht="12.7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2:28" ht="12.7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2:28" ht="12.7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2:28" ht="12.7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2:28" ht="12.7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2:28" ht="12.7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2:28" ht="12.7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2:28" ht="12.7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2:28" ht="12.7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2:28" ht="12.7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2:28" ht="12.7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2:28" ht="12.7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2:28" ht="12.7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2:28" ht="12.7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2:28" ht="12.7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2:28" ht="12.7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2:28" ht="12.7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2:28" ht="12.7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2:28" ht="12.7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2:28" ht="12.7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2:28" ht="12.7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2:28" ht="12.7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2:28" ht="12.7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2:28" ht="12.7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2:28" ht="12.7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2:28" ht="12.7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2:28" ht="12.7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2:28" ht="12.7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2:28" ht="12.7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2:28" ht="12.7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2:28" ht="12.7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2:28" ht="12.7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2:28" ht="12.7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2:28" ht="12.7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2:28" ht="12.7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2:28" ht="12.7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2:28" ht="12.7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2:28" ht="12.7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2:28" ht="12.7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2:28" ht="12.7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2:28" ht="12.7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2:28" ht="12.7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2:28" ht="12.7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2:28" ht="12.7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2:28" ht="12.7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2:28" ht="12.7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2:28" ht="12.7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2:28" ht="12.7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2:28" ht="12.7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2:28" ht="12.7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2:28" ht="12.7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2:28" ht="12.7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2:28" ht="12.7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2:28" ht="12.7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2:28" ht="12.7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2:28" ht="12.7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2:28" ht="12.7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2:28" ht="12.7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2:28" ht="12.7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2:28" ht="12.7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2:28" ht="12.7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2:28" ht="12.7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2:28" ht="12.7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2:28" ht="12.7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2:28" ht="12.7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2:28" ht="12.7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2:28" ht="12.7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2:28" ht="12.7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2:28" ht="12.7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2:28" ht="12.7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2:28" ht="12.7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2:28" ht="12.7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2:28" ht="12.7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2:28" ht="12.7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2:28" ht="12.7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2:28" ht="12.7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2:28" ht="12.7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2:28" ht="12.7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2:28" ht="12.7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2:28" ht="12.7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2:28" ht="12.7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2:28" ht="12.7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2:28" ht="12.7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2:28" ht="12.7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2:28" ht="12.7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2:28" ht="12.7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2:28" ht="12.7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2:28" ht="12.7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2:28" ht="12.7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2:28" ht="12.7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2:28" ht="12.7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2:28" ht="12.7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2:28" ht="12.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2:28" ht="12.7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2:28" ht="12.7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2:28" ht="12.7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2:28" ht="12.7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2:28" ht="12.7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2:28" ht="12.7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2:28" ht="12.7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2:28" ht="12.7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2:28" ht="12.7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2:28" ht="12.7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2:28" ht="12.7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2:28" ht="12.7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2:28" ht="12.7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2:28" ht="12.7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2:28" ht="12.7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2:28" ht="12.7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2:28" ht="12.7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2:28" ht="12.7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2:28" ht="12.7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2:28" ht="12.7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2:28" ht="12.7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2:28" ht="12.7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2:28" ht="12.7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2:28" ht="12.7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2:28" ht="12.7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2:28" ht="12.7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2:28" ht="12.7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2:28" ht="12.7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2:28" ht="12.7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2:28" ht="12.7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2:28" ht="12.7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2:28" ht="12.7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2:28" ht="12.7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2:28" ht="12.7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2:28" ht="12.7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2:28" ht="12.7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2:28" ht="12.7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2:28" ht="12.7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2:28" ht="12.7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2:28" ht="12.7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2:28" ht="12.7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2:28" ht="12.7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2:28" ht="12.7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2:28" ht="12.7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2:28" ht="12.7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2:28" ht="12.7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2:28" ht="12.7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2:28" ht="12.7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2:28" ht="12.7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2:28" ht="12.7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2:28" ht="12.7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2:28" ht="12.7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2:28" ht="12.7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2:28" ht="12.7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2:28" ht="12.7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2:28" ht="12.7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2:28" ht="12.7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2:28" ht="12.7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2:28" ht="12.7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2:28" ht="12.7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2:28" ht="12.7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2:28" ht="12.7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2:28" ht="12.7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2:28" ht="12.7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2:28" ht="12.7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2:28" ht="12.7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2:28" ht="12.7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2:28" ht="12.7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2:28" ht="12.7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2:28" ht="12.7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2:28" ht="12.7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2:28" ht="12.7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spans="2:28" ht="12.7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spans="2:28" ht="12.7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spans="2:28" ht="12.7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spans="2:28" ht="12.7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spans="2:28" ht="12.7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2:28" ht="12.7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2:28" ht="12.7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2:28" ht="12.7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2:28" ht="12.7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2:28" ht="12.7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2:28" ht="12.7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2:28" ht="12.7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2:28" ht="12.7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2:28" ht="12.7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2:28" ht="12.7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2:28" ht="12.7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2:28" ht="12.7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2:28" ht="12.7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2:28" ht="12.7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2:28" ht="12.7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2:28" ht="12.7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2:28" ht="12.7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spans="2:28" ht="12.7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spans="2:28" ht="12.7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spans="2:28" ht="12.7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spans="2:28" ht="12.7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spans="2:28" ht="12.7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spans="2:28" ht="12.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spans="2:28" ht="12.7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spans="2:28" ht="12.7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spans="2:28" ht="12.7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spans="2:28" ht="12.7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spans="2:28" ht="12.7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spans="2:28" ht="12.7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spans="2:28" ht="12.7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spans="2:28" ht="12.7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spans="2:28" ht="12.7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spans="2:28" ht="12.7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spans="2:28" ht="12.7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spans="2:28" ht="12.7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spans="2:28" ht="12.7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spans="2:28" ht="12.7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spans="2:28" ht="12.7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spans="2:28" ht="12.7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spans="2:28" ht="12.7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spans="2:28" ht="12.7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spans="2:28" ht="12.7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spans="2:28" ht="12.7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spans="2:28" ht="12.7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spans="2:28" ht="12.7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spans="2:28" ht="12.7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spans="2:28" ht="12.7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spans="2:28" ht="12.7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spans="2:28" ht="12.7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spans="2:28" ht="12.7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spans="2:28" ht="12.7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spans="2:28" ht="12.7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spans="2:28" ht="12.7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spans="2:28" ht="12.7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spans="2:28" ht="12.7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spans="2:28" ht="12.7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spans="2:28" ht="12.7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spans="2:28" ht="12.7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spans="2:28" ht="12.7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spans="2:28" ht="12.7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spans="2:28" ht="12.7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spans="2:28" ht="12.7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spans="2:28" ht="12.7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spans="2:28" ht="12.7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spans="2:28" ht="12.7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spans="2:28" ht="12.7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spans="2:28" ht="12.7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spans="2:28" ht="12.7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spans="2:28" ht="12.7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spans="2:28" ht="12.7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spans="2:28" ht="12.7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spans="2:28" ht="12.7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spans="2:28" ht="12.7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spans="2:28" ht="12.7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spans="2:28" ht="12.7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spans="2:28" ht="12.7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spans="2:28" ht="12.7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spans="2:28" ht="12.7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spans="2:28" ht="12.7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spans="2:28" ht="12.7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spans="2:28" ht="12.7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spans="2:28" ht="12.7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spans="2:28" ht="12.7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spans="2:28" ht="12.7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spans="2:28" ht="12.7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spans="2:28" ht="12.7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spans="2:28" ht="12.7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spans="2:28" ht="12.7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spans="2:28" ht="12.7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spans="2:28" ht="12.7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spans="2:28" ht="12.7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spans="2:28" ht="12.7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spans="2:28" ht="12.7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spans="2:28" ht="12.7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spans="2:28" ht="12.7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spans="2:28" ht="12.7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spans="2:28" ht="12.7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spans="2:28" ht="12.7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spans="2:28" ht="12.7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spans="2:28" ht="12.7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spans="2:28" ht="12.7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spans="2:28" ht="12.7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spans="2:28" ht="12.7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spans="2:28" ht="12.7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spans="2:28" ht="12.7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spans="2:28" ht="12.7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spans="2:28" ht="12.7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spans="2:28" ht="12.7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spans="2:28" ht="12.7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spans="2:28" ht="12.7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spans="2:28" ht="12.7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spans="2:28" ht="12.7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spans="2:28" ht="12.7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spans="2:28" ht="12.7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spans="2:28" ht="12.7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spans="2:28" ht="12.7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spans="2:28" ht="12.7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spans="2:28" ht="12.7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spans="2:28" ht="12.7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spans="2:28" ht="12.7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spans="2:28" ht="12.7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spans="2:28" ht="12.7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spans="2:28" ht="12.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spans="2:28" ht="12.7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spans="2:28" ht="12.7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spans="2:28" ht="12.7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spans="2:28" ht="12.7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spans="2:28" ht="12.7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spans="2:28" ht="12.7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spans="2:28" ht="12.7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spans="2:28" ht="12.7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spans="2:28" ht="12.7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spans="2:28" ht="12.7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spans="2:28" ht="12.7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spans="2:28" ht="12.7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spans="2:28" ht="12.7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spans="2:28" ht="12.7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spans="2:28" ht="12.7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spans="2:28" ht="12.7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spans="2:28" ht="12.7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spans="2:28" ht="12.7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spans="2:28" ht="12.7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spans="2:28" ht="12.7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spans="2:28" ht="12.7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spans="2:28" ht="12.7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spans="2:28" ht="12.7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spans="2:28" ht="12.7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spans="2:28" ht="12.75">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spans="2:28" ht="12.75">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spans="2:28" ht="12.75">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spans="2:28" ht="12.75">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spans="2:28" ht="12.75">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spans="2:28" ht="12.7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spans="2:28" ht="12.75">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spans="2:28" ht="12.75">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spans="2:28" ht="12.75">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spans="2:28" ht="12.75">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spans="2:28" ht="12.75">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spans="2:28" ht="12.75">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spans="2:28" ht="12.75">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spans="2:28" ht="12.75">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spans="2:28" ht="12.75">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spans="2:28" ht="12.7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spans="2:28" ht="12.75">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spans="2:28" ht="12.75">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spans="2:28" ht="12.75">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spans="2:28" ht="12.75">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spans="2:28" ht="12.75">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spans="2:28" ht="12.75">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spans="2:28" ht="12.75">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spans="2:28" ht="12.75">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spans="2:28" ht="12.75">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spans="2:28" ht="12.7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spans="2:28" ht="12.75">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spans="2:28" ht="12.75">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spans="2:28" ht="12.75">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spans="2:28" ht="12.75">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spans="2:28" ht="12.75">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spans="2:28" ht="12.75">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spans="2:28" ht="12.75">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spans="2:28" ht="12.75">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spans="2:28" ht="12.75">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spans="2:28" ht="12.75">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spans="2:28" ht="12.75">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spans="2:28" ht="12.75">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spans="2:28" ht="12.75">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spans="2:28" ht="12.75">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spans="2:28" ht="12.75">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spans="2:28" ht="12.75">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spans="2:28" ht="12.75">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spans="2:28" ht="12.75">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spans="2:28" ht="12.75">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spans="2:28" ht="12.75">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spans="2:28" ht="12.75">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spans="2:28" ht="12.75">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spans="2:28" ht="12.75">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spans="2:28" ht="12.75">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spans="2:28" ht="12.75">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spans="2:28" ht="12.75">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spans="2:28" ht="12.75">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spans="2:28" ht="12.75">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spans="2:28" ht="12.75">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spans="2:28" ht="12.75">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spans="2:28" ht="12.75">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spans="2:28" ht="12.75">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spans="2:28" ht="12.75">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spans="2:28" ht="12.75">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spans="2:28" ht="12.75">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spans="2:28" ht="12.75">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spans="2:28" ht="12.75">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spans="2:28" ht="12.75">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spans="2:28" ht="12.75">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spans="2:28" ht="12.75">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spans="2:28" ht="12.75">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spans="2:28" ht="12.75">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spans="2:28" ht="12.75">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spans="2:28" ht="12.75">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spans="2:28" ht="12.75">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spans="2:28" ht="12.75">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spans="2:28" ht="12.75">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spans="2:28" ht="12.75">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spans="2:28" ht="12.75">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spans="2:28" ht="12.75">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spans="2:28" ht="12.75">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spans="2:28" ht="12.75">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spans="2:28" ht="12.75">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spans="2:28" ht="12.75">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spans="2:28" ht="12.75">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spans="2:28" ht="12.75">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spans="2:28" ht="12.75">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spans="2:28" ht="12.75">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spans="2:28" ht="12.75">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spans="2:28" ht="12.75">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spans="2:28" ht="12.75">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spans="2:28" ht="12.75">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spans="2:28" ht="12.75">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spans="2:28" ht="12.75">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spans="2:28" ht="12.75">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spans="2:28" ht="12.75">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spans="2:28" ht="12.75">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spans="2:28" ht="12.75">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spans="2:28" ht="12.75">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spans="2:28" ht="12.75">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spans="2:28" ht="12.75">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spans="2:28" ht="12.75">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spans="2:28" ht="12.75">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spans="2:28" ht="12.75">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spans="2:28" ht="12.75">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spans="2:28" ht="12.75">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spans="2:28" ht="12.75">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spans="2:28" ht="12.75">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spans="2:28" ht="12.75">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spans="2:28" ht="12.75">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spans="2:28" ht="12.75">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spans="2:28" ht="12.75">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spans="2:28" ht="12.75">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spans="2:28" ht="12.75">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spans="2:28" ht="12.75">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spans="2:28" ht="12.75">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spans="2:28" ht="12.75">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spans="2:28" ht="12.75">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spans="2:28" ht="12.75">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spans="2:28" ht="12.75">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spans="2:28" ht="12.75">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spans="2:28" ht="12.75">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spans="2:28" ht="12.75">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spans="2:28" ht="12.75">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spans="2:28" ht="12.75">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spans="2:28" ht="12.75">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spans="2:28" ht="12.75">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spans="2:28" ht="12.75">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spans="2:28" ht="12.75">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spans="2:28" ht="12.75">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spans="2:28" ht="12.75">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spans="2:28" ht="12.75">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spans="2:28" ht="12.75">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spans="2:28" ht="12.75">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spans="2:28" ht="12.75">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spans="2:28" ht="12.75">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spans="2:28" ht="12.75">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spans="2:28" ht="12.75">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spans="2:28" ht="12.75">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spans="2:28" ht="12.75">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spans="2:28" ht="12.75">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spans="2:28" ht="12.75">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spans="2:28" ht="12.75">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spans="2:28" ht="12.75">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spans="2:28" ht="12.75">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spans="2:28" ht="12.75">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spans="2:28" ht="12.75">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spans="2:28" ht="12.75">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spans="2:28" ht="12.75">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spans="2:28" ht="12.75">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spans="2:28" ht="12.75">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spans="2:28" ht="12.75">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spans="2:28" ht="12.75">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spans="2:28" ht="12.75">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spans="2:28" ht="12.75">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spans="2:28" ht="12.75">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spans="2:28" ht="12.75">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spans="2:28" ht="12.75">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spans="2:28" ht="12.75">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spans="2:28" ht="12.75">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spans="2:28" ht="12.75">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spans="2:28" ht="12.75">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spans="2:28" ht="12.75">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spans="2:28" ht="12.75">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spans="2:28" ht="12.75">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spans="2:28" ht="12.75">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spans="2:28" ht="12.75">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spans="2:28" ht="12.75">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spans="2:28" ht="12.75">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spans="2:28" ht="12.75">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spans="2:28" ht="12.75">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spans="2:28" ht="12.75">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spans="2:28" ht="12.75">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spans="2:28" ht="12.75">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spans="2:28" ht="12.75">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spans="2:28" ht="12.75">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spans="2:28" ht="12.75">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spans="2:28" ht="12.75">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spans="2:28" ht="12.75">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spans="2:28" ht="12.75">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spans="2:28" ht="12.75">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spans="2:28" ht="12.75">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spans="2:28" ht="12.75">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spans="2:28" ht="12.75">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spans="2:28" ht="12.75">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spans="2:28" ht="12.75">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spans="2:28" ht="12.75">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spans="2:28" ht="12.75">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spans="2:28" ht="12.75">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spans="2:28" ht="12.75">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spans="2:28" ht="12.75">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spans="2:28" ht="12.75">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spans="2:28" ht="12.75">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spans="2:28" ht="12.75">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spans="2:28" ht="12.75">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spans="2:28" ht="12.75">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spans="2:28" ht="12.75">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spans="2:28" ht="12.75">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spans="2:28" ht="12.75">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spans="2:28" ht="12.75">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spans="2:28" ht="12.75">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spans="2:28" ht="12.75">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spans="2:28" ht="12.75">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spans="2:28" ht="12.75">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spans="2:28" ht="12.75">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spans="2:28" ht="12.75">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spans="2:28" ht="12.75">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spans="2:28" ht="12.75">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spans="2:28" ht="12.75">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spans="2:28" ht="12.75">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spans="2:28" ht="12.75">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spans="2:28" ht="12.75">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spans="2:28" ht="12.75">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spans="2:28" ht="12.75">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spans="2:28" ht="12.75">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spans="2:28" ht="12.75">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spans="2:28" ht="12.75">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spans="2:28" ht="12.75">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spans="2:28" ht="12.75">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spans="2:28" ht="12.75">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spans="2:28" ht="12.75">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spans="2:28" ht="12.75">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spans="2:28" ht="12.75">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spans="2:28" ht="12.75">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spans="2:28" ht="12.75">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spans="2:28" ht="12.75">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spans="2:28" ht="12.75">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spans="2:28" ht="12.75">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spans="2:28" ht="12.75">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spans="2:28" ht="12.75">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spans="2:28" ht="12.75">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spans="2:28" ht="12.75">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spans="2:28" ht="12.75">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spans="2:28" ht="12.75">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spans="2:28" ht="12.75">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spans="2:28" ht="12.75">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spans="2:28" ht="12.75">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spans="2:28" ht="12.75">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spans="2:28" ht="12.75">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spans="2:28" ht="12.75">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spans="2:28" ht="12.75">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spans="2:28" ht="12.75">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spans="2:28" ht="12.75">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spans="2:28" ht="12.75">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spans="2:28" ht="12.75">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spans="2:28" ht="12.75">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spans="2:28" ht="12.75">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spans="2:28" ht="12.75">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spans="2:28" ht="12.75">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spans="2:28" ht="12.75">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spans="2:28" ht="12.75">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spans="2:28" ht="12.75">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spans="2:28" ht="12.75">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spans="2:28" ht="12.75">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spans="2:28" ht="12.75">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spans="2:28" ht="12.75">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spans="2:28" ht="12.75">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spans="2:28" ht="12.75">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spans="2:28" ht="12.75">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spans="2:28" ht="12.75">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spans="2:28" ht="12.75">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spans="2:28" ht="12.75">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spans="2:28" ht="12.75">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spans="2:28" ht="12.75">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spans="2:28" ht="12.75">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spans="2:28" ht="12.75">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spans="2:28" ht="12.75">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spans="2:28" ht="12.75">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spans="2:28" ht="12.75">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spans="2:28" ht="12.75">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spans="2:28" ht="12.75">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spans="2:28" ht="12.75">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spans="2:28" ht="12.75">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spans="2:28" ht="12.75">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spans="2:28" ht="12.75">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spans="2:28" ht="12.75">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spans="2:28" ht="12.75">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spans="2:28" ht="12.75">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spans="2:28" ht="12.75">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spans="2:28" ht="12.75">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spans="2:28" ht="12.75">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spans="2:28" ht="12.75">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spans="2:28" ht="12.75">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spans="2:28" ht="12.75">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spans="2:28" ht="12.75">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spans="2:28" ht="12.75">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spans="2:28" ht="12.75">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spans="2:28" ht="12.75">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spans="2:28" ht="12.75">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spans="2:28" ht="12.75">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spans="2:28" ht="12.75">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spans="2:28" ht="12.75">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spans="2:28" ht="12.75">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spans="2:28" ht="12.75">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spans="2:28" ht="12.75">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spans="2:28" ht="12.75">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spans="2:28" ht="12.75">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spans="2:28" ht="12.75">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spans="2:28" ht="12.75">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spans="2:28" ht="12.75">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spans="2:28" ht="12.75">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spans="2:28" ht="12.75">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spans="2:28" ht="12.75">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spans="2:28" ht="12.75">
      <c r="B999" s="19"/>
      <c r="C999" s="19"/>
      <c r="D999" s="19"/>
      <c r="E999" s="19"/>
      <c r="F999" s="19"/>
      <c r="G999" s="19"/>
      <c r="H999" s="19"/>
      <c r="I999" s="19"/>
      <c r="J999" s="19"/>
      <c r="K999" s="19"/>
      <c r="L999" s="19"/>
      <c r="M999" s="19"/>
      <c r="N999" s="7"/>
      <c r="O999" s="19"/>
      <c r="P999" s="19"/>
      <c r="Q999" s="19"/>
      <c r="R999" s="19"/>
      <c r="S999" s="19"/>
      <c r="T999" s="19"/>
      <c r="U999" s="19"/>
      <c r="V999" s="19"/>
      <c r="W999" s="19"/>
      <c r="X999" s="19"/>
      <c r="Y999" s="19"/>
      <c r="Z999" s="19"/>
      <c r="AA999" s="19"/>
      <c r="AB999" s="19"/>
    </row>
    <row r="1000" spans="2:28" ht="12.75">
      <c r="B1000" s="19"/>
      <c r="C1000" s="19"/>
      <c r="D1000" s="19"/>
      <c r="E1000" s="19"/>
      <c r="F1000" s="19"/>
      <c r="G1000" s="19"/>
      <c r="H1000" s="19"/>
      <c r="I1000" s="19"/>
      <c r="J1000" s="19"/>
      <c r="K1000" s="19"/>
      <c r="L1000" s="19"/>
      <c r="M1000" s="19"/>
      <c r="N1000" s="7"/>
      <c r="O1000" s="19"/>
      <c r="P1000" s="19"/>
      <c r="Q1000" s="19"/>
      <c r="R1000" s="19"/>
      <c r="S1000" s="19"/>
      <c r="T1000" s="19"/>
      <c r="U1000" s="19"/>
      <c r="V1000" s="19"/>
      <c r="W1000" s="19"/>
      <c r="X1000" s="19"/>
      <c r="Y1000" s="19"/>
      <c r="Z1000" s="19"/>
      <c r="AA1000" s="19"/>
      <c r="AB1000" s="19"/>
    </row>
  </sheetData>
  <hyperlinks>
    <hyperlink ref="H2" r:id="rId1" xr:uid="{00000000-0004-0000-0600-000000000000}"/>
    <hyperlink ref="H3" r:id="rId2" xr:uid="{00000000-0004-0000-0600-000001000000}"/>
    <hyperlink ref="H4" r:id="rId3" xr:uid="{00000000-0004-0000-0600-000002000000}"/>
    <hyperlink ref="H5" r:id="rId4" xr:uid="{00000000-0004-0000-0600-000003000000}"/>
    <hyperlink ref="H6" r:id="rId5" xr:uid="{00000000-0004-0000-0600-000004000000}"/>
    <hyperlink ref="H7" r:id="rId6" xr:uid="{00000000-0004-0000-0600-000005000000}"/>
    <hyperlink ref="H8" r:id="rId7" xr:uid="{00000000-0004-0000-0600-000006000000}"/>
    <hyperlink ref="H9" r:id="rId8" xr:uid="{00000000-0004-0000-0600-000007000000}"/>
    <hyperlink ref="H10" r:id="rId9" xr:uid="{00000000-0004-0000-0600-000008000000}"/>
    <hyperlink ref="H11" r:id="rId10" xr:uid="{00000000-0004-0000-0600-000009000000}"/>
    <hyperlink ref="H12" r:id="rId11" xr:uid="{00000000-0004-0000-0600-00000A000000}"/>
    <hyperlink ref="H13" r:id="rId12" xr:uid="{00000000-0004-0000-0600-00000B000000}"/>
    <hyperlink ref="H14" r:id="rId13" xr:uid="{00000000-0004-0000-0600-00000C000000}"/>
    <hyperlink ref="H15" r:id="rId14" xr:uid="{00000000-0004-0000-0600-00000D000000}"/>
    <hyperlink ref="H16" r:id="rId15" xr:uid="{00000000-0004-0000-0600-00000E000000}"/>
    <hyperlink ref="H17" r:id="rId16" xr:uid="{00000000-0004-0000-0600-00000F000000}"/>
    <hyperlink ref="H18" r:id="rId17" xr:uid="{00000000-0004-0000-0600-000010000000}"/>
    <hyperlink ref="H19" r:id="rId18" xr:uid="{00000000-0004-0000-0600-000011000000}"/>
    <hyperlink ref="H20" r:id="rId19" xr:uid="{00000000-0004-0000-0600-000012000000}"/>
    <hyperlink ref="H21" r:id="rId20" xr:uid="{00000000-0004-0000-0600-000013000000}"/>
    <hyperlink ref="H22" r:id="rId21" xr:uid="{00000000-0004-0000-0600-000014000000}"/>
    <hyperlink ref="H23" r:id="rId22" xr:uid="{00000000-0004-0000-0600-000015000000}"/>
    <hyperlink ref="H24" r:id="rId23" xr:uid="{00000000-0004-0000-0600-000016000000}"/>
    <hyperlink ref="H25" r:id="rId24" xr:uid="{00000000-0004-0000-0600-000017000000}"/>
    <hyperlink ref="H26" r:id="rId25" xr:uid="{00000000-0004-0000-0600-000018000000}"/>
    <hyperlink ref="H27" r:id="rId26" xr:uid="{00000000-0004-0000-0600-000019000000}"/>
    <hyperlink ref="H28" r:id="rId27" xr:uid="{00000000-0004-0000-0600-00001A000000}"/>
    <hyperlink ref="H29" r:id="rId28" xr:uid="{00000000-0004-0000-0600-00001B000000}"/>
    <hyperlink ref="H30" r:id="rId29" xr:uid="{00000000-0004-0000-0600-00001C000000}"/>
    <hyperlink ref="H31" r:id="rId30" xr:uid="{00000000-0004-0000-0600-00001D000000}"/>
    <hyperlink ref="H32" r:id="rId31" xr:uid="{00000000-0004-0000-0600-00001E000000}"/>
    <hyperlink ref="H33" r:id="rId32" xr:uid="{00000000-0004-0000-0600-00001F000000}"/>
    <hyperlink ref="H34" r:id="rId33" xr:uid="{00000000-0004-0000-0600-000020000000}"/>
    <hyperlink ref="H35" r:id="rId34" xr:uid="{00000000-0004-0000-0600-000021000000}"/>
    <hyperlink ref="H36" r:id="rId35" xr:uid="{00000000-0004-0000-0600-000022000000}"/>
    <hyperlink ref="H37" r:id="rId36" xr:uid="{00000000-0004-0000-0600-000023000000}"/>
    <hyperlink ref="H38" r:id="rId37" xr:uid="{00000000-0004-0000-0600-000024000000}"/>
    <hyperlink ref="H39" r:id="rId38" xr:uid="{00000000-0004-0000-0600-000025000000}"/>
    <hyperlink ref="H40" r:id="rId39" xr:uid="{00000000-0004-0000-0600-000026000000}"/>
    <hyperlink ref="H41" r:id="rId40" xr:uid="{00000000-0004-0000-0600-000027000000}"/>
    <hyperlink ref="H42" r:id="rId41" xr:uid="{00000000-0004-0000-0600-000028000000}"/>
    <hyperlink ref="H43" r:id="rId42" xr:uid="{00000000-0004-0000-0600-000029000000}"/>
    <hyperlink ref="H44" r:id="rId43" xr:uid="{00000000-0004-0000-0600-00002A000000}"/>
    <hyperlink ref="H45" r:id="rId44" xr:uid="{00000000-0004-0000-0600-00002B000000}"/>
    <hyperlink ref="H46" r:id="rId45" xr:uid="{00000000-0004-0000-0600-00002C000000}"/>
    <hyperlink ref="H47" r:id="rId46" xr:uid="{00000000-0004-0000-0600-00002D000000}"/>
    <hyperlink ref="H48" r:id="rId47" xr:uid="{00000000-0004-0000-0600-00002E000000}"/>
    <hyperlink ref="H49" r:id="rId48" xr:uid="{00000000-0004-0000-0600-00002F000000}"/>
    <hyperlink ref="H50" r:id="rId49" xr:uid="{00000000-0004-0000-0600-000030000000}"/>
    <hyperlink ref="H51" r:id="rId50" xr:uid="{00000000-0004-0000-0600-000031000000}"/>
    <hyperlink ref="H52" r:id="rId51" xr:uid="{00000000-0004-0000-0600-000032000000}"/>
    <hyperlink ref="H53" r:id="rId52" xr:uid="{00000000-0004-0000-0600-000033000000}"/>
    <hyperlink ref="H54" r:id="rId53" xr:uid="{00000000-0004-0000-0600-000034000000}"/>
    <hyperlink ref="H55" r:id="rId54" xr:uid="{00000000-0004-0000-0600-000035000000}"/>
    <hyperlink ref="H56" r:id="rId55" xr:uid="{00000000-0004-0000-0600-000036000000}"/>
    <hyperlink ref="H57" r:id="rId56" xr:uid="{00000000-0004-0000-0600-000037000000}"/>
    <hyperlink ref="H58" r:id="rId57" xr:uid="{00000000-0004-0000-0600-000038000000}"/>
    <hyperlink ref="H59" r:id="rId58" xr:uid="{00000000-0004-0000-0600-000039000000}"/>
    <hyperlink ref="H60" r:id="rId59" xr:uid="{00000000-0004-0000-0600-00003A000000}"/>
    <hyperlink ref="H61" r:id="rId60" xr:uid="{00000000-0004-0000-0600-00003B000000}"/>
    <hyperlink ref="H62" r:id="rId61" xr:uid="{00000000-0004-0000-0600-00003C000000}"/>
    <hyperlink ref="H63" r:id="rId62" xr:uid="{00000000-0004-0000-0600-00003D000000}"/>
    <hyperlink ref="H64" r:id="rId63" xr:uid="{00000000-0004-0000-0600-00003E000000}"/>
    <hyperlink ref="H65" r:id="rId64" xr:uid="{00000000-0004-0000-0600-00003F000000}"/>
    <hyperlink ref="H66" r:id="rId65" xr:uid="{00000000-0004-0000-0600-000040000000}"/>
    <hyperlink ref="H67" r:id="rId66" xr:uid="{00000000-0004-0000-0600-000041000000}"/>
    <hyperlink ref="H68" r:id="rId67" xr:uid="{00000000-0004-0000-0600-000042000000}"/>
    <hyperlink ref="H69" r:id="rId68" xr:uid="{00000000-0004-0000-0600-000043000000}"/>
    <hyperlink ref="H70" r:id="rId69" xr:uid="{00000000-0004-0000-0600-000044000000}"/>
    <hyperlink ref="H71" r:id="rId70" xr:uid="{00000000-0004-0000-0600-000045000000}"/>
    <hyperlink ref="H72" r:id="rId71" xr:uid="{00000000-0004-0000-0600-000046000000}"/>
    <hyperlink ref="H73" r:id="rId72" xr:uid="{00000000-0004-0000-0600-000047000000}"/>
    <hyperlink ref="H74" r:id="rId73" xr:uid="{00000000-0004-0000-0600-000048000000}"/>
    <hyperlink ref="H76" r:id="rId74" xr:uid="{00000000-0004-0000-0600-000049000000}"/>
    <hyperlink ref="H77" r:id="rId75" xr:uid="{00000000-0004-0000-0600-00004A000000}"/>
    <hyperlink ref="H78" r:id="rId76" xr:uid="{00000000-0004-0000-0600-00004B000000}"/>
    <hyperlink ref="H79" r:id="rId77" xr:uid="{00000000-0004-0000-0600-00004C000000}"/>
    <hyperlink ref="H80" r:id="rId78" xr:uid="{00000000-0004-0000-0600-00004D000000}"/>
    <hyperlink ref="H81" r:id="rId79" xr:uid="{00000000-0004-0000-0600-00004E000000}"/>
    <hyperlink ref="H82" r:id="rId80" xr:uid="{00000000-0004-0000-0600-00004F000000}"/>
    <hyperlink ref="H83" r:id="rId81" xr:uid="{00000000-0004-0000-0600-000050000000}"/>
    <hyperlink ref="H84" r:id="rId82" xr:uid="{00000000-0004-0000-0600-000051000000}"/>
    <hyperlink ref="H85" r:id="rId83" xr:uid="{00000000-0004-0000-0600-000052000000}"/>
    <hyperlink ref="H86" r:id="rId84" xr:uid="{00000000-0004-0000-0600-000053000000}"/>
    <hyperlink ref="H87" r:id="rId85" xr:uid="{00000000-0004-0000-0600-000054000000}"/>
    <hyperlink ref="H88" r:id="rId86" xr:uid="{00000000-0004-0000-0600-000055000000}"/>
    <hyperlink ref="H89" r:id="rId87" xr:uid="{00000000-0004-0000-0600-000056000000}"/>
    <hyperlink ref="H90" r:id="rId88" xr:uid="{00000000-0004-0000-0600-000057000000}"/>
    <hyperlink ref="H91" r:id="rId89" xr:uid="{00000000-0004-0000-0600-000058000000}"/>
    <hyperlink ref="H92" r:id="rId90" xr:uid="{00000000-0004-0000-0600-000059000000}"/>
    <hyperlink ref="H93" r:id="rId91" xr:uid="{00000000-0004-0000-0600-00005A000000}"/>
    <hyperlink ref="H94" r:id="rId92" xr:uid="{00000000-0004-0000-0600-00005B000000}"/>
    <hyperlink ref="H95" r:id="rId93" xr:uid="{00000000-0004-0000-0600-00005C000000}"/>
    <hyperlink ref="H96" r:id="rId94" xr:uid="{00000000-0004-0000-0600-00005D000000}"/>
    <hyperlink ref="H97" r:id="rId95" xr:uid="{00000000-0004-0000-0600-00005E000000}"/>
    <hyperlink ref="H98" r:id="rId96" xr:uid="{00000000-0004-0000-0600-00005F000000}"/>
    <hyperlink ref="H99" r:id="rId97" xr:uid="{00000000-0004-0000-0600-000060000000}"/>
    <hyperlink ref="H100" r:id="rId98" xr:uid="{00000000-0004-0000-0600-000061000000}"/>
    <hyperlink ref="H101" r:id="rId99" xr:uid="{00000000-0004-0000-0600-000062000000}"/>
    <hyperlink ref="H102" r:id="rId100" xr:uid="{00000000-0004-0000-0600-000063000000}"/>
    <hyperlink ref="H103" r:id="rId101" xr:uid="{00000000-0004-0000-0600-000064000000}"/>
    <hyperlink ref="H104" r:id="rId102" xr:uid="{00000000-0004-0000-0600-000065000000}"/>
    <hyperlink ref="H105" r:id="rId103" xr:uid="{00000000-0004-0000-0600-000066000000}"/>
    <hyperlink ref="H106" r:id="rId104" xr:uid="{00000000-0004-0000-0600-000067000000}"/>
    <hyperlink ref="H107" r:id="rId105" xr:uid="{00000000-0004-0000-0600-000068000000}"/>
    <hyperlink ref="H108" r:id="rId106" xr:uid="{00000000-0004-0000-0600-000069000000}"/>
    <hyperlink ref="H109" r:id="rId107" xr:uid="{00000000-0004-0000-0600-00006A000000}"/>
    <hyperlink ref="H111" r:id="rId108" xr:uid="{00000000-0004-0000-0600-00006B000000}"/>
    <hyperlink ref="H112" r:id="rId109" xr:uid="{00000000-0004-0000-0600-00006C000000}"/>
    <hyperlink ref="H113" r:id="rId110" xr:uid="{00000000-0004-0000-0600-00006D000000}"/>
    <hyperlink ref="H114" r:id="rId111" xr:uid="{00000000-0004-0000-0600-00006E000000}"/>
    <hyperlink ref="H115" r:id="rId112" xr:uid="{00000000-0004-0000-0600-00006F000000}"/>
    <hyperlink ref="H116" r:id="rId113" xr:uid="{00000000-0004-0000-0600-000070000000}"/>
    <hyperlink ref="H117" r:id="rId114" xr:uid="{00000000-0004-0000-0600-000071000000}"/>
    <hyperlink ref="H118" r:id="rId115" xr:uid="{00000000-0004-0000-0600-000072000000}"/>
    <hyperlink ref="H119" r:id="rId116" xr:uid="{00000000-0004-0000-0600-000073000000}"/>
    <hyperlink ref="H120" r:id="rId117" xr:uid="{00000000-0004-0000-0600-000074000000}"/>
    <hyperlink ref="H121" r:id="rId118" xr:uid="{00000000-0004-0000-0600-000075000000}"/>
    <hyperlink ref="H122" r:id="rId119" xr:uid="{00000000-0004-0000-0600-000076000000}"/>
    <hyperlink ref="H123" r:id="rId120" xr:uid="{00000000-0004-0000-0600-000077000000}"/>
    <hyperlink ref="H124" r:id="rId121" xr:uid="{00000000-0004-0000-0600-000078000000}"/>
    <hyperlink ref="H125" r:id="rId122" xr:uid="{00000000-0004-0000-0600-000079000000}"/>
    <hyperlink ref="H126" r:id="rId123" xr:uid="{00000000-0004-0000-0600-00007A000000}"/>
    <hyperlink ref="H127" r:id="rId124" xr:uid="{00000000-0004-0000-0600-00007B000000}"/>
    <hyperlink ref="H128" r:id="rId125" xr:uid="{00000000-0004-0000-0600-00007C000000}"/>
    <hyperlink ref="H129" r:id="rId126" xr:uid="{00000000-0004-0000-0600-00007D000000}"/>
    <hyperlink ref="H130" r:id="rId127" xr:uid="{00000000-0004-0000-0600-00007E000000}"/>
    <hyperlink ref="H131" r:id="rId128" xr:uid="{00000000-0004-0000-0600-00007F000000}"/>
    <hyperlink ref="H132" r:id="rId129" xr:uid="{00000000-0004-0000-0600-000080000000}"/>
    <hyperlink ref="H133" r:id="rId130" xr:uid="{00000000-0004-0000-0600-000081000000}"/>
    <hyperlink ref="H134" r:id="rId131" xr:uid="{00000000-0004-0000-0600-000082000000}"/>
    <hyperlink ref="H135" r:id="rId132" xr:uid="{00000000-0004-0000-0600-000083000000}"/>
    <hyperlink ref="H136" r:id="rId133" xr:uid="{00000000-0004-0000-0600-000084000000}"/>
    <hyperlink ref="H137" r:id="rId134" xr:uid="{00000000-0004-0000-0600-000085000000}"/>
    <hyperlink ref="H138" r:id="rId135" xr:uid="{00000000-0004-0000-0600-000086000000}"/>
    <hyperlink ref="H139" r:id="rId136" xr:uid="{00000000-0004-0000-0600-000087000000}"/>
    <hyperlink ref="H140" r:id="rId137" xr:uid="{00000000-0004-0000-0600-000088000000}"/>
    <hyperlink ref="H141" r:id="rId138" xr:uid="{00000000-0004-0000-0600-000089000000}"/>
    <hyperlink ref="H142" r:id="rId139" xr:uid="{00000000-0004-0000-0600-00008A000000}"/>
    <hyperlink ref="H143" r:id="rId140" xr:uid="{00000000-0004-0000-0600-00008B000000}"/>
    <hyperlink ref="H144" r:id="rId141" xr:uid="{00000000-0004-0000-0600-00008C000000}"/>
    <hyperlink ref="H145" r:id="rId142" xr:uid="{00000000-0004-0000-0600-00008D000000}"/>
    <hyperlink ref="H146" r:id="rId143" xr:uid="{00000000-0004-0000-0600-00008E000000}"/>
    <hyperlink ref="H147" r:id="rId144" xr:uid="{00000000-0004-0000-0600-00008F000000}"/>
    <hyperlink ref="H148" r:id="rId145" xr:uid="{00000000-0004-0000-0600-000090000000}"/>
    <hyperlink ref="H149" r:id="rId146" xr:uid="{00000000-0004-0000-0600-000091000000}"/>
    <hyperlink ref="H150" r:id="rId147" xr:uid="{00000000-0004-0000-0600-000092000000}"/>
    <hyperlink ref="H151" r:id="rId148" xr:uid="{00000000-0004-0000-0600-000093000000}"/>
    <hyperlink ref="H152" r:id="rId149" xr:uid="{00000000-0004-0000-0600-000094000000}"/>
    <hyperlink ref="H153" r:id="rId150" xr:uid="{00000000-0004-0000-0600-000095000000}"/>
    <hyperlink ref="H154" r:id="rId151" xr:uid="{00000000-0004-0000-0600-000096000000}"/>
    <hyperlink ref="H155" r:id="rId152" xr:uid="{00000000-0004-0000-0600-000097000000}"/>
    <hyperlink ref="H156" r:id="rId153" xr:uid="{00000000-0004-0000-0600-000098000000}"/>
    <hyperlink ref="H157" r:id="rId154" xr:uid="{00000000-0004-0000-0600-000099000000}"/>
    <hyperlink ref="H159" r:id="rId155" xr:uid="{00000000-0004-0000-0600-00009A000000}"/>
    <hyperlink ref="H160" r:id="rId156" xr:uid="{00000000-0004-0000-0600-00009B000000}"/>
    <hyperlink ref="H161" r:id="rId157" xr:uid="{00000000-0004-0000-0600-00009C000000}"/>
    <hyperlink ref="H162" r:id="rId158" xr:uid="{00000000-0004-0000-0600-00009D000000}"/>
    <hyperlink ref="H163" r:id="rId159" xr:uid="{00000000-0004-0000-0600-00009E000000}"/>
    <hyperlink ref="H164" r:id="rId160" xr:uid="{00000000-0004-0000-0600-00009F000000}"/>
    <hyperlink ref="H165" r:id="rId161" xr:uid="{00000000-0004-0000-0600-0000A0000000}"/>
    <hyperlink ref="H166" r:id="rId162" xr:uid="{00000000-0004-0000-0600-0000A1000000}"/>
    <hyperlink ref="H167" r:id="rId163" xr:uid="{00000000-0004-0000-0600-0000A2000000}"/>
    <hyperlink ref="H168" r:id="rId164" xr:uid="{00000000-0004-0000-0600-0000A3000000}"/>
    <hyperlink ref="H169" r:id="rId165" xr:uid="{00000000-0004-0000-0600-0000A4000000}"/>
    <hyperlink ref="H171" r:id="rId166" xr:uid="{00000000-0004-0000-0600-0000A5000000}"/>
    <hyperlink ref="H172" r:id="rId167" xr:uid="{00000000-0004-0000-0600-0000A6000000}"/>
    <hyperlink ref="H173" r:id="rId168" xr:uid="{00000000-0004-0000-0600-0000A7000000}"/>
    <hyperlink ref="H174" r:id="rId169" xr:uid="{00000000-0004-0000-0600-0000A8000000}"/>
    <hyperlink ref="H175" r:id="rId170" xr:uid="{00000000-0004-0000-0600-0000A9000000}"/>
    <hyperlink ref="H176" r:id="rId171" xr:uid="{00000000-0004-0000-0600-0000AA000000}"/>
    <hyperlink ref="H177" r:id="rId172" xr:uid="{00000000-0004-0000-0600-0000AB000000}"/>
    <hyperlink ref="H178" r:id="rId173" xr:uid="{00000000-0004-0000-0600-0000AC000000}"/>
    <hyperlink ref="H179" r:id="rId174" xr:uid="{00000000-0004-0000-0600-0000AD000000}"/>
    <hyperlink ref="H180" r:id="rId175" xr:uid="{00000000-0004-0000-0600-0000AE000000}"/>
    <hyperlink ref="H181" r:id="rId176" xr:uid="{00000000-0004-0000-0600-0000AF000000}"/>
    <hyperlink ref="H182" r:id="rId177" xr:uid="{00000000-0004-0000-0600-0000B0000000}"/>
    <hyperlink ref="H183" r:id="rId178" xr:uid="{00000000-0004-0000-0600-0000B1000000}"/>
    <hyperlink ref="H184" r:id="rId179" xr:uid="{00000000-0004-0000-0600-0000B2000000}"/>
    <hyperlink ref="H185" r:id="rId180" xr:uid="{00000000-0004-0000-0600-0000B3000000}"/>
    <hyperlink ref="H186" r:id="rId181" xr:uid="{00000000-0004-0000-0600-0000B4000000}"/>
    <hyperlink ref="H187" r:id="rId182" xr:uid="{00000000-0004-0000-0600-0000B5000000}"/>
    <hyperlink ref="H188" r:id="rId183" xr:uid="{00000000-0004-0000-0600-0000B6000000}"/>
    <hyperlink ref="H189" r:id="rId184" xr:uid="{00000000-0004-0000-0600-0000B7000000}"/>
    <hyperlink ref="H190" r:id="rId185" xr:uid="{00000000-0004-0000-0600-0000B8000000}"/>
    <hyperlink ref="H191" r:id="rId186" xr:uid="{00000000-0004-0000-0600-0000B9000000}"/>
    <hyperlink ref="H192" r:id="rId187" xr:uid="{00000000-0004-0000-0600-0000BA000000}"/>
    <hyperlink ref="H193" r:id="rId188" xr:uid="{00000000-0004-0000-0600-0000BB000000}"/>
    <hyperlink ref="H194" r:id="rId189" xr:uid="{00000000-0004-0000-0600-0000BC000000}"/>
    <hyperlink ref="H195" r:id="rId190" xr:uid="{00000000-0004-0000-0600-0000BD000000}"/>
    <hyperlink ref="H196" r:id="rId191" xr:uid="{00000000-0004-0000-0600-0000BE000000}"/>
    <hyperlink ref="H197" r:id="rId192" xr:uid="{00000000-0004-0000-0600-0000BF000000}"/>
    <hyperlink ref="H198" r:id="rId193" xr:uid="{00000000-0004-0000-0600-0000C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L1000"/>
  <sheetViews>
    <sheetView workbookViewId="0">
      <pane ySplit="1" topLeftCell="A2" activePane="bottomLeft" state="frozen"/>
      <selection pane="bottomLeft" activeCell="A2" sqref="A2:A221"/>
    </sheetView>
  </sheetViews>
  <sheetFormatPr defaultColWidth="12.5703125" defaultRowHeight="15.75" customHeight="1"/>
  <cols>
    <col min="2" max="2" width="15" customWidth="1"/>
    <col min="3" max="14" width="12.5703125" customWidth="1"/>
  </cols>
  <sheetData>
    <row r="1" spans="1:38">
      <c r="A1" t="s">
        <v>14459</v>
      </c>
      <c r="B1" s="1" t="s">
        <v>0</v>
      </c>
      <c r="C1" s="1" t="s">
        <v>1</v>
      </c>
      <c r="D1" s="1" t="s">
        <v>2</v>
      </c>
      <c r="E1" s="1" t="s">
        <v>3</v>
      </c>
      <c r="F1" s="1" t="s">
        <v>4</v>
      </c>
      <c r="G1" s="1" t="s">
        <v>18</v>
      </c>
      <c r="H1" s="1" t="s">
        <v>6</v>
      </c>
      <c r="I1" s="1" t="s">
        <v>7</v>
      </c>
      <c r="J1" s="1" t="s">
        <v>8</v>
      </c>
      <c r="K1" s="1" t="s">
        <v>9</v>
      </c>
      <c r="L1" s="1" t="s">
        <v>10</v>
      </c>
      <c r="M1" s="1" t="s">
        <v>11</v>
      </c>
      <c r="N1" s="1" t="s">
        <v>12</v>
      </c>
      <c r="O1" s="3"/>
      <c r="P1" s="3"/>
      <c r="Q1" s="3"/>
      <c r="R1" s="3"/>
      <c r="S1" s="3"/>
      <c r="T1" s="3"/>
      <c r="U1" s="3"/>
      <c r="V1" s="3"/>
      <c r="W1" s="3"/>
      <c r="X1" s="3"/>
      <c r="Y1" s="3"/>
      <c r="Z1" s="3"/>
      <c r="AA1" s="3"/>
      <c r="AB1" s="3"/>
      <c r="AC1" s="3"/>
      <c r="AD1" s="3"/>
      <c r="AE1" s="3"/>
      <c r="AF1" s="3"/>
      <c r="AG1" s="3"/>
      <c r="AH1" s="3"/>
      <c r="AI1" s="3"/>
      <c r="AJ1" s="3"/>
      <c r="AK1" s="3"/>
      <c r="AL1" s="3"/>
    </row>
    <row r="2" spans="1:38" ht="22.5" customHeight="1">
      <c r="A2" t="s">
        <v>14466</v>
      </c>
      <c r="B2" s="7" t="s">
        <v>1300</v>
      </c>
      <c r="C2" s="25" t="s">
        <v>8513</v>
      </c>
      <c r="D2" s="7" t="s">
        <v>8514</v>
      </c>
      <c r="E2" s="7" t="s">
        <v>8515</v>
      </c>
      <c r="F2" s="7" t="s">
        <v>8516</v>
      </c>
      <c r="G2" s="7"/>
      <c r="H2" s="17" t="s">
        <v>8517</v>
      </c>
      <c r="I2" s="7">
        <v>5</v>
      </c>
      <c r="J2" s="7">
        <v>104</v>
      </c>
      <c r="K2" s="7" t="s">
        <v>8518</v>
      </c>
      <c r="L2" s="7" t="s">
        <v>8519</v>
      </c>
      <c r="M2" s="7" t="s">
        <v>8520</v>
      </c>
      <c r="N2" s="25" t="s">
        <v>316</v>
      </c>
      <c r="O2" s="7"/>
      <c r="P2" s="7"/>
      <c r="Q2" s="7"/>
      <c r="R2" s="7"/>
      <c r="S2" s="7"/>
      <c r="T2" s="7"/>
      <c r="U2" s="7"/>
      <c r="V2" s="7"/>
      <c r="W2" s="7"/>
      <c r="X2" s="7"/>
      <c r="Y2" s="7"/>
      <c r="Z2" s="7"/>
      <c r="AA2" s="7"/>
      <c r="AB2" s="7"/>
      <c r="AC2" s="7"/>
      <c r="AD2" s="7"/>
      <c r="AE2" s="7"/>
      <c r="AF2" s="7"/>
      <c r="AG2" s="7"/>
      <c r="AH2" s="7"/>
      <c r="AI2" s="7"/>
      <c r="AJ2" s="7"/>
      <c r="AK2" s="7"/>
      <c r="AL2" s="7"/>
    </row>
    <row r="3" spans="1:38" ht="22.5" customHeight="1">
      <c r="A3" t="s">
        <v>14466</v>
      </c>
      <c r="B3" s="7" t="s">
        <v>1300</v>
      </c>
      <c r="C3" s="25" t="s">
        <v>8521</v>
      </c>
      <c r="D3" s="7" t="s">
        <v>8522</v>
      </c>
      <c r="E3" s="7" t="s">
        <v>8523</v>
      </c>
      <c r="F3" s="7" t="s">
        <v>8524</v>
      </c>
      <c r="G3" s="7"/>
      <c r="H3" s="26" t="s">
        <v>8525</v>
      </c>
      <c r="I3" s="25">
        <v>4.9000000000000004</v>
      </c>
      <c r="J3" s="25">
        <v>150</v>
      </c>
      <c r="K3" s="7" t="s">
        <v>8526</v>
      </c>
      <c r="L3" s="7" t="s">
        <v>8527</v>
      </c>
      <c r="M3" s="7" t="s">
        <v>1300</v>
      </c>
      <c r="N3" s="7" t="s">
        <v>316</v>
      </c>
      <c r="O3" s="7"/>
      <c r="P3" s="7"/>
      <c r="Q3" s="7"/>
      <c r="R3" s="35"/>
      <c r="S3" s="36"/>
      <c r="T3" s="36"/>
      <c r="U3" s="25"/>
      <c r="V3" s="25"/>
      <c r="W3" s="25"/>
      <c r="X3" s="25"/>
      <c r="Y3" s="37"/>
      <c r="Z3" s="36"/>
      <c r="AA3" s="7"/>
      <c r="AB3" s="7"/>
      <c r="AC3" s="7"/>
      <c r="AD3" s="7"/>
      <c r="AE3" s="7"/>
      <c r="AF3" s="7"/>
      <c r="AG3" s="7"/>
      <c r="AH3" s="7"/>
      <c r="AI3" s="7"/>
      <c r="AJ3" s="7"/>
      <c r="AK3" s="7"/>
      <c r="AL3" s="7"/>
    </row>
    <row r="4" spans="1:38" ht="22.5" customHeight="1">
      <c r="A4" t="s">
        <v>14466</v>
      </c>
      <c r="B4" s="7" t="s">
        <v>1300</v>
      </c>
      <c r="C4" s="25" t="s">
        <v>8528</v>
      </c>
      <c r="D4" s="7" t="s">
        <v>8529</v>
      </c>
      <c r="E4" s="7" t="s">
        <v>8530</v>
      </c>
      <c r="F4" s="7" t="s">
        <v>8531</v>
      </c>
      <c r="G4" s="7"/>
      <c r="H4" s="26" t="s">
        <v>8532</v>
      </c>
      <c r="I4" s="25">
        <v>5</v>
      </c>
      <c r="J4" s="25">
        <v>238</v>
      </c>
      <c r="K4" s="7" t="s">
        <v>8533</v>
      </c>
      <c r="L4" s="7" t="s">
        <v>8534</v>
      </c>
      <c r="M4" s="7" t="s">
        <v>1300</v>
      </c>
      <c r="N4" s="25" t="s">
        <v>316</v>
      </c>
      <c r="O4" s="7"/>
      <c r="P4" s="7"/>
      <c r="Q4" s="7"/>
      <c r="R4" s="7"/>
      <c r="S4" s="7"/>
      <c r="T4" s="7"/>
      <c r="U4" s="7"/>
      <c r="V4" s="7"/>
      <c r="W4" s="7"/>
      <c r="X4" s="7"/>
      <c r="Y4" s="7"/>
      <c r="Z4" s="7"/>
      <c r="AA4" s="7"/>
      <c r="AB4" s="7"/>
      <c r="AC4" s="7"/>
      <c r="AD4" s="7"/>
      <c r="AE4" s="7"/>
      <c r="AF4" s="7"/>
      <c r="AG4" s="7"/>
      <c r="AH4" s="7"/>
      <c r="AI4" s="7"/>
      <c r="AJ4" s="7"/>
      <c r="AK4" s="7"/>
      <c r="AL4" s="7"/>
    </row>
    <row r="5" spans="1:38" ht="22.5" customHeight="1">
      <c r="A5" t="s">
        <v>14466</v>
      </c>
      <c r="B5" s="7" t="s">
        <v>1300</v>
      </c>
      <c r="C5" s="25" t="s">
        <v>8535</v>
      </c>
      <c r="D5" s="7" t="s">
        <v>8536</v>
      </c>
      <c r="E5" s="7" t="s">
        <v>8537</v>
      </c>
      <c r="F5" s="7" t="s">
        <v>8538</v>
      </c>
      <c r="G5" s="7"/>
      <c r="H5" s="26" t="s">
        <v>8539</v>
      </c>
      <c r="I5" s="25">
        <v>4.8</v>
      </c>
      <c r="J5" s="25">
        <v>252</v>
      </c>
      <c r="K5" s="7" t="s">
        <v>8540</v>
      </c>
      <c r="L5" s="7" t="s">
        <v>8541</v>
      </c>
      <c r="M5" s="7" t="s">
        <v>8542</v>
      </c>
      <c r="N5" s="25" t="s">
        <v>316</v>
      </c>
      <c r="O5" s="7"/>
      <c r="P5" s="7"/>
      <c r="Q5" s="7"/>
      <c r="R5" s="7"/>
      <c r="S5" s="7"/>
      <c r="T5" s="7"/>
      <c r="U5" s="7"/>
      <c r="V5" s="7"/>
      <c r="W5" s="7"/>
      <c r="X5" s="7"/>
      <c r="Y5" s="7"/>
      <c r="Z5" s="7"/>
      <c r="AA5" s="7"/>
      <c r="AB5" s="7"/>
      <c r="AC5" s="7"/>
      <c r="AD5" s="7"/>
      <c r="AE5" s="7"/>
      <c r="AF5" s="7"/>
      <c r="AG5" s="7"/>
      <c r="AH5" s="7"/>
      <c r="AI5" s="7"/>
      <c r="AJ5" s="7"/>
      <c r="AK5" s="7"/>
      <c r="AL5" s="7"/>
    </row>
    <row r="6" spans="1:38" ht="22.5" customHeight="1">
      <c r="A6" t="s">
        <v>14466</v>
      </c>
      <c r="B6" s="7" t="s">
        <v>1300</v>
      </c>
      <c r="C6" s="25" t="s">
        <v>8543</v>
      </c>
      <c r="D6" s="7" t="s">
        <v>8544</v>
      </c>
      <c r="E6" s="7" t="s">
        <v>8545</v>
      </c>
      <c r="F6" s="7"/>
      <c r="G6" s="7"/>
      <c r="H6" s="27" t="s">
        <v>8546</v>
      </c>
      <c r="I6" s="25">
        <v>4.8</v>
      </c>
      <c r="J6" s="25">
        <v>234</v>
      </c>
      <c r="K6" s="7" t="s">
        <v>8547</v>
      </c>
      <c r="L6" s="7" t="s">
        <v>8548</v>
      </c>
      <c r="M6" s="7" t="s">
        <v>1300</v>
      </c>
      <c r="N6" s="25" t="s">
        <v>316</v>
      </c>
      <c r="O6" s="7"/>
      <c r="P6" s="7"/>
      <c r="Q6" s="7"/>
      <c r="R6" s="7"/>
      <c r="S6" s="7"/>
      <c r="T6" s="7"/>
      <c r="U6" s="7"/>
      <c r="V6" s="7"/>
      <c r="W6" s="7"/>
      <c r="X6" s="7"/>
      <c r="Y6" s="7"/>
      <c r="Z6" s="7"/>
      <c r="AA6" s="7"/>
      <c r="AB6" s="7"/>
      <c r="AC6" s="7"/>
      <c r="AD6" s="7"/>
      <c r="AE6" s="7"/>
      <c r="AF6" s="7"/>
      <c r="AG6" s="7"/>
      <c r="AH6" s="7"/>
      <c r="AI6" s="7"/>
      <c r="AJ6" s="7"/>
      <c r="AK6" s="7"/>
      <c r="AL6" s="7"/>
    </row>
    <row r="7" spans="1:38" ht="22.5" customHeight="1">
      <c r="A7" t="s">
        <v>14466</v>
      </c>
      <c r="B7" s="7" t="s">
        <v>1300</v>
      </c>
      <c r="C7" s="7" t="s">
        <v>8549</v>
      </c>
      <c r="D7" s="7" t="s">
        <v>8550</v>
      </c>
      <c r="E7" s="7" t="s">
        <v>8551</v>
      </c>
      <c r="F7" s="7" t="s">
        <v>8552</v>
      </c>
      <c r="G7" s="7"/>
      <c r="H7" s="17" t="s">
        <v>8553</v>
      </c>
      <c r="I7" s="7">
        <v>5</v>
      </c>
      <c r="J7" s="7">
        <v>240</v>
      </c>
      <c r="K7" s="7" t="s">
        <v>8554</v>
      </c>
      <c r="L7" s="7" t="s">
        <v>8555</v>
      </c>
      <c r="M7" s="7" t="s">
        <v>1300</v>
      </c>
      <c r="N7" s="25" t="s">
        <v>316</v>
      </c>
      <c r="O7" s="7"/>
      <c r="P7" s="7"/>
      <c r="Q7" s="7"/>
      <c r="R7" s="7"/>
      <c r="S7" s="7"/>
      <c r="T7" s="7"/>
      <c r="U7" s="7"/>
      <c r="V7" s="7"/>
      <c r="W7" s="7"/>
      <c r="X7" s="7"/>
      <c r="Y7" s="7"/>
      <c r="Z7" s="7"/>
      <c r="AA7" s="7"/>
      <c r="AB7" s="7"/>
      <c r="AC7" s="7"/>
      <c r="AD7" s="7"/>
      <c r="AE7" s="7"/>
      <c r="AF7" s="7"/>
      <c r="AG7" s="7"/>
      <c r="AH7" s="7"/>
      <c r="AI7" s="7"/>
      <c r="AJ7" s="7"/>
      <c r="AK7" s="7"/>
      <c r="AL7" s="7"/>
    </row>
    <row r="8" spans="1:38" ht="22.5" customHeight="1">
      <c r="A8" t="s">
        <v>14466</v>
      </c>
      <c r="B8" s="7" t="s">
        <v>1300</v>
      </c>
      <c r="C8" s="7" t="s">
        <v>8556</v>
      </c>
      <c r="D8" s="7" t="s">
        <v>8557</v>
      </c>
      <c r="E8" s="7" t="s">
        <v>8558</v>
      </c>
      <c r="F8" s="7" t="s">
        <v>8559</v>
      </c>
      <c r="G8" s="7"/>
      <c r="H8" s="17" t="s">
        <v>8560</v>
      </c>
      <c r="I8" s="7">
        <v>4.9000000000000004</v>
      </c>
      <c r="J8" s="7">
        <v>298</v>
      </c>
      <c r="K8" s="7" t="s">
        <v>8561</v>
      </c>
      <c r="L8" s="7" t="s">
        <v>8562</v>
      </c>
      <c r="M8" s="7" t="s">
        <v>1300</v>
      </c>
      <c r="N8" s="25" t="s">
        <v>316</v>
      </c>
      <c r="O8" s="7"/>
      <c r="P8" s="7"/>
      <c r="Q8" s="7"/>
      <c r="R8" s="35"/>
      <c r="S8" s="36"/>
      <c r="T8" s="36"/>
      <c r="U8" s="7"/>
      <c r="V8" s="7"/>
      <c r="W8" s="7"/>
      <c r="X8" s="7"/>
      <c r="Y8" s="7"/>
      <c r="Z8" s="7"/>
      <c r="AA8" s="7"/>
      <c r="AB8" s="7"/>
      <c r="AC8" s="7"/>
      <c r="AD8" s="7"/>
      <c r="AE8" s="7"/>
      <c r="AF8" s="7"/>
      <c r="AG8" s="7"/>
      <c r="AH8" s="7"/>
      <c r="AI8" s="7"/>
      <c r="AJ8" s="7"/>
      <c r="AK8" s="7"/>
      <c r="AL8" s="7"/>
    </row>
    <row r="9" spans="1:38" ht="22.5" customHeight="1">
      <c r="A9" t="s">
        <v>14466</v>
      </c>
      <c r="B9" s="7" t="s">
        <v>1300</v>
      </c>
      <c r="C9" s="7" t="s">
        <v>8563</v>
      </c>
      <c r="D9" s="7" t="s">
        <v>8564</v>
      </c>
      <c r="E9" s="7" t="s">
        <v>8565</v>
      </c>
      <c r="F9" s="7" t="s">
        <v>8566</v>
      </c>
      <c r="G9" s="7"/>
      <c r="H9" s="17" t="s">
        <v>8567</v>
      </c>
      <c r="I9" s="7">
        <v>4.9000000000000004</v>
      </c>
      <c r="J9" s="7">
        <v>69</v>
      </c>
      <c r="K9" s="7" t="s">
        <v>8568</v>
      </c>
      <c r="L9" s="7" t="s">
        <v>8569</v>
      </c>
      <c r="M9" s="7" t="s">
        <v>1300</v>
      </c>
      <c r="N9" s="25" t="s">
        <v>316</v>
      </c>
      <c r="O9" s="7"/>
      <c r="P9" s="7"/>
      <c r="Q9" s="7"/>
      <c r="R9" s="7"/>
      <c r="S9" s="7"/>
      <c r="T9" s="7"/>
      <c r="U9" s="7"/>
      <c r="V9" s="7"/>
      <c r="W9" s="7"/>
      <c r="X9" s="7"/>
      <c r="Y9" s="7"/>
      <c r="Z9" s="7"/>
      <c r="AA9" s="7"/>
      <c r="AB9" s="7"/>
      <c r="AC9" s="7"/>
      <c r="AD9" s="7"/>
      <c r="AE9" s="7"/>
      <c r="AF9" s="7"/>
      <c r="AG9" s="7"/>
      <c r="AH9" s="7"/>
      <c r="AI9" s="7"/>
      <c r="AJ9" s="7"/>
      <c r="AK9" s="7"/>
      <c r="AL9" s="7"/>
    </row>
    <row r="10" spans="1:38" ht="22.5" customHeight="1">
      <c r="A10" t="s">
        <v>14466</v>
      </c>
      <c r="B10" s="7" t="s">
        <v>1300</v>
      </c>
      <c r="C10" s="7" t="s">
        <v>8570</v>
      </c>
      <c r="D10" s="7" t="s">
        <v>8571</v>
      </c>
      <c r="E10" s="7" t="s">
        <v>8572</v>
      </c>
      <c r="F10" s="7" t="s">
        <v>8573</v>
      </c>
      <c r="G10" s="7"/>
      <c r="H10" s="17" t="s">
        <v>8574</v>
      </c>
      <c r="I10" s="7">
        <v>5</v>
      </c>
      <c r="J10" s="9">
        <v>512</v>
      </c>
      <c r="K10" s="7" t="s">
        <v>8575</v>
      </c>
      <c r="L10" s="7" t="s">
        <v>8576</v>
      </c>
      <c r="M10" s="7" t="s">
        <v>1380</v>
      </c>
      <c r="N10" s="7" t="s">
        <v>316</v>
      </c>
      <c r="O10" s="7"/>
      <c r="P10" s="7"/>
      <c r="Q10" s="7"/>
      <c r="R10" s="7"/>
      <c r="S10" s="7"/>
      <c r="T10" s="7"/>
      <c r="U10" s="7"/>
      <c r="V10" s="7"/>
      <c r="W10" s="7"/>
      <c r="X10" s="7"/>
      <c r="Y10" s="7"/>
      <c r="Z10" s="7"/>
      <c r="AA10" s="7"/>
      <c r="AB10" s="7"/>
      <c r="AC10" s="7"/>
      <c r="AD10" s="7"/>
      <c r="AE10" s="7"/>
      <c r="AF10" s="7"/>
      <c r="AG10" s="7"/>
      <c r="AH10" s="7"/>
      <c r="AI10" s="7"/>
      <c r="AJ10" s="7"/>
      <c r="AK10" s="7"/>
      <c r="AL10" s="7"/>
    </row>
    <row r="11" spans="1:38" ht="22.5" customHeight="1">
      <c r="A11" t="s">
        <v>14466</v>
      </c>
      <c r="B11" s="7" t="s">
        <v>1300</v>
      </c>
      <c r="C11" s="7" t="s">
        <v>8577</v>
      </c>
      <c r="D11" s="7" t="s">
        <v>8578</v>
      </c>
      <c r="E11" s="7" t="s">
        <v>8579</v>
      </c>
      <c r="F11" s="7" t="s">
        <v>8580</v>
      </c>
      <c r="G11" s="7"/>
      <c r="H11" s="17" t="s">
        <v>8581</v>
      </c>
      <c r="I11" s="7">
        <v>4.9000000000000004</v>
      </c>
      <c r="J11" s="7">
        <v>127</v>
      </c>
      <c r="K11" s="7" t="s">
        <v>8582</v>
      </c>
      <c r="L11" s="7" t="s">
        <v>8583</v>
      </c>
      <c r="M11" s="7" t="s">
        <v>1300</v>
      </c>
      <c r="N11" s="7" t="s">
        <v>316</v>
      </c>
      <c r="O11" s="7"/>
      <c r="P11" s="7"/>
      <c r="Q11" s="7"/>
      <c r="R11" s="7"/>
      <c r="S11" s="7"/>
      <c r="T11" s="7"/>
      <c r="U11" s="7"/>
      <c r="V11" s="7"/>
      <c r="W11" s="7"/>
      <c r="X11" s="7"/>
      <c r="Y11" s="7"/>
      <c r="Z11" s="7"/>
      <c r="AA11" s="7"/>
      <c r="AB11" s="7"/>
      <c r="AC11" s="7"/>
      <c r="AD11" s="7"/>
      <c r="AE11" s="7"/>
      <c r="AF11" s="7"/>
      <c r="AG11" s="7"/>
      <c r="AH11" s="7"/>
      <c r="AI11" s="7"/>
      <c r="AJ11" s="7"/>
      <c r="AK11" s="7"/>
      <c r="AL11" s="7"/>
    </row>
    <row r="12" spans="1:38" ht="22.5" customHeight="1">
      <c r="A12" t="s">
        <v>14466</v>
      </c>
      <c r="B12" s="7" t="s">
        <v>1300</v>
      </c>
      <c r="C12" s="7" t="s">
        <v>8584</v>
      </c>
      <c r="D12" s="7" t="s">
        <v>8585</v>
      </c>
      <c r="E12" s="7" t="s">
        <v>8586</v>
      </c>
      <c r="F12" s="7" t="s">
        <v>8587</v>
      </c>
      <c r="G12" s="7"/>
      <c r="H12" s="17" t="s">
        <v>8588</v>
      </c>
      <c r="I12" s="7">
        <v>4.5999999999999996</v>
      </c>
      <c r="J12" s="7">
        <v>36</v>
      </c>
      <c r="K12" s="7" t="s">
        <v>8589</v>
      </c>
      <c r="L12" s="7" t="s">
        <v>8590</v>
      </c>
      <c r="M12" s="7" t="s">
        <v>1300</v>
      </c>
      <c r="N12" s="7" t="s">
        <v>316</v>
      </c>
      <c r="O12" s="7"/>
      <c r="P12" s="7"/>
      <c r="Q12" s="7"/>
      <c r="R12" s="7"/>
      <c r="S12" s="7"/>
      <c r="T12" s="7"/>
      <c r="U12" s="7"/>
      <c r="V12" s="7"/>
      <c r="W12" s="7"/>
      <c r="X12" s="7"/>
      <c r="Y12" s="7"/>
      <c r="Z12" s="7"/>
      <c r="AA12" s="7"/>
      <c r="AB12" s="7"/>
      <c r="AC12" s="7"/>
      <c r="AD12" s="7"/>
      <c r="AE12" s="7"/>
      <c r="AF12" s="7"/>
      <c r="AG12" s="7"/>
      <c r="AH12" s="7"/>
      <c r="AI12" s="7"/>
      <c r="AJ12" s="7"/>
      <c r="AK12" s="7"/>
      <c r="AL12" s="7"/>
    </row>
    <row r="13" spans="1:38" ht="22.5" customHeight="1">
      <c r="A13" t="s">
        <v>14466</v>
      </c>
      <c r="B13" s="7" t="s">
        <v>1300</v>
      </c>
      <c r="C13" s="7" t="s">
        <v>8591</v>
      </c>
      <c r="D13" s="7" t="s">
        <v>8592</v>
      </c>
      <c r="E13" s="7" t="s">
        <v>8593</v>
      </c>
      <c r="F13" s="7" t="s">
        <v>8594</v>
      </c>
      <c r="G13" s="7"/>
      <c r="H13" s="17" t="s">
        <v>8595</v>
      </c>
      <c r="I13" s="7">
        <v>4.9000000000000004</v>
      </c>
      <c r="J13" s="9">
        <v>106</v>
      </c>
      <c r="K13" s="7" t="s">
        <v>8596</v>
      </c>
      <c r="L13" s="7" t="s">
        <v>8597</v>
      </c>
      <c r="M13" s="7" t="s">
        <v>1300</v>
      </c>
      <c r="N13" s="7" t="s">
        <v>316</v>
      </c>
      <c r="O13" s="7"/>
      <c r="P13" s="7"/>
      <c r="Q13" s="7"/>
      <c r="R13" s="7"/>
      <c r="S13" s="7"/>
      <c r="T13" s="7"/>
      <c r="U13" s="7"/>
      <c r="V13" s="7"/>
      <c r="W13" s="7"/>
      <c r="X13" s="7"/>
      <c r="Y13" s="7"/>
      <c r="Z13" s="7"/>
      <c r="AA13" s="7"/>
      <c r="AB13" s="7"/>
      <c r="AC13" s="7"/>
      <c r="AD13" s="7"/>
      <c r="AE13" s="7"/>
      <c r="AF13" s="7"/>
      <c r="AG13" s="7"/>
      <c r="AH13" s="7"/>
      <c r="AI13" s="7"/>
      <c r="AJ13" s="7"/>
      <c r="AK13" s="7"/>
      <c r="AL13" s="7"/>
    </row>
    <row r="14" spans="1:38" ht="22.5" customHeight="1">
      <c r="A14" t="s">
        <v>14466</v>
      </c>
      <c r="B14" s="7" t="s">
        <v>1300</v>
      </c>
      <c r="C14" s="25" t="s">
        <v>8598</v>
      </c>
      <c r="D14" s="7" t="s">
        <v>8599</v>
      </c>
      <c r="E14" s="7" t="s">
        <v>8600</v>
      </c>
      <c r="F14" s="25" t="s">
        <v>8601</v>
      </c>
      <c r="G14" s="7"/>
      <c r="H14" s="26" t="s">
        <v>8602</v>
      </c>
      <c r="I14" s="25">
        <v>4.7</v>
      </c>
      <c r="J14" s="25">
        <v>79</v>
      </c>
      <c r="K14" s="7" t="s">
        <v>8603</v>
      </c>
      <c r="L14" s="7" t="s">
        <v>8604</v>
      </c>
      <c r="M14" s="7" t="s">
        <v>1300</v>
      </c>
      <c r="N14" s="7" t="s">
        <v>316</v>
      </c>
      <c r="O14" s="7"/>
      <c r="P14" s="7"/>
      <c r="Q14" s="7"/>
      <c r="R14" s="7"/>
      <c r="S14" s="7"/>
      <c r="T14" s="7"/>
      <c r="U14" s="7"/>
      <c r="V14" s="7"/>
      <c r="W14" s="7"/>
      <c r="X14" s="7"/>
      <c r="Y14" s="7"/>
      <c r="Z14" s="7"/>
      <c r="AA14" s="7"/>
      <c r="AB14" s="7"/>
      <c r="AC14" s="7"/>
      <c r="AD14" s="7"/>
      <c r="AE14" s="7"/>
      <c r="AF14" s="7"/>
      <c r="AG14" s="7"/>
      <c r="AH14" s="7"/>
      <c r="AI14" s="7"/>
      <c r="AJ14" s="7"/>
      <c r="AK14" s="7"/>
      <c r="AL14" s="7"/>
    </row>
    <row r="15" spans="1:38" ht="22.5" customHeight="1">
      <c r="A15" t="s">
        <v>14466</v>
      </c>
      <c r="B15" s="7" t="s">
        <v>1300</v>
      </c>
      <c r="C15" s="7" t="s">
        <v>8605</v>
      </c>
      <c r="D15" s="7" t="s">
        <v>8606</v>
      </c>
      <c r="E15" s="7" t="s">
        <v>8607</v>
      </c>
      <c r="F15" s="7" t="s">
        <v>8608</v>
      </c>
      <c r="G15" s="7"/>
      <c r="H15" s="17" t="s">
        <v>8609</v>
      </c>
      <c r="I15" s="7">
        <v>4.0999999999999996</v>
      </c>
      <c r="J15" s="7">
        <v>78</v>
      </c>
      <c r="K15" s="7" t="s">
        <v>8610</v>
      </c>
      <c r="L15" s="7" t="s">
        <v>8611</v>
      </c>
      <c r="M15" s="7" t="s">
        <v>1300</v>
      </c>
      <c r="N15" s="7" t="s">
        <v>316</v>
      </c>
      <c r="O15" s="7"/>
      <c r="P15" s="7"/>
      <c r="Q15" s="7"/>
      <c r="R15" s="7"/>
      <c r="S15" s="7"/>
      <c r="T15" s="7"/>
      <c r="U15" s="7"/>
      <c r="V15" s="7"/>
      <c r="W15" s="7"/>
      <c r="X15" s="7"/>
      <c r="Y15" s="7"/>
      <c r="Z15" s="7"/>
      <c r="AA15" s="7"/>
      <c r="AB15" s="7"/>
      <c r="AC15" s="7"/>
      <c r="AD15" s="7"/>
      <c r="AE15" s="7"/>
      <c r="AF15" s="7"/>
      <c r="AG15" s="7"/>
      <c r="AH15" s="7"/>
      <c r="AI15" s="7"/>
      <c r="AJ15" s="7"/>
      <c r="AK15" s="7"/>
      <c r="AL15" s="7"/>
    </row>
    <row r="16" spans="1:38" ht="22.5" customHeight="1">
      <c r="A16" t="s">
        <v>14466</v>
      </c>
      <c r="B16" s="7" t="s">
        <v>1300</v>
      </c>
      <c r="C16" s="7" t="s">
        <v>8612</v>
      </c>
      <c r="D16" s="7" t="s">
        <v>8613</v>
      </c>
      <c r="E16" s="7" t="s">
        <v>8614</v>
      </c>
      <c r="F16" s="7" t="s">
        <v>8615</v>
      </c>
      <c r="G16" s="7"/>
      <c r="H16" s="17" t="s">
        <v>8616</v>
      </c>
      <c r="I16" s="7">
        <v>4.5999999999999996</v>
      </c>
      <c r="J16" s="7">
        <v>15</v>
      </c>
      <c r="K16" s="7" t="s">
        <v>8617</v>
      </c>
      <c r="L16" s="7" t="s">
        <v>8618</v>
      </c>
      <c r="M16" s="7" t="s">
        <v>1300</v>
      </c>
      <c r="N16" s="7" t="s">
        <v>316</v>
      </c>
      <c r="O16" s="7"/>
      <c r="P16" s="7"/>
      <c r="Q16" s="7"/>
      <c r="R16" s="7"/>
      <c r="S16" s="7"/>
      <c r="T16" s="7"/>
      <c r="U16" s="7"/>
      <c r="V16" s="7"/>
      <c r="W16" s="7"/>
      <c r="X16" s="7"/>
      <c r="Y16" s="7"/>
      <c r="Z16" s="7"/>
      <c r="AA16" s="7"/>
      <c r="AB16" s="7"/>
      <c r="AC16" s="7"/>
      <c r="AD16" s="7"/>
      <c r="AE16" s="7"/>
      <c r="AF16" s="7"/>
      <c r="AG16" s="7"/>
      <c r="AH16" s="7"/>
      <c r="AI16" s="7"/>
      <c r="AJ16" s="7"/>
      <c r="AK16" s="7"/>
      <c r="AL16" s="7"/>
    </row>
    <row r="17" spans="1:38" ht="22.5" customHeight="1">
      <c r="A17" t="s">
        <v>14466</v>
      </c>
      <c r="B17" s="7" t="s">
        <v>1300</v>
      </c>
      <c r="C17" s="7" t="s">
        <v>8619</v>
      </c>
      <c r="D17" s="7" t="s">
        <v>8620</v>
      </c>
      <c r="E17" s="7" t="s">
        <v>8621</v>
      </c>
      <c r="F17" s="7" t="s">
        <v>8622</v>
      </c>
      <c r="G17" s="7"/>
      <c r="H17" s="17" t="s">
        <v>8623</v>
      </c>
      <c r="I17" s="7">
        <v>5</v>
      </c>
      <c r="J17" s="7">
        <v>21</v>
      </c>
      <c r="K17" s="7" t="s">
        <v>8624</v>
      </c>
      <c r="L17" s="7" t="s">
        <v>8625</v>
      </c>
      <c r="M17" s="7" t="s">
        <v>1300</v>
      </c>
      <c r="N17" s="7" t="s">
        <v>316</v>
      </c>
      <c r="O17" s="7"/>
      <c r="P17" s="7"/>
      <c r="Q17" s="7"/>
      <c r="R17" s="7"/>
      <c r="S17" s="7"/>
      <c r="T17" s="7"/>
      <c r="U17" s="7"/>
      <c r="V17" s="7"/>
      <c r="W17" s="7"/>
      <c r="X17" s="7"/>
      <c r="Y17" s="7"/>
      <c r="Z17" s="7"/>
      <c r="AA17" s="7"/>
      <c r="AB17" s="7"/>
      <c r="AC17" s="7"/>
      <c r="AD17" s="7"/>
      <c r="AE17" s="7"/>
      <c r="AF17" s="7"/>
      <c r="AG17" s="7"/>
      <c r="AH17" s="7"/>
      <c r="AI17" s="7"/>
      <c r="AJ17" s="7"/>
      <c r="AK17" s="7"/>
      <c r="AL17" s="7"/>
    </row>
    <row r="18" spans="1:38" ht="22.5" customHeight="1">
      <c r="A18" t="s">
        <v>14466</v>
      </c>
      <c r="B18" s="7" t="s">
        <v>1300</v>
      </c>
      <c r="C18" s="7" t="s">
        <v>8626</v>
      </c>
      <c r="D18" s="7" t="s">
        <v>8627</v>
      </c>
      <c r="E18" s="7" t="s">
        <v>8628</v>
      </c>
      <c r="F18" s="7" t="s">
        <v>8629</v>
      </c>
      <c r="G18" s="7"/>
      <c r="H18" s="17" t="s">
        <v>8630</v>
      </c>
      <c r="I18" s="7">
        <v>5</v>
      </c>
      <c r="J18" s="7">
        <v>21</v>
      </c>
      <c r="K18" s="7" t="s">
        <v>8631</v>
      </c>
      <c r="L18" s="7" t="s">
        <v>8632</v>
      </c>
      <c r="M18" s="7" t="s">
        <v>1300</v>
      </c>
      <c r="N18" s="7" t="s">
        <v>316</v>
      </c>
      <c r="O18" s="7"/>
      <c r="P18" s="7"/>
      <c r="Q18" s="7"/>
      <c r="R18" s="7"/>
      <c r="S18" s="7"/>
      <c r="T18" s="7"/>
      <c r="U18" s="7"/>
      <c r="V18" s="7"/>
      <c r="W18" s="7"/>
      <c r="X18" s="7"/>
      <c r="Y18" s="7"/>
      <c r="Z18" s="7"/>
      <c r="AA18" s="7"/>
      <c r="AB18" s="7"/>
      <c r="AC18" s="7"/>
      <c r="AD18" s="7"/>
      <c r="AE18" s="7"/>
      <c r="AF18" s="7"/>
      <c r="AG18" s="7"/>
      <c r="AH18" s="7"/>
      <c r="AI18" s="7"/>
      <c r="AJ18" s="7"/>
      <c r="AK18" s="7"/>
      <c r="AL18" s="7"/>
    </row>
    <row r="19" spans="1:38" ht="22.5" customHeight="1">
      <c r="A19" t="s">
        <v>14466</v>
      </c>
      <c r="B19" s="7" t="s">
        <v>1300</v>
      </c>
      <c r="C19" s="7" t="s">
        <v>8633</v>
      </c>
      <c r="D19" s="7" t="s">
        <v>8634</v>
      </c>
      <c r="E19" s="7" t="s">
        <v>8635</v>
      </c>
      <c r="F19" s="7" t="s">
        <v>8636</v>
      </c>
      <c r="G19" s="7"/>
      <c r="H19" s="17" t="s">
        <v>8637</v>
      </c>
      <c r="I19" s="7">
        <v>4.4000000000000004</v>
      </c>
      <c r="J19" s="7">
        <v>45</v>
      </c>
      <c r="K19" s="7" t="s">
        <v>8638</v>
      </c>
      <c r="L19" s="7" t="s">
        <v>8639</v>
      </c>
      <c r="M19" s="7" t="s">
        <v>4360</v>
      </c>
      <c r="N19" s="25" t="s">
        <v>316</v>
      </c>
      <c r="O19" s="25"/>
      <c r="P19" s="25"/>
      <c r="Q19" s="25"/>
      <c r="R19" s="25"/>
      <c r="S19" s="25"/>
      <c r="T19" s="25"/>
      <c r="U19" s="25"/>
      <c r="V19" s="25"/>
      <c r="W19" s="7"/>
      <c r="X19" s="7"/>
      <c r="Y19" s="7"/>
      <c r="Z19" s="7"/>
      <c r="AA19" s="7"/>
      <c r="AB19" s="7"/>
      <c r="AC19" s="7"/>
      <c r="AD19" s="7"/>
      <c r="AE19" s="7"/>
      <c r="AF19" s="7"/>
      <c r="AG19" s="7"/>
      <c r="AH19" s="7"/>
      <c r="AI19" s="7"/>
      <c r="AJ19" s="7"/>
      <c r="AK19" s="7"/>
      <c r="AL19" s="7"/>
    </row>
    <row r="20" spans="1:38" ht="22.5" customHeight="1">
      <c r="A20" t="s">
        <v>14466</v>
      </c>
      <c r="B20" s="7" t="s">
        <v>1300</v>
      </c>
      <c r="C20" s="25" t="s">
        <v>8640</v>
      </c>
      <c r="D20" s="7" t="s">
        <v>8641</v>
      </c>
      <c r="E20" s="7" t="s">
        <v>8642</v>
      </c>
      <c r="F20" s="25" t="s">
        <v>8643</v>
      </c>
      <c r="G20" s="7"/>
      <c r="H20" s="27" t="s">
        <v>8644</v>
      </c>
      <c r="I20" s="25">
        <v>5</v>
      </c>
      <c r="J20" s="25">
        <v>171</v>
      </c>
      <c r="K20" s="7" t="s">
        <v>8645</v>
      </c>
      <c r="L20" s="7" t="s">
        <v>8646</v>
      </c>
      <c r="M20" s="7" t="s">
        <v>1300</v>
      </c>
      <c r="N20" s="7" t="s">
        <v>316</v>
      </c>
      <c r="O20" s="7"/>
      <c r="P20" s="7"/>
      <c r="Q20" s="7"/>
      <c r="R20" s="7"/>
      <c r="S20" s="7"/>
      <c r="T20" s="7"/>
      <c r="U20" s="7"/>
      <c r="V20" s="7"/>
      <c r="W20" s="7"/>
      <c r="X20" s="7"/>
      <c r="Y20" s="7"/>
      <c r="Z20" s="7"/>
      <c r="AA20" s="7"/>
      <c r="AB20" s="7"/>
      <c r="AC20" s="7"/>
      <c r="AD20" s="7"/>
      <c r="AE20" s="7"/>
      <c r="AF20" s="7"/>
      <c r="AG20" s="7"/>
      <c r="AH20" s="7"/>
      <c r="AI20" s="7"/>
      <c r="AJ20" s="7"/>
      <c r="AK20" s="7"/>
      <c r="AL20" s="7"/>
    </row>
    <row r="21" spans="1:38" ht="22.5" customHeight="1">
      <c r="A21" t="s">
        <v>14466</v>
      </c>
      <c r="B21" s="7" t="s">
        <v>1300</v>
      </c>
      <c r="C21" s="7" t="s">
        <v>8647</v>
      </c>
      <c r="D21" s="7" t="s">
        <v>8648</v>
      </c>
      <c r="E21" s="7" t="s">
        <v>8649</v>
      </c>
      <c r="F21" s="7" t="s">
        <v>8650</v>
      </c>
      <c r="G21" s="7"/>
      <c r="H21" s="17" t="s">
        <v>8651</v>
      </c>
      <c r="I21" s="7">
        <v>5</v>
      </c>
      <c r="J21" s="7">
        <v>92</v>
      </c>
      <c r="K21" s="7" t="s">
        <v>8652</v>
      </c>
      <c r="L21" s="7" t="s">
        <v>8653</v>
      </c>
      <c r="M21" s="7" t="s">
        <v>1300</v>
      </c>
      <c r="N21" s="7" t="s">
        <v>316</v>
      </c>
      <c r="O21" s="7"/>
      <c r="P21" s="25"/>
      <c r="Q21" s="7"/>
      <c r="R21" s="7"/>
      <c r="S21" s="7"/>
      <c r="T21" s="7"/>
      <c r="U21" s="7"/>
      <c r="V21" s="7"/>
      <c r="W21" s="7"/>
      <c r="X21" s="7"/>
      <c r="Y21" s="7"/>
      <c r="Z21" s="7"/>
      <c r="AA21" s="7"/>
      <c r="AB21" s="7"/>
      <c r="AC21" s="7"/>
      <c r="AD21" s="7"/>
      <c r="AE21" s="7"/>
      <c r="AF21" s="7"/>
      <c r="AG21" s="7"/>
      <c r="AH21" s="7"/>
      <c r="AI21" s="7"/>
      <c r="AJ21" s="7"/>
      <c r="AK21" s="7"/>
      <c r="AL21" s="7"/>
    </row>
    <row r="22" spans="1:38" ht="22.5" customHeight="1">
      <c r="A22" t="s">
        <v>14466</v>
      </c>
      <c r="B22" s="7" t="s">
        <v>1300</v>
      </c>
      <c r="C22" s="7" t="s">
        <v>8654</v>
      </c>
      <c r="D22" s="7" t="s">
        <v>8655</v>
      </c>
      <c r="E22" s="7" t="s">
        <v>8656</v>
      </c>
      <c r="F22" s="7" t="s">
        <v>8657</v>
      </c>
      <c r="G22" s="7"/>
      <c r="H22" s="17" t="s">
        <v>8658</v>
      </c>
      <c r="I22" s="7">
        <v>4.8</v>
      </c>
      <c r="J22" s="7">
        <v>92</v>
      </c>
      <c r="K22" s="7" t="s">
        <v>8659</v>
      </c>
      <c r="L22" s="7" t="s">
        <v>8660</v>
      </c>
      <c r="M22" s="7" t="s">
        <v>1300</v>
      </c>
      <c r="N22" s="7" t="s">
        <v>316</v>
      </c>
      <c r="O22" s="7"/>
      <c r="P22" s="7"/>
      <c r="Q22" s="7"/>
      <c r="R22" s="7"/>
      <c r="S22" s="7"/>
      <c r="T22" s="7"/>
      <c r="U22" s="7"/>
      <c r="V22" s="7"/>
      <c r="W22" s="7"/>
      <c r="X22" s="7"/>
      <c r="Y22" s="7"/>
      <c r="Z22" s="7"/>
      <c r="AA22" s="7"/>
      <c r="AB22" s="7"/>
      <c r="AC22" s="7"/>
      <c r="AD22" s="7"/>
      <c r="AE22" s="7"/>
      <c r="AF22" s="7"/>
      <c r="AG22" s="7"/>
      <c r="AH22" s="7"/>
      <c r="AI22" s="7"/>
      <c r="AJ22" s="7"/>
      <c r="AK22" s="7"/>
      <c r="AL22" s="7"/>
    </row>
    <row r="23" spans="1:38" ht="22.5" customHeight="1">
      <c r="A23" t="s">
        <v>14466</v>
      </c>
      <c r="B23" s="7" t="s">
        <v>1300</v>
      </c>
      <c r="C23" s="7" t="s">
        <v>8661</v>
      </c>
      <c r="D23" s="7" t="s">
        <v>8662</v>
      </c>
      <c r="E23" s="7" t="s">
        <v>8663</v>
      </c>
      <c r="F23" s="7" t="s">
        <v>8664</v>
      </c>
      <c r="G23" s="7"/>
      <c r="H23" s="7"/>
      <c r="I23" s="7">
        <v>5</v>
      </c>
      <c r="J23" s="7">
        <v>72</v>
      </c>
      <c r="K23" s="7" t="s">
        <v>8665</v>
      </c>
      <c r="L23" s="7" t="s">
        <v>8666</v>
      </c>
      <c r="M23" s="7" t="s">
        <v>1300</v>
      </c>
      <c r="N23" s="7" t="s">
        <v>316</v>
      </c>
      <c r="O23" s="7"/>
      <c r="P23" s="7"/>
      <c r="Q23" s="7"/>
      <c r="R23" s="7"/>
      <c r="S23" s="7"/>
      <c r="T23" s="7"/>
      <c r="U23" s="7"/>
      <c r="V23" s="7"/>
      <c r="W23" s="7"/>
      <c r="X23" s="7"/>
      <c r="Y23" s="7"/>
      <c r="Z23" s="7"/>
      <c r="AA23" s="7"/>
      <c r="AB23" s="7"/>
      <c r="AC23" s="7"/>
      <c r="AD23" s="7"/>
      <c r="AE23" s="7"/>
      <c r="AF23" s="7"/>
      <c r="AG23" s="7"/>
      <c r="AH23" s="7"/>
      <c r="AI23" s="7"/>
      <c r="AJ23" s="7"/>
      <c r="AK23" s="7"/>
      <c r="AL23" s="7"/>
    </row>
    <row r="24" spans="1:38" ht="22.5" customHeight="1">
      <c r="A24" t="s">
        <v>14466</v>
      </c>
      <c r="B24" s="7" t="s">
        <v>1300</v>
      </c>
      <c r="C24" s="7" t="s">
        <v>8667</v>
      </c>
      <c r="D24" s="7" t="s">
        <v>8668</v>
      </c>
      <c r="E24" s="7" t="s">
        <v>8669</v>
      </c>
      <c r="F24" s="7" t="s">
        <v>8670</v>
      </c>
      <c r="G24" s="7"/>
      <c r="H24" s="17" t="s">
        <v>8671</v>
      </c>
      <c r="I24" s="7">
        <v>4.7</v>
      </c>
      <c r="J24" s="7">
        <v>62</v>
      </c>
      <c r="K24" s="7" t="s">
        <v>8672</v>
      </c>
      <c r="L24" s="7" t="s">
        <v>8673</v>
      </c>
      <c r="M24" s="7" t="s">
        <v>1300</v>
      </c>
      <c r="N24" s="7" t="s">
        <v>316</v>
      </c>
      <c r="O24" s="7"/>
      <c r="P24" s="7"/>
      <c r="Q24" s="7"/>
      <c r="R24" s="7"/>
      <c r="S24" s="7"/>
      <c r="T24" s="7"/>
      <c r="U24" s="7"/>
      <c r="V24" s="7"/>
      <c r="W24" s="7"/>
      <c r="X24" s="7"/>
      <c r="Y24" s="7"/>
      <c r="Z24" s="7"/>
      <c r="AA24" s="7"/>
      <c r="AB24" s="7"/>
      <c r="AC24" s="7"/>
      <c r="AD24" s="7"/>
      <c r="AE24" s="7"/>
      <c r="AF24" s="7"/>
      <c r="AG24" s="7"/>
      <c r="AH24" s="7"/>
      <c r="AI24" s="7"/>
      <c r="AJ24" s="7"/>
      <c r="AK24" s="7"/>
      <c r="AL24" s="7"/>
    </row>
    <row r="25" spans="1:38" ht="22.5" customHeight="1">
      <c r="A25" t="s">
        <v>14466</v>
      </c>
      <c r="B25" s="7" t="s">
        <v>1300</v>
      </c>
      <c r="C25" s="7" t="s">
        <v>8674</v>
      </c>
      <c r="D25" s="7" t="s">
        <v>8675</v>
      </c>
      <c r="E25" s="7" t="s">
        <v>8676</v>
      </c>
      <c r="F25" s="7" t="s">
        <v>8677</v>
      </c>
      <c r="G25" s="7"/>
      <c r="H25" s="17" t="s">
        <v>8678</v>
      </c>
      <c r="I25" s="7">
        <v>5</v>
      </c>
      <c r="J25" s="7">
        <v>61</v>
      </c>
      <c r="K25" s="7" t="s">
        <v>8679</v>
      </c>
      <c r="L25" s="7" t="s">
        <v>8680</v>
      </c>
      <c r="M25" s="7" t="s">
        <v>1300</v>
      </c>
      <c r="N25" s="7" t="s">
        <v>316</v>
      </c>
      <c r="O25" s="7"/>
      <c r="P25" s="7"/>
      <c r="Q25" s="7"/>
      <c r="R25" s="7"/>
      <c r="S25" s="7"/>
      <c r="T25" s="7"/>
      <c r="U25" s="7"/>
      <c r="V25" s="7"/>
      <c r="W25" s="7"/>
      <c r="X25" s="7"/>
      <c r="Y25" s="7"/>
      <c r="Z25" s="7"/>
      <c r="AA25" s="7"/>
      <c r="AB25" s="7"/>
      <c r="AC25" s="7"/>
      <c r="AD25" s="7"/>
      <c r="AE25" s="7"/>
      <c r="AF25" s="7"/>
      <c r="AG25" s="7"/>
      <c r="AH25" s="7"/>
      <c r="AI25" s="7"/>
      <c r="AJ25" s="7"/>
      <c r="AK25" s="7"/>
      <c r="AL25" s="7"/>
    </row>
    <row r="26" spans="1:38" ht="22.5" customHeight="1">
      <c r="A26" t="s">
        <v>14466</v>
      </c>
      <c r="B26" s="7" t="s">
        <v>1300</v>
      </c>
      <c r="C26" s="7" t="s">
        <v>8681</v>
      </c>
      <c r="D26" s="7" t="s">
        <v>8682</v>
      </c>
      <c r="E26" s="7" t="s">
        <v>8683</v>
      </c>
      <c r="F26" s="7" t="s">
        <v>8684</v>
      </c>
      <c r="G26" s="7"/>
      <c r="H26" s="17" t="s">
        <v>8685</v>
      </c>
      <c r="I26" s="7">
        <v>4.9000000000000004</v>
      </c>
      <c r="J26" s="7">
        <v>58</v>
      </c>
      <c r="K26" s="7" t="s">
        <v>8686</v>
      </c>
      <c r="L26" s="7" t="s">
        <v>8687</v>
      </c>
      <c r="M26" s="7" t="s">
        <v>3989</v>
      </c>
      <c r="N26" s="7" t="s">
        <v>316</v>
      </c>
      <c r="O26" s="7"/>
      <c r="P26" s="7"/>
      <c r="Q26" s="7"/>
      <c r="R26" s="7"/>
      <c r="S26" s="7"/>
      <c r="T26" s="7"/>
      <c r="U26" s="7"/>
      <c r="V26" s="7"/>
      <c r="W26" s="7"/>
      <c r="X26" s="7"/>
      <c r="Y26" s="7"/>
      <c r="Z26" s="7"/>
      <c r="AA26" s="7"/>
      <c r="AB26" s="7"/>
      <c r="AC26" s="7"/>
      <c r="AD26" s="7"/>
      <c r="AE26" s="7"/>
      <c r="AF26" s="7"/>
      <c r="AG26" s="7"/>
      <c r="AH26" s="7"/>
      <c r="AI26" s="7"/>
      <c r="AJ26" s="7"/>
      <c r="AK26" s="7"/>
      <c r="AL26" s="7"/>
    </row>
    <row r="27" spans="1:38" ht="22.5" customHeight="1">
      <c r="A27" t="s">
        <v>14466</v>
      </c>
      <c r="B27" s="7" t="s">
        <v>1013</v>
      </c>
      <c r="C27" s="7" t="s">
        <v>8688</v>
      </c>
      <c r="D27" s="7" t="s">
        <v>8689</v>
      </c>
      <c r="E27" s="7" t="s">
        <v>8690</v>
      </c>
      <c r="F27" s="7" t="s">
        <v>8691</v>
      </c>
      <c r="G27" s="7"/>
      <c r="H27" s="17" t="s">
        <v>8692</v>
      </c>
      <c r="I27" s="7">
        <v>4.7</v>
      </c>
      <c r="J27" s="7">
        <v>126</v>
      </c>
      <c r="K27" s="7" t="s">
        <v>8693</v>
      </c>
      <c r="L27" s="7" t="s">
        <v>8694</v>
      </c>
      <c r="M27" s="7" t="s">
        <v>3989</v>
      </c>
      <c r="N27" s="7" t="s">
        <v>316</v>
      </c>
      <c r="O27" s="7"/>
      <c r="P27" s="7"/>
      <c r="Q27" s="7"/>
      <c r="R27" s="7"/>
      <c r="S27" s="7"/>
      <c r="T27" s="7"/>
      <c r="U27" s="7"/>
      <c r="V27" s="7"/>
      <c r="W27" s="7"/>
      <c r="X27" s="7"/>
      <c r="Y27" s="7"/>
      <c r="Z27" s="7"/>
      <c r="AA27" s="7"/>
      <c r="AB27" s="7"/>
      <c r="AC27" s="7"/>
      <c r="AD27" s="7"/>
      <c r="AE27" s="7"/>
      <c r="AF27" s="7"/>
      <c r="AG27" s="7"/>
      <c r="AH27" s="7"/>
      <c r="AI27" s="7"/>
      <c r="AJ27" s="7"/>
      <c r="AK27" s="7"/>
      <c r="AL27" s="7"/>
    </row>
    <row r="28" spans="1:38" ht="22.5" customHeight="1">
      <c r="A28" t="s">
        <v>14466</v>
      </c>
      <c r="B28" s="7" t="s">
        <v>1013</v>
      </c>
      <c r="C28" s="7" t="s">
        <v>8695</v>
      </c>
      <c r="D28" s="7" t="s">
        <v>8696</v>
      </c>
      <c r="E28" s="7" t="s">
        <v>8697</v>
      </c>
      <c r="F28" s="7" t="s">
        <v>8698</v>
      </c>
      <c r="G28" s="7"/>
      <c r="H28" s="17" t="s">
        <v>8699</v>
      </c>
      <c r="I28" s="9">
        <v>4.9000000000000004</v>
      </c>
      <c r="J28" s="9">
        <v>746</v>
      </c>
      <c r="K28" s="7" t="s">
        <v>8700</v>
      </c>
      <c r="L28" s="7" t="s">
        <v>8701</v>
      </c>
      <c r="M28" s="7" t="s">
        <v>3989</v>
      </c>
      <c r="N28" s="25" t="s">
        <v>316</v>
      </c>
      <c r="O28" s="25"/>
      <c r="P28" s="25"/>
      <c r="Q28" s="25"/>
      <c r="R28" s="25"/>
      <c r="S28" s="25"/>
      <c r="T28" s="25"/>
      <c r="U28" s="25"/>
      <c r="V28" s="7"/>
      <c r="W28" s="7"/>
      <c r="X28" s="7"/>
      <c r="Y28" s="7"/>
      <c r="Z28" s="7"/>
      <c r="AA28" s="7"/>
      <c r="AB28" s="7"/>
      <c r="AC28" s="7"/>
      <c r="AD28" s="7"/>
      <c r="AE28" s="7"/>
      <c r="AF28" s="7"/>
      <c r="AG28" s="7"/>
      <c r="AH28" s="7"/>
      <c r="AI28" s="7"/>
      <c r="AJ28" s="7"/>
      <c r="AK28" s="7"/>
      <c r="AL28" s="7"/>
    </row>
    <row r="29" spans="1:38" ht="22.5" customHeight="1">
      <c r="A29" t="s">
        <v>14466</v>
      </c>
      <c r="B29" s="7" t="s">
        <v>1013</v>
      </c>
      <c r="C29" s="7" t="s">
        <v>8702</v>
      </c>
      <c r="D29" s="7" t="s">
        <v>8703</v>
      </c>
      <c r="E29" s="7" t="s">
        <v>8704</v>
      </c>
      <c r="F29" s="7" t="s">
        <v>8705</v>
      </c>
      <c r="G29" s="7"/>
      <c r="H29" s="17" t="s">
        <v>8706</v>
      </c>
      <c r="I29" s="7">
        <v>4.8</v>
      </c>
      <c r="J29" s="7">
        <v>445</v>
      </c>
      <c r="K29" s="7" t="s">
        <v>8707</v>
      </c>
      <c r="L29" s="7" t="s">
        <v>8708</v>
      </c>
      <c r="M29" s="7" t="s">
        <v>3989</v>
      </c>
      <c r="N29" s="7" t="s">
        <v>316</v>
      </c>
      <c r="O29" s="7"/>
      <c r="P29" s="7"/>
      <c r="Q29" s="7"/>
      <c r="R29" s="7"/>
      <c r="S29" s="7"/>
      <c r="T29" s="7"/>
      <c r="U29" s="7"/>
      <c r="V29" s="7"/>
      <c r="W29" s="7"/>
      <c r="X29" s="7"/>
      <c r="Y29" s="7"/>
      <c r="Z29" s="7"/>
      <c r="AA29" s="7"/>
      <c r="AB29" s="7"/>
      <c r="AC29" s="7"/>
      <c r="AD29" s="7"/>
      <c r="AE29" s="7"/>
      <c r="AF29" s="7"/>
      <c r="AG29" s="7"/>
      <c r="AH29" s="7"/>
      <c r="AI29" s="7"/>
      <c r="AJ29" s="7"/>
      <c r="AK29" s="7"/>
      <c r="AL29" s="7"/>
    </row>
    <row r="30" spans="1:38" ht="22.5" customHeight="1">
      <c r="A30" t="s">
        <v>14466</v>
      </c>
      <c r="B30" s="7" t="s">
        <v>1013</v>
      </c>
      <c r="C30" s="7" t="s">
        <v>8709</v>
      </c>
      <c r="D30" s="7" t="s">
        <v>8710</v>
      </c>
      <c r="E30" s="7" t="s">
        <v>8697</v>
      </c>
      <c r="F30" s="7" t="s">
        <v>8711</v>
      </c>
      <c r="G30" s="7"/>
      <c r="H30" s="17" t="s">
        <v>8712</v>
      </c>
      <c r="I30" s="7">
        <v>4.9000000000000004</v>
      </c>
      <c r="J30" s="7">
        <v>216</v>
      </c>
      <c r="K30" s="7" t="s">
        <v>8713</v>
      </c>
      <c r="L30" s="7" t="s">
        <v>8714</v>
      </c>
      <c r="M30" s="7" t="s">
        <v>3989</v>
      </c>
      <c r="N30" s="7" t="s">
        <v>316</v>
      </c>
      <c r="O30" s="7"/>
      <c r="P30" s="7"/>
      <c r="Q30" s="7"/>
      <c r="R30" s="7"/>
      <c r="S30" s="7"/>
      <c r="T30" s="7"/>
      <c r="U30" s="7"/>
      <c r="V30" s="7"/>
      <c r="W30" s="7"/>
      <c r="X30" s="7"/>
      <c r="Y30" s="7"/>
      <c r="Z30" s="7"/>
      <c r="AA30" s="7"/>
      <c r="AB30" s="7"/>
      <c r="AC30" s="7"/>
      <c r="AD30" s="7"/>
      <c r="AE30" s="7"/>
      <c r="AF30" s="7"/>
      <c r="AG30" s="7"/>
      <c r="AH30" s="7"/>
      <c r="AI30" s="7"/>
      <c r="AJ30" s="7"/>
      <c r="AK30" s="7"/>
      <c r="AL30" s="7"/>
    </row>
    <row r="31" spans="1:38" ht="22.5" customHeight="1">
      <c r="A31" t="s">
        <v>14466</v>
      </c>
      <c r="B31" s="7" t="s">
        <v>1013</v>
      </c>
      <c r="C31" s="7" t="s">
        <v>8715</v>
      </c>
      <c r="D31" s="7" t="s">
        <v>8716</v>
      </c>
      <c r="E31" s="7" t="s">
        <v>8717</v>
      </c>
      <c r="F31" s="7" t="s">
        <v>8718</v>
      </c>
      <c r="G31" s="7"/>
      <c r="H31" s="17" t="s">
        <v>8719</v>
      </c>
      <c r="I31" s="7">
        <v>4.9000000000000004</v>
      </c>
      <c r="J31" s="7">
        <v>122</v>
      </c>
      <c r="K31" s="7" t="s">
        <v>8720</v>
      </c>
      <c r="L31" s="7" t="s">
        <v>8721</v>
      </c>
      <c r="M31" s="7" t="s">
        <v>3989</v>
      </c>
      <c r="N31" s="7" t="s">
        <v>316</v>
      </c>
      <c r="O31" s="7"/>
      <c r="P31" s="7"/>
      <c r="Q31" s="7"/>
      <c r="R31" s="7"/>
      <c r="S31" s="7"/>
      <c r="T31" s="7"/>
      <c r="U31" s="7"/>
      <c r="V31" s="7"/>
      <c r="W31" s="7"/>
      <c r="X31" s="7"/>
      <c r="Y31" s="7"/>
      <c r="Z31" s="7"/>
      <c r="AA31" s="7"/>
      <c r="AB31" s="7"/>
      <c r="AC31" s="7"/>
      <c r="AD31" s="7"/>
      <c r="AE31" s="7"/>
      <c r="AF31" s="7"/>
      <c r="AG31" s="7"/>
      <c r="AH31" s="7"/>
      <c r="AI31" s="7"/>
      <c r="AJ31" s="7"/>
      <c r="AK31" s="7"/>
      <c r="AL31" s="7"/>
    </row>
    <row r="32" spans="1:38" ht="22.5" customHeight="1">
      <c r="A32" t="s">
        <v>14466</v>
      </c>
      <c r="B32" s="7" t="s">
        <v>1013</v>
      </c>
      <c r="C32" s="7" t="s">
        <v>8722</v>
      </c>
      <c r="D32" s="7" t="s">
        <v>8723</v>
      </c>
      <c r="E32" s="7" t="s">
        <v>8697</v>
      </c>
      <c r="F32" s="7" t="s">
        <v>8724</v>
      </c>
      <c r="G32" s="7"/>
      <c r="H32" s="17" t="s">
        <v>8725</v>
      </c>
      <c r="I32" s="7">
        <v>4.9000000000000004</v>
      </c>
      <c r="J32" s="9">
        <v>1479</v>
      </c>
      <c r="K32" s="7" t="s">
        <v>8726</v>
      </c>
      <c r="L32" s="7" t="s">
        <v>8727</v>
      </c>
      <c r="M32" s="7" t="s">
        <v>3989</v>
      </c>
      <c r="N32" s="7" t="s">
        <v>316</v>
      </c>
      <c r="O32" s="7"/>
      <c r="P32" s="7"/>
      <c r="Q32" s="7"/>
      <c r="R32" s="7"/>
      <c r="S32" s="7"/>
      <c r="T32" s="7"/>
      <c r="U32" s="7"/>
      <c r="V32" s="7"/>
      <c r="W32" s="7"/>
      <c r="X32" s="7"/>
      <c r="Y32" s="7"/>
      <c r="Z32" s="7"/>
      <c r="AA32" s="7"/>
      <c r="AB32" s="7"/>
      <c r="AC32" s="7"/>
      <c r="AD32" s="7"/>
      <c r="AE32" s="7"/>
      <c r="AF32" s="7"/>
      <c r="AG32" s="7"/>
      <c r="AH32" s="7"/>
      <c r="AI32" s="7"/>
      <c r="AJ32" s="7"/>
      <c r="AK32" s="7"/>
      <c r="AL32" s="7"/>
    </row>
    <row r="33" spans="1:38" ht="22.5" customHeight="1">
      <c r="A33" t="s">
        <v>14466</v>
      </c>
      <c r="B33" s="7" t="s">
        <v>1013</v>
      </c>
      <c r="C33" s="7" t="s">
        <v>8728</v>
      </c>
      <c r="D33" s="7" t="s">
        <v>8729</v>
      </c>
      <c r="E33" s="7" t="s">
        <v>8730</v>
      </c>
      <c r="F33" s="7" t="s">
        <v>8731</v>
      </c>
      <c r="G33" s="7"/>
      <c r="H33" s="17" t="s">
        <v>8732</v>
      </c>
      <c r="I33" s="7">
        <v>5</v>
      </c>
      <c r="J33" s="9">
        <v>1</v>
      </c>
      <c r="K33" s="7" t="s">
        <v>8733</v>
      </c>
      <c r="L33" s="7" t="s">
        <v>8734</v>
      </c>
      <c r="M33" s="7" t="s">
        <v>3989</v>
      </c>
      <c r="N33" s="7" t="s">
        <v>119</v>
      </c>
      <c r="O33" s="7"/>
      <c r="P33" s="7"/>
      <c r="Q33" s="7"/>
      <c r="R33" s="7"/>
      <c r="S33" s="7"/>
      <c r="T33" s="7"/>
      <c r="U33" s="7"/>
      <c r="V33" s="7"/>
      <c r="W33" s="7"/>
      <c r="X33" s="7"/>
      <c r="Y33" s="7"/>
      <c r="Z33" s="7"/>
      <c r="AA33" s="7"/>
      <c r="AB33" s="7"/>
      <c r="AC33" s="7"/>
      <c r="AD33" s="7"/>
      <c r="AE33" s="7"/>
      <c r="AF33" s="7"/>
      <c r="AG33" s="7"/>
      <c r="AH33" s="7"/>
      <c r="AI33" s="7"/>
      <c r="AJ33" s="7"/>
      <c r="AK33" s="7"/>
      <c r="AL33" s="7"/>
    </row>
    <row r="34" spans="1:38" ht="22.5" customHeight="1">
      <c r="A34" t="s">
        <v>14466</v>
      </c>
      <c r="B34" s="7" t="s">
        <v>1013</v>
      </c>
      <c r="C34" s="7" t="s">
        <v>8735</v>
      </c>
      <c r="D34" s="7" t="s">
        <v>8736</v>
      </c>
      <c r="E34" s="7" t="s">
        <v>8737</v>
      </c>
      <c r="F34" s="7" t="s">
        <v>8738</v>
      </c>
      <c r="G34" s="7"/>
      <c r="H34" s="17" t="s">
        <v>8739</v>
      </c>
      <c r="I34" s="7">
        <v>4.9000000000000004</v>
      </c>
      <c r="J34" s="7">
        <v>39</v>
      </c>
      <c r="K34" s="7" t="s">
        <v>8740</v>
      </c>
      <c r="L34" s="7" t="s">
        <v>8741</v>
      </c>
      <c r="M34" s="7" t="s">
        <v>3989</v>
      </c>
      <c r="N34" s="7" t="s">
        <v>316</v>
      </c>
      <c r="O34" s="7"/>
      <c r="P34" s="7"/>
      <c r="Q34" s="7"/>
      <c r="R34" s="7"/>
      <c r="S34" s="7"/>
      <c r="T34" s="7"/>
      <c r="U34" s="7"/>
      <c r="V34" s="7"/>
      <c r="W34" s="7"/>
      <c r="X34" s="7"/>
      <c r="Y34" s="7"/>
      <c r="Z34" s="7"/>
      <c r="AA34" s="7"/>
      <c r="AB34" s="7"/>
      <c r="AC34" s="7"/>
      <c r="AD34" s="7"/>
      <c r="AE34" s="7"/>
      <c r="AF34" s="7"/>
      <c r="AG34" s="7"/>
      <c r="AH34" s="7"/>
      <c r="AI34" s="7"/>
      <c r="AJ34" s="7"/>
      <c r="AK34" s="7"/>
      <c r="AL34" s="7"/>
    </row>
    <row r="35" spans="1:38" ht="22.5" customHeight="1">
      <c r="A35" t="s">
        <v>14466</v>
      </c>
      <c r="B35" s="7" t="s">
        <v>1013</v>
      </c>
      <c r="C35" s="7" t="s">
        <v>8742</v>
      </c>
      <c r="D35" s="7" t="s">
        <v>8743</v>
      </c>
      <c r="E35" s="7" t="s">
        <v>8744</v>
      </c>
      <c r="F35" s="7" t="s">
        <v>8745</v>
      </c>
      <c r="G35" s="7"/>
      <c r="H35" s="17" t="s">
        <v>8746</v>
      </c>
      <c r="I35" s="7">
        <v>4.8</v>
      </c>
      <c r="J35" s="7">
        <v>536</v>
      </c>
      <c r="K35" s="7" t="s">
        <v>8747</v>
      </c>
      <c r="L35" s="7" t="s">
        <v>8748</v>
      </c>
      <c r="M35" s="7" t="s">
        <v>3989</v>
      </c>
      <c r="N35" s="7" t="s">
        <v>316</v>
      </c>
      <c r="O35" s="7"/>
      <c r="P35" s="7"/>
      <c r="Q35" s="7"/>
      <c r="R35" s="7"/>
      <c r="S35" s="7"/>
      <c r="T35" s="7"/>
      <c r="U35" s="7"/>
      <c r="V35" s="7"/>
      <c r="W35" s="7"/>
      <c r="X35" s="7"/>
      <c r="Y35" s="7"/>
      <c r="Z35" s="7"/>
      <c r="AA35" s="7"/>
      <c r="AB35" s="7"/>
      <c r="AC35" s="7"/>
      <c r="AD35" s="7"/>
      <c r="AE35" s="7"/>
      <c r="AF35" s="7"/>
      <c r="AG35" s="7"/>
      <c r="AH35" s="7"/>
      <c r="AI35" s="7"/>
      <c r="AJ35" s="7"/>
      <c r="AK35" s="7"/>
      <c r="AL35" s="7"/>
    </row>
    <row r="36" spans="1:38" ht="22.5" customHeight="1">
      <c r="A36" t="s">
        <v>14466</v>
      </c>
      <c r="B36" s="7" t="s">
        <v>1013</v>
      </c>
      <c r="C36" s="7" t="s">
        <v>8749</v>
      </c>
      <c r="D36" s="7" t="s">
        <v>8750</v>
      </c>
      <c r="E36" s="7" t="s">
        <v>8697</v>
      </c>
      <c r="F36" s="7" t="s">
        <v>8751</v>
      </c>
      <c r="G36" s="7"/>
      <c r="H36" s="17" t="s">
        <v>8752</v>
      </c>
      <c r="I36" s="7">
        <v>4.9000000000000004</v>
      </c>
      <c r="J36" s="7">
        <v>13</v>
      </c>
      <c r="K36" s="7" t="s">
        <v>8753</v>
      </c>
      <c r="L36" s="7" t="s">
        <v>8754</v>
      </c>
      <c r="M36" s="7" t="s">
        <v>3989</v>
      </c>
      <c r="N36" s="7" t="s">
        <v>316</v>
      </c>
      <c r="O36" s="7"/>
      <c r="P36" s="7"/>
      <c r="Q36" s="7"/>
      <c r="R36" s="7"/>
      <c r="S36" s="7"/>
      <c r="T36" s="7"/>
      <c r="U36" s="7"/>
      <c r="V36" s="7"/>
      <c r="W36" s="7"/>
      <c r="X36" s="7"/>
      <c r="Y36" s="7"/>
      <c r="Z36" s="7"/>
      <c r="AA36" s="7"/>
      <c r="AB36" s="7"/>
      <c r="AC36" s="7"/>
      <c r="AD36" s="7"/>
      <c r="AE36" s="7"/>
      <c r="AF36" s="7"/>
      <c r="AG36" s="7"/>
      <c r="AH36" s="7"/>
      <c r="AI36" s="7"/>
      <c r="AJ36" s="7"/>
      <c r="AK36" s="7"/>
      <c r="AL36" s="7"/>
    </row>
    <row r="37" spans="1:38" ht="22.5" customHeight="1">
      <c r="A37" t="s">
        <v>14466</v>
      </c>
      <c r="B37" s="7" t="s">
        <v>1013</v>
      </c>
      <c r="C37" s="7" t="s">
        <v>8755</v>
      </c>
      <c r="D37" s="7" t="s">
        <v>8756</v>
      </c>
      <c r="E37" s="7" t="s">
        <v>8579</v>
      </c>
      <c r="F37" s="7" t="s">
        <v>8757</v>
      </c>
      <c r="G37" s="7"/>
      <c r="H37" s="17" t="s">
        <v>8758</v>
      </c>
      <c r="I37" s="7">
        <v>5</v>
      </c>
      <c r="J37" s="7">
        <v>110</v>
      </c>
      <c r="K37" s="7" t="s">
        <v>8759</v>
      </c>
      <c r="L37" s="7" t="s">
        <v>8760</v>
      </c>
      <c r="M37" s="7" t="s">
        <v>3989</v>
      </c>
      <c r="N37" s="7" t="s">
        <v>316</v>
      </c>
      <c r="O37" s="7"/>
      <c r="P37" s="7"/>
      <c r="Q37" s="7"/>
      <c r="R37" s="7"/>
      <c r="S37" s="7"/>
      <c r="T37" s="7"/>
      <c r="U37" s="7"/>
      <c r="V37" s="7"/>
      <c r="W37" s="7"/>
      <c r="X37" s="7"/>
      <c r="Y37" s="7"/>
      <c r="Z37" s="7"/>
      <c r="AA37" s="7"/>
      <c r="AB37" s="7"/>
      <c r="AC37" s="7"/>
      <c r="AD37" s="7"/>
      <c r="AE37" s="7"/>
      <c r="AF37" s="7"/>
      <c r="AG37" s="7"/>
      <c r="AH37" s="7"/>
      <c r="AI37" s="7"/>
      <c r="AJ37" s="7"/>
      <c r="AK37" s="7"/>
      <c r="AL37" s="7"/>
    </row>
    <row r="38" spans="1:38" ht="22.5" customHeight="1">
      <c r="A38" t="s">
        <v>14466</v>
      </c>
      <c r="B38" s="7" t="s">
        <v>1013</v>
      </c>
      <c r="C38" s="7" t="s">
        <v>8761</v>
      </c>
      <c r="D38" s="7" t="s">
        <v>8762</v>
      </c>
      <c r="E38" s="7" t="s">
        <v>8697</v>
      </c>
      <c r="F38" s="7" t="s">
        <v>8763</v>
      </c>
      <c r="G38" s="7"/>
      <c r="H38" s="17" t="s">
        <v>8764</v>
      </c>
      <c r="I38" s="7">
        <v>4.9000000000000004</v>
      </c>
      <c r="J38" s="7">
        <v>177</v>
      </c>
      <c r="K38" s="7" t="s">
        <v>8765</v>
      </c>
      <c r="L38" s="7" t="s">
        <v>8766</v>
      </c>
      <c r="M38" s="7" t="s">
        <v>3989</v>
      </c>
      <c r="N38" s="7" t="s">
        <v>119</v>
      </c>
      <c r="O38" s="7"/>
      <c r="P38" s="7"/>
      <c r="Q38" s="7"/>
      <c r="R38" s="7"/>
      <c r="S38" s="7"/>
      <c r="T38" s="7"/>
      <c r="U38" s="7"/>
      <c r="V38" s="7"/>
      <c r="W38" s="7"/>
      <c r="X38" s="7"/>
      <c r="Y38" s="7"/>
      <c r="Z38" s="7"/>
      <c r="AA38" s="7"/>
      <c r="AB38" s="7"/>
      <c r="AC38" s="7"/>
      <c r="AD38" s="7"/>
      <c r="AE38" s="7"/>
      <c r="AF38" s="7"/>
      <c r="AG38" s="7"/>
      <c r="AH38" s="7"/>
      <c r="AI38" s="7"/>
      <c r="AJ38" s="7"/>
      <c r="AK38" s="7"/>
      <c r="AL38" s="7"/>
    </row>
    <row r="39" spans="1:38" ht="22.5" customHeight="1">
      <c r="A39" t="s">
        <v>14466</v>
      </c>
      <c r="B39" s="7" t="s">
        <v>1013</v>
      </c>
      <c r="C39" s="7" t="s">
        <v>8767</v>
      </c>
      <c r="D39" s="7" t="s">
        <v>8768</v>
      </c>
      <c r="E39" s="7" t="s">
        <v>8769</v>
      </c>
      <c r="F39" s="7" t="s">
        <v>8770</v>
      </c>
      <c r="G39" s="7"/>
      <c r="H39" s="17" t="s">
        <v>8771</v>
      </c>
      <c r="I39" s="7">
        <v>4.5</v>
      </c>
      <c r="J39" s="7">
        <v>52</v>
      </c>
      <c r="K39" s="7" t="s">
        <v>8772</v>
      </c>
      <c r="L39" s="7" t="s">
        <v>8773</v>
      </c>
      <c r="M39" s="7" t="s">
        <v>8774</v>
      </c>
      <c r="N39" s="7" t="s">
        <v>316</v>
      </c>
      <c r="O39" s="7"/>
      <c r="P39" s="7"/>
      <c r="Q39" s="7"/>
      <c r="R39" s="7"/>
      <c r="S39" s="7"/>
      <c r="T39" s="7"/>
      <c r="U39" s="7"/>
      <c r="V39" s="7"/>
      <c r="W39" s="7"/>
      <c r="X39" s="7"/>
      <c r="Y39" s="7"/>
      <c r="Z39" s="7"/>
      <c r="AA39" s="7"/>
      <c r="AB39" s="7"/>
      <c r="AC39" s="7"/>
      <c r="AD39" s="7"/>
      <c r="AE39" s="7"/>
      <c r="AF39" s="7"/>
      <c r="AG39" s="7"/>
      <c r="AH39" s="7"/>
      <c r="AI39" s="7"/>
      <c r="AJ39" s="7"/>
      <c r="AK39" s="7"/>
      <c r="AL39" s="7"/>
    </row>
    <row r="40" spans="1:38" ht="22.5" customHeight="1">
      <c r="A40" t="s">
        <v>14466</v>
      </c>
      <c r="B40" s="7" t="s">
        <v>1013</v>
      </c>
      <c r="C40" s="7" t="s">
        <v>8775</v>
      </c>
      <c r="D40" s="7" t="s">
        <v>8776</v>
      </c>
      <c r="E40" s="7" t="s">
        <v>8777</v>
      </c>
      <c r="F40" s="7" t="s">
        <v>8778</v>
      </c>
      <c r="G40" s="7"/>
      <c r="H40" s="17" t="s">
        <v>8779</v>
      </c>
      <c r="I40" s="9">
        <v>4.5999999999999996</v>
      </c>
      <c r="J40" s="7">
        <v>58</v>
      </c>
      <c r="K40" s="7" t="s">
        <v>8780</v>
      </c>
      <c r="L40" s="7" t="s">
        <v>8781</v>
      </c>
      <c r="M40" s="7" t="s">
        <v>3989</v>
      </c>
      <c r="N40" s="7" t="s">
        <v>316</v>
      </c>
      <c r="O40" s="7"/>
      <c r="P40" s="7"/>
      <c r="Q40" s="7"/>
      <c r="R40" s="7"/>
      <c r="S40" s="7"/>
      <c r="T40" s="7"/>
      <c r="U40" s="7"/>
      <c r="V40" s="7"/>
      <c r="W40" s="7"/>
      <c r="X40" s="7"/>
      <c r="Y40" s="7"/>
      <c r="Z40" s="7"/>
      <c r="AA40" s="7"/>
      <c r="AB40" s="7"/>
      <c r="AC40" s="7"/>
      <c r="AD40" s="7"/>
      <c r="AE40" s="7"/>
      <c r="AF40" s="7"/>
      <c r="AG40" s="7"/>
      <c r="AH40" s="7"/>
      <c r="AI40" s="7"/>
      <c r="AJ40" s="7"/>
      <c r="AK40" s="7"/>
      <c r="AL40" s="7"/>
    </row>
    <row r="41" spans="1:38" ht="22.5" customHeight="1">
      <c r="A41" t="s">
        <v>14466</v>
      </c>
      <c r="B41" s="7" t="s">
        <v>1013</v>
      </c>
      <c r="C41" s="7" t="s">
        <v>8782</v>
      </c>
      <c r="D41" s="7" t="s">
        <v>8783</v>
      </c>
      <c r="E41" s="7" t="s">
        <v>8784</v>
      </c>
      <c r="F41" s="7" t="s">
        <v>8785</v>
      </c>
      <c r="G41" s="7"/>
      <c r="H41" s="17" t="s">
        <v>8786</v>
      </c>
      <c r="I41" s="7">
        <v>4.0999999999999996</v>
      </c>
      <c r="J41" s="9">
        <v>93</v>
      </c>
      <c r="K41" s="7" t="s">
        <v>8787</v>
      </c>
      <c r="L41" s="7" t="s">
        <v>8788</v>
      </c>
      <c r="M41" s="7" t="s">
        <v>3989</v>
      </c>
      <c r="N41" s="7" t="s">
        <v>316</v>
      </c>
      <c r="O41" s="7"/>
      <c r="P41" s="7"/>
      <c r="Q41" s="7"/>
      <c r="R41" s="7"/>
      <c r="S41" s="7"/>
      <c r="T41" s="7"/>
      <c r="U41" s="7"/>
      <c r="V41" s="7"/>
      <c r="W41" s="7"/>
      <c r="X41" s="7"/>
      <c r="Y41" s="7"/>
      <c r="Z41" s="7"/>
      <c r="AA41" s="7"/>
      <c r="AB41" s="7"/>
      <c r="AC41" s="7"/>
      <c r="AD41" s="7"/>
      <c r="AE41" s="7"/>
      <c r="AF41" s="7"/>
      <c r="AG41" s="7"/>
      <c r="AH41" s="7"/>
      <c r="AI41" s="7"/>
      <c r="AJ41" s="7"/>
      <c r="AK41" s="7"/>
      <c r="AL41" s="7"/>
    </row>
    <row r="42" spans="1:38" ht="22.5" customHeight="1">
      <c r="A42" t="s">
        <v>14466</v>
      </c>
      <c r="B42" s="7" t="s">
        <v>1013</v>
      </c>
      <c r="C42" s="7" t="s">
        <v>8789</v>
      </c>
      <c r="D42" s="7" t="s">
        <v>8790</v>
      </c>
      <c r="E42" s="7" t="s">
        <v>8744</v>
      </c>
      <c r="F42" s="7" t="s">
        <v>8791</v>
      </c>
      <c r="G42" s="7"/>
      <c r="H42" s="17" t="s">
        <v>8792</v>
      </c>
      <c r="I42" s="7">
        <v>4.8</v>
      </c>
      <c r="J42" s="7">
        <v>37</v>
      </c>
      <c r="K42" s="7" t="s">
        <v>8793</v>
      </c>
      <c r="L42" s="7" t="s">
        <v>8794</v>
      </c>
      <c r="M42" s="7" t="s">
        <v>8795</v>
      </c>
      <c r="N42" s="7" t="s">
        <v>316</v>
      </c>
      <c r="O42" s="7"/>
      <c r="P42" s="7"/>
      <c r="Q42" s="7"/>
      <c r="R42" s="7"/>
      <c r="S42" s="7"/>
      <c r="T42" s="7"/>
      <c r="U42" s="7"/>
      <c r="V42" s="7"/>
      <c r="W42" s="7"/>
      <c r="X42" s="7"/>
      <c r="Y42" s="7"/>
      <c r="Z42" s="7"/>
      <c r="AA42" s="7"/>
      <c r="AB42" s="7"/>
      <c r="AC42" s="7"/>
      <c r="AD42" s="7"/>
      <c r="AE42" s="7"/>
      <c r="AF42" s="7"/>
      <c r="AG42" s="7"/>
      <c r="AH42" s="7"/>
      <c r="AI42" s="7"/>
      <c r="AJ42" s="7"/>
      <c r="AK42" s="7"/>
      <c r="AL42" s="7"/>
    </row>
    <row r="43" spans="1:38" ht="22.5" customHeight="1">
      <c r="A43" t="s">
        <v>14466</v>
      </c>
      <c r="B43" s="7" t="s">
        <v>1013</v>
      </c>
      <c r="C43" s="7" t="s">
        <v>8796</v>
      </c>
      <c r="D43" s="7" t="s">
        <v>8797</v>
      </c>
      <c r="E43" s="7" t="s">
        <v>8798</v>
      </c>
      <c r="F43" s="7" t="s">
        <v>8799</v>
      </c>
      <c r="G43" s="7"/>
      <c r="H43" s="17" t="s">
        <v>8800</v>
      </c>
      <c r="I43" s="7">
        <v>4.9000000000000004</v>
      </c>
      <c r="J43" s="7">
        <v>127</v>
      </c>
      <c r="K43" s="7" t="s">
        <v>8801</v>
      </c>
      <c r="L43" s="7" t="s">
        <v>8802</v>
      </c>
      <c r="M43" s="7" t="s">
        <v>3989</v>
      </c>
      <c r="N43" s="7" t="s">
        <v>316</v>
      </c>
      <c r="O43" s="7"/>
      <c r="P43" s="7"/>
      <c r="Q43" s="7"/>
      <c r="R43" s="7"/>
      <c r="S43" s="7"/>
      <c r="T43" s="7"/>
      <c r="U43" s="7"/>
      <c r="V43" s="7"/>
      <c r="W43" s="7"/>
      <c r="X43" s="7"/>
      <c r="Y43" s="7"/>
      <c r="Z43" s="7"/>
      <c r="AA43" s="7"/>
      <c r="AB43" s="7"/>
      <c r="AC43" s="7"/>
      <c r="AD43" s="7"/>
      <c r="AE43" s="7"/>
      <c r="AF43" s="7"/>
      <c r="AG43" s="7"/>
      <c r="AH43" s="7"/>
      <c r="AI43" s="7"/>
      <c r="AJ43" s="7"/>
      <c r="AK43" s="7"/>
      <c r="AL43" s="7"/>
    </row>
    <row r="44" spans="1:38" ht="22.5" customHeight="1">
      <c r="A44" t="s">
        <v>14466</v>
      </c>
      <c r="B44" s="7" t="s">
        <v>1013</v>
      </c>
      <c r="C44" s="7" t="s">
        <v>8803</v>
      </c>
      <c r="D44" s="7" t="s">
        <v>8804</v>
      </c>
      <c r="E44" s="7" t="s">
        <v>8697</v>
      </c>
      <c r="F44" s="7" t="s">
        <v>8805</v>
      </c>
      <c r="G44" s="7"/>
      <c r="H44" s="17" t="s">
        <v>8806</v>
      </c>
      <c r="I44" s="7">
        <v>2.2999999999999998</v>
      </c>
      <c r="J44" s="7">
        <v>3</v>
      </c>
      <c r="K44" s="7" t="s">
        <v>8807</v>
      </c>
      <c r="L44" s="7" t="s">
        <v>8808</v>
      </c>
      <c r="M44" s="7" t="s">
        <v>3989</v>
      </c>
      <c r="N44" s="7" t="s">
        <v>316</v>
      </c>
      <c r="O44" s="7"/>
      <c r="P44" s="7"/>
      <c r="Q44" s="7"/>
      <c r="R44" s="7"/>
      <c r="S44" s="7"/>
      <c r="T44" s="7"/>
      <c r="U44" s="7"/>
      <c r="V44" s="7"/>
      <c r="W44" s="7"/>
      <c r="X44" s="7"/>
      <c r="Y44" s="7"/>
      <c r="Z44" s="7"/>
      <c r="AA44" s="7"/>
      <c r="AB44" s="7"/>
      <c r="AC44" s="7"/>
      <c r="AD44" s="7"/>
      <c r="AE44" s="7"/>
      <c r="AF44" s="7"/>
      <c r="AG44" s="7"/>
      <c r="AH44" s="7"/>
      <c r="AI44" s="7"/>
      <c r="AJ44" s="7"/>
      <c r="AK44" s="7"/>
      <c r="AL44" s="7"/>
    </row>
    <row r="45" spans="1:38" ht="22.5" customHeight="1">
      <c r="A45" t="s">
        <v>14466</v>
      </c>
      <c r="B45" s="7" t="s">
        <v>1013</v>
      </c>
      <c r="C45" s="7" t="s">
        <v>8809</v>
      </c>
      <c r="D45" s="7" t="s">
        <v>8809</v>
      </c>
      <c r="E45" s="7" t="s">
        <v>8810</v>
      </c>
      <c r="F45" s="7" t="s">
        <v>8811</v>
      </c>
      <c r="G45" s="7"/>
      <c r="H45" s="17" t="s">
        <v>8812</v>
      </c>
      <c r="I45" s="7">
        <v>4.4000000000000004</v>
      </c>
      <c r="J45" s="7">
        <v>37</v>
      </c>
      <c r="K45" s="7" t="s">
        <v>8813</v>
      </c>
      <c r="L45" s="7" t="s">
        <v>8814</v>
      </c>
      <c r="M45" s="7" t="s">
        <v>8795</v>
      </c>
      <c r="N45" s="7" t="s">
        <v>316</v>
      </c>
      <c r="O45" s="7"/>
      <c r="P45" s="7"/>
      <c r="Q45" s="7"/>
      <c r="R45" s="7"/>
      <c r="S45" s="7"/>
      <c r="T45" s="7"/>
      <c r="U45" s="7"/>
      <c r="V45" s="7"/>
      <c r="W45" s="7"/>
      <c r="X45" s="7"/>
      <c r="Y45" s="7"/>
      <c r="Z45" s="7"/>
      <c r="AA45" s="7"/>
      <c r="AB45" s="7"/>
      <c r="AC45" s="7"/>
      <c r="AD45" s="7"/>
      <c r="AE45" s="7"/>
      <c r="AF45" s="7"/>
      <c r="AG45" s="7"/>
      <c r="AH45" s="7"/>
      <c r="AI45" s="7"/>
      <c r="AJ45" s="7"/>
      <c r="AK45" s="7"/>
      <c r="AL45" s="7"/>
    </row>
    <row r="46" spans="1:38" ht="22.5" customHeight="1">
      <c r="A46" t="s">
        <v>14466</v>
      </c>
      <c r="B46" s="7" t="s">
        <v>1013</v>
      </c>
      <c r="C46" s="7" t="s">
        <v>8815</v>
      </c>
      <c r="D46" s="7" t="s">
        <v>8816</v>
      </c>
      <c r="E46" s="7" t="s">
        <v>8737</v>
      </c>
      <c r="F46" s="7" t="s">
        <v>8817</v>
      </c>
      <c r="G46" s="7"/>
      <c r="H46" s="17" t="s">
        <v>8818</v>
      </c>
      <c r="I46" s="7">
        <v>4.4000000000000004</v>
      </c>
      <c r="J46" s="7">
        <v>7</v>
      </c>
      <c r="K46" s="7" t="s">
        <v>8819</v>
      </c>
      <c r="L46" s="7" t="s">
        <v>8820</v>
      </c>
      <c r="M46" s="7" t="s">
        <v>3989</v>
      </c>
      <c r="N46" s="7" t="s">
        <v>316</v>
      </c>
      <c r="O46" s="7"/>
      <c r="P46" s="7"/>
      <c r="Q46" s="7"/>
      <c r="R46" s="7"/>
      <c r="S46" s="7"/>
      <c r="T46" s="7"/>
      <c r="U46" s="7"/>
      <c r="V46" s="7"/>
      <c r="W46" s="7"/>
      <c r="X46" s="7"/>
      <c r="Y46" s="7"/>
      <c r="Z46" s="7"/>
      <c r="AA46" s="7"/>
      <c r="AB46" s="7"/>
      <c r="AC46" s="7"/>
      <c r="AD46" s="7"/>
      <c r="AE46" s="7"/>
      <c r="AF46" s="7"/>
      <c r="AG46" s="7"/>
      <c r="AH46" s="7"/>
      <c r="AI46" s="7"/>
      <c r="AJ46" s="7"/>
      <c r="AK46" s="7"/>
      <c r="AL46" s="7"/>
    </row>
    <row r="47" spans="1:38" ht="22.5" customHeight="1">
      <c r="A47" t="s">
        <v>14466</v>
      </c>
      <c r="B47" s="7" t="s">
        <v>1013</v>
      </c>
      <c r="C47" s="7" t="s">
        <v>8821</v>
      </c>
      <c r="D47" s="7" t="s">
        <v>8822</v>
      </c>
      <c r="E47" s="7" t="s">
        <v>8810</v>
      </c>
      <c r="F47" s="7" t="s">
        <v>8823</v>
      </c>
      <c r="G47" s="7"/>
      <c r="H47" s="17" t="s">
        <v>8824</v>
      </c>
      <c r="I47" s="7">
        <v>4.4000000000000004</v>
      </c>
      <c r="J47" s="7">
        <v>30</v>
      </c>
      <c r="K47" s="7" t="s">
        <v>8825</v>
      </c>
      <c r="L47" s="7" t="s">
        <v>8826</v>
      </c>
      <c r="M47" s="7" t="s">
        <v>8827</v>
      </c>
      <c r="N47" s="7" t="s">
        <v>316</v>
      </c>
      <c r="O47" s="7"/>
      <c r="P47" s="7"/>
      <c r="Q47" s="7"/>
      <c r="R47" s="7"/>
      <c r="S47" s="7"/>
      <c r="T47" s="7"/>
      <c r="U47" s="7"/>
      <c r="V47" s="7"/>
      <c r="W47" s="7"/>
      <c r="X47" s="7"/>
      <c r="Y47" s="7"/>
      <c r="Z47" s="7"/>
      <c r="AA47" s="7"/>
      <c r="AB47" s="7"/>
      <c r="AC47" s="7"/>
      <c r="AD47" s="7"/>
      <c r="AE47" s="7"/>
      <c r="AF47" s="7"/>
      <c r="AG47" s="7"/>
      <c r="AH47" s="7"/>
      <c r="AI47" s="7"/>
      <c r="AJ47" s="7"/>
      <c r="AK47" s="7"/>
      <c r="AL47" s="7"/>
    </row>
    <row r="48" spans="1:38" ht="22.5" customHeight="1">
      <c r="A48" t="s">
        <v>14466</v>
      </c>
      <c r="B48" s="7" t="s">
        <v>1013</v>
      </c>
      <c r="C48" s="7" t="s">
        <v>8828</v>
      </c>
      <c r="D48" s="7" t="s">
        <v>8829</v>
      </c>
      <c r="E48" s="7" t="s">
        <v>8744</v>
      </c>
      <c r="F48" s="7" t="s">
        <v>8830</v>
      </c>
      <c r="G48" s="7"/>
      <c r="H48" s="17" t="s">
        <v>8831</v>
      </c>
      <c r="I48" s="7">
        <v>4.3</v>
      </c>
      <c r="J48" s="7">
        <v>4</v>
      </c>
      <c r="K48" s="7" t="s">
        <v>8832</v>
      </c>
      <c r="L48" s="7" t="s">
        <v>8833</v>
      </c>
      <c r="M48" s="7" t="s">
        <v>3989</v>
      </c>
      <c r="N48" s="7" t="s">
        <v>316</v>
      </c>
      <c r="O48" s="7"/>
      <c r="P48" s="7"/>
      <c r="Q48" s="7"/>
      <c r="R48" s="7"/>
      <c r="S48" s="7"/>
      <c r="T48" s="7"/>
      <c r="U48" s="7"/>
      <c r="V48" s="7"/>
      <c r="W48" s="7"/>
      <c r="X48" s="7"/>
      <c r="Y48" s="7"/>
      <c r="Z48" s="7"/>
      <c r="AA48" s="7"/>
      <c r="AB48" s="7"/>
      <c r="AC48" s="7"/>
      <c r="AD48" s="7"/>
      <c r="AE48" s="7"/>
      <c r="AF48" s="7"/>
      <c r="AG48" s="7"/>
      <c r="AH48" s="7"/>
      <c r="AI48" s="7"/>
      <c r="AJ48" s="7"/>
      <c r="AK48" s="7"/>
      <c r="AL48" s="7"/>
    </row>
    <row r="49" spans="1:38" ht="22.5" customHeight="1">
      <c r="A49" t="s">
        <v>14466</v>
      </c>
      <c r="B49" s="7" t="s">
        <v>1013</v>
      </c>
      <c r="C49" s="7" t="s">
        <v>8834</v>
      </c>
      <c r="D49" s="7" t="s">
        <v>8835</v>
      </c>
      <c r="E49" s="7" t="s">
        <v>8697</v>
      </c>
      <c r="F49" s="7" t="s">
        <v>8836</v>
      </c>
      <c r="G49" s="7"/>
      <c r="H49" s="17" t="s">
        <v>8837</v>
      </c>
      <c r="I49" s="7">
        <v>4.9000000000000004</v>
      </c>
      <c r="J49" s="7">
        <v>319</v>
      </c>
      <c r="K49" s="7" t="s">
        <v>8838</v>
      </c>
      <c r="L49" s="7" t="s">
        <v>8839</v>
      </c>
      <c r="M49" s="7" t="s">
        <v>3989</v>
      </c>
      <c r="N49" s="7" t="s">
        <v>119</v>
      </c>
      <c r="O49" s="7"/>
      <c r="P49" s="7"/>
      <c r="Q49" s="7"/>
      <c r="R49" s="7"/>
      <c r="S49" s="7"/>
      <c r="T49" s="7"/>
      <c r="U49" s="7"/>
      <c r="V49" s="7"/>
      <c r="W49" s="7"/>
      <c r="X49" s="7"/>
      <c r="Y49" s="7"/>
      <c r="Z49" s="7"/>
      <c r="AA49" s="7"/>
      <c r="AB49" s="7"/>
      <c r="AC49" s="7"/>
      <c r="AD49" s="7"/>
      <c r="AE49" s="7"/>
      <c r="AF49" s="7"/>
      <c r="AG49" s="7"/>
      <c r="AH49" s="7"/>
      <c r="AI49" s="7"/>
      <c r="AJ49" s="7"/>
      <c r="AK49" s="7"/>
      <c r="AL49" s="7"/>
    </row>
    <row r="50" spans="1:38" ht="22.5" customHeight="1">
      <c r="A50" t="s">
        <v>14466</v>
      </c>
      <c r="B50" s="7" t="s">
        <v>864</v>
      </c>
      <c r="C50" s="7" t="s">
        <v>8840</v>
      </c>
      <c r="D50" s="7" t="s">
        <v>8841</v>
      </c>
      <c r="E50" s="7" t="s">
        <v>8842</v>
      </c>
      <c r="F50" s="7" t="s">
        <v>8843</v>
      </c>
      <c r="G50" s="7"/>
      <c r="H50" s="17" t="s">
        <v>8844</v>
      </c>
      <c r="I50" s="7">
        <v>4.5</v>
      </c>
      <c r="J50" s="7">
        <v>296</v>
      </c>
      <c r="K50" s="7" t="s">
        <v>8845</v>
      </c>
      <c r="L50" s="7" t="s">
        <v>8846</v>
      </c>
      <c r="M50" s="7" t="s">
        <v>8847</v>
      </c>
      <c r="N50" s="7" t="s">
        <v>316</v>
      </c>
      <c r="O50" s="7"/>
      <c r="P50" s="7"/>
      <c r="Q50" s="7"/>
      <c r="R50" s="7"/>
      <c r="S50" s="7"/>
      <c r="T50" s="7"/>
      <c r="U50" s="7"/>
      <c r="V50" s="7"/>
      <c r="W50" s="7"/>
      <c r="X50" s="7"/>
      <c r="Y50" s="7"/>
      <c r="Z50" s="7"/>
      <c r="AA50" s="7"/>
      <c r="AB50" s="7"/>
      <c r="AC50" s="7"/>
      <c r="AD50" s="7"/>
      <c r="AE50" s="7"/>
      <c r="AF50" s="7"/>
      <c r="AG50" s="7"/>
      <c r="AH50" s="7"/>
      <c r="AI50" s="7"/>
      <c r="AJ50" s="7"/>
      <c r="AK50" s="7"/>
      <c r="AL50" s="7"/>
    </row>
    <row r="51" spans="1:38" ht="22.5" customHeight="1">
      <c r="A51" t="s">
        <v>14466</v>
      </c>
      <c r="B51" s="7" t="s">
        <v>864</v>
      </c>
      <c r="C51" s="7" t="s">
        <v>8848</v>
      </c>
      <c r="D51" s="7" t="s">
        <v>8849</v>
      </c>
      <c r="E51" s="7" t="s">
        <v>8850</v>
      </c>
      <c r="F51" s="7" t="s">
        <v>8851</v>
      </c>
      <c r="G51" s="7"/>
      <c r="H51" s="17" t="s">
        <v>8852</v>
      </c>
      <c r="I51" s="7">
        <v>4.8</v>
      </c>
      <c r="J51" s="7">
        <v>456</v>
      </c>
      <c r="K51" s="7" t="s">
        <v>8853</v>
      </c>
      <c r="L51" s="7" t="s">
        <v>8854</v>
      </c>
      <c r="M51" s="7" t="s">
        <v>872</v>
      </c>
      <c r="N51" s="7" t="s">
        <v>316</v>
      </c>
      <c r="O51" s="7"/>
      <c r="P51" s="7"/>
      <c r="Q51" s="7"/>
      <c r="R51" s="7"/>
      <c r="S51" s="7"/>
      <c r="T51" s="7"/>
      <c r="U51" s="7"/>
      <c r="V51" s="7"/>
      <c r="W51" s="7"/>
      <c r="X51" s="7"/>
      <c r="Y51" s="7"/>
      <c r="Z51" s="7"/>
      <c r="AA51" s="7"/>
      <c r="AB51" s="7"/>
      <c r="AC51" s="7"/>
      <c r="AD51" s="7"/>
      <c r="AE51" s="7"/>
      <c r="AF51" s="7"/>
      <c r="AG51" s="7"/>
      <c r="AH51" s="7"/>
      <c r="AI51" s="7"/>
      <c r="AJ51" s="7"/>
      <c r="AK51" s="7"/>
      <c r="AL51" s="7"/>
    </row>
    <row r="52" spans="1:38" ht="22.5" customHeight="1">
      <c r="A52" t="s">
        <v>14466</v>
      </c>
      <c r="B52" s="7" t="s">
        <v>864</v>
      </c>
      <c r="C52" s="7" t="s">
        <v>8855</v>
      </c>
      <c r="D52" s="7" t="s">
        <v>8856</v>
      </c>
      <c r="E52" s="7" t="s">
        <v>8857</v>
      </c>
      <c r="F52" s="7" t="s">
        <v>8858</v>
      </c>
      <c r="G52" s="7"/>
      <c r="H52" s="17" t="s">
        <v>8859</v>
      </c>
      <c r="I52" s="7">
        <v>4.9000000000000004</v>
      </c>
      <c r="J52" s="7">
        <v>735</v>
      </c>
      <c r="K52" s="7" t="s">
        <v>8860</v>
      </c>
      <c r="L52" s="7" t="s">
        <v>8861</v>
      </c>
      <c r="M52" s="7" t="s">
        <v>872</v>
      </c>
      <c r="N52" s="7" t="s">
        <v>316</v>
      </c>
      <c r="O52" s="7"/>
      <c r="P52" s="7"/>
      <c r="Q52" s="7"/>
      <c r="R52" s="7"/>
      <c r="S52" s="7"/>
      <c r="T52" s="7"/>
      <c r="U52" s="7"/>
      <c r="V52" s="7"/>
      <c r="W52" s="7"/>
      <c r="X52" s="7"/>
      <c r="Y52" s="7"/>
      <c r="Z52" s="7"/>
      <c r="AA52" s="7"/>
      <c r="AB52" s="7"/>
      <c r="AC52" s="7"/>
      <c r="AD52" s="7"/>
      <c r="AE52" s="7"/>
      <c r="AF52" s="7"/>
      <c r="AG52" s="7"/>
      <c r="AH52" s="7"/>
      <c r="AI52" s="7"/>
      <c r="AJ52" s="7"/>
      <c r="AK52" s="7"/>
      <c r="AL52" s="7"/>
    </row>
    <row r="53" spans="1:38" ht="22.5" customHeight="1">
      <c r="A53" t="s">
        <v>14466</v>
      </c>
      <c r="B53" s="7" t="s">
        <v>864</v>
      </c>
      <c r="C53" s="7" t="s">
        <v>8862</v>
      </c>
      <c r="D53" s="7" t="s">
        <v>8863</v>
      </c>
      <c r="E53" s="7" t="s">
        <v>8864</v>
      </c>
      <c r="F53" s="7" t="s">
        <v>8865</v>
      </c>
      <c r="G53" s="7"/>
      <c r="H53" s="17" t="s">
        <v>8866</v>
      </c>
      <c r="I53" s="7">
        <v>4.8</v>
      </c>
      <c r="J53" s="7">
        <v>241</v>
      </c>
      <c r="K53" s="7" t="s">
        <v>8867</v>
      </c>
      <c r="L53" s="7" t="s">
        <v>8868</v>
      </c>
      <c r="M53" s="7" t="s">
        <v>872</v>
      </c>
      <c r="N53" s="7" t="s">
        <v>316</v>
      </c>
      <c r="O53" s="7"/>
      <c r="P53" s="7"/>
      <c r="Q53" s="7"/>
      <c r="R53" s="7"/>
      <c r="S53" s="7"/>
      <c r="T53" s="7"/>
      <c r="U53" s="7"/>
      <c r="V53" s="7"/>
      <c r="W53" s="7"/>
      <c r="X53" s="7"/>
      <c r="Y53" s="7"/>
      <c r="Z53" s="7"/>
      <c r="AA53" s="7"/>
      <c r="AB53" s="7"/>
      <c r="AC53" s="7"/>
      <c r="AD53" s="7"/>
      <c r="AE53" s="7"/>
      <c r="AF53" s="7"/>
      <c r="AG53" s="7"/>
      <c r="AH53" s="7"/>
      <c r="AI53" s="7"/>
      <c r="AJ53" s="7"/>
      <c r="AK53" s="7"/>
      <c r="AL53" s="7"/>
    </row>
    <row r="54" spans="1:38" ht="22.5" customHeight="1">
      <c r="A54" t="s">
        <v>14466</v>
      </c>
      <c r="B54" s="7" t="s">
        <v>864</v>
      </c>
      <c r="C54" s="7" t="s">
        <v>8869</v>
      </c>
      <c r="D54" s="7" t="s">
        <v>8870</v>
      </c>
      <c r="E54" s="7" t="s">
        <v>8871</v>
      </c>
      <c r="F54" s="7" t="s">
        <v>8872</v>
      </c>
      <c r="G54" s="7"/>
      <c r="H54" s="17" t="s">
        <v>8873</v>
      </c>
      <c r="I54" s="7">
        <v>3.8</v>
      </c>
      <c r="J54" s="7">
        <v>50</v>
      </c>
      <c r="K54" s="7" t="s">
        <v>8874</v>
      </c>
      <c r="L54" s="7" t="s">
        <v>8875</v>
      </c>
      <c r="M54" s="7" t="s">
        <v>872</v>
      </c>
      <c r="N54" s="7" t="s">
        <v>316</v>
      </c>
      <c r="O54" s="7"/>
      <c r="P54" s="7"/>
      <c r="Q54" s="7"/>
      <c r="R54" s="7"/>
      <c r="S54" s="7"/>
      <c r="T54" s="7"/>
      <c r="U54" s="7"/>
      <c r="V54" s="7"/>
      <c r="W54" s="7"/>
      <c r="X54" s="7"/>
      <c r="Y54" s="7"/>
      <c r="Z54" s="7"/>
      <c r="AA54" s="7"/>
      <c r="AB54" s="7"/>
      <c r="AC54" s="7"/>
      <c r="AD54" s="7"/>
      <c r="AE54" s="7"/>
      <c r="AF54" s="7"/>
      <c r="AG54" s="7"/>
      <c r="AH54" s="7"/>
      <c r="AI54" s="7"/>
      <c r="AJ54" s="7"/>
      <c r="AK54" s="7"/>
      <c r="AL54" s="7"/>
    </row>
    <row r="55" spans="1:38" ht="22.5" customHeight="1">
      <c r="A55" t="s">
        <v>14466</v>
      </c>
      <c r="B55" s="7" t="s">
        <v>864</v>
      </c>
      <c r="C55" s="7" t="s">
        <v>8876</v>
      </c>
      <c r="D55" s="7" t="s">
        <v>8877</v>
      </c>
      <c r="E55" s="7" t="s">
        <v>8878</v>
      </c>
      <c r="F55" s="7" t="s">
        <v>8879</v>
      </c>
      <c r="G55" s="7"/>
      <c r="H55" s="17" t="s">
        <v>8880</v>
      </c>
      <c r="I55" s="7">
        <v>4.9000000000000004</v>
      </c>
      <c r="J55" s="7">
        <v>341</v>
      </c>
      <c r="K55" s="7" t="s">
        <v>8881</v>
      </c>
      <c r="L55" s="7" t="s">
        <v>8882</v>
      </c>
      <c r="M55" s="7" t="s">
        <v>872</v>
      </c>
      <c r="N55" s="7" t="s">
        <v>316</v>
      </c>
      <c r="O55" s="7"/>
      <c r="P55" s="7"/>
      <c r="Q55" s="7"/>
      <c r="R55" s="7"/>
      <c r="S55" s="7"/>
      <c r="T55" s="7"/>
      <c r="U55" s="7"/>
      <c r="V55" s="7"/>
      <c r="W55" s="7"/>
      <c r="X55" s="7"/>
      <c r="Y55" s="7"/>
      <c r="Z55" s="7"/>
      <c r="AA55" s="7"/>
      <c r="AB55" s="7"/>
      <c r="AC55" s="7"/>
      <c r="AD55" s="7"/>
      <c r="AE55" s="7"/>
      <c r="AF55" s="7"/>
      <c r="AG55" s="7"/>
      <c r="AH55" s="7"/>
      <c r="AI55" s="7"/>
      <c r="AJ55" s="7"/>
      <c r="AK55" s="7"/>
      <c r="AL55" s="7"/>
    </row>
    <row r="56" spans="1:38" ht="22.5" customHeight="1">
      <c r="A56" t="s">
        <v>14466</v>
      </c>
      <c r="B56" s="7" t="s">
        <v>864</v>
      </c>
      <c r="C56" s="7" t="s">
        <v>8883</v>
      </c>
      <c r="D56" s="7" t="s">
        <v>8883</v>
      </c>
      <c r="E56" s="7" t="s">
        <v>8850</v>
      </c>
      <c r="F56" s="7" t="s">
        <v>8884</v>
      </c>
      <c r="G56" s="7"/>
      <c r="H56" s="17" t="s">
        <v>8885</v>
      </c>
      <c r="I56" s="7">
        <v>4.9000000000000004</v>
      </c>
      <c r="J56" s="7">
        <v>129</v>
      </c>
      <c r="K56" s="7" t="s">
        <v>8886</v>
      </c>
      <c r="L56" s="7" t="s">
        <v>8887</v>
      </c>
      <c r="M56" s="7" t="s">
        <v>872</v>
      </c>
      <c r="N56" s="7" t="s">
        <v>316</v>
      </c>
      <c r="O56" s="7"/>
      <c r="P56" s="7"/>
      <c r="Q56" s="7"/>
      <c r="R56" s="7"/>
      <c r="S56" s="7"/>
      <c r="T56" s="7"/>
      <c r="U56" s="7"/>
      <c r="V56" s="7"/>
      <c r="W56" s="7"/>
      <c r="X56" s="7"/>
      <c r="Y56" s="7"/>
      <c r="Z56" s="7"/>
      <c r="AA56" s="7"/>
      <c r="AB56" s="7"/>
      <c r="AC56" s="7"/>
      <c r="AD56" s="7"/>
      <c r="AE56" s="7"/>
      <c r="AF56" s="7"/>
      <c r="AG56" s="7"/>
      <c r="AH56" s="7"/>
      <c r="AI56" s="7"/>
      <c r="AJ56" s="7"/>
      <c r="AK56" s="7"/>
      <c r="AL56" s="7"/>
    </row>
    <row r="57" spans="1:38" ht="22.5" customHeight="1">
      <c r="A57" t="s">
        <v>14466</v>
      </c>
      <c r="B57" s="7" t="s">
        <v>864</v>
      </c>
      <c r="C57" s="7" t="s">
        <v>8888</v>
      </c>
      <c r="D57" s="7" t="s">
        <v>8889</v>
      </c>
      <c r="E57" s="7" t="s">
        <v>8890</v>
      </c>
      <c r="F57" s="7" t="s">
        <v>8891</v>
      </c>
      <c r="G57" s="7"/>
      <c r="H57" s="17" t="s">
        <v>8892</v>
      </c>
      <c r="I57" s="7">
        <v>4.8</v>
      </c>
      <c r="J57" s="7">
        <v>348</v>
      </c>
      <c r="K57" s="7" t="s">
        <v>8893</v>
      </c>
      <c r="L57" s="7" t="s">
        <v>8894</v>
      </c>
      <c r="M57" s="7" t="s">
        <v>872</v>
      </c>
      <c r="N57" s="7" t="s">
        <v>316</v>
      </c>
      <c r="O57" s="7"/>
      <c r="P57" s="7"/>
      <c r="Q57" s="7"/>
      <c r="R57" s="7"/>
      <c r="S57" s="7"/>
      <c r="T57" s="7"/>
      <c r="U57" s="7"/>
      <c r="V57" s="7"/>
      <c r="W57" s="7"/>
      <c r="X57" s="7"/>
      <c r="Y57" s="7"/>
      <c r="Z57" s="7"/>
      <c r="AA57" s="7"/>
      <c r="AB57" s="7"/>
      <c r="AC57" s="7"/>
      <c r="AD57" s="7"/>
      <c r="AE57" s="7"/>
      <c r="AF57" s="7"/>
      <c r="AG57" s="7"/>
      <c r="AH57" s="7"/>
      <c r="AI57" s="7"/>
      <c r="AJ57" s="7"/>
      <c r="AK57" s="7"/>
      <c r="AL57" s="7"/>
    </row>
    <row r="58" spans="1:38" ht="22.5" customHeight="1">
      <c r="A58" t="s">
        <v>14466</v>
      </c>
      <c r="B58" s="7" t="s">
        <v>864</v>
      </c>
      <c r="C58" s="7" t="s">
        <v>8895</v>
      </c>
      <c r="D58" s="7" t="s">
        <v>8896</v>
      </c>
      <c r="E58" s="7" t="s">
        <v>8897</v>
      </c>
      <c r="F58" s="7" t="s">
        <v>8898</v>
      </c>
      <c r="G58" s="7"/>
      <c r="H58" s="17" t="s">
        <v>8899</v>
      </c>
      <c r="I58" s="7">
        <v>2.8</v>
      </c>
      <c r="J58" s="7">
        <v>110</v>
      </c>
      <c r="K58" s="7" t="s">
        <v>8900</v>
      </c>
      <c r="L58" s="7" t="s">
        <v>8901</v>
      </c>
      <c r="M58" s="7" t="s">
        <v>872</v>
      </c>
      <c r="N58" s="7" t="s">
        <v>316</v>
      </c>
      <c r="O58" s="7"/>
      <c r="P58" s="7"/>
      <c r="Q58" s="7"/>
      <c r="R58" s="7"/>
      <c r="S58" s="7"/>
      <c r="T58" s="7"/>
      <c r="U58" s="7"/>
      <c r="V58" s="7"/>
      <c r="W58" s="7"/>
      <c r="X58" s="7"/>
      <c r="Y58" s="7"/>
      <c r="Z58" s="7"/>
      <c r="AA58" s="7"/>
      <c r="AB58" s="7"/>
      <c r="AC58" s="7"/>
      <c r="AD58" s="7"/>
      <c r="AE58" s="7"/>
      <c r="AF58" s="7"/>
      <c r="AG58" s="7"/>
      <c r="AH58" s="7"/>
      <c r="AI58" s="7"/>
      <c r="AJ58" s="7"/>
      <c r="AK58" s="7"/>
      <c r="AL58" s="7"/>
    </row>
    <row r="59" spans="1:38" ht="22.5" customHeight="1">
      <c r="A59" t="s">
        <v>14466</v>
      </c>
      <c r="B59" s="7" t="s">
        <v>864</v>
      </c>
      <c r="C59" s="7" t="s">
        <v>8902</v>
      </c>
      <c r="D59" s="7" t="s">
        <v>8903</v>
      </c>
      <c r="E59" s="7" t="s">
        <v>8904</v>
      </c>
      <c r="F59" s="7" t="s">
        <v>8905</v>
      </c>
      <c r="G59" s="7"/>
      <c r="H59" s="17" t="s">
        <v>8906</v>
      </c>
      <c r="I59" s="7">
        <v>4.5999999999999996</v>
      </c>
      <c r="J59" s="7">
        <v>188</v>
      </c>
      <c r="K59" s="7" t="s">
        <v>8907</v>
      </c>
      <c r="L59" s="7" t="s">
        <v>8908</v>
      </c>
      <c r="M59" s="7" t="s">
        <v>872</v>
      </c>
      <c r="N59" s="7" t="s">
        <v>316</v>
      </c>
      <c r="O59" s="7"/>
      <c r="P59" s="7"/>
      <c r="Q59" s="7"/>
      <c r="R59" s="7"/>
      <c r="S59" s="7"/>
      <c r="T59" s="7"/>
      <c r="U59" s="7"/>
      <c r="V59" s="7"/>
      <c r="W59" s="7"/>
      <c r="X59" s="7"/>
      <c r="Y59" s="7"/>
      <c r="Z59" s="7"/>
      <c r="AA59" s="7"/>
      <c r="AB59" s="7"/>
      <c r="AC59" s="7"/>
      <c r="AD59" s="7"/>
      <c r="AE59" s="7"/>
      <c r="AF59" s="7"/>
      <c r="AG59" s="7"/>
      <c r="AH59" s="7"/>
      <c r="AI59" s="7"/>
      <c r="AJ59" s="7"/>
      <c r="AK59" s="7"/>
      <c r="AL59" s="7"/>
    </row>
    <row r="60" spans="1:38" ht="22.5" customHeight="1">
      <c r="A60" t="s">
        <v>14466</v>
      </c>
      <c r="B60" s="7" t="s">
        <v>864</v>
      </c>
      <c r="C60" s="7" t="s">
        <v>8909</v>
      </c>
      <c r="D60" s="7" t="s">
        <v>8910</v>
      </c>
      <c r="E60" s="7" t="s">
        <v>8911</v>
      </c>
      <c r="F60" s="7" t="s">
        <v>8912</v>
      </c>
      <c r="G60" s="7"/>
      <c r="H60" s="17" t="s">
        <v>8913</v>
      </c>
      <c r="I60" s="7">
        <v>3.8</v>
      </c>
      <c r="J60" s="7">
        <v>77</v>
      </c>
      <c r="K60" s="7" t="s">
        <v>8914</v>
      </c>
      <c r="L60" s="7" t="s">
        <v>8915</v>
      </c>
      <c r="M60" s="7" t="s">
        <v>896</v>
      </c>
      <c r="N60" s="7" t="s">
        <v>316</v>
      </c>
      <c r="O60" s="7"/>
      <c r="P60" s="7"/>
      <c r="Q60" s="7"/>
      <c r="R60" s="7"/>
      <c r="S60" s="7"/>
      <c r="T60" s="7"/>
      <c r="U60" s="7"/>
      <c r="V60" s="7"/>
      <c r="W60" s="7"/>
      <c r="X60" s="7"/>
      <c r="Y60" s="7"/>
      <c r="Z60" s="7"/>
      <c r="AA60" s="7"/>
      <c r="AB60" s="7"/>
      <c r="AC60" s="7"/>
      <c r="AD60" s="7"/>
      <c r="AE60" s="7"/>
      <c r="AF60" s="7"/>
      <c r="AG60" s="7"/>
      <c r="AH60" s="7"/>
      <c r="AI60" s="7"/>
      <c r="AJ60" s="7"/>
      <c r="AK60" s="7"/>
      <c r="AL60" s="7"/>
    </row>
    <row r="61" spans="1:38" ht="22.5" customHeight="1">
      <c r="A61" t="s">
        <v>14466</v>
      </c>
      <c r="B61" s="7" t="s">
        <v>864</v>
      </c>
      <c r="C61" s="7" t="s">
        <v>8916</v>
      </c>
      <c r="D61" s="7" t="s">
        <v>8917</v>
      </c>
      <c r="E61" s="7" t="s">
        <v>8918</v>
      </c>
      <c r="F61" s="7" t="s">
        <v>8919</v>
      </c>
      <c r="G61" s="7"/>
      <c r="H61" s="17" t="s">
        <v>8920</v>
      </c>
      <c r="I61" s="7">
        <v>4.9000000000000004</v>
      </c>
      <c r="J61" s="7">
        <v>28</v>
      </c>
      <c r="K61" s="7" t="s">
        <v>8921</v>
      </c>
      <c r="L61" s="7" t="s">
        <v>8922</v>
      </c>
      <c r="M61" s="7" t="s">
        <v>5287</v>
      </c>
      <c r="N61" s="7" t="s">
        <v>316</v>
      </c>
      <c r="O61" s="7"/>
      <c r="P61" s="7"/>
      <c r="Q61" s="7"/>
      <c r="R61" s="7"/>
      <c r="S61" s="7"/>
      <c r="T61" s="7"/>
      <c r="U61" s="7"/>
      <c r="V61" s="7"/>
      <c r="W61" s="7"/>
      <c r="X61" s="7"/>
      <c r="Y61" s="7"/>
      <c r="Z61" s="7"/>
      <c r="AA61" s="7"/>
      <c r="AB61" s="7"/>
      <c r="AC61" s="7"/>
      <c r="AD61" s="7"/>
      <c r="AE61" s="7"/>
      <c r="AF61" s="7"/>
      <c r="AG61" s="7"/>
      <c r="AH61" s="7"/>
      <c r="AI61" s="7"/>
      <c r="AJ61" s="7"/>
      <c r="AK61" s="7"/>
      <c r="AL61" s="7"/>
    </row>
    <row r="62" spans="1:38" ht="22.5" customHeight="1">
      <c r="A62" t="s">
        <v>14466</v>
      </c>
      <c r="B62" s="7" t="s">
        <v>864</v>
      </c>
      <c r="C62" s="7" t="s">
        <v>8923</v>
      </c>
      <c r="D62" s="7" t="s">
        <v>8924</v>
      </c>
      <c r="E62" s="7" t="s">
        <v>8904</v>
      </c>
      <c r="F62" s="7" t="s">
        <v>8925</v>
      </c>
      <c r="G62" s="7"/>
      <c r="H62" s="17" t="s">
        <v>8926</v>
      </c>
      <c r="I62" s="7">
        <v>5</v>
      </c>
      <c r="J62" s="7">
        <v>61</v>
      </c>
      <c r="K62" s="7" t="s">
        <v>8927</v>
      </c>
      <c r="L62" s="7" t="s">
        <v>8928</v>
      </c>
      <c r="M62" s="7" t="s">
        <v>872</v>
      </c>
      <c r="N62" s="7" t="s">
        <v>316</v>
      </c>
      <c r="O62" s="7"/>
      <c r="P62" s="7"/>
      <c r="Q62" s="7"/>
      <c r="R62" s="7"/>
      <c r="S62" s="7"/>
      <c r="T62" s="7"/>
      <c r="U62" s="7"/>
      <c r="V62" s="7"/>
      <c r="W62" s="7"/>
      <c r="X62" s="7"/>
      <c r="Y62" s="7"/>
      <c r="Z62" s="7"/>
      <c r="AA62" s="7"/>
      <c r="AB62" s="7"/>
      <c r="AC62" s="7"/>
      <c r="AD62" s="7"/>
      <c r="AE62" s="7"/>
      <c r="AF62" s="7"/>
      <c r="AG62" s="7"/>
      <c r="AH62" s="7"/>
      <c r="AI62" s="7"/>
      <c r="AJ62" s="7"/>
      <c r="AK62" s="7"/>
      <c r="AL62" s="7"/>
    </row>
    <row r="63" spans="1:38" ht="22.5" customHeight="1">
      <c r="A63" t="s">
        <v>14466</v>
      </c>
      <c r="B63" s="7" t="s">
        <v>864</v>
      </c>
      <c r="C63" s="7" t="s">
        <v>8929</v>
      </c>
      <c r="D63" s="7" t="s">
        <v>8929</v>
      </c>
      <c r="E63" s="7" t="s">
        <v>8850</v>
      </c>
      <c r="F63" s="7" t="s">
        <v>8930</v>
      </c>
      <c r="G63" s="7"/>
      <c r="H63" s="17" t="s">
        <v>8931</v>
      </c>
      <c r="I63" s="7">
        <v>5</v>
      </c>
      <c r="J63" s="7">
        <v>110</v>
      </c>
      <c r="K63" s="7" t="s">
        <v>8932</v>
      </c>
      <c r="L63" s="7" t="s">
        <v>8933</v>
      </c>
      <c r="M63" s="7" t="s">
        <v>872</v>
      </c>
      <c r="N63" s="7" t="s">
        <v>316</v>
      </c>
      <c r="O63" s="7"/>
      <c r="P63" s="7"/>
      <c r="Q63" s="7"/>
      <c r="R63" s="7"/>
      <c r="S63" s="7"/>
      <c r="T63" s="7"/>
      <c r="U63" s="7"/>
      <c r="V63" s="7"/>
      <c r="W63" s="7"/>
      <c r="X63" s="7"/>
      <c r="Y63" s="7"/>
      <c r="Z63" s="7"/>
      <c r="AA63" s="7"/>
      <c r="AB63" s="7"/>
      <c r="AC63" s="7"/>
      <c r="AD63" s="7"/>
      <c r="AE63" s="7"/>
      <c r="AF63" s="7"/>
      <c r="AG63" s="7"/>
      <c r="AH63" s="7"/>
      <c r="AI63" s="7"/>
      <c r="AJ63" s="7"/>
      <c r="AK63" s="7"/>
      <c r="AL63" s="7"/>
    </row>
    <row r="64" spans="1:38" ht="22.5" customHeight="1">
      <c r="A64" t="s">
        <v>14466</v>
      </c>
      <c r="B64" s="7" t="s">
        <v>864</v>
      </c>
      <c r="C64" s="7" t="s">
        <v>8934</v>
      </c>
      <c r="D64" s="7" t="s">
        <v>8935</v>
      </c>
      <c r="E64" s="7" t="s">
        <v>8936</v>
      </c>
      <c r="F64" s="7" t="s">
        <v>8937</v>
      </c>
      <c r="G64" s="7"/>
      <c r="H64" s="17" t="s">
        <v>8938</v>
      </c>
      <c r="I64" s="7">
        <v>5</v>
      </c>
      <c r="J64" s="9">
        <v>451</v>
      </c>
      <c r="K64" s="9" t="s">
        <v>8939</v>
      </c>
      <c r="L64" s="7" t="s">
        <v>8940</v>
      </c>
      <c r="M64" s="7" t="s">
        <v>872</v>
      </c>
      <c r="N64" s="7" t="s">
        <v>316</v>
      </c>
      <c r="O64" s="7"/>
      <c r="P64" s="7"/>
      <c r="Q64" s="7"/>
      <c r="R64" s="7"/>
      <c r="S64" s="7"/>
      <c r="T64" s="7"/>
      <c r="U64" s="7"/>
      <c r="V64" s="7"/>
      <c r="W64" s="7"/>
      <c r="X64" s="7"/>
      <c r="Y64" s="7"/>
      <c r="Z64" s="7"/>
      <c r="AA64" s="7"/>
      <c r="AB64" s="7"/>
      <c r="AC64" s="7"/>
      <c r="AD64" s="7"/>
      <c r="AE64" s="7"/>
      <c r="AF64" s="7"/>
      <c r="AG64" s="7"/>
      <c r="AH64" s="7"/>
      <c r="AI64" s="7"/>
      <c r="AJ64" s="7"/>
      <c r="AK64" s="7"/>
      <c r="AL64" s="7"/>
    </row>
    <row r="65" spans="1:38" ht="22.5" customHeight="1">
      <c r="A65" t="s">
        <v>14466</v>
      </c>
      <c r="B65" s="7" t="s">
        <v>864</v>
      </c>
      <c r="C65" s="7" t="s">
        <v>8941</v>
      </c>
      <c r="D65" s="7" t="s">
        <v>8942</v>
      </c>
      <c r="E65" s="7" t="s">
        <v>8769</v>
      </c>
      <c r="F65" s="7" t="s">
        <v>8943</v>
      </c>
      <c r="G65" s="7"/>
      <c r="H65" s="17" t="s">
        <v>8944</v>
      </c>
      <c r="I65" s="7">
        <v>4.9000000000000004</v>
      </c>
      <c r="J65" s="7">
        <v>168</v>
      </c>
      <c r="K65" s="7" t="s">
        <v>8945</v>
      </c>
      <c r="L65" s="7" t="s">
        <v>8946</v>
      </c>
      <c r="M65" s="7" t="s">
        <v>765</v>
      </c>
      <c r="N65" s="7" t="s">
        <v>316</v>
      </c>
      <c r="O65" s="7"/>
      <c r="P65" s="7"/>
      <c r="Q65" s="7"/>
      <c r="R65" s="7"/>
      <c r="S65" s="7"/>
      <c r="T65" s="7"/>
      <c r="U65" s="7"/>
      <c r="V65" s="7"/>
      <c r="W65" s="7"/>
      <c r="X65" s="7"/>
      <c r="Y65" s="7"/>
      <c r="Z65" s="7"/>
      <c r="AA65" s="7"/>
      <c r="AB65" s="7"/>
      <c r="AC65" s="7"/>
      <c r="AD65" s="7"/>
      <c r="AE65" s="7"/>
      <c r="AF65" s="7"/>
      <c r="AG65" s="7"/>
      <c r="AH65" s="7"/>
      <c r="AI65" s="7"/>
      <c r="AJ65" s="7"/>
      <c r="AK65" s="7"/>
      <c r="AL65" s="7"/>
    </row>
    <row r="66" spans="1:38" ht="22.5" customHeight="1">
      <c r="A66" t="s">
        <v>14466</v>
      </c>
      <c r="B66" s="7" t="s">
        <v>864</v>
      </c>
      <c r="C66" s="7" t="s">
        <v>8947</v>
      </c>
      <c r="D66" s="7" t="s">
        <v>8948</v>
      </c>
      <c r="E66" s="7" t="s">
        <v>8697</v>
      </c>
      <c r="F66" s="7" t="s">
        <v>8949</v>
      </c>
      <c r="G66" s="7"/>
      <c r="H66" s="17" t="s">
        <v>8950</v>
      </c>
      <c r="I66" s="7">
        <v>4.9000000000000004</v>
      </c>
      <c r="J66" s="7">
        <v>696</v>
      </c>
      <c r="K66" s="7" t="s">
        <v>8951</v>
      </c>
      <c r="L66" s="7" t="s">
        <v>8952</v>
      </c>
      <c r="M66" s="7" t="s">
        <v>765</v>
      </c>
      <c r="N66" s="7" t="s">
        <v>316</v>
      </c>
      <c r="O66" s="7"/>
      <c r="P66" s="7"/>
      <c r="Q66" s="7"/>
      <c r="R66" s="7"/>
      <c r="S66" s="7"/>
      <c r="T66" s="7"/>
      <c r="U66" s="7"/>
      <c r="V66" s="7"/>
      <c r="W66" s="7"/>
      <c r="X66" s="7"/>
      <c r="Y66" s="7"/>
      <c r="Z66" s="7"/>
      <c r="AA66" s="7"/>
      <c r="AB66" s="7"/>
      <c r="AC66" s="7"/>
      <c r="AD66" s="7"/>
      <c r="AE66" s="7"/>
      <c r="AF66" s="7"/>
      <c r="AG66" s="7"/>
      <c r="AH66" s="7"/>
      <c r="AI66" s="7"/>
      <c r="AJ66" s="7"/>
      <c r="AK66" s="7"/>
      <c r="AL66" s="7"/>
    </row>
    <row r="67" spans="1:38" ht="22.5" customHeight="1">
      <c r="A67" t="s">
        <v>14466</v>
      </c>
      <c r="B67" s="7" t="s">
        <v>864</v>
      </c>
      <c r="C67" s="7" t="s">
        <v>8953</v>
      </c>
      <c r="D67" s="7" t="s">
        <v>8954</v>
      </c>
      <c r="E67" s="7" t="s">
        <v>8850</v>
      </c>
      <c r="F67" s="7" t="s">
        <v>8955</v>
      </c>
      <c r="G67" s="7"/>
      <c r="H67" s="17" t="s">
        <v>8956</v>
      </c>
      <c r="I67" s="7">
        <v>4.9000000000000004</v>
      </c>
      <c r="J67" s="9">
        <v>82</v>
      </c>
      <c r="K67" s="9" t="s">
        <v>8957</v>
      </c>
      <c r="L67" s="7" t="s">
        <v>8958</v>
      </c>
      <c r="M67" s="7" t="s">
        <v>765</v>
      </c>
      <c r="N67" s="7" t="s">
        <v>316</v>
      </c>
      <c r="O67" s="7"/>
      <c r="P67" s="7"/>
      <c r="Q67" s="7"/>
      <c r="R67" s="7"/>
      <c r="S67" s="7"/>
      <c r="T67" s="7"/>
      <c r="U67" s="7"/>
      <c r="V67" s="7"/>
      <c r="W67" s="7"/>
      <c r="X67" s="7"/>
      <c r="Y67" s="7"/>
      <c r="Z67" s="7"/>
      <c r="AA67" s="7"/>
      <c r="AB67" s="7"/>
      <c r="AC67" s="7"/>
      <c r="AD67" s="7"/>
      <c r="AE67" s="7"/>
      <c r="AF67" s="7"/>
      <c r="AG67" s="7"/>
      <c r="AH67" s="7"/>
      <c r="AI67" s="7"/>
      <c r="AJ67" s="7"/>
      <c r="AK67" s="7"/>
      <c r="AL67" s="7"/>
    </row>
    <row r="68" spans="1:38" ht="22.5" customHeight="1">
      <c r="A68" t="s">
        <v>14466</v>
      </c>
      <c r="B68" s="7" t="s">
        <v>864</v>
      </c>
      <c r="C68" s="7" t="s">
        <v>8959</v>
      </c>
      <c r="D68" s="7" t="s">
        <v>8960</v>
      </c>
      <c r="E68" s="7" t="s">
        <v>8904</v>
      </c>
      <c r="F68" s="7" t="s">
        <v>8961</v>
      </c>
      <c r="G68" s="7"/>
      <c r="H68" s="17" t="s">
        <v>8962</v>
      </c>
      <c r="I68" s="7">
        <v>4.5</v>
      </c>
      <c r="J68" s="9">
        <v>212</v>
      </c>
      <c r="K68" s="9" t="s">
        <v>8963</v>
      </c>
      <c r="L68" s="7" t="s">
        <v>8964</v>
      </c>
      <c r="M68" s="7" t="s">
        <v>765</v>
      </c>
      <c r="N68" s="7" t="s">
        <v>316</v>
      </c>
      <c r="O68" s="7"/>
      <c r="P68" s="7"/>
      <c r="Q68" s="7"/>
      <c r="R68" s="7"/>
      <c r="S68" s="7"/>
      <c r="T68" s="7"/>
      <c r="U68" s="7"/>
      <c r="V68" s="7"/>
      <c r="W68" s="7"/>
      <c r="X68" s="7"/>
      <c r="Y68" s="7"/>
      <c r="Z68" s="7"/>
      <c r="AA68" s="7"/>
      <c r="AB68" s="7"/>
      <c r="AC68" s="7"/>
      <c r="AD68" s="7"/>
      <c r="AE68" s="7"/>
      <c r="AF68" s="7"/>
      <c r="AG68" s="7"/>
      <c r="AH68" s="7"/>
      <c r="AI68" s="7"/>
      <c r="AJ68" s="7"/>
      <c r="AK68" s="7"/>
      <c r="AL68" s="7"/>
    </row>
    <row r="69" spans="1:38" ht="22.5" customHeight="1">
      <c r="A69" t="s">
        <v>14466</v>
      </c>
      <c r="B69" s="7" t="s">
        <v>864</v>
      </c>
      <c r="C69" s="7" t="s">
        <v>8965</v>
      </c>
      <c r="D69" s="7" t="s">
        <v>8966</v>
      </c>
      <c r="E69" s="7" t="s">
        <v>8904</v>
      </c>
      <c r="F69" s="7" t="s">
        <v>8967</v>
      </c>
      <c r="G69" s="7"/>
      <c r="H69" s="17" t="s">
        <v>8968</v>
      </c>
      <c r="I69" s="7">
        <v>5</v>
      </c>
      <c r="J69" s="7">
        <v>122</v>
      </c>
      <c r="K69" s="7" t="s">
        <v>8969</v>
      </c>
      <c r="L69" s="7" t="s">
        <v>8970</v>
      </c>
      <c r="M69" s="7" t="s">
        <v>8971</v>
      </c>
      <c r="N69" s="7" t="s">
        <v>316</v>
      </c>
      <c r="O69" s="7"/>
      <c r="P69" s="7"/>
      <c r="Q69" s="7"/>
      <c r="R69" s="7"/>
      <c r="S69" s="7"/>
      <c r="T69" s="7"/>
      <c r="U69" s="7"/>
      <c r="V69" s="7"/>
      <c r="W69" s="7"/>
      <c r="X69" s="7"/>
      <c r="Y69" s="7"/>
      <c r="Z69" s="7"/>
      <c r="AA69" s="7"/>
      <c r="AB69" s="7"/>
      <c r="AC69" s="7"/>
      <c r="AD69" s="7"/>
      <c r="AE69" s="7"/>
      <c r="AF69" s="7"/>
      <c r="AG69" s="7"/>
      <c r="AH69" s="7"/>
      <c r="AI69" s="7"/>
      <c r="AJ69" s="7"/>
      <c r="AK69" s="7"/>
      <c r="AL69" s="7"/>
    </row>
    <row r="70" spans="1:38" ht="22.5" customHeight="1">
      <c r="A70" t="s">
        <v>14466</v>
      </c>
      <c r="B70" s="7" t="s">
        <v>716</v>
      </c>
      <c r="C70" s="7" t="s">
        <v>8972</v>
      </c>
      <c r="D70" s="7" t="s">
        <v>8973</v>
      </c>
      <c r="E70" s="7" t="s">
        <v>8697</v>
      </c>
      <c r="F70" s="7" t="s">
        <v>8974</v>
      </c>
      <c r="G70" s="7"/>
      <c r="H70" s="17" t="s">
        <v>8975</v>
      </c>
      <c r="I70" s="7">
        <v>4.5999999999999996</v>
      </c>
      <c r="J70" s="7">
        <v>468</v>
      </c>
      <c r="K70" s="7" t="s">
        <v>8976</v>
      </c>
      <c r="L70" s="7" t="s">
        <v>8977</v>
      </c>
      <c r="M70" s="7" t="s">
        <v>8978</v>
      </c>
      <c r="N70" s="7" t="s">
        <v>316</v>
      </c>
      <c r="O70" s="7"/>
      <c r="P70" s="7"/>
      <c r="Q70" s="7"/>
      <c r="R70" s="7"/>
      <c r="S70" s="7"/>
      <c r="T70" s="7"/>
      <c r="U70" s="7"/>
      <c r="V70" s="7"/>
      <c r="W70" s="7"/>
      <c r="X70" s="7"/>
      <c r="Y70" s="7"/>
      <c r="Z70" s="7"/>
      <c r="AA70" s="7"/>
      <c r="AB70" s="7"/>
      <c r="AC70" s="7"/>
      <c r="AD70" s="7"/>
      <c r="AE70" s="7"/>
      <c r="AF70" s="7"/>
      <c r="AG70" s="7"/>
      <c r="AH70" s="7"/>
      <c r="AI70" s="7"/>
      <c r="AJ70" s="7"/>
      <c r="AK70" s="7"/>
      <c r="AL70" s="7"/>
    </row>
    <row r="71" spans="1:38" ht="22.5" customHeight="1">
      <c r="A71" t="s">
        <v>14466</v>
      </c>
      <c r="B71" s="7" t="s">
        <v>716</v>
      </c>
      <c r="C71" s="7" t="s">
        <v>8979</v>
      </c>
      <c r="D71" s="7" t="s">
        <v>8980</v>
      </c>
      <c r="E71" s="7" t="s">
        <v>8981</v>
      </c>
      <c r="F71" s="7" t="s">
        <v>8982</v>
      </c>
      <c r="G71" s="7"/>
      <c r="H71" s="17" t="s">
        <v>8983</v>
      </c>
      <c r="I71" s="7">
        <v>4.8</v>
      </c>
      <c r="J71" s="9">
        <v>231</v>
      </c>
      <c r="K71" s="9" t="s">
        <v>8984</v>
      </c>
      <c r="L71" s="7" t="s">
        <v>8985</v>
      </c>
      <c r="M71" s="7" t="s">
        <v>8986</v>
      </c>
      <c r="N71" s="7" t="s">
        <v>316</v>
      </c>
      <c r="O71" s="7"/>
      <c r="P71" s="7"/>
      <c r="Q71" s="7"/>
      <c r="R71" s="7"/>
      <c r="S71" s="7"/>
      <c r="T71" s="7"/>
      <c r="U71" s="7"/>
      <c r="V71" s="7"/>
      <c r="W71" s="7"/>
      <c r="X71" s="7"/>
      <c r="Y71" s="7"/>
      <c r="Z71" s="7"/>
      <c r="AA71" s="7"/>
      <c r="AB71" s="7"/>
      <c r="AC71" s="7"/>
      <c r="AD71" s="7"/>
      <c r="AE71" s="7"/>
      <c r="AF71" s="7"/>
      <c r="AG71" s="7"/>
      <c r="AH71" s="7"/>
      <c r="AI71" s="7"/>
      <c r="AJ71" s="7"/>
      <c r="AK71" s="7"/>
      <c r="AL71" s="7"/>
    </row>
    <row r="72" spans="1:38" ht="22.5" customHeight="1">
      <c r="A72" t="s">
        <v>14466</v>
      </c>
      <c r="B72" s="7" t="s">
        <v>716</v>
      </c>
      <c r="C72" s="7" t="s">
        <v>8987</v>
      </c>
      <c r="D72" s="7" t="s">
        <v>8988</v>
      </c>
      <c r="E72" s="7" t="s">
        <v>8989</v>
      </c>
      <c r="F72" s="7" t="s">
        <v>8990</v>
      </c>
      <c r="G72" s="7"/>
      <c r="H72" s="17" t="s">
        <v>8991</v>
      </c>
      <c r="I72" s="7">
        <v>4.9000000000000004</v>
      </c>
      <c r="J72" s="7">
        <v>27</v>
      </c>
      <c r="K72" s="7" t="s">
        <v>8992</v>
      </c>
      <c r="L72" s="7" t="s">
        <v>8993</v>
      </c>
      <c r="M72" s="7" t="s">
        <v>8994</v>
      </c>
      <c r="N72" s="7" t="s">
        <v>316</v>
      </c>
      <c r="O72" s="7"/>
      <c r="P72" s="7"/>
      <c r="Q72" s="7"/>
      <c r="R72" s="7"/>
      <c r="S72" s="7"/>
      <c r="T72" s="7"/>
      <c r="U72" s="7"/>
      <c r="V72" s="7"/>
      <c r="W72" s="7"/>
      <c r="X72" s="7"/>
      <c r="Y72" s="7"/>
      <c r="Z72" s="7"/>
      <c r="AA72" s="7"/>
      <c r="AB72" s="7"/>
      <c r="AC72" s="7"/>
      <c r="AD72" s="7"/>
      <c r="AE72" s="7"/>
      <c r="AF72" s="7"/>
      <c r="AG72" s="7"/>
      <c r="AH72" s="7"/>
      <c r="AI72" s="7"/>
      <c r="AJ72" s="7"/>
      <c r="AK72" s="7"/>
      <c r="AL72" s="7"/>
    </row>
    <row r="73" spans="1:38" ht="22.5" customHeight="1">
      <c r="A73" t="s">
        <v>14466</v>
      </c>
      <c r="B73" s="7" t="s">
        <v>716</v>
      </c>
      <c r="C73" s="7" t="s">
        <v>8995</v>
      </c>
      <c r="D73" s="7" t="s">
        <v>8996</v>
      </c>
      <c r="E73" s="7" t="s">
        <v>8997</v>
      </c>
      <c r="F73" s="7" t="s">
        <v>8998</v>
      </c>
      <c r="G73" s="7"/>
      <c r="H73" s="17" t="s">
        <v>8999</v>
      </c>
      <c r="I73" s="7">
        <v>4.7</v>
      </c>
      <c r="J73" s="7">
        <v>96</v>
      </c>
      <c r="K73" s="7" t="s">
        <v>9000</v>
      </c>
      <c r="L73" s="7" t="s">
        <v>9001</v>
      </c>
      <c r="M73" s="7" t="s">
        <v>9002</v>
      </c>
      <c r="N73" s="7" t="s">
        <v>316</v>
      </c>
      <c r="O73" s="7"/>
      <c r="P73" s="7"/>
      <c r="Q73" s="7"/>
      <c r="R73" s="7"/>
      <c r="S73" s="7"/>
      <c r="T73" s="7"/>
      <c r="U73" s="7"/>
      <c r="V73" s="7"/>
      <c r="W73" s="7"/>
      <c r="X73" s="7"/>
      <c r="Y73" s="7"/>
      <c r="Z73" s="7"/>
      <c r="AA73" s="7"/>
      <c r="AB73" s="7"/>
      <c r="AC73" s="7"/>
      <c r="AD73" s="7"/>
      <c r="AE73" s="7"/>
      <c r="AF73" s="7"/>
      <c r="AG73" s="7"/>
      <c r="AH73" s="7"/>
      <c r="AI73" s="7"/>
      <c r="AJ73" s="7"/>
      <c r="AK73" s="7"/>
      <c r="AL73" s="7"/>
    </row>
    <row r="74" spans="1:38" ht="22.5" customHeight="1">
      <c r="A74" t="s">
        <v>14466</v>
      </c>
      <c r="B74" s="7" t="s">
        <v>716</v>
      </c>
      <c r="C74" s="7" t="s">
        <v>9003</v>
      </c>
      <c r="D74" s="7" t="s">
        <v>9004</v>
      </c>
      <c r="E74" s="7" t="s">
        <v>9005</v>
      </c>
      <c r="F74" s="7" t="s">
        <v>9006</v>
      </c>
      <c r="G74" s="7"/>
      <c r="H74" s="17" t="s">
        <v>9007</v>
      </c>
      <c r="I74" s="9">
        <v>4</v>
      </c>
      <c r="J74" s="7">
        <v>37</v>
      </c>
      <c r="K74" s="7" t="s">
        <v>9008</v>
      </c>
      <c r="L74" s="7" t="s">
        <v>9009</v>
      </c>
      <c r="M74" s="7" t="s">
        <v>9010</v>
      </c>
      <c r="N74" s="7" t="s">
        <v>316</v>
      </c>
      <c r="O74" s="7"/>
      <c r="P74" s="7"/>
      <c r="Q74" s="7"/>
      <c r="R74" s="7"/>
      <c r="S74" s="7"/>
      <c r="T74" s="7"/>
      <c r="U74" s="7"/>
      <c r="V74" s="7"/>
      <c r="W74" s="7"/>
      <c r="X74" s="7"/>
      <c r="Y74" s="7"/>
      <c r="Z74" s="7"/>
      <c r="AA74" s="7"/>
      <c r="AB74" s="7"/>
      <c r="AC74" s="7"/>
      <c r="AD74" s="7"/>
      <c r="AE74" s="7"/>
      <c r="AF74" s="7"/>
      <c r="AG74" s="7"/>
      <c r="AH74" s="7"/>
      <c r="AI74" s="7"/>
      <c r="AJ74" s="7"/>
      <c r="AK74" s="7"/>
      <c r="AL74" s="7"/>
    </row>
    <row r="75" spans="1:38" ht="22.5" customHeight="1">
      <c r="A75" t="s">
        <v>14466</v>
      </c>
      <c r="B75" s="7" t="s">
        <v>716</v>
      </c>
      <c r="C75" s="7" t="s">
        <v>9011</v>
      </c>
      <c r="D75" s="7" t="s">
        <v>9012</v>
      </c>
      <c r="E75" s="7" t="s">
        <v>8579</v>
      </c>
      <c r="F75" s="7" t="s">
        <v>9013</v>
      </c>
      <c r="G75" s="7"/>
      <c r="H75" s="17" t="s">
        <v>9014</v>
      </c>
      <c r="I75" s="7">
        <v>4.9000000000000004</v>
      </c>
      <c r="J75" s="7">
        <v>161</v>
      </c>
      <c r="K75" s="7" t="s">
        <v>9015</v>
      </c>
      <c r="L75" s="7" t="s">
        <v>9016</v>
      </c>
      <c r="M75" s="7" t="s">
        <v>594</v>
      </c>
      <c r="N75" s="7" t="s">
        <v>316</v>
      </c>
      <c r="O75" s="7"/>
      <c r="P75" s="7"/>
      <c r="Q75" s="7"/>
      <c r="R75" s="7"/>
      <c r="S75" s="7"/>
      <c r="T75" s="7"/>
      <c r="U75" s="7"/>
      <c r="V75" s="7"/>
      <c r="W75" s="7"/>
      <c r="X75" s="7"/>
      <c r="Y75" s="7"/>
      <c r="Z75" s="7"/>
      <c r="AA75" s="7"/>
      <c r="AB75" s="7"/>
      <c r="AC75" s="7"/>
      <c r="AD75" s="7"/>
      <c r="AE75" s="7"/>
      <c r="AF75" s="7"/>
      <c r="AG75" s="7"/>
      <c r="AH75" s="7"/>
      <c r="AI75" s="7"/>
      <c r="AJ75" s="7"/>
      <c r="AK75" s="7"/>
      <c r="AL75" s="7"/>
    </row>
    <row r="76" spans="1:38" ht="22.5" customHeight="1">
      <c r="A76" t="s">
        <v>14466</v>
      </c>
      <c r="B76" s="7" t="s">
        <v>716</v>
      </c>
      <c r="C76" s="7" t="s">
        <v>9017</v>
      </c>
      <c r="D76" s="7" t="s">
        <v>9018</v>
      </c>
      <c r="E76" s="7" t="s">
        <v>8579</v>
      </c>
      <c r="F76" s="7" t="s">
        <v>9019</v>
      </c>
      <c r="G76" s="7"/>
      <c r="H76" s="17" t="s">
        <v>9020</v>
      </c>
      <c r="I76" s="7">
        <v>3.9</v>
      </c>
      <c r="J76" s="7">
        <v>41</v>
      </c>
      <c r="K76" s="7" t="s">
        <v>9021</v>
      </c>
      <c r="L76" s="7" t="s">
        <v>9022</v>
      </c>
      <c r="M76" s="7" t="s">
        <v>765</v>
      </c>
      <c r="N76" s="7" t="s">
        <v>316</v>
      </c>
      <c r="O76" s="7"/>
      <c r="P76" s="7"/>
      <c r="Q76" s="7"/>
      <c r="R76" s="7"/>
      <c r="S76" s="7"/>
      <c r="T76" s="7"/>
      <c r="U76" s="7"/>
      <c r="V76" s="7"/>
      <c r="W76" s="7"/>
      <c r="X76" s="7"/>
      <c r="Y76" s="7"/>
      <c r="Z76" s="7"/>
      <c r="AA76" s="7"/>
      <c r="AB76" s="7"/>
      <c r="AC76" s="7"/>
      <c r="AD76" s="7"/>
      <c r="AE76" s="7"/>
      <c r="AF76" s="7"/>
      <c r="AG76" s="7"/>
      <c r="AH76" s="7"/>
      <c r="AI76" s="7"/>
      <c r="AJ76" s="7"/>
      <c r="AK76" s="7"/>
      <c r="AL76" s="7"/>
    </row>
    <row r="77" spans="1:38" ht="22.5" customHeight="1">
      <c r="A77" t="s">
        <v>14466</v>
      </c>
      <c r="B77" s="7" t="s">
        <v>716</v>
      </c>
      <c r="C77" s="7" t="s">
        <v>9023</v>
      </c>
      <c r="D77" s="7" t="s">
        <v>9024</v>
      </c>
      <c r="E77" s="7" t="s">
        <v>9025</v>
      </c>
      <c r="F77" s="7" t="s">
        <v>9026</v>
      </c>
      <c r="G77" s="7"/>
      <c r="H77" s="17" t="s">
        <v>9027</v>
      </c>
      <c r="I77" s="7">
        <v>4.4000000000000004</v>
      </c>
      <c r="J77" s="7">
        <v>141</v>
      </c>
      <c r="K77" s="7" t="s">
        <v>9028</v>
      </c>
      <c r="L77" s="7" t="s">
        <v>9029</v>
      </c>
      <c r="M77" s="7" t="s">
        <v>8971</v>
      </c>
      <c r="N77" s="7" t="s">
        <v>316</v>
      </c>
      <c r="O77" s="7"/>
      <c r="P77" s="7"/>
      <c r="Q77" s="7"/>
      <c r="R77" s="7"/>
      <c r="S77" s="7"/>
      <c r="T77" s="7"/>
      <c r="U77" s="7"/>
      <c r="V77" s="7"/>
      <c r="W77" s="7"/>
      <c r="X77" s="7"/>
      <c r="Y77" s="7"/>
      <c r="Z77" s="7"/>
      <c r="AA77" s="7"/>
      <c r="AB77" s="7"/>
      <c r="AC77" s="7"/>
      <c r="AD77" s="7"/>
      <c r="AE77" s="7"/>
      <c r="AF77" s="7"/>
      <c r="AG77" s="7"/>
      <c r="AH77" s="7"/>
      <c r="AI77" s="7"/>
      <c r="AJ77" s="7"/>
      <c r="AK77" s="7"/>
      <c r="AL77" s="7"/>
    </row>
    <row r="78" spans="1:38" ht="22.5" customHeight="1">
      <c r="A78" t="s">
        <v>14466</v>
      </c>
      <c r="B78" s="7" t="s">
        <v>716</v>
      </c>
      <c r="C78" s="7" t="s">
        <v>9030</v>
      </c>
      <c r="D78" s="7" t="s">
        <v>9031</v>
      </c>
      <c r="E78" s="7" t="s">
        <v>9032</v>
      </c>
      <c r="F78" s="7" t="s">
        <v>9033</v>
      </c>
      <c r="G78" s="7"/>
      <c r="H78" s="17" t="s">
        <v>9034</v>
      </c>
      <c r="I78" s="7">
        <v>4.3</v>
      </c>
      <c r="J78" s="7">
        <v>21</v>
      </c>
      <c r="K78" s="7" t="s">
        <v>9035</v>
      </c>
      <c r="L78" s="7" t="s">
        <v>9036</v>
      </c>
      <c r="M78" s="7" t="s">
        <v>2020</v>
      </c>
      <c r="N78" s="7" t="s">
        <v>316</v>
      </c>
      <c r="O78" s="7"/>
      <c r="P78" s="7"/>
      <c r="Q78" s="7"/>
      <c r="R78" s="7"/>
      <c r="S78" s="7"/>
      <c r="T78" s="7"/>
      <c r="U78" s="7"/>
      <c r="V78" s="7"/>
      <c r="W78" s="7"/>
      <c r="X78" s="7"/>
      <c r="Y78" s="7"/>
      <c r="Z78" s="7"/>
      <c r="AA78" s="7"/>
      <c r="AB78" s="7"/>
      <c r="AC78" s="7"/>
      <c r="AD78" s="7"/>
      <c r="AE78" s="7"/>
      <c r="AF78" s="7"/>
      <c r="AG78" s="7"/>
      <c r="AH78" s="7"/>
      <c r="AI78" s="7"/>
      <c r="AJ78" s="7"/>
      <c r="AK78" s="7"/>
      <c r="AL78" s="7"/>
    </row>
    <row r="79" spans="1:38" ht="22.5" customHeight="1">
      <c r="A79" t="s">
        <v>14466</v>
      </c>
      <c r="B79" s="7" t="s">
        <v>716</v>
      </c>
      <c r="C79" s="7" t="s">
        <v>9037</v>
      </c>
      <c r="D79" s="7" t="s">
        <v>9038</v>
      </c>
      <c r="E79" s="7" t="s">
        <v>8697</v>
      </c>
      <c r="F79" s="7" t="s">
        <v>9039</v>
      </c>
      <c r="G79" s="7"/>
      <c r="H79" s="17" t="s">
        <v>9040</v>
      </c>
      <c r="I79" s="7">
        <v>4.7</v>
      </c>
      <c r="J79" s="7">
        <v>128</v>
      </c>
      <c r="K79" s="7" t="s">
        <v>9041</v>
      </c>
      <c r="L79" s="7" t="s">
        <v>9042</v>
      </c>
      <c r="M79" s="7" t="s">
        <v>765</v>
      </c>
      <c r="N79" s="7" t="s">
        <v>316</v>
      </c>
      <c r="O79" s="7"/>
      <c r="P79" s="7"/>
      <c r="Q79" s="7"/>
      <c r="R79" s="7"/>
      <c r="S79" s="7"/>
      <c r="T79" s="7"/>
      <c r="U79" s="7"/>
      <c r="V79" s="7"/>
      <c r="W79" s="7"/>
      <c r="X79" s="7"/>
      <c r="Y79" s="7"/>
      <c r="Z79" s="7"/>
      <c r="AA79" s="7"/>
      <c r="AB79" s="7"/>
      <c r="AC79" s="7"/>
      <c r="AD79" s="7"/>
      <c r="AE79" s="7"/>
      <c r="AF79" s="7"/>
      <c r="AG79" s="7"/>
      <c r="AH79" s="7"/>
      <c r="AI79" s="7"/>
      <c r="AJ79" s="7"/>
      <c r="AK79" s="7"/>
      <c r="AL79" s="7"/>
    </row>
    <row r="80" spans="1:38" ht="22.5" customHeight="1">
      <c r="A80" t="s">
        <v>14466</v>
      </c>
      <c r="B80" s="7" t="s">
        <v>716</v>
      </c>
      <c r="C80" s="7" t="s">
        <v>9043</v>
      </c>
      <c r="D80" s="7" t="s">
        <v>9044</v>
      </c>
      <c r="E80" s="7" t="s">
        <v>9045</v>
      </c>
      <c r="F80" s="7" t="s">
        <v>9046</v>
      </c>
      <c r="G80" s="7"/>
      <c r="H80" s="17" t="s">
        <v>9047</v>
      </c>
      <c r="I80" s="7">
        <v>3.4</v>
      </c>
      <c r="J80" s="9">
        <v>55</v>
      </c>
      <c r="K80" s="7" t="s">
        <v>9048</v>
      </c>
      <c r="L80" s="7" t="s">
        <v>9049</v>
      </c>
      <c r="M80" s="7" t="s">
        <v>5110</v>
      </c>
      <c r="N80" s="7" t="s">
        <v>316</v>
      </c>
      <c r="O80" s="7"/>
      <c r="P80" s="7"/>
      <c r="Q80" s="7"/>
      <c r="R80" s="7"/>
      <c r="S80" s="7"/>
      <c r="T80" s="7"/>
      <c r="U80" s="7"/>
      <c r="V80" s="7"/>
      <c r="W80" s="7"/>
      <c r="X80" s="7"/>
      <c r="Y80" s="7"/>
      <c r="Z80" s="7"/>
      <c r="AA80" s="7"/>
      <c r="AB80" s="7"/>
      <c r="AC80" s="7"/>
      <c r="AD80" s="7"/>
      <c r="AE80" s="7"/>
      <c r="AF80" s="7"/>
      <c r="AG80" s="7"/>
      <c r="AH80" s="7"/>
      <c r="AI80" s="7"/>
      <c r="AJ80" s="7"/>
      <c r="AK80" s="7"/>
      <c r="AL80" s="7"/>
    </row>
    <row r="81" spans="1:38" ht="22.5" customHeight="1">
      <c r="A81" t="s">
        <v>14466</v>
      </c>
      <c r="B81" s="7" t="s">
        <v>716</v>
      </c>
      <c r="C81" s="7" t="s">
        <v>9050</v>
      </c>
      <c r="D81" s="7" t="s">
        <v>9051</v>
      </c>
      <c r="E81" s="7" t="s">
        <v>9052</v>
      </c>
      <c r="F81" s="7" t="s">
        <v>9053</v>
      </c>
      <c r="G81" s="7"/>
      <c r="H81" s="17" t="s">
        <v>9054</v>
      </c>
      <c r="I81" s="7">
        <v>4.5</v>
      </c>
      <c r="J81" s="7">
        <v>270</v>
      </c>
      <c r="K81" s="7" t="s">
        <v>9055</v>
      </c>
      <c r="L81" s="7" t="s">
        <v>9056</v>
      </c>
      <c r="M81" s="7" t="s">
        <v>765</v>
      </c>
      <c r="N81" s="7" t="s">
        <v>316</v>
      </c>
      <c r="O81" s="7"/>
      <c r="P81" s="7"/>
      <c r="Q81" s="7"/>
      <c r="R81" s="7"/>
      <c r="S81" s="7"/>
      <c r="T81" s="7"/>
      <c r="U81" s="7"/>
      <c r="V81" s="7"/>
      <c r="W81" s="7"/>
      <c r="X81" s="7"/>
      <c r="Y81" s="7"/>
      <c r="Z81" s="7"/>
      <c r="AA81" s="7"/>
      <c r="AB81" s="7"/>
      <c r="AC81" s="7"/>
      <c r="AD81" s="7"/>
      <c r="AE81" s="7"/>
      <c r="AF81" s="7"/>
      <c r="AG81" s="7"/>
      <c r="AH81" s="7"/>
      <c r="AI81" s="7"/>
      <c r="AJ81" s="7"/>
      <c r="AK81" s="7"/>
      <c r="AL81" s="7"/>
    </row>
    <row r="82" spans="1:38" ht="22.5" customHeight="1">
      <c r="A82" t="s">
        <v>14466</v>
      </c>
      <c r="B82" s="7" t="s">
        <v>716</v>
      </c>
      <c r="C82" s="7" t="s">
        <v>9057</v>
      </c>
      <c r="D82" s="7" t="s">
        <v>9058</v>
      </c>
      <c r="E82" s="7" t="s">
        <v>9059</v>
      </c>
      <c r="F82" s="7" t="s">
        <v>9060</v>
      </c>
      <c r="G82" s="7"/>
      <c r="H82" s="17" t="s">
        <v>9061</v>
      </c>
      <c r="I82" s="7">
        <v>4.0999999999999996</v>
      </c>
      <c r="J82" s="7">
        <v>232</v>
      </c>
      <c r="K82" s="7" t="s">
        <v>9062</v>
      </c>
      <c r="L82" s="7" t="s">
        <v>9063</v>
      </c>
      <c r="M82" s="7" t="s">
        <v>716</v>
      </c>
      <c r="N82" s="7" t="s">
        <v>316</v>
      </c>
      <c r="O82" s="7"/>
      <c r="P82" s="7"/>
      <c r="Q82" s="7"/>
      <c r="R82" s="7"/>
      <c r="S82" s="7"/>
      <c r="T82" s="7"/>
      <c r="U82" s="7"/>
      <c r="V82" s="7"/>
      <c r="W82" s="7"/>
      <c r="X82" s="7"/>
      <c r="Y82" s="7"/>
      <c r="Z82" s="7"/>
      <c r="AA82" s="7"/>
      <c r="AB82" s="7"/>
      <c r="AC82" s="7"/>
      <c r="AD82" s="7"/>
      <c r="AE82" s="7"/>
      <c r="AF82" s="7"/>
      <c r="AG82" s="7"/>
      <c r="AH82" s="7"/>
      <c r="AI82" s="7"/>
      <c r="AJ82" s="7"/>
      <c r="AK82" s="7"/>
      <c r="AL82" s="7"/>
    </row>
    <row r="83" spans="1:38" ht="22.5" customHeight="1">
      <c r="A83" t="s">
        <v>14466</v>
      </c>
      <c r="B83" s="7" t="s">
        <v>716</v>
      </c>
      <c r="C83" s="7" t="s">
        <v>9064</v>
      </c>
      <c r="D83" s="7" t="s">
        <v>9065</v>
      </c>
      <c r="E83" s="7" t="s">
        <v>9066</v>
      </c>
      <c r="F83" s="7" t="s">
        <v>9067</v>
      </c>
      <c r="G83" s="7"/>
      <c r="H83" s="17" t="s">
        <v>9068</v>
      </c>
      <c r="I83" s="7">
        <v>4.8</v>
      </c>
      <c r="J83" s="9">
        <v>16</v>
      </c>
      <c r="K83" s="7" t="s">
        <v>9069</v>
      </c>
      <c r="L83" s="7" t="s">
        <v>9070</v>
      </c>
      <c r="M83" s="7" t="s">
        <v>9071</v>
      </c>
      <c r="N83" s="7" t="s">
        <v>316</v>
      </c>
      <c r="O83" s="7"/>
      <c r="P83" s="7"/>
      <c r="Q83" s="7"/>
      <c r="R83" s="7"/>
      <c r="S83" s="7"/>
      <c r="T83" s="7"/>
      <c r="U83" s="7"/>
      <c r="V83" s="7"/>
      <c r="W83" s="7"/>
      <c r="X83" s="7"/>
      <c r="Y83" s="7"/>
      <c r="Z83" s="7"/>
      <c r="AA83" s="7"/>
      <c r="AB83" s="7"/>
      <c r="AC83" s="7"/>
      <c r="AD83" s="7"/>
      <c r="AE83" s="7"/>
      <c r="AF83" s="7"/>
      <c r="AG83" s="7"/>
      <c r="AH83" s="7"/>
      <c r="AI83" s="7"/>
      <c r="AJ83" s="7"/>
      <c r="AK83" s="7"/>
      <c r="AL83" s="7"/>
    </row>
    <row r="84" spans="1:38" ht="22.5" customHeight="1">
      <c r="A84" t="s">
        <v>14466</v>
      </c>
      <c r="B84" s="7" t="s">
        <v>716</v>
      </c>
      <c r="C84" s="7" t="s">
        <v>9072</v>
      </c>
      <c r="D84" s="7" t="s">
        <v>9073</v>
      </c>
      <c r="E84" s="7" t="s">
        <v>8784</v>
      </c>
      <c r="F84" s="7" t="s">
        <v>9074</v>
      </c>
      <c r="G84" s="7"/>
      <c r="H84" s="17" t="s">
        <v>9075</v>
      </c>
      <c r="I84" s="9">
        <v>5</v>
      </c>
      <c r="J84" s="7">
        <v>2</v>
      </c>
      <c r="K84" s="7" t="s">
        <v>9076</v>
      </c>
      <c r="L84" s="7" t="s">
        <v>8993</v>
      </c>
      <c r="M84" s="7" t="s">
        <v>9077</v>
      </c>
      <c r="N84" s="7" t="s">
        <v>316</v>
      </c>
      <c r="O84" s="7"/>
      <c r="P84" s="7"/>
      <c r="Q84" s="7"/>
      <c r="R84" s="7"/>
      <c r="S84" s="7"/>
      <c r="T84" s="7"/>
      <c r="U84" s="7"/>
      <c r="V84" s="7"/>
      <c r="W84" s="7"/>
      <c r="X84" s="7"/>
      <c r="Y84" s="7"/>
      <c r="Z84" s="7"/>
      <c r="AA84" s="7"/>
      <c r="AB84" s="7"/>
      <c r="AC84" s="7"/>
      <c r="AD84" s="7"/>
      <c r="AE84" s="7"/>
      <c r="AF84" s="7"/>
      <c r="AG84" s="7"/>
      <c r="AH84" s="7"/>
      <c r="AI84" s="7"/>
      <c r="AJ84" s="7"/>
      <c r="AK84" s="7"/>
      <c r="AL84" s="7"/>
    </row>
    <row r="85" spans="1:38" ht="22.5" customHeight="1">
      <c r="A85" t="s">
        <v>14466</v>
      </c>
      <c r="B85" s="7" t="s">
        <v>716</v>
      </c>
      <c r="C85" s="7" t="s">
        <v>9078</v>
      </c>
      <c r="D85" s="7" t="s">
        <v>9079</v>
      </c>
      <c r="E85" s="7" t="s">
        <v>9080</v>
      </c>
      <c r="F85" s="7" t="s">
        <v>9081</v>
      </c>
      <c r="G85" s="7"/>
      <c r="H85" s="17" t="s">
        <v>9082</v>
      </c>
      <c r="I85" s="7">
        <v>4.8</v>
      </c>
      <c r="J85" s="7">
        <v>84</v>
      </c>
      <c r="K85" s="7" t="s">
        <v>9083</v>
      </c>
      <c r="L85" s="7" t="s">
        <v>9084</v>
      </c>
      <c r="M85" s="7" t="s">
        <v>765</v>
      </c>
      <c r="N85" s="7" t="s">
        <v>316</v>
      </c>
      <c r="O85" s="7"/>
      <c r="P85" s="7"/>
      <c r="Q85" s="7"/>
      <c r="R85" s="7"/>
      <c r="S85" s="7"/>
      <c r="T85" s="7"/>
      <c r="U85" s="7"/>
      <c r="V85" s="7"/>
      <c r="W85" s="7"/>
      <c r="X85" s="7"/>
      <c r="Y85" s="7"/>
      <c r="Z85" s="7"/>
      <c r="AA85" s="7"/>
      <c r="AB85" s="7"/>
      <c r="AC85" s="7"/>
      <c r="AD85" s="7"/>
      <c r="AE85" s="7"/>
      <c r="AF85" s="7"/>
      <c r="AG85" s="7"/>
      <c r="AH85" s="7"/>
      <c r="AI85" s="7"/>
      <c r="AJ85" s="7"/>
      <c r="AK85" s="7"/>
      <c r="AL85" s="7"/>
    </row>
    <row r="86" spans="1:38" ht="22.5" customHeight="1">
      <c r="A86" t="s">
        <v>14466</v>
      </c>
      <c r="B86" s="7" t="s">
        <v>716</v>
      </c>
      <c r="C86" s="7" t="s">
        <v>9085</v>
      </c>
      <c r="D86" s="7" t="s">
        <v>9086</v>
      </c>
      <c r="E86" s="7" t="s">
        <v>9087</v>
      </c>
      <c r="F86" s="7" t="s">
        <v>9088</v>
      </c>
      <c r="G86" s="7"/>
      <c r="H86" s="17" t="s">
        <v>9089</v>
      </c>
      <c r="I86" s="7">
        <v>4.5999999999999996</v>
      </c>
      <c r="J86" s="7">
        <v>156</v>
      </c>
      <c r="K86" s="7" t="s">
        <v>9090</v>
      </c>
      <c r="L86" s="7" t="s">
        <v>9091</v>
      </c>
      <c r="M86" s="7" t="s">
        <v>594</v>
      </c>
      <c r="N86" s="7" t="s">
        <v>316</v>
      </c>
      <c r="O86" s="7"/>
      <c r="P86" s="7"/>
      <c r="Q86" s="7"/>
      <c r="R86" s="7"/>
      <c r="S86" s="7"/>
      <c r="T86" s="7"/>
      <c r="U86" s="7"/>
      <c r="V86" s="7"/>
      <c r="W86" s="7"/>
      <c r="X86" s="7"/>
      <c r="Y86" s="7"/>
      <c r="Z86" s="7"/>
      <c r="AA86" s="7"/>
      <c r="AB86" s="7"/>
      <c r="AC86" s="7"/>
      <c r="AD86" s="7"/>
      <c r="AE86" s="7"/>
      <c r="AF86" s="7"/>
      <c r="AG86" s="7"/>
      <c r="AH86" s="7"/>
      <c r="AI86" s="7"/>
      <c r="AJ86" s="7"/>
      <c r="AK86" s="7"/>
      <c r="AL86" s="7"/>
    </row>
    <row r="87" spans="1:38" ht="22.5" customHeight="1">
      <c r="A87" t="s">
        <v>14466</v>
      </c>
      <c r="B87" s="7" t="s">
        <v>9092</v>
      </c>
      <c r="C87" s="7" t="s">
        <v>9093</v>
      </c>
      <c r="D87" s="7" t="s">
        <v>9094</v>
      </c>
      <c r="E87" s="7" t="s">
        <v>9095</v>
      </c>
      <c r="F87" s="7" t="s">
        <v>9096</v>
      </c>
      <c r="G87" s="7"/>
      <c r="H87" s="17" t="s">
        <v>9097</v>
      </c>
      <c r="I87" s="7">
        <v>4.8</v>
      </c>
      <c r="J87" s="7">
        <v>210</v>
      </c>
      <c r="K87" s="7" t="s">
        <v>9098</v>
      </c>
      <c r="L87" s="7" t="s">
        <v>9099</v>
      </c>
      <c r="M87" s="7" t="s">
        <v>594</v>
      </c>
      <c r="N87" s="7" t="s">
        <v>316</v>
      </c>
      <c r="O87" s="7"/>
      <c r="P87" s="7"/>
      <c r="Q87" s="7"/>
      <c r="R87" s="7"/>
      <c r="S87" s="7"/>
      <c r="T87" s="7"/>
      <c r="U87" s="7"/>
      <c r="V87" s="7"/>
      <c r="W87" s="7"/>
      <c r="X87" s="7"/>
      <c r="Y87" s="7"/>
      <c r="Z87" s="7"/>
      <c r="AA87" s="7"/>
      <c r="AB87" s="7"/>
      <c r="AC87" s="7"/>
      <c r="AD87" s="7"/>
      <c r="AE87" s="7"/>
      <c r="AF87" s="7"/>
      <c r="AG87" s="7"/>
      <c r="AH87" s="7"/>
      <c r="AI87" s="7"/>
      <c r="AJ87" s="7"/>
      <c r="AK87" s="7"/>
      <c r="AL87" s="7"/>
    </row>
    <row r="88" spans="1:38" ht="22.5" customHeight="1">
      <c r="A88" t="s">
        <v>14466</v>
      </c>
      <c r="B88" s="7" t="s">
        <v>9092</v>
      </c>
      <c r="C88" s="7" t="s">
        <v>9100</v>
      </c>
      <c r="D88" s="7" t="s">
        <v>9101</v>
      </c>
      <c r="E88" s="7" t="s">
        <v>9102</v>
      </c>
      <c r="F88" s="7" t="s">
        <v>9103</v>
      </c>
      <c r="G88" s="7"/>
      <c r="H88" s="17" t="s">
        <v>9104</v>
      </c>
      <c r="I88" s="7">
        <v>4.4000000000000004</v>
      </c>
      <c r="J88" s="7">
        <v>27</v>
      </c>
      <c r="K88" s="7" t="s">
        <v>9105</v>
      </c>
      <c r="L88" s="7" t="s">
        <v>9106</v>
      </c>
      <c r="M88" s="7" t="s">
        <v>594</v>
      </c>
      <c r="N88" s="7" t="s">
        <v>316</v>
      </c>
      <c r="O88" s="7"/>
      <c r="P88" s="7"/>
      <c r="Q88" s="7"/>
      <c r="R88" s="7"/>
      <c r="S88" s="7"/>
      <c r="T88" s="7"/>
      <c r="U88" s="7"/>
      <c r="V88" s="7"/>
      <c r="W88" s="7"/>
      <c r="X88" s="7"/>
      <c r="Y88" s="7"/>
      <c r="Z88" s="7"/>
      <c r="AA88" s="7"/>
      <c r="AB88" s="7"/>
      <c r="AC88" s="7"/>
      <c r="AD88" s="7"/>
      <c r="AE88" s="7"/>
      <c r="AF88" s="7"/>
      <c r="AG88" s="7"/>
      <c r="AH88" s="7"/>
      <c r="AI88" s="7"/>
      <c r="AJ88" s="7"/>
      <c r="AK88" s="7"/>
      <c r="AL88" s="7"/>
    </row>
    <row r="89" spans="1:38" ht="22.5" customHeight="1">
      <c r="A89" t="s">
        <v>14466</v>
      </c>
      <c r="B89" s="7" t="s">
        <v>9092</v>
      </c>
      <c r="C89" s="7" t="s">
        <v>9107</v>
      </c>
      <c r="D89" s="7" t="s">
        <v>9108</v>
      </c>
      <c r="E89" s="7" t="s">
        <v>9109</v>
      </c>
      <c r="F89" s="7" t="s">
        <v>9110</v>
      </c>
      <c r="G89" s="7"/>
      <c r="H89" s="17" t="s">
        <v>9111</v>
      </c>
      <c r="I89" s="7">
        <v>4.3</v>
      </c>
      <c r="J89" s="7">
        <v>12</v>
      </c>
      <c r="K89" s="7" t="s">
        <v>9112</v>
      </c>
      <c r="L89" s="7" t="s">
        <v>9113</v>
      </c>
      <c r="M89" s="7" t="s">
        <v>594</v>
      </c>
      <c r="N89" s="7" t="s">
        <v>316</v>
      </c>
      <c r="O89" s="7"/>
      <c r="P89" s="7"/>
      <c r="Q89" s="7"/>
      <c r="R89" s="7"/>
      <c r="S89" s="7"/>
      <c r="T89" s="7"/>
      <c r="U89" s="7"/>
      <c r="V89" s="7"/>
      <c r="W89" s="7"/>
      <c r="X89" s="7"/>
      <c r="Y89" s="7"/>
      <c r="Z89" s="7"/>
      <c r="AA89" s="7"/>
      <c r="AB89" s="7"/>
      <c r="AC89" s="7"/>
      <c r="AD89" s="7"/>
      <c r="AE89" s="7"/>
      <c r="AF89" s="7"/>
      <c r="AG89" s="7"/>
      <c r="AH89" s="7"/>
      <c r="AI89" s="7"/>
      <c r="AJ89" s="7"/>
      <c r="AK89" s="7"/>
      <c r="AL89" s="7"/>
    </row>
    <row r="90" spans="1:38" ht="22.5" customHeight="1">
      <c r="A90" t="s">
        <v>14466</v>
      </c>
      <c r="B90" s="7" t="s">
        <v>9092</v>
      </c>
      <c r="C90" s="7" t="s">
        <v>9114</v>
      </c>
      <c r="D90" s="7" t="s">
        <v>9115</v>
      </c>
      <c r="E90" s="7" t="s">
        <v>9116</v>
      </c>
      <c r="F90" s="7" t="s">
        <v>9117</v>
      </c>
      <c r="G90" s="7"/>
      <c r="H90" s="17" t="s">
        <v>9118</v>
      </c>
      <c r="I90" s="7">
        <v>5</v>
      </c>
      <c r="J90" s="7">
        <v>25</v>
      </c>
      <c r="K90" s="7" t="s">
        <v>9119</v>
      </c>
      <c r="L90" s="7" t="s">
        <v>9120</v>
      </c>
      <c r="M90" s="7" t="s">
        <v>594</v>
      </c>
      <c r="N90" s="7" t="s">
        <v>316</v>
      </c>
      <c r="O90" s="7"/>
      <c r="P90" s="7"/>
      <c r="Q90" s="7"/>
      <c r="R90" s="7"/>
      <c r="S90" s="7"/>
      <c r="T90" s="7"/>
      <c r="U90" s="7"/>
      <c r="V90" s="7"/>
      <c r="W90" s="7"/>
      <c r="X90" s="7"/>
      <c r="Y90" s="7"/>
      <c r="Z90" s="7"/>
      <c r="AA90" s="7"/>
      <c r="AB90" s="7"/>
      <c r="AC90" s="7"/>
      <c r="AD90" s="7"/>
      <c r="AE90" s="7"/>
      <c r="AF90" s="7"/>
      <c r="AG90" s="7"/>
      <c r="AH90" s="7"/>
      <c r="AI90" s="7"/>
      <c r="AJ90" s="7"/>
      <c r="AK90" s="7"/>
      <c r="AL90" s="7"/>
    </row>
    <row r="91" spans="1:38" ht="22.5" customHeight="1">
      <c r="A91" t="s">
        <v>14466</v>
      </c>
      <c r="B91" s="7" t="s">
        <v>9092</v>
      </c>
      <c r="C91" s="7" t="s">
        <v>9121</v>
      </c>
      <c r="D91" s="7" t="s">
        <v>9122</v>
      </c>
      <c r="E91" s="7" t="s">
        <v>9123</v>
      </c>
      <c r="F91" s="7" t="s">
        <v>9124</v>
      </c>
      <c r="G91" s="7"/>
      <c r="H91" s="17" t="s">
        <v>9125</v>
      </c>
      <c r="I91" s="7">
        <v>5</v>
      </c>
      <c r="J91" s="7">
        <v>15</v>
      </c>
      <c r="K91" s="7" t="s">
        <v>9126</v>
      </c>
      <c r="L91" s="7" t="s">
        <v>9127</v>
      </c>
      <c r="M91" s="7" t="s">
        <v>9128</v>
      </c>
      <c r="N91" s="7" t="s">
        <v>316</v>
      </c>
      <c r="O91" s="7"/>
      <c r="P91" s="7"/>
      <c r="Q91" s="7"/>
      <c r="R91" s="7"/>
      <c r="S91" s="7"/>
      <c r="T91" s="7"/>
      <c r="U91" s="7"/>
      <c r="V91" s="7"/>
      <c r="W91" s="7"/>
      <c r="X91" s="7"/>
      <c r="Y91" s="7"/>
      <c r="Z91" s="7"/>
      <c r="AA91" s="7"/>
      <c r="AB91" s="7"/>
      <c r="AC91" s="7"/>
      <c r="AD91" s="7"/>
      <c r="AE91" s="7"/>
      <c r="AF91" s="7"/>
      <c r="AG91" s="7"/>
      <c r="AH91" s="7"/>
      <c r="AI91" s="7"/>
      <c r="AJ91" s="7"/>
      <c r="AK91" s="7"/>
      <c r="AL91" s="7"/>
    </row>
    <row r="92" spans="1:38" ht="22.5" customHeight="1">
      <c r="A92" t="s">
        <v>14466</v>
      </c>
      <c r="B92" s="7" t="s">
        <v>9092</v>
      </c>
      <c r="C92" s="7" t="s">
        <v>9129</v>
      </c>
      <c r="D92" s="7" t="s">
        <v>9130</v>
      </c>
      <c r="E92" s="7" t="s">
        <v>9131</v>
      </c>
      <c r="F92" s="7" t="s">
        <v>9132</v>
      </c>
      <c r="G92" s="7"/>
      <c r="H92" s="7"/>
      <c r="I92" s="7">
        <v>4.9000000000000004</v>
      </c>
      <c r="J92" s="7">
        <v>77</v>
      </c>
      <c r="K92" s="7" t="s">
        <v>9133</v>
      </c>
      <c r="L92" s="7" t="s">
        <v>9134</v>
      </c>
      <c r="M92" s="7" t="s">
        <v>594</v>
      </c>
      <c r="N92" s="7" t="s">
        <v>316</v>
      </c>
      <c r="O92" s="7"/>
      <c r="P92" s="7"/>
      <c r="Q92" s="7"/>
      <c r="R92" s="7"/>
      <c r="S92" s="7"/>
      <c r="T92" s="7"/>
      <c r="U92" s="7"/>
      <c r="V92" s="7"/>
      <c r="W92" s="7"/>
      <c r="X92" s="7"/>
      <c r="Y92" s="7"/>
      <c r="Z92" s="7"/>
      <c r="AA92" s="7"/>
      <c r="AB92" s="7"/>
      <c r="AC92" s="7"/>
      <c r="AD92" s="7"/>
      <c r="AE92" s="7"/>
      <c r="AF92" s="7"/>
      <c r="AG92" s="7"/>
      <c r="AH92" s="7"/>
      <c r="AI92" s="7"/>
      <c r="AJ92" s="7"/>
      <c r="AK92" s="7"/>
      <c r="AL92" s="7"/>
    </row>
    <row r="93" spans="1:38" ht="22.5" customHeight="1">
      <c r="A93" t="s">
        <v>14466</v>
      </c>
      <c r="B93" s="7" t="s">
        <v>9092</v>
      </c>
      <c r="C93" s="7" t="s">
        <v>9135</v>
      </c>
      <c r="D93" s="7" t="s">
        <v>9136</v>
      </c>
      <c r="E93" s="7" t="s">
        <v>8515</v>
      </c>
      <c r="F93" s="7" t="s">
        <v>9137</v>
      </c>
      <c r="G93" s="7"/>
      <c r="H93" s="17" t="s">
        <v>9138</v>
      </c>
      <c r="I93" s="7">
        <v>4.2</v>
      </c>
      <c r="J93" s="7">
        <v>76</v>
      </c>
      <c r="K93" s="7" t="s">
        <v>9139</v>
      </c>
      <c r="L93" s="7" t="s">
        <v>9140</v>
      </c>
      <c r="M93" s="7" t="s">
        <v>594</v>
      </c>
      <c r="N93" s="7" t="s">
        <v>316</v>
      </c>
      <c r="O93" s="7"/>
      <c r="P93" s="7"/>
      <c r="Q93" s="7"/>
      <c r="R93" s="7"/>
      <c r="S93" s="7"/>
      <c r="T93" s="7"/>
      <c r="U93" s="7"/>
      <c r="V93" s="7"/>
      <c r="W93" s="7"/>
      <c r="X93" s="7"/>
      <c r="Y93" s="7"/>
      <c r="Z93" s="7"/>
      <c r="AA93" s="7"/>
      <c r="AB93" s="7"/>
      <c r="AC93" s="7"/>
      <c r="AD93" s="7"/>
      <c r="AE93" s="7"/>
      <c r="AF93" s="7"/>
      <c r="AG93" s="7"/>
      <c r="AH93" s="7"/>
      <c r="AI93" s="7"/>
      <c r="AJ93" s="7"/>
      <c r="AK93" s="7"/>
      <c r="AL93" s="7"/>
    </row>
    <row r="94" spans="1:38" ht="22.5" customHeight="1">
      <c r="A94" t="s">
        <v>14466</v>
      </c>
      <c r="B94" s="7" t="s">
        <v>9092</v>
      </c>
      <c r="C94" s="7" t="s">
        <v>9141</v>
      </c>
      <c r="D94" s="7" t="s">
        <v>9142</v>
      </c>
      <c r="E94" s="7" t="s">
        <v>9143</v>
      </c>
      <c r="F94" s="7" t="s">
        <v>9144</v>
      </c>
      <c r="G94" s="7"/>
      <c r="H94" s="17" t="s">
        <v>9145</v>
      </c>
      <c r="I94" s="7">
        <v>4.9000000000000004</v>
      </c>
      <c r="J94" s="7">
        <v>140</v>
      </c>
      <c r="K94" s="7" t="s">
        <v>9146</v>
      </c>
      <c r="L94" s="7" t="s">
        <v>9147</v>
      </c>
      <c r="M94" s="7" t="s">
        <v>594</v>
      </c>
      <c r="N94" s="7" t="s">
        <v>316</v>
      </c>
      <c r="O94" s="7"/>
      <c r="P94" s="7"/>
      <c r="Q94" s="7"/>
      <c r="R94" s="7"/>
      <c r="S94" s="7"/>
      <c r="T94" s="7"/>
      <c r="U94" s="7"/>
      <c r="V94" s="7"/>
      <c r="W94" s="7"/>
      <c r="X94" s="7"/>
      <c r="Y94" s="7"/>
      <c r="Z94" s="7"/>
      <c r="AA94" s="7"/>
      <c r="AB94" s="7"/>
      <c r="AC94" s="7"/>
      <c r="AD94" s="7"/>
      <c r="AE94" s="7"/>
      <c r="AF94" s="7"/>
      <c r="AG94" s="7"/>
      <c r="AH94" s="7"/>
      <c r="AI94" s="7"/>
      <c r="AJ94" s="7"/>
      <c r="AK94" s="7"/>
      <c r="AL94" s="7"/>
    </row>
    <row r="95" spans="1:38" ht="22.5" customHeight="1">
      <c r="A95" t="s">
        <v>14466</v>
      </c>
      <c r="B95" s="7" t="s">
        <v>9092</v>
      </c>
      <c r="C95" s="7" t="s">
        <v>9148</v>
      </c>
      <c r="D95" s="7" t="s">
        <v>9149</v>
      </c>
      <c r="E95" s="7" t="s">
        <v>9150</v>
      </c>
      <c r="F95" s="7" t="s">
        <v>9151</v>
      </c>
      <c r="G95" s="7"/>
      <c r="H95" s="17" t="s">
        <v>9152</v>
      </c>
      <c r="I95" s="7">
        <v>5</v>
      </c>
      <c r="J95" s="7">
        <v>5</v>
      </c>
      <c r="K95" s="7" t="s">
        <v>9153</v>
      </c>
      <c r="L95" s="7" t="s">
        <v>9154</v>
      </c>
      <c r="M95" s="7" t="s">
        <v>594</v>
      </c>
      <c r="N95" s="7" t="s">
        <v>316</v>
      </c>
      <c r="O95" s="7"/>
      <c r="P95" s="7"/>
      <c r="Q95" s="7"/>
      <c r="R95" s="7"/>
      <c r="S95" s="7"/>
      <c r="T95" s="7"/>
      <c r="U95" s="7"/>
      <c r="V95" s="7"/>
      <c r="W95" s="7"/>
      <c r="X95" s="7"/>
      <c r="Y95" s="7"/>
      <c r="Z95" s="7"/>
      <c r="AA95" s="7"/>
      <c r="AB95" s="7"/>
      <c r="AC95" s="7"/>
      <c r="AD95" s="7"/>
      <c r="AE95" s="7"/>
      <c r="AF95" s="7"/>
      <c r="AG95" s="7"/>
      <c r="AH95" s="7"/>
      <c r="AI95" s="7"/>
      <c r="AJ95" s="7"/>
      <c r="AK95" s="7"/>
      <c r="AL95" s="7"/>
    </row>
    <row r="96" spans="1:38" ht="22.5" customHeight="1">
      <c r="A96" t="s">
        <v>14466</v>
      </c>
      <c r="B96" s="7" t="s">
        <v>9092</v>
      </c>
      <c r="C96" s="7" t="s">
        <v>9155</v>
      </c>
      <c r="D96" s="7" t="s">
        <v>9156</v>
      </c>
      <c r="E96" s="7" t="s">
        <v>9102</v>
      </c>
      <c r="F96" s="7" t="s">
        <v>9157</v>
      </c>
      <c r="G96" s="7"/>
      <c r="H96" s="17" t="s">
        <v>9158</v>
      </c>
      <c r="I96" s="7">
        <v>5</v>
      </c>
      <c r="J96" s="7">
        <v>27</v>
      </c>
      <c r="K96" s="7" t="s">
        <v>9159</v>
      </c>
      <c r="L96" s="7" t="s">
        <v>9160</v>
      </c>
      <c r="M96" s="7" t="s">
        <v>9161</v>
      </c>
      <c r="N96" s="7" t="s">
        <v>316</v>
      </c>
      <c r="O96" s="7"/>
      <c r="P96" s="7"/>
      <c r="Q96" s="7"/>
      <c r="R96" s="7"/>
      <c r="S96" s="7"/>
      <c r="T96" s="7"/>
      <c r="U96" s="7"/>
      <c r="V96" s="7"/>
      <c r="W96" s="7"/>
      <c r="X96" s="7"/>
      <c r="Y96" s="7"/>
      <c r="Z96" s="7"/>
      <c r="AA96" s="7"/>
      <c r="AB96" s="7"/>
      <c r="AC96" s="7"/>
      <c r="AD96" s="7"/>
      <c r="AE96" s="7"/>
      <c r="AF96" s="7"/>
      <c r="AG96" s="7"/>
      <c r="AH96" s="7"/>
      <c r="AI96" s="7"/>
      <c r="AJ96" s="7"/>
      <c r="AK96" s="7"/>
      <c r="AL96" s="7"/>
    </row>
    <row r="97" spans="1:38" ht="22.5" customHeight="1">
      <c r="A97" t="s">
        <v>14466</v>
      </c>
      <c r="B97" s="7" t="s">
        <v>9092</v>
      </c>
      <c r="C97" s="7" t="s">
        <v>9162</v>
      </c>
      <c r="D97" s="7" t="s">
        <v>9163</v>
      </c>
      <c r="E97" s="7" t="s">
        <v>9164</v>
      </c>
      <c r="F97" s="7" t="s">
        <v>9165</v>
      </c>
      <c r="G97" s="7"/>
      <c r="H97" s="17" t="s">
        <v>9166</v>
      </c>
      <c r="I97" s="7">
        <v>5</v>
      </c>
      <c r="J97" s="7">
        <v>102</v>
      </c>
      <c r="K97" s="7" t="s">
        <v>9167</v>
      </c>
      <c r="L97" s="7" t="s">
        <v>9168</v>
      </c>
      <c r="M97" s="7" t="s">
        <v>594</v>
      </c>
      <c r="N97" s="7" t="s">
        <v>316</v>
      </c>
      <c r="O97" s="7"/>
      <c r="P97" s="7"/>
      <c r="Q97" s="7"/>
      <c r="R97" s="7"/>
      <c r="S97" s="7"/>
      <c r="T97" s="7"/>
      <c r="U97" s="7"/>
      <c r="V97" s="7"/>
      <c r="W97" s="7"/>
      <c r="X97" s="7"/>
      <c r="Y97" s="7"/>
      <c r="Z97" s="7"/>
      <c r="AA97" s="7"/>
      <c r="AB97" s="7"/>
      <c r="AC97" s="7"/>
      <c r="AD97" s="7"/>
      <c r="AE97" s="7"/>
      <c r="AF97" s="7"/>
      <c r="AG97" s="7"/>
      <c r="AH97" s="7"/>
      <c r="AI97" s="7"/>
      <c r="AJ97" s="7"/>
      <c r="AK97" s="7"/>
      <c r="AL97" s="7"/>
    </row>
    <row r="98" spans="1:38" ht="22.5" customHeight="1">
      <c r="A98" t="s">
        <v>14466</v>
      </c>
      <c r="B98" s="7" t="s">
        <v>9092</v>
      </c>
      <c r="C98" s="7" t="s">
        <v>9169</v>
      </c>
      <c r="D98" s="7" t="s">
        <v>9170</v>
      </c>
      <c r="E98" s="7" t="s">
        <v>9171</v>
      </c>
      <c r="F98" s="7" t="s">
        <v>9172</v>
      </c>
      <c r="G98" s="7"/>
      <c r="H98" s="17" t="s">
        <v>9173</v>
      </c>
      <c r="I98" s="7">
        <v>4.7</v>
      </c>
      <c r="J98" s="7">
        <v>26</v>
      </c>
      <c r="K98" s="7" t="s">
        <v>9174</v>
      </c>
      <c r="L98" s="7" t="s">
        <v>9175</v>
      </c>
      <c r="M98" s="7" t="s">
        <v>9176</v>
      </c>
      <c r="N98" s="7" t="s">
        <v>316</v>
      </c>
      <c r="O98" s="7"/>
      <c r="P98" s="7"/>
      <c r="Q98" s="7"/>
      <c r="R98" s="7"/>
      <c r="S98" s="7"/>
      <c r="T98" s="7"/>
      <c r="U98" s="7"/>
      <c r="V98" s="7"/>
      <c r="W98" s="7"/>
      <c r="X98" s="7"/>
      <c r="Y98" s="7"/>
      <c r="Z98" s="7"/>
      <c r="AA98" s="7"/>
      <c r="AB98" s="7"/>
      <c r="AC98" s="7"/>
      <c r="AD98" s="7"/>
      <c r="AE98" s="7"/>
      <c r="AF98" s="7"/>
      <c r="AG98" s="7"/>
      <c r="AH98" s="7"/>
      <c r="AI98" s="7"/>
      <c r="AJ98" s="7"/>
      <c r="AK98" s="7"/>
      <c r="AL98" s="7"/>
    </row>
    <row r="99" spans="1:38" ht="22.5" customHeight="1">
      <c r="A99" t="s">
        <v>14466</v>
      </c>
      <c r="B99" s="7" t="s">
        <v>9092</v>
      </c>
      <c r="C99" s="7" t="s">
        <v>9177</v>
      </c>
      <c r="D99" s="7" t="s">
        <v>9178</v>
      </c>
      <c r="E99" s="7" t="s">
        <v>9179</v>
      </c>
      <c r="F99" s="7" t="s">
        <v>9180</v>
      </c>
      <c r="G99" s="7"/>
      <c r="H99" s="17" t="s">
        <v>9181</v>
      </c>
      <c r="I99" s="7">
        <v>4.9000000000000004</v>
      </c>
      <c r="J99" s="9">
        <v>120</v>
      </c>
      <c r="K99" s="7" t="s">
        <v>9182</v>
      </c>
      <c r="L99" s="7" t="s">
        <v>9183</v>
      </c>
      <c r="M99" s="7" t="s">
        <v>454</v>
      </c>
      <c r="N99" s="7" t="s">
        <v>316</v>
      </c>
      <c r="O99" s="7"/>
      <c r="P99" s="7"/>
      <c r="Q99" s="7"/>
      <c r="R99" s="7"/>
      <c r="S99" s="7"/>
      <c r="T99" s="7"/>
      <c r="U99" s="7"/>
      <c r="V99" s="7"/>
      <c r="W99" s="7"/>
      <c r="X99" s="7"/>
      <c r="Y99" s="7"/>
      <c r="Z99" s="7"/>
      <c r="AA99" s="7"/>
      <c r="AB99" s="7"/>
      <c r="AC99" s="7"/>
      <c r="AD99" s="7"/>
      <c r="AE99" s="7"/>
      <c r="AF99" s="7"/>
      <c r="AG99" s="7"/>
      <c r="AH99" s="7"/>
      <c r="AI99" s="7"/>
      <c r="AJ99" s="7"/>
      <c r="AK99" s="7"/>
      <c r="AL99" s="7"/>
    </row>
    <row r="100" spans="1:38" ht="22.5" customHeight="1">
      <c r="A100" t="s">
        <v>14466</v>
      </c>
      <c r="B100" s="7" t="s">
        <v>9092</v>
      </c>
      <c r="C100" s="7" t="s">
        <v>9184</v>
      </c>
      <c r="D100" s="7" t="s">
        <v>9185</v>
      </c>
      <c r="E100" s="7" t="s">
        <v>9186</v>
      </c>
      <c r="F100" s="7" t="s">
        <v>9187</v>
      </c>
      <c r="G100" s="7"/>
      <c r="H100" s="17" t="s">
        <v>9188</v>
      </c>
      <c r="I100" s="7">
        <v>5</v>
      </c>
      <c r="J100" s="7">
        <v>319</v>
      </c>
      <c r="K100" s="7" t="s">
        <v>9189</v>
      </c>
      <c r="L100" s="7" t="s">
        <v>9190</v>
      </c>
      <c r="M100" s="7" t="s">
        <v>2020</v>
      </c>
      <c r="N100" s="7" t="s">
        <v>119</v>
      </c>
      <c r="O100" s="7"/>
      <c r="P100" s="7"/>
      <c r="Q100" s="7"/>
      <c r="R100" s="7"/>
      <c r="S100" s="7"/>
      <c r="T100" s="7"/>
      <c r="U100" s="7"/>
      <c r="V100" s="7"/>
      <c r="W100" s="7"/>
      <c r="X100" s="7"/>
      <c r="Y100" s="7"/>
      <c r="Z100" s="7"/>
      <c r="AA100" s="7"/>
      <c r="AB100" s="7"/>
      <c r="AC100" s="7"/>
      <c r="AD100" s="7"/>
      <c r="AE100" s="7"/>
      <c r="AF100" s="7"/>
      <c r="AG100" s="7"/>
      <c r="AH100" s="7"/>
      <c r="AI100" s="7"/>
      <c r="AJ100" s="7"/>
      <c r="AK100" s="7"/>
      <c r="AL100" s="7"/>
    </row>
    <row r="101" spans="1:38" ht="22.5" customHeight="1">
      <c r="A101" t="s">
        <v>14466</v>
      </c>
      <c r="B101" s="7" t="s">
        <v>9092</v>
      </c>
      <c r="C101" s="7" t="s">
        <v>9191</v>
      </c>
      <c r="D101" s="7" t="s">
        <v>9192</v>
      </c>
      <c r="E101" s="7" t="s">
        <v>9102</v>
      </c>
      <c r="F101" s="7" t="s">
        <v>9193</v>
      </c>
      <c r="G101" s="7"/>
      <c r="H101" s="17" t="s">
        <v>9194</v>
      </c>
      <c r="I101" s="7">
        <v>4.5</v>
      </c>
      <c r="J101" s="9">
        <v>10</v>
      </c>
      <c r="K101" s="7" t="s">
        <v>9195</v>
      </c>
      <c r="L101" s="7" t="s">
        <v>9196</v>
      </c>
      <c r="M101" s="7" t="s">
        <v>454</v>
      </c>
      <c r="N101" s="7" t="s">
        <v>316</v>
      </c>
      <c r="O101" s="7"/>
      <c r="P101" s="7"/>
      <c r="Q101" s="7"/>
      <c r="R101" s="7"/>
      <c r="S101" s="7"/>
      <c r="T101" s="7"/>
      <c r="U101" s="7"/>
      <c r="V101" s="7"/>
      <c r="W101" s="7"/>
      <c r="X101" s="7"/>
      <c r="Y101" s="7"/>
      <c r="Z101" s="7"/>
      <c r="AA101" s="7"/>
      <c r="AB101" s="7"/>
      <c r="AC101" s="7"/>
      <c r="AD101" s="7"/>
      <c r="AE101" s="7"/>
      <c r="AF101" s="7"/>
      <c r="AG101" s="7"/>
      <c r="AH101" s="7"/>
      <c r="AI101" s="7"/>
      <c r="AJ101" s="7"/>
      <c r="AK101" s="7"/>
      <c r="AL101" s="7"/>
    </row>
    <row r="102" spans="1:38" ht="22.5" customHeight="1">
      <c r="A102" t="s">
        <v>14466</v>
      </c>
      <c r="B102" s="7" t="s">
        <v>9092</v>
      </c>
      <c r="C102" s="7" t="s">
        <v>9197</v>
      </c>
      <c r="D102" s="7" t="s">
        <v>9198</v>
      </c>
      <c r="E102" s="7" t="s">
        <v>9199</v>
      </c>
      <c r="F102" s="7" t="s">
        <v>9200</v>
      </c>
      <c r="G102" s="7"/>
      <c r="H102" s="17" t="s">
        <v>9201</v>
      </c>
      <c r="I102" s="7">
        <v>4.9000000000000004</v>
      </c>
      <c r="J102" s="9">
        <v>16</v>
      </c>
      <c r="K102" s="7" t="s">
        <v>9202</v>
      </c>
      <c r="L102" s="7" t="s">
        <v>9203</v>
      </c>
      <c r="M102" s="7" t="s">
        <v>3488</v>
      </c>
      <c r="N102" s="7" t="s">
        <v>316</v>
      </c>
      <c r="O102" s="7"/>
      <c r="P102" s="7"/>
      <c r="Q102" s="7"/>
      <c r="R102" s="7"/>
      <c r="S102" s="7"/>
      <c r="T102" s="7"/>
      <c r="U102" s="7"/>
      <c r="V102" s="7"/>
      <c r="W102" s="7"/>
      <c r="X102" s="7"/>
      <c r="Y102" s="7"/>
      <c r="Z102" s="7"/>
      <c r="AA102" s="7"/>
      <c r="AB102" s="7"/>
      <c r="AC102" s="7"/>
      <c r="AD102" s="7"/>
      <c r="AE102" s="7"/>
      <c r="AF102" s="7"/>
      <c r="AG102" s="7"/>
      <c r="AH102" s="7"/>
      <c r="AI102" s="7"/>
      <c r="AJ102" s="7"/>
      <c r="AK102" s="7"/>
      <c r="AL102" s="7"/>
    </row>
    <row r="103" spans="1:38" ht="22.5" customHeight="1">
      <c r="A103" t="s">
        <v>14466</v>
      </c>
      <c r="B103" s="7" t="s">
        <v>9092</v>
      </c>
      <c r="C103" s="7" t="s">
        <v>9204</v>
      </c>
      <c r="D103" s="7" t="s">
        <v>9205</v>
      </c>
      <c r="E103" s="7" t="s">
        <v>9206</v>
      </c>
      <c r="F103" s="7" t="s">
        <v>9207</v>
      </c>
      <c r="G103" s="7"/>
      <c r="H103" s="17" t="s">
        <v>9208</v>
      </c>
      <c r="I103" s="7">
        <v>5</v>
      </c>
      <c r="J103" s="7">
        <v>21</v>
      </c>
      <c r="K103" s="7" t="s">
        <v>9209</v>
      </c>
      <c r="L103" s="7" t="s">
        <v>9210</v>
      </c>
      <c r="M103" s="7" t="s">
        <v>9211</v>
      </c>
      <c r="N103" s="7" t="s">
        <v>316</v>
      </c>
      <c r="O103" s="7"/>
      <c r="P103" s="7"/>
      <c r="Q103" s="7"/>
      <c r="R103" s="7"/>
      <c r="S103" s="7"/>
      <c r="T103" s="7"/>
      <c r="U103" s="7"/>
      <c r="V103" s="7"/>
      <c r="W103" s="7"/>
      <c r="X103" s="7"/>
      <c r="Y103" s="7"/>
      <c r="Z103" s="7"/>
      <c r="AA103" s="7"/>
      <c r="AB103" s="7"/>
      <c r="AC103" s="7"/>
      <c r="AD103" s="7"/>
      <c r="AE103" s="7"/>
      <c r="AF103" s="7"/>
      <c r="AG103" s="7"/>
      <c r="AH103" s="7"/>
      <c r="AI103" s="7"/>
      <c r="AJ103" s="7"/>
      <c r="AK103" s="7"/>
      <c r="AL103" s="7"/>
    </row>
    <row r="104" spans="1:38" ht="22.5" customHeight="1">
      <c r="A104" t="s">
        <v>14466</v>
      </c>
      <c r="B104" s="7" t="s">
        <v>9092</v>
      </c>
      <c r="C104" s="7" t="s">
        <v>9212</v>
      </c>
      <c r="D104" s="7" t="s">
        <v>9213</v>
      </c>
      <c r="E104" s="7" t="s">
        <v>8730</v>
      </c>
      <c r="F104" s="7" t="s">
        <v>9214</v>
      </c>
      <c r="G104" s="7"/>
      <c r="H104" s="17" t="s">
        <v>9215</v>
      </c>
      <c r="I104" s="7">
        <v>4</v>
      </c>
      <c r="J104" s="9">
        <v>12</v>
      </c>
      <c r="K104" s="7" t="s">
        <v>9216</v>
      </c>
      <c r="L104" s="7" t="s">
        <v>9217</v>
      </c>
      <c r="M104" s="7" t="s">
        <v>2020</v>
      </c>
      <c r="N104" s="7" t="s">
        <v>119</v>
      </c>
      <c r="O104" s="7"/>
      <c r="P104" s="7"/>
      <c r="Q104" s="7"/>
      <c r="R104" s="7"/>
      <c r="S104" s="7"/>
      <c r="T104" s="7"/>
      <c r="U104" s="7"/>
      <c r="V104" s="7"/>
      <c r="W104" s="7"/>
      <c r="X104" s="7"/>
      <c r="Y104" s="7"/>
      <c r="Z104" s="7"/>
      <c r="AA104" s="7"/>
      <c r="AB104" s="7"/>
      <c r="AC104" s="7"/>
      <c r="AD104" s="7"/>
      <c r="AE104" s="7"/>
      <c r="AF104" s="7"/>
      <c r="AG104" s="7"/>
      <c r="AH104" s="7"/>
      <c r="AI104" s="7"/>
      <c r="AJ104" s="7"/>
      <c r="AK104" s="7"/>
      <c r="AL104" s="7"/>
    </row>
    <row r="105" spans="1:38" ht="22.5" customHeight="1">
      <c r="A105" t="s">
        <v>14466</v>
      </c>
      <c r="B105" s="7" t="s">
        <v>454</v>
      </c>
      <c r="C105" s="7" t="s">
        <v>9218</v>
      </c>
      <c r="D105" s="7" t="s">
        <v>9219</v>
      </c>
      <c r="E105" s="7" t="s">
        <v>9220</v>
      </c>
      <c r="F105" s="7">
        <f>12133193339</f>
        <v>12133193339</v>
      </c>
      <c r="G105" s="7"/>
      <c r="H105" s="17" t="s">
        <v>9221</v>
      </c>
      <c r="I105" s="7">
        <v>4.8</v>
      </c>
      <c r="J105" s="7">
        <v>397</v>
      </c>
      <c r="K105" s="7" t="s">
        <v>9222</v>
      </c>
      <c r="L105" s="7" t="s">
        <v>9223</v>
      </c>
      <c r="M105" s="7" t="s">
        <v>2020</v>
      </c>
      <c r="N105" s="7" t="s">
        <v>462</v>
      </c>
      <c r="O105" s="7"/>
      <c r="P105" s="7"/>
      <c r="Q105" s="7"/>
      <c r="R105" s="7"/>
      <c r="S105" s="7"/>
      <c r="T105" s="7"/>
      <c r="U105" s="7"/>
      <c r="V105" s="7"/>
      <c r="W105" s="7"/>
      <c r="X105" s="7"/>
      <c r="Y105" s="7"/>
      <c r="Z105" s="7"/>
      <c r="AA105" s="7"/>
      <c r="AB105" s="7"/>
      <c r="AC105" s="7"/>
      <c r="AD105" s="7"/>
      <c r="AE105" s="7"/>
      <c r="AF105" s="7"/>
      <c r="AG105" s="7"/>
      <c r="AH105" s="7"/>
      <c r="AI105" s="7"/>
      <c r="AJ105" s="7"/>
      <c r="AK105" s="7"/>
      <c r="AL105" s="7"/>
    </row>
    <row r="106" spans="1:38" ht="22.5" customHeight="1">
      <c r="A106" t="s">
        <v>14466</v>
      </c>
      <c r="B106" s="7" t="s">
        <v>454</v>
      </c>
      <c r="C106" s="7" t="s">
        <v>9224</v>
      </c>
      <c r="D106" s="7" t="s">
        <v>9225</v>
      </c>
      <c r="E106" s="7" t="s">
        <v>9226</v>
      </c>
      <c r="F106" s="7">
        <f>18883671850</f>
        <v>18883671850</v>
      </c>
      <c r="G106" s="7"/>
      <c r="H106" s="17" t="s">
        <v>9227</v>
      </c>
      <c r="I106" s="7">
        <v>4.7</v>
      </c>
      <c r="J106" s="7">
        <v>306</v>
      </c>
      <c r="K106" s="7" t="s">
        <v>9228</v>
      </c>
      <c r="L106" s="7" t="s">
        <v>9229</v>
      </c>
      <c r="M106" s="7" t="s">
        <v>9230</v>
      </c>
      <c r="N106" s="7" t="s">
        <v>316</v>
      </c>
      <c r="O106" s="7"/>
      <c r="P106" s="7"/>
      <c r="Q106" s="7"/>
      <c r="R106" s="7"/>
      <c r="S106" s="7"/>
      <c r="T106" s="7"/>
      <c r="U106" s="7"/>
      <c r="V106" s="7"/>
      <c r="W106" s="7"/>
      <c r="X106" s="7"/>
      <c r="Y106" s="7"/>
      <c r="Z106" s="7"/>
      <c r="AA106" s="7"/>
      <c r="AB106" s="7"/>
      <c r="AC106" s="7"/>
      <c r="AD106" s="7"/>
      <c r="AE106" s="7"/>
      <c r="AF106" s="7"/>
      <c r="AG106" s="7"/>
      <c r="AH106" s="7"/>
      <c r="AI106" s="7"/>
      <c r="AJ106" s="7"/>
      <c r="AK106" s="7"/>
      <c r="AL106" s="7"/>
    </row>
    <row r="107" spans="1:38" ht="22.5" customHeight="1">
      <c r="A107" t="s">
        <v>14466</v>
      </c>
      <c r="B107" s="7" t="s">
        <v>454</v>
      </c>
      <c r="C107" s="7" t="s">
        <v>9231</v>
      </c>
      <c r="D107" s="7" t="s">
        <v>9232</v>
      </c>
      <c r="E107" s="7" t="s">
        <v>9233</v>
      </c>
      <c r="F107" s="7">
        <f>13106456001</f>
        <v>13106456001</v>
      </c>
      <c r="G107" s="7"/>
      <c r="H107" s="17" t="s">
        <v>9234</v>
      </c>
      <c r="I107" s="7">
        <v>4.9000000000000004</v>
      </c>
      <c r="J107" s="7">
        <v>942</v>
      </c>
      <c r="K107" s="7" t="s">
        <v>9235</v>
      </c>
      <c r="L107" s="7" t="s">
        <v>9236</v>
      </c>
      <c r="M107" s="7" t="s">
        <v>307</v>
      </c>
      <c r="N107" s="7" t="s">
        <v>1732</v>
      </c>
      <c r="O107" s="7"/>
      <c r="P107" s="7"/>
      <c r="Q107" s="7"/>
      <c r="R107" s="7"/>
      <c r="S107" s="7"/>
      <c r="T107" s="7"/>
      <c r="U107" s="7"/>
      <c r="V107" s="7"/>
      <c r="W107" s="7"/>
      <c r="X107" s="7"/>
      <c r="Y107" s="7"/>
      <c r="Z107" s="7"/>
      <c r="AA107" s="7"/>
      <c r="AB107" s="7"/>
      <c r="AC107" s="7"/>
      <c r="AD107" s="7"/>
      <c r="AE107" s="7"/>
      <c r="AF107" s="7"/>
      <c r="AG107" s="7"/>
      <c r="AH107" s="7"/>
      <c r="AI107" s="7"/>
      <c r="AJ107" s="7"/>
      <c r="AK107" s="7"/>
      <c r="AL107" s="7"/>
    </row>
    <row r="108" spans="1:38" ht="22.5" customHeight="1">
      <c r="A108" t="s">
        <v>14466</v>
      </c>
      <c r="B108" s="7" t="s">
        <v>454</v>
      </c>
      <c r="C108" s="7" t="s">
        <v>9237</v>
      </c>
      <c r="D108" s="7" t="s">
        <v>9238</v>
      </c>
      <c r="E108" s="7" t="s">
        <v>9239</v>
      </c>
      <c r="F108" s="7">
        <f>13234214747</f>
        <v>13234214747</v>
      </c>
      <c r="G108" s="7"/>
      <c r="H108" s="17" t="s">
        <v>9240</v>
      </c>
      <c r="I108" s="7">
        <v>4.9000000000000004</v>
      </c>
      <c r="J108" s="7">
        <v>612</v>
      </c>
      <c r="K108" s="7" t="s">
        <v>9241</v>
      </c>
      <c r="L108" s="7" t="s">
        <v>9242</v>
      </c>
      <c r="M108" s="7" t="s">
        <v>307</v>
      </c>
      <c r="N108" s="7" t="s">
        <v>316</v>
      </c>
      <c r="O108" s="7"/>
      <c r="P108" s="7"/>
      <c r="Q108" s="7"/>
      <c r="R108" s="7"/>
      <c r="S108" s="7"/>
      <c r="T108" s="7"/>
      <c r="U108" s="7"/>
      <c r="V108" s="7"/>
      <c r="W108" s="7"/>
      <c r="X108" s="7"/>
      <c r="Y108" s="7"/>
      <c r="Z108" s="7"/>
      <c r="AA108" s="7"/>
      <c r="AB108" s="7"/>
      <c r="AC108" s="7"/>
      <c r="AD108" s="7"/>
      <c r="AE108" s="7"/>
      <c r="AF108" s="7"/>
      <c r="AG108" s="7"/>
      <c r="AH108" s="7"/>
      <c r="AI108" s="7"/>
      <c r="AJ108" s="7"/>
      <c r="AK108" s="7"/>
      <c r="AL108" s="7"/>
    </row>
    <row r="109" spans="1:38" ht="22.5" customHeight="1">
      <c r="A109" t="s">
        <v>14466</v>
      </c>
      <c r="B109" s="7" t="s">
        <v>454</v>
      </c>
      <c r="C109" s="7" t="s">
        <v>9243</v>
      </c>
      <c r="D109" s="7" t="s">
        <v>9244</v>
      </c>
      <c r="E109" s="7" t="s">
        <v>9245</v>
      </c>
      <c r="F109" s="7">
        <f>13103154989</f>
        <v>13103154989</v>
      </c>
      <c r="G109" s="7"/>
      <c r="H109" s="17" t="s">
        <v>9246</v>
      </c>
      <c r="I109" s="7">
        <v>4.9000000000000004</v>
      </c>
      <c r="J109" s="7">
        <v>678</v>
      </c>
      <c r="K109" s="7" t="s">
        <v>9247</v>
      </c>
      <c r="L109" s="7" t="s">
        <v>9248</v>
      </c>
      <c r="M109" s="7" t="s">
        <v>307</v>
      </c>
      <c r="N109" s="7" t="s">
        <v>316</v>
      </c>
      <c r="O109" s="7"/>
      <c r="P109" s="7"/>
      <c r="Q109" s="7"/>
      <c r="R109" s="7"/>
      <c r="S109" s="7"/>
      <c r="T109" s="7"/>
      <c r="U109" s="7"/>
      <c r="V109" s="7"/>
      <c r="W109" s="7"/>
      <c r="X109" s="7"/>
      <c r="Y109" s="7"/>
      <c r="Z109" s="7"/>
      <c r="AA109" s="7"/>
      <c r="AB109" s="7"/>
      <c r="AC109" s="7"/>
      <c r="AD109" s="7"/>
      <c r="AE109" s="7"/>
      <c r="AF109" s="7"/>
      <c r="AG109" s="7"/>
      <c r="AH109" s="7"/>
      <c r="AI109" s="7"/>
      <c r="AJ109" s="7"/>
      <c r="AK109" s="7"/>
      <c r="AL109" s="7"/>
    </row>
    <row r="110" spans="1:38" ht="22.5" customHeight="1">
      <c r="A110" t="s">
        <v>14466</v>
      </c>
      <c r="B110" s="7" t="s">
        <v>454</v>
      </c>
      <c r="C110" s="7" t="s">
        <v>9249</v>
      </c>
      <c r="D110" s="7" t="s">
        <v>9250</v>
      </c>
      <c r="E110" s="7" t="s">
        <v>9251</v>
      </c>
      <c r="F110" s="7">
        <f>12136873214</f>
        <v>12136873214</v>
      </c>
      <c r="G110" s="7"/>
      <c r="H110" s="17" t="s">
        <v>9252</v>
      </c>
      <c r="I110" s="7">
        <v>4.7</v>
      </c>
      <c r="J110" s="7">
        <v>872</v>
      </c>
      <c r="K110" s="7" t="s">
        <v>9253</v>
      </c>
      <c r="L110" s="7" t="s">
        <v>9254</v>
      </c>
      <c r="M110" s="7" t="s">
        <v>307</v>
      </c>
      <c r="N110" s="7" t="s">
        <v>316</v>
      </c>
      <c r="O110" s="7"/>
      <c r="P110" s="7"/>
      <c r="Q110" s="7"/>
      <c r="R110" s="7"/>
      <c r="S110" s="7"/>
      <c r="T110" s="7"/>
      <c r="U110" s="7"/>
      <c r="V110" s="7"/>
      <c r="W110" s="7"/>
      <c r="X110" s="7"/>
      <c r="Y110" s="7"/>
      <c r="Z110" s="7"/>
      <c r="AA110" s="7"/>
      <c r="AB110" s="7"/>
      <c r="AC110" s="7"/>
      <c r="AD110" s="7"/>
      <c r="AE110" s="7"/>
      <c r="AF110" s="7"/>
      <c r="AG110" s="7"/>
      <c r="AH110" s="7"/>
      <c r="AI110" s="7"/>
      <c r="AJ110" s="7"/>
      <c r="AK110" s="7"/>
      <c r="AL110" s="7"/>
    </row>
    <row r="111" spans="1:38" ht="22.5" customHeight="1">
      <c r="A111" t="s">
        <v>14466</v>
      </c>
      <c r="B111" s="7" t="s">
        <v>454</v>
      </c>
      <c r="C111" s="7" t="s">
        <v>9255</v>
      </c>
      <c r="D111" s="7" t="s">
        <v>9256</v>
      </c>
      <c r="E111" s="7" t="s">
        <v>9257</v>
      </c>
      <c r="F111" s="7">
        <f>13106599075</f>
        <v>13106599075</v>
      </c>
      <c r="G111" s="7"/>
      <c r="H111" s="17" t="s">
        <v>9258</v>
      </c>
      <c r="I111" s="7">
        <v>4.9000000000000004</v>
      </c>
      <c r="J111" s="7">
        <v>667</v>
      </c>
      <c r="K111" s="7" t="s">
        <v>9259</v>
      </c>
      <c r="L111" s="7" t="s">
        <v>9260</v>
      </c>
      <c r="M111" s="7" t="s">
        <v>307</v>
      </c>
      <c r="N111" s="7" t="s">
        <v>316</v>
      </c>
      <c r="O111" s="7"/>
      <c r="P111" s="7"/>
      <c r="Q111" s="7"/>
      <c r="R111" s="7"/>
      <c r="S111" s="7"/>
      <c r="T111" s="7"/>
      <c r="U111" s="7"/>
      <c r="V111" s="7"/>
      <c r="W111" s="7"/>
      <c r="X111" s="7"/>
      <c r="Y111" s="7"/>
      <c r="Z111" s="7"/>
      <c r="AA111" s="7"/>
      <c r="AB111" s="7"/>
      <c r="AC111" s="7"/>
      <c r="AD111" s="7"/>
      <c r="AE111" s="7"/>
      <c r="AF111" s="7"/>
      <c r="AG111" s="7"/>
      <c r="AH111" s="7"/>
      <c r="AI111" s="7"/>
      <c r="AJ111" s="7"/>
      <c r="AK111" s="7"/>
      <c r="AL111" s="7"/>
    </row>
    <row r="112" spans="1:38" ht="22.5" customHeight="1">
      <c r="A112" t="s">
        <v>14466</v>
      </c>
      <c r="B112" s="7" t="s">
        <v>454</v>
      </c>
      <c r="C112" s="7" t="s">
        <v>9261</v>
      </c>
      <c r="D112" s="7" t="s">
        <v>9262</v>
      </c>
      <c r="E112" s="7" t="s">
        <v>9263</v>
      </c>
      <c r="F112" s="7">
        <f>13104434040</f>
        <v>13104434040</v>
      </c>
      <c r="G112" s="7"/>
      <c r="H112" s="17" t="s">
        <v>9264</v>
      </c>
      <c r="I112" s="7">
        <v>4.7</v>
      </c>
      <c r="J112" s="7">
        <v>353</v>
      </c>
      <c r="K112" s="7" t="s">
        <v>9265</v>
      </c>
      <c r="L112" s="7" t="s">
        <v>9266</v>
      </c>
      <c r="M112" s="7" t="s">
        <v>307</v>
      </c>
      <c r="N112" s="7" t="s">
        <v>119</v>
      </c>
      <c r="O112" s="7"/>
      <c r="P112" s="7"/>
      <c r="Q112" s="7"/>
      <c r="R112" s="7"/>
      <c r="S112" s="7"/>
      <c r="T112" s="7"/>
      <c r="U112" s="7"/>
      <c r="V112" s="7"/>
      <c r="W112" s="7"/>
      <c r="X112" s="7"/>
      <c r="Y112" s="7"/>
      <c r="Z112" s="7"/>
      <c r="AA112" s="7"/>
      <c r="AB112" s="7"/>
      <c r="AC112" s="7"/>
      <c r="AD112" s="7"/>
      <c r="AE112" s="7"/>
      <c r="AF112" s="7"/>
      <c r="AG112" s="7"/>
      <c r="AH112" s="7"/>
      <c r="AI112" s="7"/>
      <c r="AJ112" s="7"/>
      <c r="AK112" s="7"/>
      <c r="AL112" s="7"/>
    </row>
    <row r="113" spans="1:38" ht="22.5" customHeight="1">
      <c r="A113" t="s">
        <v>14466</v>
      </c>
      <c r="B113" s="7" t="s">
        <v>454</v>
      </c>
      <c r="C113" s="7" t="s">
        <v>9267</v>
      </c>
      <c r="D113" s="7" t="s">
        <v>9268</v>
      </c>
      <c r="E113" s="7" t="s">
        <v>9269</v>
      </c>
      <c r="F113" s="7">
        <f>13103377171</f>
        <v>13103377171</v>
      </c>
      <c r="G113" s="7"/>
      <c r="H113" s="17" t="s">
        <v>9270</v>
      </c>
      <c r="I113" s="7">
        <v>4.9000000000000004</v>
      </c>
      <c r="J113" s="9">
        <v>350</v>
      </c>
      <c r="K113" s="7" t="s">
        <v>9271</v>
      </c>
      <c r="L113" s="7" t="s">
        <v>9272</v>
      </c>
      <c r="M113" s="7" t="s">
        <v>307</v>
      </c>
      <c r="N113" s="7" t="s">
        <v>119</v>
      </c>
      <c r="O113" s="7"/>
      <c r="P113" s="7"/>
      <c r="Q113" s="7"/>
      <c r="R113" s="7"/>
      <c r="S113" s="7"/>
      <c r="T113" s="7"/>
      <c r="U113" s="7"/>
      <c r="V113" s="7"/>
      <c r="W113" s="7"/>
      <c r="X113" s="7"/>
      <c r="Y113" s="7"/>
      <c r="Z113" s="7"/>
      <c r="AA113" s="7"/>
      <c r="AB113" s="7"/>
      <c r="AC113" s="7"/>
      <c r="AD113" s="7"/>
      <c r="AE113" s="7"/>
      <c r="AF113" s="7"/>
      <c r="AG113" s="7"/>
      <c r="AH113" s="7"/>
      <c r="AI113" s="7"/>
      <c r="AJ113" s="7"/>
      <c r="AK113" s="7"/>
      <c r="AL113" s="7"/>
    </row>
    <row r="114" spans="1:38" ht="22.5" customHeight="1">
      <c r="A114" t="s">
        <v>14466</v>
      </c>
      <c r="B114" s="7" t="s">
        <v>454</v>
      </c>
      <c r="C114" s="7" t="s">
        <v>9273</v>
      </c>
      <c r="D114" s="7" t="s">
        <v>9274</v>
      </c>
      <c r="E114" s="7" t="s">
        <v>9275</v>
      </c>
      <c r="F114" s="7">
        <f>13102749954</f>
        <v>13102749954</v>
      </c>
      <c r="G114" s="7"/>
      <c r="H114" s="17" t="s">
        <v>9276</v>
      </c>
      <c r="I114" s="7">
        <v>5</v>
      </c>
      <c r="J114" s="7">
        <v>695</v>
      </c>
      <c r="K114" s="7" t="s">
        <v>9277</v>
      </c>
      <c r="L114" s="7" t="s">
        <v>9217</v>
      </c>
      <c r="M114" s="7" t="s">
        <v>9278</v>
      </c>
      <c r="N114" s="7" t="s">
        <v>119</v>
      </c>
      <c r="O114" s="7"/>
      <c r="P114" s="7"/>
      <c r="Q114" s="7"/>
      <c r="R114" s="7"/>
      <c r="S114" s="7"/>
      <c r="T114" s="7"/>
      <c r="U114" s="7"/>
      <c r="V114" s="7"/>
      <c r="W114" s="7"/>
      <c r="X114" s="7"/>
      <c r="Y114" s="7"/>
      <c r="Z114" s="7"/>
      <c r="AA114" s="7"/>
      <c r="AB114" s="7"/>
      <c r="AC114" s="7"/>
      <c r="AD114" s="7"/>
      <c r="AE114" s="7"/>
      <c r="AF114" s="7"/>
      <c r="AG114" s="7"/>
      <c r="AH114" s="7"/>
      <c r="AI114" s="7"/>
      <c r="AJ114" s="7"/>
      <c r="AK114" s="7"/>
      <c r="AL114" s="7"/>
    </row>
    <row r="115" spans="1:38" ht="22.5" customHeight="1">
      <c r="A115" t="s">
        <v>14466</v>
      </c>
      <c r="B115" s="7" t="s">
        <v>454</v>
      </c>
      <c r="C115" s="7" t="s">
        <v>9279</v>
      </c>
      <c r="D115" s="7" t="s">
        <v>9058</v>
      </c>
      <c r="E115" s="7" t="s">
        <v>9280</v>
      </c>
      <c r="F115" s="7">
        <f>14245411756</f>
        <v>14245411756</v>
      </c>
      <c r="G115" s="7"/>
      <c r="H115" s="17" t="s">
        <v>9061</v>
      </c>
      <c r="I115" s="7">
        <v>4.9000000000000004</v>
      </c>
      <c r="J115" s="7">
        <v>175</v>
      </c>
      <c r="K115" s="7" t="s">
        <v>9281</v>
      </c>
      <c r="L115" s="7" t="s">
        <v>9282</v>
      </c>
      <c r="M115" s="7" t="s">
        <v>9230</v>
      </c>
      <c r="N115" s="7" t="s">
        <v>316</v>
      </c>
      <c r="O115" s="7"/>
      <c r="P115" s="7"/>
      <c r="Q115" s="7"/>
      <c r="R115" s="7"/>
      <c r="S115" s="7"/>
      <c r="T115" s="7"/>
      <c r="U115" s="7"/>
      <c r="V115" s="7"/>
      <c r="W115" s="7"/>
      <c r="X115" s="7"/>
      <c r="Y115" s="7"/>
      <c r="Z115" s="7"/>
      <c r="AA115" s="7"/>
      <c r="AB115" s="7"/>
      <c r="AC115" s="7"/>
      <c r="AD115" s="7"/>
      <c r="AE115" s="7"/>
      <c r="AF115" s="7"/>
      <c r="AG115" s="7"/>
      <c r="AH115" s="7"/>
      <c r="AI115" s="7"/>
      <c r="AJ115" s="7"/>
      <c r="AK115" s="7"/>
      <c r="AL115" s="7"/>
    </row>
    <row r="116" spans="1:38" ht="22.5" customHeight="1">
      <c r="A116" t="s">
        <v>14466</v>
      </c>
      <c r="B116" s="7" t="s">
        <v>454</v>
      </c>
      <c r="C116" s="7" t="s">
        <v>9283</v>
      </c>
      <c r="D116" s="7" t="s">
        <v>9284</v>
      </c>
      <c r="E116" s="7" t="s">
        <v>9285</v>
      </c>
      <c r="F116" s="7">
        <f>16267937790</f>
        <v>16267937790</v>
      </c>
      <c r="G116" s="7"/>
      <c r="H116" s="17" t="s">
        <v>9286</v>
      </c>
      <c r="I116" s="7">
        <v>4.9000000000000004</v>
      </c>
      <c r="J116" s="9">
        <v>1066</v>
      </c>
      <c r="K116" s="7" t="s">
        <v>9287</v>
      </c>
      <c r="L116" s="7" t="s">
        <v>9288</v>
      </c>
      <c r="M116" s="7" t="s">
        <v>9289</v>
      </c>
      <c r="N116" s="7" t="s">
        <v>316</v>
      </c>
      <c r="O116" s="7"/>
      <c r="P116" s="7"/>
      <c r="Q116" s="7"/>
      <c r="R116" s="7"/>
      <c r="S116" s="7"/>
      <c r="T116" s="7"/>
      <c r="U116" s="7"/>
      <c r="V116" s="7"/>
      <c r="W116" s="7"/>
      <c r="X116" s="7"/>
      <c r="Y116" s="7"/>
      <c r="Z116" s="7"/>
      <c r="AA116" s="7"/>
      <c r="AB116" s="7"/>
      <c r="AC116" s="7"/>
      <c r="AD116" s="7"/>
      <c r="AE116" s="7"/>
      <c r="AF116" s="7"/>
      <c r="AG116" s="7"/>
      <c r="AH116" s="7"/>
      <c r="AI116" s="7"/>
      <c r="AJ116" s="7"/>
      <c r="AK116" s="7"/>
      <c r="AL116" s="7"/>
    </row>
    <row r="117" spans="1:38" ht="22.5" customHeight="1">
      <c r="A117" t="s">
        <v>14466</v>
      </c>
      <c r="B117" s="7" t="s">
        <v>454</v>
      </c>
      <c r="C117" s="7" t="s">
        <v>9290</v>
      </c>
      <c r="D117" s="7" t="s">
        <v>9262</v>
      </c>
      <c r="E117" s="7" t="s">
        <v>9291</v>
      </c>
      <c r="F117" s="7">
        <f>13108888877</f>
        <v>13108888877</v>
      </c>
      <c r="G117" s="7"/>
      <c r="H117" s="17" t="s">
        <v>9292</v>
      </c>
      <c r="I117" s="7">
        <v>4.7</v>
      </c>
      <c r="J117" s="7">
        <v>308</v>
      </c>
      <c r="K117" s="7" t="s">
        <v>9293</v>
      </c>
      <c r="L117" s="7" t="s">
        <v>9294</v>
      </c>
      <c r="M117" s="7" t="s">
        <v>2020</v>
      </c>
      <c r="N117" s="7" t="s">
        <v>119</v>
      </c>
      <c r="O117" s="7"/>
      <c r="P117" s="7"/>
      <c r="Q117" s="7"/>
      <c r="R117" s="7"/>
      <c r="S117" s="7"/>
      <c r="T117" s="7"/>
      <c r="U117" s="7"/>
      <c r="V117" s="7"/>
      <c r="W117" s="7"/>
      <c r="X117" s="7"/>
      <c r="Y117" s="7"/>
      <c r="Z117" s="7"/>
      <c r="AA117" s="7"/>
      <c r="AB117" s="7"/>
      <c r="AC117" s="7"/>
      <c r="AD117" s="7"/>
      <c r="AE117" s="7"/>
      <c r="AF117" s="7"/>
      <c r="AG117" s="7"/>
      <c r="AH117" s="7"/>
      <c r="AI117" s="7"/>
      <c r="AJ117" s="7"/>
      <c r="AK117" s="7"/>
      <c r="AL117" s="7"/>
    </row>
    <row r="118" spans="1:38" ht="22.5" customHeight="1">
      <c r="A118" t="s">
        <v>14466</v>
      </c>
      <c r="B118" s="7" t="s">
        <v>454</v>
      </c>
      <c r="C118" s="7" t="s">
        <v>9295</v>
      </c>
      <c r="D118" s="7" t="s">
        <v>9296</v>
      </c>
      <c r="E118" s="7" t="s">
        <v>9297</v>
      </c>
      <c r="F118" s="7">
        <f>13236537700</f>
        <v>13236537700</v>
      </c>
      <c r="G118" s="7"/>
      <c r="H118" s="17" t="s">
        <v>9298</v>
      </c>
      <c r="I118" s="7">
        <v>4.8</v>
      </c>
      <c r="J118" s="7">
        <v>112</v>
      </c>
      <c r="K118" s="7" t="s">
        <v>9299</v>
      </c>
      <c r="L118" s="7" t="s">
        <v>9300</v>
      </c>
      <c r="M118" s="7" t="s">
        <v>454</v>
      </c>
      <c r="N118" s="7" t="s">
        <v>119</v>
      </c>
      <c r="O118" s="7"/>
      <c r="P118" s="7"/>
      <c r="Q118" s="7"/>
      <c r="R118" s="7"/>
      <c r="S118" s="7"/>
      <c r="T118" s="7"/>
      <c r="U118" s="7"/>
      <c r="V118" s="7"/>
      <c r="W118" s="7"/>
      <c r="X118" s="7"/>
      <c r="Y118" s="7"/>
      <c r="Z118" s="7"/>
      <c r="AA118" s="7"/>
      <c r="AB118" s="7"/>
      <c r="AC118" s="7"/>
      <c r="AD118" s="7"/>
      <c r="AE118" s="7"/>
      <c r="AF118" s="7"/>
      <c r="AG118" s="7"/>
      <c r="AH118" s="7"/>
      <c r="AI118" s="7"/>
      <c r="AJ118" s="7"/>
      <c r="AK118" s="7"/>
      <c r="AL118" s="7"/>
    </row>
    <row r="119" spans="1:38" ht="22.5" customHeight="1">
      <c r="A119" t="s">
        <v>14466</v>
      </c>
      <c r="B119" s="7" t="s">
        <v>454</v>
      </c>
      <c r="C119" s="7" t="s">
        <v>9301</v>
      </c>
      <c r="D119" s="7" t="s">
        <v>9274</v>
      </c>
      <c r="E119" s="7" t="s">
        <v>9302</v>
      </c>
      <c r="F119" s="7">
        <f>13102751170</f>
        <v>13102751170</v>
      </c>
      <c r="G119" s="7"/>
      <c r="H119" s="17" t="s">
        <v>9303</v>
      </c>
      <c r="I119" s="7">
        <v>4.4000000000000004</v>
      </c>
      <c r="J119" s="7">
        <v>37</v>
      </c>
      <c r="K119" s="7" t="s">
        <v>9304</v>
      </c>
      <c r="L119" s="7" t="s">
        <v>9305</v>
      </c>
      <c r="M119" s="7" t="s">
        <v>9306</v>
      </c>
      <c r="N119" s="7" t="s">
        <v>119</v>
      </c>
      <c r="O119" s="7"/>
      <c r="P119" s="7"/>
      <c r="Q119" s="7"/>
      <c r="R119" s="7"/>
      <c r="S119" s="7"/>
      <c r="T119" s="7"/>
      <c r="U119" s="7"/>
      <c r="V119" s="7"/>
      <c r="W119" s="7"/>
      <c r="X119" s="7"/>
      <c r="Y119" s="7"/>
      <c r="Z119" s="7"/>
      <c r="AA119" s="7"/>
      <c r="AB119" s="7"/>
      <c r="AC119" s="7"/>
      <c r="AD119" s="7"/>
      <c r="AE119" s="7"/>
      <c r="AF119" s="7"/>
      <c r="AG119" s="7"/>
      <c r="AH119" s="7"/>
      <c r="AI119" s="7"/>
      <c r="AJ119" s="7"/>
      <c r="AK119" s="7"/>
      <c r="AL119" s="7"/>
    </row>
    <row r="120" spans="1:38" ht="22.5" customHeight="1">
      <c r="A120" t="s">
        <v>14466</v>
      </c>
      <c r="B120" s="7" t="s">
        <v>454</v>
      </c>
      <c r="C120" s="7" t="s">
        <v>9307</v>
      </c>
      <c r="D120" s="7" t="s">
        <v>9232</v>
      </c>
      <c r="E120" s="7" t="s">
        <v>9308</v>
      </c>
      <c r="F120" s="7">
        <f>12139850618</f>
        <v>12139850618</v>
      </c>
      <c r="G120" s="7"/>
      <c r="H120" s="17" t="s">
        <v>9309</v>
      </c>
      <c r="I120" s="7">
        <v>4.5999999999999996</v>
      </c>
      <c r="J120" s="7">
        <v>732</v>
      </c>
      <c r="K120" s="7" t="s">
        <v>9310</v>
      </c>
      <c r="L120" s="7" t="s">
        <v>9311</v>
      </c>
      <c r="M120" s="7" t="s">
        <v>2020</v>
      </c>
      <c r="N120" s="7" t="s">
        <v>119</v>
      </c>
      <c r="O120" s="7"/>
      <c r="P120" s="7"/>
      <c r="Q120" s="7"/>
      <c r="R120" s="7"/>
      <c r="S120" s="7"/>
      <c r="T120" s="7"/>
      <c r="U120" s="7"/>
      <c r="V120" s="7"/>
      <c r="W120" s="7"/>
      <c r="X120" s="7"/>
      <c r="Y120" s="7"/>
      <c r="Z120" s="7"/>
      <c r="AA120" s="7"/>
      <c r="AB120" s="7"/>
      <c r="AC120" s="7"/>
      <c r="AD120" s="7"/>
      <c r="AE120" s="7"/>
      <c r="AF120" s="7"/>
      <c r="AG120" s="7"/>
      <c r="AH120" s="7"/>
      <c r="AI120" s="7"/>
      <c r="AJ120" s="7"/>
      <c r="AK120" s="7"/>
      <c r="AL120" s="7"/>
    </row>
    <row r="121" spans="1:38" ht="22.5" customHeight="1">
      <c r="A121" t="s">
        <v>14466</v>
      </c>
      <c r="B121" s="7" t="s">
        <v>454</v>
      </c>
      <c r="C121" s="7" t="s">
        <v>9312</v>
      </c>
      <c r="D121" s="7" t="s">
        <v>9313</v>
      </c>
      <c r="E121" s="7" t="s">
        <v>9314</v>
      </c>
      <c r="F121" s="7">
        <f>13238347546</f>
        <v>13238347546</v>
      </c>
      <c r="G121" s="7"/>
      <c r="H121" s="17" t="s">
        <v>9315</v>
      </c>
      <c r="I121" s="7">
        <v>4.7</v>
      </c>
      <c r="J121" s="7">
        <v>94</v>
      </c>
      <c r="K121" s="7" t="s">
        <v>9316</v>
      </c>
      <c r="L121" s="7" t="s">
        <v>9317</v>
      </c>
      <c r="M121" s="7" t="s">
        <v>454</v>
      </c>
      <c r="N121" s="7" t="s">
        <v>119</v>
      </c>
      <c r="O121" s="7"/>
      <c r="P121" s="7"/>
      <c r="Q121" s="7"/>
      <c r="R121" s="7"/>
      <c r="S121" s="7"/>
      <c r="T121" s="7"/>
      <c r="U121" s="7"/>
      <c r="V121" s="7"/>
      <c r="W121" s="7"/>
      <c r="X121" s="7"/>
      <c r="Y121" s="7"/>
      <c r="Z121" s="7"/>
      <c r="AA121" s="7"/>
      <c r="AB121" s="7"/>
      <c r="AC121" s="7"/>
      <c r="AD121" s="7"/>
      <c r="AE121" s="7"/>
      <c r="AF121" s="7"/>
      <c r="AG121" s="7"/>
      <c r="AH121" s="7"/>
      <c r="AI121" s="7"/>
      <c r="AJ121" s="7"/>
      <c r="AK121" s="7"/>
      <c r="AL121" s="7"/>
    </row>
    <row r="122" spans="1:38" ht="22.5" customHeight="1">
      <c r="A122" t="s">
        <v>14466</v>
      </c>
      <c r="B122" s="7" t="s">
        <v>454</v>
      </c>
      <c r="C122" s="7" t="s">
        <v>9318</v>
      </c>
      <c r="D122" s="7" t="s">
        <v>9319</v>
      </c>
      <c r="E122" s="7" t="s">
        <v>9320</v>
      </c>
      <c r="F122" s="7">
        <f>13239906475</f>
        <v>13239906475</v>
      </c>
      <c r="G122" s="7"/>
      <c r="H122" s="17" t="s">
        <v>9321</v>
      </c>
      <c r="I122" s="7">
        <v>4.2</v>
      </c>
      <c r="J122" s="7">
        <v>65</v>
      </c>
      <c r="K122" s="7" t="s">
        <v>9322</v>
      </c>
      <c r="L122" s="7" t="s">
        <v>9323</v>
      </c>
      <c r="M122" s="7" t="s">
        <v>454</v>
      </c>
      <c r="N122" s="7" t="s">
        <v>119</v>
      </c>
      <c r="O122" s="7"/>
      <c r="P122" s="7"/>
      <c r="Q122" s="7"/>
      <c r="R122" s="7"/>
      <c r="S122" s="7"/>
      <c r="T122" s="7"/>
      <c r="U122" s="7"/>
      <c r="V122" s="7"/>
      <c r="W122" s="7"/>
      <c r="X122" s="7"/>
      <c r="Y122" s="7"/>
      <c r="Z122" s="7"/>
      <c r="AA122" s="7"/>
      <c r="AB122" s="7"/>
      <c r="AC122" s="7"/>
      <c r="AD122" s="7"/>
      <c r="AE122" s="7"/>
      <c r="AF122" s="7"/>
      <c r="AG122" s="7"/>
      <c r="AH122" s="7"/>
      <c r="AI122" s="7"/>
      <c r="AJ122" s="7"/>
      <c r="AK122" s="7"/>
      <c r="AL122" s="7"/>
    </row>
    <row r="123" spans="1:38" ht="22.5" customHeight="1">
      <c r="A123" t="s">
        <v>14466</v>
      </c>
      <c r="B123" s="7" t="s">
        <v>454</v>
      </c>
      <c r="C123" s="7" t="s">
        <v>9324</v>
      </c>
      <c r="D123" s="7" t="s">
        <v>9325</v>
      </c>
      <c r="E123" s="7" t="s">
        <v>9326</v>
      </c>
      <c r="F123" s="7">
        <f>13105507661</f>
        <v>13105507661</v>
      </c>
      <c r="G123" s="7"/>
      <c r="H123" s="17" t="s">
        <v>9327</v>
      </c>
      <c r="I123" s="7">
        <v>4.5999999999999996</v>
      </c>
      <c r="J123" s="7">
        <v>117</v>
      </c>
      <c r="K123" s="7" t="s">
        <v>9328</v>
      </c>
      <c r="L123" s="7" t="s">
        <v>9217</v>
      </c>
      <c r="M123" s="7" t="s">
        <v>2020</v>
      </c>
      <c r="N123" s="7" t="s">
        <v>462</v>
      </c>
      <c r="O123" s="7"/>
      <c r="P123" s="7"/>
      <c r="Q123" s="7"/>
      <c r="R123" s="7"/>
      <c r="S123" s="7"/>
      <c r="T123" s="7"/>
      <c r="U123" s="7"/>
      <c r="V123" s="7"/>
      <c r="W123" s="7"/>
      <c r="X123" s="7"/>
      <c r="Y123" s="7"/>
      <c r="Z123" s="7"/>
      <c r="AA123" s="7"/>
      <c r="AB123" s="7"/>
      <c r="AC123" s="7"/>
      <c r="AD123" s="7"/>
      <c r="AE123" s="7"/>
      <c r="AF123" s="7"/>
      <c r="AG123" s="7"/>
      <c r="AH123" s="7"/>
      <c r="AI123" s="7"/>
      <c r="AJ123" s="7"/>
      <c r="AK123" s="7"/>
      <c r="AL123" s="7"/>
    </row>
    <row r="124" spans="1:38" ht="22.5" customHeight="1">
      <c r="A124" t="s">
        <v>14466</v>
      </c>
      <c r="B124" s="7" t="s">
        <v>7500</v>
      </c>
      <c r="C124" s="7" t="s">
        <v>9329</v>
      </c>
      <c r="D124" s="7" t="s">
        <v>9330</v>
      </c>
      <c r="E124" s="7" t="s">
        <v>9331</v>
      </c>
      <c r="F124" s="7" t="s">
        <v>9332</v>
      </c>
      <c r="G124" s="7"/>
      <c r="H124" s="17" t="s">
        <v>9333</v>
      </c>
      <c r="I124" s="7">
        <v>4.9000000000000004</v>
      </c>
      <c r="J124" s="7">
        <v>570</v>
      </c>
      <c r="K124" s="7" t="s">
        <v>9334</v>
      </c>
      <c r="L124" s="7" t="s">
        <v>9236</v>
      </c>
      <c r="M124" s="7" t="s">
        <v>307</v>
      </c>
      <c r="N124" s="7" t="s">
        <v>316</v>
      </c>
      <c r="O124" s="7"/>
      <c r="P124" s="7"/>
      <c r="Q124" s="7"/>
      <c r="R124" s="7"/>
      <c r="S124" s="7"/>
      <c r="T124" s="7"/>
      <c r="U124" s="7"/>
      <c r="V124" s="7"/>
      <c r="W124" s="7"/>
      <c r="X124" s="7"/>
      <c r="Y124" s="7"/>
      <c r="Z124" s="7"/>
      <c r="AA124" s="7"/>
      <c r="AB124" s="7"/>
      <c r="AC124" s="7"/>
      <c r="AD124" s="7"/>
      <c r="AE124" s="7"/>
      <c r="AF124" s="7"/>
      <c r="AG124" s="7"/>
      <c r="AH124" s="7"/>
      <c r="AI124" s="7"/>
      <c r="AJ124" s="7"/>
      <c r="AK124" s="7"/>
      <c r="AL124" s="7"/>
    </row>
    <row r="125" spans="1:38" ht="22.5" customHeight="1">
      <c r="A125" t="s">
        <v>14466</v>
      </c>
      <c r="B125" s="7" t="s">
        <v>7500</v>
      </c>
      <c r="C125" s="7" t="s">
        <v>9335</v>
      </c>
      <c r="D125" s="7" t="s">
        <v>9336</v>
      </c>
      <c r="E125" s="7" t="s">
        <v>9337</v>
      </c>
      <c r="F125" s="7" t="s">
        <v>9338</v>
      </c>
      <c r="G125" s="7"/>
      <c r="H125" s="17" t="s">
        <v>9339</v>
      </c>
      <c r="I125" s="7">
        <v>4.7</v>
      </c>
      <c r="J125" s="7">
        <v>839</v>
      </c>
      <c r="K125" s="7" t="s">
        <v>9340</v>
      </c>
      <c r="L125" s="7" t="s">
        <v>9341</v>
      </c>
      <c r="M125" s="7" t="s">
        <v>307</v>
      </c>
      <c r="N125" s="7" t="s">
        <v>316</v>
      </c>
      <c r="O125" s="7"/>
      <c r="P125" s="7"/>
      <c r="Q125" s="7"/>
      <c r="R125" s="7"/>
      <c r="S125" s="7"/>
      <c r="T125" s="7"/>
      <c r="U125" s="7"/>
      <c r="V125" s="7"/>
      <c r="W125" s="7"/>
      <c r="X125" s="7"/>
      <c r="Y125" s="7"/>
      <c r="Z125" s="7"/>
      <c r="AA125" s="7"/>
      <c r="AB125" s="7"/>
      <c r="AC125" s="7"/>
      <c r="AD125" s="7"/>
      <c r="AE125" s="7"/>
      <c r="AF125" s="7"/>
      <c r="AG125" s="7"/>
      <c r="AH125" s="7"/>
      <c r="AI125" s="7"/>
      <c r="AJ125" s="7"/>
      <c r="AK125" s="7"/>
      <c r="AL125" s="7"/>
    </row>
    <row r="126" spans="1:38" ht="22.5" customHeight="1">
      <c r="A126" t="s">
        <v>14466</v>
      </c>
      <c r="B126" s="7" t="s">
        <v>7500</v>
      </c>
      <c r="C126" s="7" t="s">
        <v>9342</v>
      </c>
      <c r="D126" s="7" t="s">
        <v>9343</v>
      </c>
      <c r="E126" s="7" t="s">
        <v>9344</v>
      </c>
      <c r="F126" s="7" t="s">
        <v>9345</v>
      </c>
      <c r="G126" s="7"/>
      <c r="H126" s="17" t="s">
        <v>9346</v>
      </c>
      <c r="I126" s="7">
        <v>4.9000000000000004</v>
      </c>
      <c r="J126" s="7">
        <v>293</v>
      </c>
      <c r="K126" s="7" t="s">
        <v>9347</v>
      </c>
      <c r="L126" s="7" t="s">
        <v>9348</v>
      </c>
      <c r="M126" s="7" t="s">
        <v>307</v>
      </c>
      <c r="N126" s="7" t="s">
        <v>316</v>
      </c>
      <c r="O126" s="7"/>
      <c r="P126" s="7"/>
      <c r="Q126" s="7"/>
      <c r="R126" s="7"/>
      <c r="S126" s="7"/>
      <c r="T126" s="7"/>
      <c r="U126" s="7"/>
      <c r="V126" s="7"/>
      <c r="W126" s="7"/>
      <c r="X126" s="7"/>
      <c r="Y126" s="7"/>
      <c r="Z126" s="7"/>
      <c r="AA126" s="7"/>
      <c r="AB126" s="7"/>
      <c r="AC126" s="7"/>
      <c r="AD126" s="7"/>
      <c r="AE126" s="7"/>
      <c r="AF126" s="7"/>
      <c r="AG126" s="7"/>
      <c r="AH126" s="7"/>
      <c r="AI126" s="7"/>
      <c r="AJ126" s="7"/>
      <c r="AK126" s="7"/>
      <c r="AL126" s="7"/>
    </row>
    <row r="127" spans="1:38" ht="22.5" customHeight="1">
      <c r="A127" t="s">
        <v>14466</v>
      </c>
      <c r="B127" s="7" t="s">
        <v>7500</v>
      </c>
      <c r="C127" s="7" t="s">
        <v>9349</v>
      </c>
      <c r="D127" s="7" t="s">
        <v>9350</v>
      </c>
      <c r="E127" s="7" t="s">
        <v>9351</v>
      </c>
      <c r="F127" s="7" t="s">
        <v>9352</v>
      </c>
      <c r="G127" s="7"/>
      <c r="H127" s="17" t="s">
        <v>9353</v>
      </c>
      <c r="I127" s="7">
        <v>4.9000000000000004</v>
      </c>
      <c r="J127" s="7">
        <v>425</v>
      </c>
      <c r="K127" s="7" t="s">
        <v>9354</v>
      </c>
      <c r="L127" s="7" t="s">
        <v>9355</v>
      </c>
      <c r="M127" s="7" t="s">
        <v>9356</v>
      </c>
      <c r="N127" s="7" t="s">
        <v>316</v>
      </c>
      <c r="O127" s="7"/>
      <c r="P127" s="7"/>
      <c r="Q127" s="7"/>
      <c r="R127" s="7"/>
      <c r="S127" s="7"/>
      <c r="T127" s="7"/>
      <c r="U127" s="7"/>
      <c r="V127" s="7"/>
      <c r="W127" s="7"/>
      <c r="X127" s="7"/>
      <c r="Y127" s="7"/>
      <c r="Z127" s="7"/>
      <c r="AA127" s="7"/>
      <c r="AB127" s="7"/>
      <c r="AC127" s="7"/>
      <c r="AD127" s="7"/>
      <c r="AE127" s="7"/>
      <c r="AF127" s="7"/>
      <c r="AG127" s="7"/>
      <c r="AH127" s="7"/>
      <c r="AI127" s="7"/>
      <c r="AJ127" s="7"/>
      <c r="AK127" s="7"/>
      <c r="AL127" s="7"/>
    </row>
    <row r="128" spans="1:38" ht="22.5" customHeight="1">
      <c r="A128" t="s">
        <v>14466</v>
      </c>
      <c r="B128" s="7" t="s">
        <v>7500</v>
      </c>
      <c r="C128" s="7" t="s">
        <v>9357</v>
      </c>
      <c r="D128" s="7" t="s">
        <v>9358</v>
      </c>
      <c r="E128" s="7" t="s">
        <v>9359</v>
      </c>
      <c r="F128" s="7" t="s">
        <v>9360</v>
      </c>
      <c r="G128" s="7"/>
      <c r="H128" s="17" t="s">
        <v>9361</v>
      </c>
      <c r="I128" s="7">
        <v>4.8</v>
      </c>
      <c r="J128" s="7">
        <v>245</v>
      </c>
      <c r="K128" s="7" t="s">
        <v>9362</v>
      </c>
      <c r="L128" s="7" t="s">
        <v>9363</v>
      </c>
      <c r="M128" s="7" t="s">
        <v>307</v>
      </c>
      <c r="N128" s="7" t="s">
        <v>316</v>
      </c>
      <c r="O128" s="7"/>
      <c r="P128" s="7"/>
      <c r="Q128" s="7"/>
      <c r="R128" s="7"/>
      <c r="S128" s="7"/>
      <c r="T128" s="7"/>
      <c r="U128" s="7"/>
      <c r="V128" s="7"/>
      <c r="W128" s="7"/>
      <c r="X128" s="7"/>
      <c r="Y128" s="7"/>
      <c r="Z128" s="7"/>
      <c r="AA128" s="7"/>
      <c r="AB128" s="7"/>
      <c r="AC128" s="7"/>
      <c r="AD128" s="7"/>
      <c r="AE128" s="7"/>
      <c r="AF128" s="7"/>
      <c r="AG128" s="7"/>
      <c r="AH128" s="7"/>
      <c r="AI128" s="7"/>
      <c r="AJ128" s="7"/>
      <c r="AK128" s="7"/>
      <c r="AL128" s="7"/>
    </row>
    <row r="129" spans="1:38" ht="22.5" customHeight="1">
      <c r="A129" t="s">
        <v>14466</v>
      </c>
      <c r="B129" s="7" t="s">
        <v>7500</v>
      </c>
      <c r="C129" s="7" t="s">
        <v>9364</v>
      </c>
      <c r="D129" s="7" t="s">
        <v>9365</v>
      </c>
      <c r="E129" s="7" t="s">
        <v>9366</v>
      </c>
      <c r="F129" s="7" t="s">
        <v>9367</v>
      </c>
      <c r="G129" s="7"/>
      <c r="H129" s="17" t="s">
        <v>9368</v>
      </c>
      <c r="I129" s="7">
        <v>4.9000000000000004</v>
      </c>
      <c r="J129" s="7">
        <v>228</v>
      </c>
      <c r="K129" s="7" t="s">
        <v>9369</v>
      </c>
      <c r="L129" s="7" t="s">
        <v>9370</v>
      </c>
      <c r="M129" s="7" t="s">
        <v>307</v>
      </c>
      <c r="N129" s="7" t="s">
        <v>316</v>
      </c>
      <c r="O129" s="7"/>
      <c r="P129" s="7"/>
      <c r="Q129" s="7"/>
      <c r="R129" s="7"/>
      <c r="S129" s="7"/>
      <c r="T129" s="7"/>
      <c r="U129" s="7"/>
      <c r="V129" s="7"/>
      <c r="W129" s="7"/>
      <c r="X129" s="7"/>
      <c r="Y129" s="7"/>
      <c r="Z129" s="7"/>
      <c r="AA129" s="7"/>
      <c r="AB129" s="7"/>
      <c r="AC129" s="7"/>
      <c r="AD129" s="7"/>
      <c r="AE129" s="7"/>
      <c r="AF129" s="7"/>
      <c r="AG129" s="7"/>
      <c r="AH129" s="7"/>
      <c r="AI129" s="7"/>
      <c r="AJ129" s="7"/>
      <c r="AK129" s="7"/>
      <c r="AL129" s="7"/>
    </row>
    <row r="130" spans="1:38" ht="22.5" customHeight="1">
      <c r="A130" t="s">
        <v>14466</v>
      </c>
      <c r="B130" s="7" t="s">
        <v>7500</v>
      </c>
      <c r="C130" s="7" t="s">
        <v>9371</v>
      </c>
      <c r="D130" s="7" t="s">
        <v>9372</v>
      </c>
      <c r="E130" s="7" t="s">
        <v>9373</v>
      </c>
      <c r="F130" s="7" t="s">
        <v>9374</v>
      </c>
      <c r="G130" s="7"/>
      <c r="H130" s="17" t="s">
        <v>9375</v>
      </c>
      <c r="I130" s="7">
        <v>5</v>
      </c>
      <c r="J130" s="7">
        <v>503</v>
      </c>
      <c r="K130" s="7" t="s">
        <v>9376</v>
      </c>
      <c r="L130" s="7" t="s">
        <v>9377</v>
      </c>
      <c r="M130" s="7" t="s">
        <v>9378</v>
      </c>
      <c r="N130" s="7" t="s">
        <v>316</v>
      </c>
      <c r="O130" s="7"/>
      <c r="P130" s="7"/>
      <c r="Q130" s="7"/>
      <c r="R130" s="7"/>
      <c r="S130" s="7"/>
      <c r="T130" s="7"/>
      <c r="U130" s="7"/>
      <c r="V130" s="7"/>
      <c r="W130" s="7"/>
      <c r="X130" s="7"/>
      <c r="Y130" s="7"/>
      <c r="Z130" s="7"/>
      <c r="AA130" s="7"/>
      <c r="AB130" s="7"/>
      <c r="AC130" s="7"/>
      <c r="AD130" s="7"/>
      <c r="AE130" s="7"/>
      <c r="AF130" s="7"/>
      <c r="AG130" s="7"/>
      <c r="AH130" s="7"/>
      <c r="AI130" s="7"/>
      <c r="AJ130" s="7"/>
      <c r="AK130" s="7"/>
      <c r="AL130" s="7"/>
    </row>
    <row r="131" spans="1:38" ht="22.5" customHeight="1">
      <c r="A131" t="s">
        <v>14466</v>
      </c>
      <c r="B131" s="7" t="s">
        <v>7500</v>
      </c>
      <c r="C131" s="7" t="s">
        <v>9379</v>
      </c>
      <c r="D131" s="7" t="s">
        <v>9380</v>
      </c>
      <c r="E131" s="7" t="s">
        <v>9381</v>
      </c>
      <c r="F131" s="7" t="s">
        <v>9382</v>
      </c>
      <c r="G131" s="7"/>
      <c r="H131" s="17" t="s">
        <v>9383</v>
      </c>
      <c r="I131" s="7">
        <v>4.9000000000000004</v>
      </c>
      <c r="J131" s="7">
        <v>232</v>
      </c>
      <c r="K131" s="7" t="s">
        <v>9384</v>
      </c>
      <c r="L131" s="7" t="s">
        <v>9385</v>
      </c>
      <c r="M131" s="7" t="s">
        <v>307</v>
      </c>
      <c r="N131" s="7" t="s">
        <v>316</v>
      </c>
      <c r="O131" s="7"/>
      <c r="P131" s="7"/>
      <c r="Q131" s="7"/>
      <c r="R131" s="7"/>
      <c r="S131" s="7"/>
      <c r="T131" s="7"/>
      <c r="U131" s="7"/>
      <c r="V131" s="7"/>
      <c r="W131" s="7"/>
      <c r="X131" s="7"/>
      <c r="Y131" s="7"/>
      <c r="Z131" s="7"/>
      <c r="AA131" s="7"/>
      <c r="AB131" s="7"/>
      <c r="AC131" s="7"/>
      <c r="AD131" s="7"/>
      <c r="AE131" s="7"/>
      <c r="AF131" s="7"/>
      <c r="AG131" s="7"/>
      <c r="AH131" s="7"/>
      <c r="AI131" s="7"/>
      <c r="AJ131" s="7"/>
      <c r="AK131" s="7"/>
      <c r="AL131" s="7"/>
    </row>
    <row r="132" spans="1:38" ht="22.5" customHeight="1">
      <c r="A132" t="s">
        <v>14466</v>
      </c>
      <c r="B132" s="7" t="s">
        <v>7500</v>
      </c>
      <c r="C132" s="7" t="s">
        <v>9386</v>
      </c>
      <c r="D132" s="7" t="s">
        <v>9387</v>
      </c>
      <c r="E132" s="7" t="s">
        <v>9388</v>
      </c>
      <c r="F132" s="7" t="s">
        <v>9389</v>
      </c>
      <c r="G132" s="7"/>
      <c r="H132" s="17" t="s">
        <v>9390</v>
      </c>
      <c r="I132" s="7">
        <v>4.9000000000000004</v>
      </c>
      <c r="J132" s="7">
        <v>18</v>
      </c>
      <c r="K132" s="7" t="s">
        <v>9391</v>
      </c>
      <c r="L132" s="7" t="s">
        <v>9392</v>
      </c>
      <c r="M132" s="7" t="s">
        <v>307</v>
      </c>
      <c r="N132" s="7" t="s">
        <v>316</v>
      </c>
      <c r="O132" s="7"/>
      <c r="P132" s="7"/>
      <c r="Q132" s="7"/>
      <c r="R132" s="7"/>
      <c r="S132" s="7"/>
      <c r="T132" s="7"/>
      <c r="U132" s="7"/>
      <c r="V132" s="7"/>
      <c r="W132" s="7"/>
      <c r="X132" s="7"/>
      <c r="Y132" s="7"/>
      <c r="Z132" s="7"/>
      <c r="AA132" s="7"/>
      <c r="AB132" s="7"/>
      <c r="AC132" s="7"/>
      <c r="AD132" s="7"/>
      <c r="AE132" s="7"/>
      <c r="AF132" s="7"/>
      <c r="AG132" s="7"/>
      <c r="AH132" s="7"/>
      <c r="AI132" s="7"/>
      <c r="AJ132" s="7"/>
      <c r="AK132" s="7"/>
      <c r="AL132" s="7"/>
    </row>
    <row r="133" spans="1:38" ht="22.5" customHeight="1">
      <c r="A133" t="s">
        <v>14466</v>
      </c>
      <c r="B133" s="7" t="s">
        <v>7500</v>
      </c>
      <c r="C133" s="7" t="s">
        <v>9393</v>
      </c>
      <c r="D133" s="7" t="s">
        <v>9394</v>
      </c>
      <c r="E133" s="7" t="s">
        <v>9395</v>
      </c>
      <c r="F133" s="7" t="s">
        <v>9396</v>
      </c>
      <c r="G133" s="7"/>
      <c r="H133" s="17" t="s">
        <v>9397</v>
      </c>
      <c r="I133" s="7">
        <v>4.8</v>
      </c>
      <c r="J133" s="7">
        <v>124</v>
      </c>
      <c r="K133" s="7" t="s">
        <v>9398</v>
      </c>
      <c r="L133" s="7" t="s">
        <v>9399</v>
      </c>
      <c r="M133" s="7" t="s">
        <v>307</v>
      </c>
      <c r="N133" s="7" t="s">
        <v>27</v>
      </c>
      <c r="O133" s="7"/>
      <c r="P133" s="7"/>
      <c r="Q133" s="7"/>
      <c r="R133" s="7"/>
      <c r="S133" s="7"/>
      <c r="T133" s="7"/>
      <c r="U133" s="7"/>
      <c r="V133" s="7"/>
      <c r="W133" s="7"/>
      <c r="X133" s="7"/>
      <c r="Y133" s="7"/>
      <c r="Z133" s="7"/>
      <c r="AA133" s="7"/>
      <c r="AB133" s="7"/>
      <c r="AC133" s="7"/>
      <c r="AD133" s="7"/>
      <c r="AE133" s="7"/>
      <c r="AF133" s="7"/>
      <c r="AG133" s="7"/>
      <c r="AH133" s="7"/>
      <c r="AI133" s="7"/>
      <c r="AJ133" s="7"/>
      <c r="AK133" s="7"/>
      <c r="AL133" s="7"/>
    </row>
    <row r="134" spans="1:38" ht="22.5" customHeight="1">
      <c r="A134" t="s">
        <v>14466</v>
      </c>
      <c r="B134" s="7" t="s">
        <v>7500</v>
      </c>
      <c r="C134" s="7" t="s">
        <v>9400</v>
      </c>
      <c r="D134" s="7" t="s">
        <v>9401</v>
      </c>
      <c r="E134" s="7" t="s">
        <v>9402</v>
      </c>
      <c r="F134" s="7" t="s">
        <v>9403</v>
      </c>
      <c r="G134" s="7"/>
      <c r="H134" s="17" t="s">
        <v>9404</v>
      </c>
      <c r="I134" s="7">
        <v>5</v>
      </c>
      <c r="J134" s="7">
        <v>13</v>
      </c>
      <c r="K134" s="7" t="s">
        <v>9405</v>
      </c>
      <c r="L134" s="7" t="s">
        <v>9406</v>
      </c>
      <c r="M134" s="7" t="s">
        <v>307</v>
      </c>
      <c r="N134" s="7" t="s">
        <v>462</v>
      </c>
      <c r="O134" s="7"/>
      <c r="P134" s="7"/>
      <c r="Q134" s="7"/>
      <c r="R134" s="7"/>
      <c r="S134" s="7"/>
      <c r="T134" s="7"/>
      <c r="U134" s="7"/>
      <c r="V134" s="7"/>
      <c r="W134" s="7"/>
      <c r="X134" s="7"/>
      <c r="Y134" s="7"/>
      <c r="Z134" s="7"/>
      <c r="AA134" s="7"/>
      <c r="AB134" s="7"/>
      <c r="AC134" s="7"/>
      <c r="AD134" s="7"/>
      <c r="AE134" s="7"/>
      <c r="AF134" s="7"/>
      <c r="AG134" s="7"/>
      <c r="AH134" s="7"/>
      <c r="AI134" s="7"/>
      <c r="AJ134" s="7"/>
      <c r="AK134" s="7"/>
      <c r="AL134" s="7"/>
    </row>
    <row r="135" spans="1:38" ht="22.5" customHeight="1">
      <c r="A135" t="s">
        <v>14466</v>
      </c>
      <c r="B135" s="7" t="s">
        <v>7500</v>
      </c>
      <c r="C135" s="7" t="s">
        <v>9407</v>
      </c>
      <c r="D135" s="7" t="s">
        <v>9408</v>
      </c>
      <c r="E135" s="7" t="s">
        <v>9409</v>
      </c>
      <c r="F135" s="7" t="s">
        <v>9410</v>
      </c>
      <c r="G135" s="7"/>
      <c r="H135" s="17" t="s">
        <v>9411</v>
      </c>
      <c r="I135" s="7">
        <v>4.9000000000000004</v>
      </c>
      <c r="J135" s="9">
        <v>1271</v>
      </c>
      <c r="K135" s="7" t="s">
        <v>9412</v>
      </c>
      <c r="L135" s="7" t="s">
        <v>9413</v>
      </c>
      <c r="M135" s="7" t="s">
        <v>307</v>
      </c>
      <c r="N135" s="7" t="s">
        <v>316</v>
      </c>
      <c r="O135" s="7"/>
      <c r="P135" s="7"/>
      <c r="Q135" s="7"/>
      <c r="R135" s="7"/>
      <c r="S135" s="7"/>
      <c r="T135" s="7"/>
      <c r="U135" s="7"/>
      <c r="V135" s="7"/>
      <c r="W135" s="7"/>
      <c r="X135" s="7"/>
      <c r="Y135" s="7"/>
      <c r="Z135" s="7"/>
      <c r="AA135" s="7"/>
      <c r="AB135" s="7"/>
      <c r="AC135" s="7"/>
      <c r="AD135" s="7"/>
      <c r="AE135" s="7"/>
      <c r="AF135" s="7"/>
      <c r="AG135" s="7"/>
      <c r="AH135" s="7"/>
      <c r="AI135" s="7"/>
      <c r="AJ135" s="7"/>
      <c r="AK135" s="7"/>
      <c r="AL135" s="7"/>
    </row>
    <row r="136" spans="1:38" ht="22.5" customHeight="1">
      <c r="A136" t="s">
        <v>14466</v>
      </c>
      <c r="B136" s="7" t="s">
        <v>7500</v>
      </c>
      <c r="C136" s="7" t="s">
        <v>9414</v>
      </c>
      <c r="D136" s="7" t="s">
        <v>9415</v>
      </c>
      <c r="E136" s="7" t="s">
        <v>9416</v>
      </c>
      <c r="F136" s="7" t="s">
        <v>9417</v>
      </c>
      <c r="G136" s="7"/>
      <c r="H136" s="17" t="s">
        <v>9418</v>
      </c>
      <c r="I136" s="7">
        <v>5</v>
      </c>
      <c r="J136" s="7">
        <v>119</v>
      </c>
      <c r="K136" s="7" t="s">
        <v>9419</v>
      </c>
      <c r="L136" s="7" t="s">
        <v>9420</v>
      </c>
      <c r="M136" s="7" t="s">
        <v>307</v>
      </c>
      <c r="N136" s="7" t="s">
        <v>316</v>
      </c>
      <c r="O136" s="7"/>
      <c r="P136" s="7"/>
      <c r="Q136" s="7"/>
      <c r="R136" s="7"/>
      <c r="S136" s="7"/>
      <c r="T136" s="7"/>
      <c r="U136" s="7"/>
      <c r="V136" s="7"/>
      <c r="W136" s="7"/>
      <c r="X136" s="7"/>
      <c r="Y136" s="7"/>
      <c r="Z136" s="7"/>
      <c r="AA136" s="7"/>
      <c r="AB136" s="7"/>
      <c r="AC136" s="7"/>
      <c r="AD136" s="7"/>
      <c r="AE136" s="7"/>
      <c r="AF136" s="7"/>
      <c r="AG136" s="7"/>
      <c r="AH136" s="7"/>
      <c r="AI136" s="7"/>
      <c r="AJ136" s="7"/>
      <c r="AK136" s="7"/>
      <c r="AL136" s="7"/>
    </row>
    <row r="137" spans="1:38" ht="22.5" customHeight="1">
      <c r="A137" t="s">
        <v>14466</v>
      </c>
      <c r="B137" s="7" t="s">
        <v>7500</v>
      </c>
      <c r="C137" s="7" t="s">
        <v>9421</v>
      </c>
      <c r="D137" s="7" t="s">
        <v>9422</v>
      </c>
      <c r="E137" s="7" t="s">
        <v>9423</v>
      </c>
      <c r="F137" s="7" t="s">
        <v>9424</v>
      </c>
      <c r="G137" s="7"/>
      <c r="H137" s="17" t="s">
        <v>9425</v>
      </c>
      <c r="I137" s="7">
        <v>5</v>
      </c>
      <c r="J137" s="9">
        <v>113</v>
      </c>
      <c r="K137" s="7" t="s">
        <v>9426</v>
      </c>
      <c r="L137" s="7" t="s">
        <v>9427</v>
      </c>
      <c r="M137" s="7" t="s">
        <v>9378</v>
      </c>
      <c r="N137" s="7" t="s">
        <v>324</v>
      </c>
      <c r="O137" s="7"/>
      <c r="P137" s="7"/>
      <c r="Q137" s="7"/>
      <c r="R137" s="7"/>
      <c r="S137" s="7"/>
      <c r="T137" s="7"/>
      <c r="U137" s="7"/>
      <c r="V137" s="7"/>
      <c r="W137" s="7"/>
      <c r="X137" s="7"/>
      <c r="Y137" s="7"/>
      <c r="Z137" s="7"/>
      <c r="AA137" s="7"/>
      <c r="AB137" s="7"/>
      <c r="AC137" s="7"/>
      <c r="AD137" s="7"/>
      <c r="AE137" s="7"/>
      <c r="AF137" s="7"/>
      <c r="AG137" s="7"/>
      <c r="AH137" s="7"/>
      <c r="AI137" s="7"/>
      <c r="AJ137" s="7"/>
      <c r="AK137" s="7"/>
      <c r="AL137" s="7"/>
    </row>
    <row r="138" spans="1:38" ht="22.5" customHeight="1">
      <c r="A138" t="s">
        <v>14466</v>
      </c>
      <c r="B138" s="7" t="s">
        <v>7500</v>
      </c>
      <c r="C138" s="7" t="s">
        <v>9428</v>
      </c>
      <c r="D138" s="7" t="s">
        <v>9429</v>
      </c>
      <c r="E138" s="7" t="s">
        <v>9430</v>
      </c>
      <c r="F138" s="7" t="s">
        <v>9431</v>
      </c>
      <c r="G138" s="7"/>
      <c r="H138" s="17" t="s">
        <v>9432</v>
      </c>
      <c r="I138" s="7">
        <v>4.7</v>
      </c>
      <c r="J138" s="7">
        <v>240</v>
      </c>
      <c r="K138" s="7" t="s">
        <v>9433</v>
      </c>
      <c r="L138" s="7" t="s">
        <v>9434</v>
      </c>
      <c r="M138" s="7" t="s">
        <v>307</v>
      </c>
      <c r="N138" s="7" t="s">
        <v>316</v>
      </c>
      <c r="O138" s="7"/>
      <c r="P138" s="7"/>
      <c r="Q138" s="7"/>
      <c r="R138" s="7"/>
      <c r="S138" s="7"/>
      <c r="T138" s="7"/>
      <c r="U138" s="7"/>
      <c r="V138" s="7"/>
      <c r="W138" s="7"/>
      <c r="X138" s="7"/>
      <c r="Y138" s="7"/>
      <c r="Z138" s="7"/>
      <c r="AA138" s="7"/>
      <c r="AB138" s="7"/>
      <c r="AC138" s="7"/>
      <c r="AD138" s="7"/>
      <c r="AE138" s="7"/>
      <c r="AF138" s="7"/>
      <c r="AG138" s="7"/>
      <c r="AH138" s="7"/>
      <c r="AI138" s="7"/>
      <c r="AJ138" s="7"/>
      <c r="AK138" s="7"/>
      <c r="AL138" s="7"/>
    </row>
    <row r="139" spans="1:38" ht="22.5" customHeight="1">
      <c r="A139" t="s">
        <v>14466</v>
      </c>
      <c r="B139" s="7" t="s">
        <v>7500</v>
      </c>
      <c r="C139" s="7" t="s">
        <v>9435</v>
      </c>
      <c r="D139" s="7" t="s">
        <v>9436</v>
      </c>
      <c r="E139" s="7" t="s">
        <v>9437</v>
      </c>
      <c r="F139" s="7" t="s">
        <v>9438</v>
      </c>
      <c r="G139" s="7"/>
      <c r="H139" s="17" t="s">
        <v>9439</v>
      </c>
      <c r="I139" s="7">
        <v>5</v>
      </c>
      <c r="J139" s="9">
        <v>1527</v>
      </c>
      <c r="K139" s="7" t="s">
        <v>9440</v>
      </c>
      <c r="L139" s="7" t="s">
        <v>9392</v>
      </c>
      <c r="M139" s="7" t="s">
        <v>307</v>
      </c>
      <c r="N139" s="7" t="s">
        <v>316</v>
      </c>
      <c r="O139" s="7"/>
      <c r="P139" s="7"/>
      <c r="Q139" s="7"/>
      <c r="R139" s="7"/>
      <c r="S139" s="7"/>
      <c r="T139" s="7"/>
      <c r="U139" s="7"/>
      <c r="V139" s="7"/>
      <c r="W139" s="7"/>
      <c r="X139" s="7"/>
      <c r="Y139" s="7"/>
      <c r="Z139" s="7"/>
      <c r="AA139" s="7"/>
      <c r="AB139" s="7"/>
      <c r="AC139" s="7"/>
      <c r="AD139" s="7"/>
      <c r="AE139" s="7"/>
      <c r="AF139" s="7"/>
      <c r="AG139" s="7"/>
      <c r="AH139" s="7"/>
      <c r="AI139" s="7"/>
      <c r="AJ139" s="7"/>
      <c r="AK139" s="7"/>
      <c r="AL139" s="7"/>
    </row>
    <row r="140" spans="1:38" ht="22.5" customHeight="1">
      <c r="A140" t="s">
        <v>14466</v>
      </c>
      <c r="B140" s="7" t="s">
        <v>7500</v>
      </c>
      <c r="C140" s="7" t="s">
        <v>9441</v>
      </c>
      <c r="D140" s="7" t="s">
        <v>9442</v>
      </c>
      <c r="E140" s="7" t="s">
        <v>9443</v>
      </c>
      <c r="F140" s="7" t="s">
        <v>9444</v>
      </c>
      <c r="G140" s="7"/>
      <c r="H140" s="17" t="s">
        <v>9445</v>
      </c>
      <c r="I140" s="7">
        <v>4.9000000000000004</v>
      </c>
      <c r="J140" s="7">
        <v>62</v>
      </c>
      <c r="K140" s="7" t="s">
        <v>9446</v>
      </c>
      <c r="L140" s="7" t="s">
        <v>9447</v>
      </c>
      <c r="M140" s="7" t="s">
        <v>307</v>
      </c>
      <c r="N140" s="7" t="s">
        <v>316</v>
      </c>
      <c r="O140" s="7"/>
      <c r="P140" s="7"/>
      <c r="Q140" s="7"/>
      <c r="R140" s="7"/>
      <c r="S140" s="7"/>
      <c r="T140" s="7"/>
      <c r="U140" s="7"/>
      <c r="V140" s="7"/>
      <c r="W140" s="7"/>
      <c r="X140" s="7"/>
      <c r="Y140" s="7"/>
      <c r="Z140" s="7"/>
      <c r="AA140" s="7"/>
      <c r="AB140" s="7"/>
      <c r="AC140" s="7"/>
      <c r="AD140" s="7"/>
      <c r="AE140" s="7"/>
      <c r="AF140" s="7"/>
      <c r="AG140" s="7"/>
      <c r="AH140" s="7"/>
      <c r="AI140" s="7"/>
      <c r="AJ140" s="7"/>
      <c r="AK140" s="7"/>
      <c r="AL140" s="7"/>
    </row>
    <row r="141" spans="1:38" ht="22.5" customHeight="1">
      <c r="A141" t="s">
        <v>14466</v>
      </c>
      <c r="B141" s="7" t="s">
        <v>7500</v>
      </c>
      <c r="C141" s="7" t="s">
        <v>9448</v>
      </c>
      <c r="D141" s="7" t="s">
        <v>9449</v>
      </c>
      <c r="E141" s="7" t="s">
        <v>8697</v>
      </c>
      <c r="F141" s="7" t="s">
        <v>9450</v>
      </c>
      <c r="G141" s="7"/>
      <c r="H141" s="17" t="s">
        <v>9451</v>
      </c>
      <c r="I141" s="7">
        <v>5</v>
      </c>
      <c r="J141" s="7">
        <v>105</v>
      </c>
      <c r="K141" s="7" t="s">
        <v>9452</v>
      </c>
      <c r="L141" s="7" t="s">
        <v>9453</v>
      </c>
      <c r="M141" s="7" t="s">
        <v>91</v>
      </c>
      <c r="N141" s="7" t="s">
        <v>316</v>
      </c>
      <c r="O141" s="7"/>
      <c r="P141" s="7"/>
      <c r="Q141" s="7"/>
      <c r="R141" s="7"/>
      <c r="S141" s="7"/>
      <c r="T141" s="7"/>
      <c r="U141" s="7"/>
      <c r="V141" s="7"/>
      <c r="W141" s="7"/>
      <c r="X141" s="7"/>
      <c r="Y141" s="7"/>
      <c r="Z141" s="7"/>
      <c r="AA141" s="7"/>
      <c r="AB141" s="7"/>
      <c r="AC141" s="7"/>
      <c r="AD141" s="7"/>
      <c r="AE141" s="7"/>
      <c r="AF141" s="7"/>
      <c r="AG141" s="7"/>
      <c r="AH141" s="7"/>
      <c r="AI141" s="7"/>
      <c r="AJ141" s="7"/>
      <c r="AK141" s="7"/>
      <c r="AL141" s="7"/>
    </row>
    <row r="142" spans="1:38" ht="22.5" customHeight="1">
      <c r="A142" t="s">
        <v>14466</v>
      </c>
      <c r="B142" s="7" t="s">
        <v>7500</v>
      </c>
      <c r="C142" s="7" t="s">
        <v>9454</v>
      </c>
      <c r="D142" s="7" t="s">
        <v>9455</v>
      </c>
      <c r="E142" s="7" t="s">
        <v>9456</v>
      </c>
      <c r="F142" s="7" t="s">
        <v>9457</v>
      </c>
      <c r="G142" s="7"/>
      <c r="H142" s="17" t="s">
        <v>9458</v>
      </c>
      <c r="I142" s="7">
        <v>4.8</v>
      </c>
      <c r="J142" s="7">
        <v>128</v>
      </c>
      <c r="K142" s="7" t="s">
        <v>9459</v>
      </c>
      <c r="L142" s="7" t="s">
        <v>9460</v>
      </c>
      <c r="M142" s="7" t="s">
        <v>35</v>
      </c>
      <c r="N142" s="7" t="s">
        <v>316</v>
      </c>
      <c r="O142" s="7"/>
      <c r="P142" s="7"/>
      <c r="Q142" s="7"/>
      <c r="R142" s="7"/>
      <c r="S142" s="7"/>
      <c r="T142" s="7"/>
      <c r="U142" s="7"/>
      <c r="V142" s="7"/>
      <c r="W142" s="7"/>
      <c r="X142" s="7"/>
      <c r="Y142" s="7"/>
      <c r="Z142" s="7"/>
      <c r="AA142" s="7"/>
      <c r="AB142" s="7"/>
      <c r="AC142" s="7"/>
      <c r="AD142" s="7"/>
      <c r="AE142" s="7"/>
      <c r="AF142" s="7"/>
      <c r="AG142" s="7"/>
      <c r="AH142" s="7"/>
      <c r="AI142" s="7"/>
      <c r="AJ142" s="7"/>
      <c r="AK142" s="7"/>
      <c r="AL142" s="7"/>
    </row>
    <row r="143" spans="1:38" ht="22.5" customHeight="1">
      <c r="A143" t="s">
        <v>14466</v>
      </c>
      <c r="B143" s="7" t="s">
        <v>35</v>
      </c>
      <c r="C143" s="7" t="s">
        <v>9461</v>
      </c>
      <c r="D143" s="7" t="s">
        <v>9462</v>
      </c>
      <c r="E143" s="7" t="s">
        <v>9463</v>
      </c>
      <c r="F143" s="7">
        <f>13102775678</f>
        <v>13102775678</v>
      </c>
      <c r="G143" s="7"/>
      <c r="H143" s="17" t="s">
        <v>9464</v>
      </c>
      <c r="I143" s="7">
        <v>5</v>
      </c>
      <c r="J143" s="9">
        <v>1755</v>
      </c>
      <c r="K143" s="7" t="s">
        <v>9465</v>
      </c>
      <c r="L143" s="7" t="s">
        <v>9466</v>
      </c>
      <c r="M143" s="7" t="s">
        <v>91</v>
      </c>
      <c r="N143" s="7" t="s">
        <v>27</v>
      </c>
      <c r="O143" s="7"/>
      <c r="P143" s="7"/>
      <c r="Q143" s="7"/>
      <c r="R143" s="7"/>
      <c r="S143" s="7"/>
      <c r="T143" s="7"/>
      <c r="U143" s="7"/>
      <c r="V143" s="7"/>
      <c r="W143" s="7"/>
      <c r="X143" s="7"/>
      <c r="Y143" s="7"/>
      <c r="Z143" s="7"/>
      <c r="AA143" s="7"/>
      <c r="AB143" s="7"/>
      <c r="AC143" s="7"/>
      <c r="AD143" s="7"/>
      <c r="AE143" s="7"/>
      <c r="AF143" s="7"/>
      <c r="AG143" s="7"/>
      <c r="AH143" s="7"/>
      <c r="AI143" s="7"/>
      <c r="AJ143" s="7"/>
      <c r="AK143" s="7"/>
      <c r="AL143" s="7"/>
    </row>
    <row r="144" spans="1:38" ht="22.5" customHeight="1">
      <c r="A144" t="s">
        <v>14466</v>
      </c>
      <c r="B144" s="7" t="s">
        <v>35</v>
      </c>
      <c r="C144" s="7" t="s">
        <v>9467</v>
      </c>
      <c r="D144" s="7" t="s">
        <v>9468</v>
      </c>
      <c r="E144" s="7" t="s">
        <v>9469</v>
      </c>
      <c r="F144" s="7">
        <f>13104743765</f>
        <v>13104743765</v>
      </c>
      <c r="G144" s="7"/>
      <c r="H144" s="17" t="s">
        <v>9470</v>
      </c>
      <c r="I144" s="7">
        <v>4.9000000000000004</v>
      </c>
      <c r="J144" s="7">
        <v>641</v>
      </c>
      <c r="K144" s="7" t="s">
        <v>9471</v>
      </c>
      <c r="L144" s="7" t="s">
        <v>9472</v>
      </c>
      <c r="M144" s="7" t="s">
        <v>438</v>
      </c>
      <c r="N144" s="7" t="s">
        <v>27</v>
      </c>
      <c r="O144" s="7"/>
      <c r="P144" s="7"/>
      <c r="Q144" s="7"/>
      <c r="R144" s="7"/>
      <c r="S144" s="7"/>
      <c r="T144" s="7"/>
      <c r="U144" s="7"/>
      <c r="V144" s="7"/>
      <c r="W144" s="7"/>
      <c r="X144" s="7"/>
      <c r="Y144" s="7"/>
      <c r="Z144" s="7"/>
      <c r="AA144" s="7"/>
      <c r="AB144" s="7"/>
      <c r="AC144" s="7"/>
      <c r="AD144" s="7"/>
      <c r="AE144" s="7"/>
      <c r="AF144" s="7"/>
      <c r="AG144" s="7"/>
      <c r="AH144" s="7"/>
      <c r="AI144" s="7"/>
      <c r="AJ144" s="7"/>
      <c r="AK144" s="7"/>
      <c r="AL144" s="7"/>
    </row>
    <row r="145" spans="1:38" ht="22.5" customHeight="1">
      <c r="A145" t="s">
        <v>14466</v>
      </c>
      <c r="B145" s="7" t="s">
        <v>35</v>
      </c>
      <c r="C145" s="7" t="s">
        <v>9473</v>
      </c>
      <c r="D145" s="7" t="s">
        <v>9474</v>
      </c>
      <c r="E145" s="7" t="s">
        <v>9475</v>
      </c>
      <c r="F145" s="7">
        <f>12135708775</f>
        <v>12135708775</v>
      </c>
      <c r="G145" s="7"/>
      <c r="H145" s="17" t="s">
        <v>9476</v>
      </c>
      <c r="I145" s="7">
        <v>4.9000000000000004</v>
      </c>
      <c r="J145" s="7">
        <v>812</v>
      </c>
      <c r="K145" s="7" t="s">
        <v>9477</v>
      </c>
      <c r="L145" s="7" t="s">
        <v>9478</v>
      </c>
      <c r="M145" s="7" t="s">
        <v>91</v>
      </c>
      <c r="N145" s="7" t="s">
        <v>27</v>
      </c>
      <c r="O145" s="7"/>
      <c r="P145" s="7"/>
      <c r="Q145" s="7"/>
      <c r="R145" s="7"/>
      <c r="S145" s="7"/>
      <c r="T145" s="7"/>
      <c r="U145" s="7"/>
      <c r="V145" s="7"/>
      <c r="W145" s="7"/>
      <c r="X145" s="7"/>
      <c r="Y145" s="7"/>
      <c r="Z145" s="7"/>
      <c r="AA145" s="7"/>
      <c r="AB145" s="7"/>
      <c r="AC145" s="7"/>
      <c r="AD145" s="7"/>
      <c r="AE145" s="7"/>
      <c r="AF145" s="7"/>
      <c r="AG145" s="7"/>
      <c r="AH145" s="7"/>
      <c r="AI145" s="7"/>
      <c r="AJ145" s="7"/>
      <c r="AK145" s="7"/>
      <c r="AL145" s="7"/>
    </row>
    <row r="146" spans="1:38" ht="22.5" customHeight="1">
      <c r="A146" t="s">
        <v>14466</v>
      </c>
      <c r="B146" s="7" t="s">
        <v>35</v>
      </c>
      <c r="C146" s="7" t="s">
        <v>9479</v>
      </c>
      <c r="D146" s="7" t="s">
        <v>9480</v>
      </c>
      <c r="E146" s="7" t="s">
        <v>9481</v>
      </c>
      <c r="F146" s="7">
        <f>14243729159</f>
        <v>14243729159</v>
      </c>
      <c r="G146" s="7"/>
      <c r="H146" s="17" t="s">
        <v>9482</v>
      </c>
      <c r="I146" s="7">
        <v>4.9000000000000004</v>
      </c>
      <c r="J146" s="7">
        <v>169</v>
      </c>
      <c r="K146" s="7" t="s">
        <v>9483</v>
      </c>
      <c r="L146" s="7" t="s">
        <v>9484</v>
      </c>
      <c r="M146" s="7" t="s">
        <v>9485</v>
      </c>
      <c r="N146" s="7" t="s">
        <v>27</v>
      </c>
      <c r="O146" s="7"/>
      <c r="P146" s="7"/>
      <c r="Q146" s="7"/>
      <c r="R146" s="7"/>
      <c r="S146" s="7"/>
      <c r="T146" s="7"/>
      <c r="U146" s="7"/>
      <c r="V146" s="7"/>
      <c r="W146" s="7"/>
      <c r="X146" s="7"/>
      <c r="Y146" s="7"/>
      <c r="Z146" s="7"/>
      <c r="AA146" s="7"/>
      <c r="AB146" s="7"/>
      <c r="AC146" s="7"/>
      <c r="AD146" s="7"/>
      <c r="AE146" s="7"/>
      <c r="AF146" s="7"/>
      <c r="AG146" s="7"/>
      <c r="AH146" s="7"/>
      <c r="AI146" s="7"/>
      <c r="AJ146" s="7"/>
      <c r="AK146" s="7"/>
      <c r="AL146" s="7"/>
    </row>
    <row r="147" spans="1:38" ht="22.5" customHeight="1">
      <c r="A147" t="s">
        <v>14466</v>
      </c>
      <c r="B147" s="7" t="s">
        <v>35</v>
      </c>
      <c r="C147" s="7" t="s">
        <v>9486</v>
      </c>
      <c r="D147" s="7" t="s">
        <v>9487</v>
      </c>
      <c r="E147" s="7" t="s">
        <v>9488</v>
      </c>
      <c r="F147" s="7">
        <f>13236349333</f>
        <v>13236349333</v>
      </c>
      <c r="G147" s="7"/>
      <c r="H147" s="17" t="s">
        <v>9489</v>
      </c>
      <c r="I147" s="7">
        <v>4.8</v>
      </c>
      <c r="J147" s="7">
        <v>920</v>
      </c>
      <c r="K147" s="7" t="s">
        <v>9490</v>
      </c>
      <c r="L147" s="7" t="s">
        <v>9491</v>
      </c>
      <c r="M147" s="7" t="s">
        <v>91</v>
      </c>
      <c r="N147" s="7" t="s">
        <v>44</v>
      </c>
      <c r="O147" s="7"/>
      <c r="P147" s="7"/>
      <c r="Q147" s="7"/>
      <c r="R147" s="7"/>
      <c r="S147" s="7"/>
      <c r="T147" s="7"/>
      <c r="U147" s="7"/>
      <c r="V147" s="7"/>
      <c r="W147" s="7"/>
      <c r="X147" s="7"/>
      <c r="Y147" s="7"/>
      <c r="Z147" s="7"/>
      <c r="AA147" s="7"/>
      <c r="AB147" s="7"/>
      <c r="AC147" s="7"/>
      <c r="AD147" s="7"/>
      <c r="AE147" s="7"/>
      <c r="AF147" s="7"/>
      <c r="AG147" s="7"/>
      <c r="AH147" s="7"/>
      <c r="AI147" s="7"/>
      <c r="AJ147" s="7"/>
      <c r="AK147" s="7"/>
      <c r="AL147" s="7"/>
    </row>
    <row r="148" spans="1:38" ht="22.5" customHeight="1">
      <c r="A148" t="s">
        <v>14466</v>
      </c>
      <c r="B148" s="7" t="s">
        <v>35</v>
      </c>
      <c r="C148" s="7" t="s">
        <v>9492</v>
      </c>
      <c r="D148" s="7" t="s">
        <v>9493</v>
      </c>
      <c r="E148" s="7" t="s">
        <v>9494</v>
      </c>
      <c r="F148" s="7">
        <f>13232188098</f>
        <v>13232188098</v>
      </c>
      <c r="G148" s="7"/>
      <c r="H148" s="17" t="s">
        <v>9495</v>
      </c>
      <c r="I148" s="7">
        <v>4.7</v>
      </c>
      <c r="J148" s="7">
        <v>355</v>
      </c>
      <c r="K148" s="7" t="s">
        <v>9496</v>
      </c>
      <c r="L148" s="7" t="s">
        <v>9497</v>
      </c>
      <c r="M148" s="7" t="s">
        <v>91</v>
      </c>
      <c r="N148" s="7" t="s">
        <v>27</v>
      </c>
      <c r="O148" s="7"/>
      <c r="P148" s="7"/>
      <c r="Q148" s="7"/>
      <c r="R148" s="7"/>
      <c r="S148" s="7"/>
      <c r="T148" s="7"/>
      <c r="U148" s="7"/>
      <c r="V148" s="7"/>
      <c r="W148" s="7"/>
      <c r="X148" s="7"/>
      <c r="Y148" s="7"/>
      <c r="Z148" s="7"/>
      <c r="AA148" s="7"/>
      <c r="AB148" s="7"/>
      <c r="AC148" s="7"/>
      <c r="AD148" s="7"/>
      <c r="AE148" s="7"/>
      <c r="AF148" s="7"/>
      <c r="AG148" s="7"/>
      <c r="AH148" s="7"/>
      <c r="AI148" s="7"/>
      <c r="AJ148" s="7"/>
      <c r="AK148" s="7"/>
      <c r="AL148" s="7"/>
    </row>
    <row r="149" spans="1:38" ht="22.5" customHeight="1">
      <c r="A149" t="s">
        <v>14466</v>
      </c>
      <c r="B149" s="7" t="s">
        <v>35</v>
      </c>
      <c r="C149" s="7" t="s">
        <v>9498</v>
      </c>
      <c r="D149" s="7" t="s">
        <v>9499</v>
      </c>
      <c r="E149" s="7" t="s">
        <v>9500</v>
      </c>
      <c r="F149" s="7">
        <f>13102080811</f>
        <v>13102080811</v>
      </c>
      <c r="G149" s="7"/>
      <c r="H149" s="17" t="s">
        <v>9501</v>
      </c>
      <c r="I149" s="7">
        <v>4.7</v>
      </c>
      <c r="J149" s="7">
        <v>199</v>
      </c>
      <c r="K149" s="7" t="s">
        <v>9502</v>
      </c>
      <c r="L149" s="7" t="s">
        <v>9503</v>
      </c>
      <c r="M149" s="7" t="s">
        <v>35</v>
      </c>
      <c r="N149" s="7" t="s">
        <v>27</v>
      </c>
      <c r="O149" s="7"/>
      <c r="P149" s="7"/>
      <c r="Q149" s="7"/>
      <c r="R149" s="7"/>
      <c r="S149" s="7"/>
      <c r="T149" s="7"/>
      <c r="U149" s="7"/>
      <c r="V149" s="7"/>
      <c r="W149" s="7"/>
      <c r="X149" s="7"/>
      <c r="Y149" s="7"/>
      <c r="Z149" s="7"/>
      <c r="AA149" s="7"/>
      <c r="AB149" s="7"/>
      <c r="AC149" s="7"/>
      <c r="AD149" s="7"/>
      <c r="AE149" s="7"/>
      <c r="AF149" s="7"/>
      <c r="AG149" s="7"/>
      <c r="AH149" s="7"/>
      <c r="AI149" s="7"/>
      <c r="AJ149" s="7"/>
      <c r="AK149" s="7"/>
      <c r="AL149" s="7"/>
    </row>
    <row r="150" spans="1:38" ht="22.5" customHeight="1">
      <c r="A150" t="s">
        <v>14466</v>
      </c>
      <c r="B150" s="7" t="s">
        <v>35</v>
      </c>
      <c r="C150" s="7" t="s">
        <v>9504</v>
      </c>
      <c r="D150" s="7" t="s">
        <v>9505</v>
      </c>
      <c r="E150" s="7" t="s">
        <v>9506</v>
      </c>
      <c r="F150" s="7">
        <f>13105500383</f>
        <v>13105500383</v>
      </c>
      <c r="G150" s="7"/>
      <c r="H150" s="17" t="s">
        <v>9507</v>
      </c>
      <c r="I150" s="7">
        <v>5</v>
      </c>
      <c r="J150" s="7">
        <v>146</v>
      </c>
      <c r="K150" s="7" t="s">
        <v>9508</v>
      </c>
      <c r="L150" s="7" t="s">
        <v>9509</v>
      </c>
      <c r="M150" s="7" t="s">
        <v>91</v>
      </c>
      <c r="N150" s="7" t="s">
        <v>44</v>
      </c>
      <c r="O150" s="7"/>
      <c r="P150" s="7"/>
      <c r="Q150" s="7"/>
      <c r="R150" s="7"/>
      <c r="S150" s="7"/>
      <c r="T150" s="7"/>
      <c r="U150" s="7"/>
      <c r="V150" s="7"/>
      <c r="W150" s="7"/>
      <c r="X150" s="7"/>
      <c r="Y150" s="7"/>
      <c r="Z150" s="7"/>
      <c r="AA150" s="7"/>
      <c r="AB150" s="7"/>
      <c r="AC150" s="7"/>
      <c r="AD150" s="7"/>
      <c r="AE150" s="7"/>
      <c r="AF150" s="7"/>
      <c r="AG150" s="7"/>
      <c r="AH150" s="7"/>
      <c r="AI150" s="7"/>
      <c r="AJ150" s="7"/>
      <c r="AK150" s="7"/>
      <c r="AL150" s="7"/>
    </row>
    <row r="151" spans="1:38" ht="22.5" customHeight="1">
      <c r="A151" t="s">
        <v>14466</v>
      </c>
      <c r="B151" s="7" t="s">
        <v>35</v>
      </c>
      <c r="C151" s="7" t="s">
        <v>9510</v>
      </c>
      <c r="D151" s="7" t="s">
        <v>9511</v>
      </c>
      <c r="E151" s="7" t="s">
        <v>9512</v>
      </c>
      <c r="F151" s="7">
        <f>13109109950</f>
        <v>13109109950</v>
      </c>
      <c r="G151" s="7"/>
      <c r="H151" s="17" t="s">
        <v>9513</v>
      </c>
      <c r="I151" s="7">
        <v>4.9000000000000004</v>
      </c>
      <c r="J151" s="7">
        <v>122</v>
      </c>
      <c r="K151" s="7" t="s">
        <v>9514</v>
      </c>
      <c r="L151" s="7" t="s">
        <v>9515</v>
      </c>
      <c r="M151" s="7" t="s">
        <v>35</v>
      </c>
      <c r="N151" s="7" t="s">
        <v>316</v>
      </c>
      <c r="O151" s="7"/>
      <c r="P151" s="7"/>
      <c r="Q151" s="7"/>
      <c r="R151" s="7"/>
      <c r="S151" s="7"/>
      <c r="T151" s="7"/>
      <c r="U151" s="7"/>
      <c r="V151" s="7"/>
      <c r="W151" s="7"/>
      <c r="X151" s="7"/>
      <c r="Y151" s="7"/>
      <c r="Z151" s="7"/>
      <c r="AA151" s="7"/>
      <c r="AB151" s="7"/>
      <c r="AC151" s="7"/>
      <c r="AD151" s="7"/>
      <c r="AE151" s="7"/>
      <c r="AF151" s="7"/>
      <c r="AG151" s="7"/>
      <c r="AH151" s="7"/>
      <c r="AI151" s="7"/>
      <c r="AJ151" s="7"/>
      <c r="AK151" s="7"/>
      <c r="AL151" s="7"/>
    </row>
    <row r="152" spans="1:38" ht="22.5" customHeight="1">
      <c r="A152" t="s">
        <v>14466</v>
      </c>
      <c r="B152" s="7" t="s">
        <v>35</v>
      </c>
      <c r="C152" s="7" t="s">
        <v>9516</v>
      </c>
      <c r="D152" s="7" t="s">
        <v>9517</v>
      </c>
      <c r="E152" s="7" t="s">
        <v>9518</v>
      </c>
      <c r="F152" s="7">
        <f>13106208060</f>
        <v>13106208060</v>
      </c>
      <c r="G152" s="7"/>
      <c r="H152" s="17" t="s">
        <v>9519</v>
      </c>
      <c r="I152" s="7">
        <v>5</v>
      </c>
      <c r="J152" s="7">
        <v>168</v>
      </c>
      <c r="K152" s="7" t="s">
        <v>9520</v>
      </c>
      <c r="L152" s="7" t="s">
        <v>9521</v>
      </c>
      <c r="M152" s="7" t="s">
        <v>35</v>
      </c>
      <c r="N152" s="7" t="s">
        <v>44</v>
      </c>
      <c r="O152" s="7"/>
      <c r="P152" s="7"/>
      <c r="Q152" s="7"/>
      <c r="R152" s="7"/>
      <c r="S152" s="7"/>
      <c r="T152" s="7"/>
      <c r="U152" s="7"/>
      <c r="V152" s="7"/>
      <c r="W152" s="7"/>
      <c r="X152" s="7"/>
      <c r="Y152" s="7"/>
      <c r="Z152" s="7"/>
      <c r="AA152" s="7"/>
      <c r="AB152" s="7"/>
      <c r="AC152" s="7"/>
      <c r="AD152" s="7"/>
      <c r="AE152" s="7"/>
      <c r="AF152" s="7"/>
      <c r="AG152" s="7"/>
      <c r="AH152" s="7"/>
      <c r="AI152" s="7"/>
      <c r="AJ152" s="7"/>
      <c r="AK152" s="7"/>
      <c r="AL152" s="7"/>
    </row>
    <row r="153" spans="1:38" ht="22.5" customHeight="1">
      <c r="A153" t="s">
        <v>14466</v>
      </c>
      <c r="B153" s="7" t="s">
        <v>35</v>
      </c>
      <c r="C153" s="7" t="s">
        <v>9522</v>
      </c>
      <c r="D153" s="7" t="s">
        <v>9523</v>
      </c>
      <c r="E153" s="7" t="s">
        <v>9524</v>
      </c>
      <c r="F153" s="7">
        <f>13233368478</f>
        <v>13233368478</v>
      </c>
      <c r="G153" s="7"/>
      <c r="H153" s="17" t="s">
        <v>9525</v>
      </c>
      <c r="I153" s="7">
        <v>4.5</v>
      </c>
      <c r="J153" s="7">
        <v>261</v>
      </c>
      <c r="K153" s="7" t="s">
        <v>9526</v>
      </c>
      <c r="L153" s="7" t="s">
        <v>9527</v>
      </c>
      <c r="M153" s="7" t="s">
        <v>91</v>
      </c>
      <c r="N153" s="7" t="s">
        <v>44</v>
      </c>
      <c r="O153" s="7"/>
      <c r="P153" s="7"/>
      <c r="Q153" s="7"/>
      <c r="R153" s="7"/>
      <c r="S153" s="7"/>
      <c r="T153" s="7"/>
      <c r="U153" s="7"/>
      <c r="V153" s="7"/>
      <c r="W153" s="7"/>
      <c r="X153" s="7"/>
      <c r="Y153" s="7"/>
      <c r="Z153" s="7"/>
      <c r="AA153" s="7"/>
      <c r="AB153" s="7"/>
      <c r="AC153" s="7"/>
      <c r="AD153" s="7"/>
      <c r="AE153" s="7"/>
      <c r="AF153" s="7"/>
      <c r="AG153" s="7"/>
      <c r="AH153" s="7"/>
      <c r="AI153" s="7"/>
      <c r="AJ153" s="7"/>
      <c r="AK153" s="7"/>
      <c r="AL153" s="7"/>
    </row>
    <row r="154" spans="1:38" ht="22.5" customHeight="1">
      <c r="A154" t="s">
        <v>14466</v>
      </c>
      <c r="B154" s="7" t="s">
        <v>35</v>
      </c>
      <c r="C154" s="7" t="s">
        <v>9528</v>
      </c>
      <c r="D154" s="7" t="s">
        <v>9529</v>
      </c>
      <c r="E154" s="7" t="s">
        <v>9530</v>
      </c>
      <c r="F154" s="7">
        <f>13232722388</f>
        <v>13232722388</v>
      </c>
      <c r="G154" s="7"/>
      <c r="H154" s="17" t="s">
        <v>9531</v>
      </c>
      <c r="I154" s="7">
        <v>4.9000000000000004</v>
      </c>
      <c r="J154" s="7">
        <v>268</v>
      </c>
      <c r="K154" s="7" t="s">
        <v>9532</v>
      </c>
      <c r="L154" s="7" t="s">
        <v>9533</v>
      </c>
      <c r="M154" s="7" t="s">
        <v>35</v>
      </c>
      <c r="N154" s="7" t="s">
        <v>27</v>
      </c>
      <c r="O154" s="7"/>
      <c r="P154" s="7"/>
      <c r="Q154" s="7"/>
      <c r="R154" s="7"/>
      <c r="S154" s="7"/>
      <c r="T154" s="7"/>
      <c r="U154" s="7"/>
      <c r="V154" s="7"/>
      <c r="W154" s="7"/>
      <c r="X154" s="7"/>
      <c r="Y154" s="7"/>
      <c r="Z154" s="7"/>
      <c r="AA154" s="7"/>
      <c r="AB154" s="7"/>
      <c r="AC154" s="7"/>
      <c r="AD154" s="7"/>
      <c r="AE154" s="7"/>
      <c r="AF154" s="7"/>
      <c r="AG154" s="7"/>
      <c r="AH154" s="7"/>
      <c r="AI154" s="7"/>
      <c r="AJ154" s="7"/>
      <c r="AK154" s="7"/>
      <c r="AL154" s="7"/>
    </row>
    <row r="155" spans="1:38" ht="22.5" customHeight="1">
      <c r="A155" t="s">
        <v>14466</v>
      </c>
      <c r="B155" s="7" t="s">
        <v>35</v>
      </c>
      <c r="C155" s="7" t="s">
        <v>9534</v>
      </c>
      <c r="D155" s="7" t="s">
        <v>9535</v>
      </c>
      <c r="E155" s="7" t="s">
        <v>9536</v>
      </c>
      <c r="F155" s="7">
        <f>13105532233</f>
        <v>13105532233</v>
      </c>
      <c r="G155" s="7"/>
      <c r="H155" s="17" t="s">
        <v>9537</v>
      </c>
      <c r="I155" s="7">
        <v>5</v>
      </c>
      <c r="J155" s="7">
        <v>302</v>
      </c>
      <c r="K155" s="7" t="s">
        <v>9538</v>
      </c>
      <c r="L155" s="7" t="s">
        <v>9539</v>
      </c>
      <c r="M155" s="7" t="s">
        <v>35</v>
      </c>
      <c r="N155" s="7" t="s">
        <v>92</v>
      </c>
      <c r="O155" s="7"/>
      <c r="P155" s="7"/>
      <c r="Q155" s="7"/>
      <c r="R155" s="7"/>
      <c r="S155" s="7"/>
      <c r="T155" s="7"/>
      <c r="U155" s="7"/>
      <c r="V155" s="7"/>
      <c r="W155" s="7"/>
      <c r="X155" s="7"/>
      <c r="Y155" s="7"/>
      <c r="Z155" s="7"/>
      <c r="AA155" s="7"/>
      <c r="AB155" s="7"/>
      <c r="AC155" s="7"/>
      <c r="AD155" s="7"/>
      <c r="AE155" s="7"/>
      <c r="AF155" s="7"/>
      <c r="AG155" s="7"/>
      <c r="AH155" s="7"/>
      <c r="AI155" s="7"/>
      <c r="AJ155" s="7"/>
      <c r="AK155" s="7"/>
      <c r="AL155" s="7"/>
    </row>
    <row r="156" spans="1:38" ht="22.5" customHeight="1">
      <c r="A156" t="s">
        <v>14466</v>
      </c>
      <c r="B156" s="7" t="s">
        <v>35</v>
      </c>
      <c r="C156" s="7" t="s">
        <v>9540</v>
      </c>
      <c r="D156" s="7" t="s">
        <v>9541</v>
      </c>
      <c r="E156" s="7" t="s">
        <v>9542</v>
      </c>
      <c r="F156" s="7">
        <f>12135534535</f>
        <v>12135534535</v>
      </c>
      <c r="G156" s="7"/>
      <c r="H156" s="17" t="s">
        <v>9543</v>
      </c>
      <c r="I156" s="7">
        <v>4.9000000000000004</v>
      </c>
      <c r="J156" s="7">
        <v>307</v>
      </c>
      <c r="K156" s="7" t="s">
        <v>9544</v>
      </c>
      <c r="L156" s="7" t="s">
        <v>9545</v>
      </c>
      <c r="M156" s="7" t="s">
        <v>91</v>
      </c>
      <c r="N156" s="7" t="s">
        <v>44</v>
      </c>
      <c r="O156" s="7"/>
      <c r="P156" s="7"/>
      <c r="Q156" s="7"/>
      <c r="R156" s="7"/>
      <c r="S156" s="7"/>
      <c r="T156" s="7"/>
      <c r="U156" s="7"/>
      <c r="V156" s="7"/>
      <c r="W156" s="7"/>
      <c r="X156" s="7"/>
      <c r="Y156" s="7"/>
      <c r="Z156" s="7"/>
      <c r="AA156" s="7"/>
      <c r="AB156" s="7"/>
      <c r="AC156" s="7"/>
      <c r="AD156" s="7"/>
      <c r="AE156" s="7"/>
      <c r="AF156" s="7"/>
      <c r="AG156" s="7"/>
      <c r="AH156" s="7"/>
      <c r="AI156" s="7"/>
      <c r="AJ156" s="7"/>
      <c r="AK156" s="7"/>
      <c r="AL156" s="7"/>
    </row>
    <row r="157" spans="1:38" ht="22.5" customHeight="1">
      <c r="A157" t="s">
        <v>14466</v>
      </c>
      <c r="B157" s="7" t="s">
        <v>35</v>
      </c>
      <c r="C157" s="7" t="s">
        <v>9546</v>
      </c>
      <c r="D157" s="7" t="s">
        <v>9547</v>
      </c>
      <c r="E157" s="7" t="s">
        <v>9548</v>
      </c>
      <c r="F157" s="7">
        <f>13236346334</f>
        <v>13236346334</v>
      </c>
      <c r="G157" s="7"/>
      <c r="H157" s="17" t="s">
        <v>9549</v>
      </c>
      <c r="I157" s="7">
        <v>4.8</v>
      </c>
      <c r="J157" s="7">
        <v>274</v>
      </c>
      <c r="K157" s="7" t="s">
        <v>9550</v>
      </c>
      <c r="L157" s="7" t="s">
        <v>9551</v>
      </c>
      <c r="M157" s="7" t="s">
        <v>35</v>
      </c>
      <c r="N157" s="7" t="s">
        <v>194</v>
      </c>
      <c r="O157" s="7"/>
      <c r="P157" s="7"/>
      <c r="Q157" s="7"/>
      <c r="R157" s="7"/>
      <c r="S157" s="7"/>
      <c r="T157" s="7"/>
      <c r="U157" s="7"/>
      <c r="V157" s="7"/>
      <c r="W157" s="7"/>
      <c r="X157" s="7"/>
      <c r="Y157" s="7"/>
      <c r="Z157" s="7"/>
      <c r="AA157" s="7"/>
      <c r="AB157" s="7"/>
      <c r="AC157" s="7"/>
      <c r="AD157" s="7"/>
      <c r="AE157" s="7"/>
      <c r="AF157" s="7"/>
      <c r="AG157" s="7"/>
      <c r="AH157" s="7"/>
      <c r="AI157" s="7"/>
      <c r="AJ157" s="7"/>
      <c r="AK157" s="7"/>
      <c r="AL157" s="7"/>
    </row>
    <row r="158" spans="1:38" ht="22.5" customHeight="1">
      <c r="A158" t="s">
        <v>14466</v>
      </c>
      <c r="B158" s="7" t="s">
        <v>35</v>
      </c>
      <c r="C158" s="7" t="s">
        <v>9552</v>
      </c>
      <c r="D158" s="7" t="s">
        <v>9553</v>
      </c>
      <c r="E158" s="7" t="s">
        <v>9554</v>
      </c>
      <c r="F158" s="7">
        <f>13234619353</f>
        <v>13234619353</v>
      </c>
      <c r="G158" s="7"/>
      <c r="H158" s="17" t="s">
        <v>9555</v>
      </c>
      <c r="I158" s="7">
        <v>5</v>
      </c>
      <c r="J158" s="7">
        <v>380</v>
      </c>
      <c r="K158" s="7" t="s">
        <v>9556</v>
      </c>
      <c r="L158" s="7" t="s">
        <v>9557</v>
      </c>
      <c r="M158" s="7" t="s">
        <v>35</v>
      </c>
      <c r="N158" s="7" t="s">
        <v>44</v>
      </c>
      <c r="O158" s="7"/>
      <c r="P158" s="7"/>
      <c r="Q158" s="7"/>
      <c r="R158" s="7"/>
      <c r="S158" s="7"/>
      <c r="T158" s="7"/>
      <c r="U158" s="7"/>
      <c r="V158" s="7"/>
      <c r="W158" s="7"/>
      <c r="X158" s="7"/>
      <c r="Y158" s="7"/>
      <c r="Z158" s="7"/>
      <c r="AA158" s="7"/>
      <c r="AB158" s="7"/>
      <c r="AC158" s="7"/>
      <c r="AD158" s="7"/>
      <c r="AE158" s="7"/>
      <c r="AF158" s="7"/>
      <c r="AG158" s="7"/>
      <c r="AH158" s="7"/>
      <c r="AI158" s="7"/>
      <c r="AJ158" s="7"/>
      <c r="AK158" s="7"/>
      <c r="AL158" s="7"/>
    </row>
    <row r="159" spans="1:38" ht="22.5" customHeight="1">
      <c r="A159" t="s">
        <v>14466</v>
      </c>
      <c r="B159" s="7" t="s">
        <v>35</v>
      </c>
      <c r="C159" s="7" t="s">
        <v>9558</v>
      </c>
      <c r="D159" s="7" t="s">
        <v>9559</v>
      </c>
      <c r="E159" s="7" t="s">
        <v>9560</v>
      </c>
      <c r="F159" s="7">
        <f>13236537500</f>
        <v>13236537500</v>
      </c>
      <c r="G159" s="7"/>
      <c r="H159" s="17" t="s">
        <v>9561</v>
      </c>
      <c r="I159" s="7">
        <v>5</v>
      </c>
      <c r="J159" s="7">
        <v>362</v>
      </c>
      <c r="K159" s="7" t="s">
        <v>9562</v>
      </c>
      <c r="L159" s="7" t="s">
        <v>9563</v>
      </c>
      <c r="M159" s="7" t="s">
        <v>35</v>
      </c>
      <c r="N159" s="7" t="s">
        <v>27</v>
      </c>
      <c r="O159" s="7"/>
      <c r="P159" s="7"/>
      <c r="Q159" s="7"/>
      <c r="R159" s="7"/>
      <c r="S159" s="7"/>
      <c r="T159" s="7"/>
      <c r="U159" s="7"/>
      <c r="V159" s="7"/>
      <c r="W159" s="7"/>
      <c r="X159" s="7"/>
      <c r="Y159" s="7"/>
      <c r="Z159" s="7"/>
      <c r="AA159" s="7"/>
      <c r="AB159" s="7"/>
      <c r="AC159" s="7"/>
      <c r="AD159" s="7"/>
      <c r="AE159" s="7"/>
      <c r="AF159" s="7"/>
      <c r="AG159" s="7"/>
      <c r="AH159" s="7"/>
      <c r="AI159" s="7"/>
      <c r="AJ159" s="7"/>
      <c r="AK159" s="7"/>
      <c r="AL159" s="7"/>
    </row>
    <row r="160" spans="1:38" ht="22.5" customHeight="1">
      <c r="A160" t="s">
        <v>14466</v>
      </c>
      <c r="B160" s="7" t="s">
        <v>35</v>
      </c>
      <c r="C160" s="7" t="s">
        <v>9564</v>
      </c>
      <c r="D160" s="7" t="s">
        <v>9462</v>
      </c>
      <c r="E160" s="7" t="s">
        <v>9524</v>
      </c>
      <c r="F160" s="7">
        <f>13239225874</f>
        <v>13239225874</v>
      </c>
      <c r="G160" s="7"/>
      <c r="H160" s="17" t="s">
        <v>9565</v>
      </c>
      <c r="I160" s="7">
        <v>5</v>
      </c>
      <c r="J160" s="7">
        <v>10</v>
      </c>
      <c r="K160" s="7" t="s">
        <v>9566</v>
      </c>
      <c r="L160" s="7" t="s">
        <v>9567</v>
      </c>
      <c r="M160" s="7" t="s">
        <v>35</v>
      </c>
      <c r="N160" s="7" t="s">
        <v>44</v>
      </c>
      <c r="O160" s="7"/>
      <c r="P160" s="7"/>
      <c r="Q160" s="7"/>
      <c r="R160" s="7"/>
      <c r="S160" s="7"/>
      <c r="T160" s="7"/>
      <c r="U160" s="7"/>
      <c r="V160" s="7"/>
      <c r="W160" s="7"/>
      <c r="X160" s="7"/>
      <c r="Y160" s="7"/>
      <c r="Z160" s="7"/>
      <c r="AA160" s="7"/>
      <c r="AB160" s="7"/>
      <c r="AC160" s="7"/>
      <c r="AD160" s="7"/>
      <c r="AE160" s="7"/>
      <c r="AF160" s="7"/>
      <c r="AG160" s="7"/>
      <c r="AH160" s="7"/>
      <c r="AI160" s="7"/>
      <c r="AJ160" s="7"/>
      <c r="AK160" s="7"/>
      <c r="AL160" s="7"/>
    </row>
    <row r="161" spans="1:38" ht="22.5" customHeight="1">
      <c r="A161" t="s">
        <v>14466</v>
      </c>
      <c r="B161" s="7" t="s">
        <v>35</v>
      </c>
      <c r="C161" s="7" t="s">
        <v>9568</v>
      </c>
      <c r="D161" s="7" t="s">
        <v>9569</v>
      </c>
      <c r="E161" s="7" t="s">
        <v>9570</v>
      </c>
      <c r="F161" s="7">
        <f>13232388114</f>
        <v>13232388114</v>
      </c>
      <c r="G161" s="7"/>
      <c r="H161" s="17" t="s">
        <v>9571</v>
      </c>
      <c r="I161" s="7">
        <v>4.9000000000000004</v>
      </c>
      <c r="J161" s="7">
        <v>345</v>
      </c>
      <c r="K161" s="7" t="s">
        <v>9572</v>
      </c>
      <c r="L161" s="7" t="s">
        <v>9497</v>
      </c>
      <c r="M161" s="7" t="s">
        <v>83</v>
      </c>
      <c r="N161" s="7" t="s">
        <v>44</v>
      </c>
      <c r="O161" s="7"/>
      <c r="P161" s="7"/>
      <c r="Q161" s="7"/>
      <c r="R161" s="7"/>
      <c r="S161" s="7"/>
      <c r="T161" s="7"/>
      <c r="U161" s="7"/>
      <c r="V161" s="7"/>
      <c r="W161" s="7"/>
      <c r="X161" s="7"/>
      <c r="Y161" s="7"/>
      <c r="Z161" s="7"/>
      <c r="AA161" s="7"/>
      <c r="AB161" s="7"/>
      <c r="AC161" s="7"/>
      <c r="AD161" s="7"/>
      <c r="AE161" s="7"/>
      <c r="AF161" s="7"/>
      <c r="AG161" s="7"/>
      <c r="AH161" s="7"/>
      <c r="AI161" s="7"/>
      <c r="AJ161" s="7"/>
      <c r="AK161" s="7"/>
      <c r="AL161" s="7"/>
    </row>
    <row r="162" spans="1:38" ht="22.5" customHeight="1">
      <c r="A162" t="s">
        <v>14466</v>
      </c>
      <c r="B162" s="7" t="s">
        <v>35</v>
      </c>
      <c r="C162" s="7" t="s">
        <v>9573</v>
      </c>
      <c r="D162" s="7" t="s">
        <v>9574</v>
      </c>
      <c r="E162" s="7" t="s">
        <v>9575</v>
      </c>
      <c r="F162" s="7">
        <f>12136422810</f>
        <v>12136422810</v>
      </c>
      <c r="G162" s="7"/>
      <c r="H162" s="17" t="s">
        <v>9576</v>
      </c>
      <c r="I162" s="7">
        <v>4.5999999999999996</v>
      </c>
      <c r="J162" s="7">
        <v>246</v>
      </c>
      <c r="K162" s="7" t="s">
        <v>9577</v>
      </c>
      <c r="L162" s="7" t="s">
        <v>9578</v>
      </c>
      <c r="M162" s="7" t="s">
        <v>91</v>
      </c>
      <c r="N162" s="7" t="s">
        <v>27</v>
      </c>
      <c r="O162" s="7"/>
      <c r="P162" s="7"/>
      <c r="Q162" s="7"/>
      <c r="R162" s="7"/>
      <c r="S162" s="7"/>
      <c r="T162" s="7"/>
      <c r="U162" s="7"/>
      <c r="V162" s="7"/>
      <c r="W162" s="7"/>
      <c r="X162" s="7"/>
      <c r="Y162" s="7"/>
      <c r="Z162" s="7"/>
      <c r="AA162" s="7"/>
      <c r="AB162" s="7"/>
      <c r="AC162" s="7"/>
      <c r="AD162" s="7"/>
      <c r="AE162" s="7"/>
      <c r="AF162" s="7"/>
      <c r="AG162" s="7"/>
      <c r="AH162" s="7"/>
      <c r="AI162" s="7"/>
      <c r="AJ162" s="7"/>
      <c r="AK162" s="7"/>
      <c r="AL162" s="7"/>
    </row>
    <row r="163" spans="1:38" ht="22.5" customHeight="1">
      <c r="A163" t="s">
        <v>14466</v>
      </c>
      <c r="B163" s="7" t="s">
        <v>35</v>
      </c>
      <c r="C163" s="7" t="s">
        <v>9579</v>
      </c>
      <c r="D163" s="7" t="s">
        <v>9580</v>
      </c>
      <c r="E163" s="7" t="s">
        <v>9581</v>
      </c>
      <c r="F163" s="7">
        <f>13102869655</f>
        <v>13102869655</v>
      </c>
      <c r="G163" s="7"/>
      <c r="H163" s="17" t="s">
        <v>9582</v>
      </c>
      <c r="I163" s="7">
        <v>4.5999999999999996</v>
      </c>
      <c r="J163" s="7">
        <v>251</v>
      </c>
      <c r="K163" s="7" t="s">
        <v>9583</v>
      </c>
      <c r="L163" s="7" t="s">
        <v>9478</v>
      </c>
      <c r="M163" s="7" t="s">
        <v>91</v>
      </c>
      <c r="N163" s="7" t="s">
        <v>44</v>
      </c>
      <c r="O163" s="7"/>
      <c r="P163" s="7"/>
      <c r="Q163" s="7"/>
      <c r="R163" s="7"/>
      <c r="S163" s="7"/>
      <c r="T163" s="7"/>
      <c r="U163" s="7"/>
      <c r="V163" s="7"/>
      <c r="W163" s="7"/>
      <c r="X163" s="7"/>
      <c r="Y163" s="7"/>
      <c r="Z163" s="7"/>
      <c r="AA163" s="7"/>
      <c r="AB163" s="7"/>
      <c r="AC163" s="7"/>
      <c r="AD163" s="7"/>
      <c r="AE163" s="7"/>
      <c r="AF163" s="7"/>
      <c r="AG163" s="7"/>
      <c r="AH163" s="7"/>
      <c r="AI163" s="7"/>
      <c r="AJ163" s="7"/>
      <c r="AK163" s="7"/>
      <c r="AL163" s="7"/>
    </row>
    <row r="164" spans="1:38" ht="22.5" customHeight="1">
      <c r="A164" t="s">
        <v>14466</v>
      </c>
      <c r="B164" s="7" t="s">
        <v>91</v>
      </c>
      <c r="C164" s="7" t="s">
        <v>9584</v>
      </c>
      <c r="D164" s="7" t="s">
        <v>9585</v>
      </c>
      <c r="E164" s="7" t="s">
        <v>9586</v>
      </c>
      <c r="F164" s="7">
        <v>13108587373</v>
      </c>
      <c r="G164" s="7"/>
      <c r="H164" s="17" t="s">
        <v>9587</v>
      </c>
      <c r="I164" s="7">
        <v>4.7</v>
      </c>
      <c r="J164" s="7">
        <v>649</v>
      </c>
      <c r="K164" s="7" t="s">
        <v>9588</v>
      </c>
      <c r="L164" s="7" t="s">
        <v>9589</v>
      </c>
      <c r="M164" s="7" t="s">
        <v>35</v>
      </c>
      <c r="N164" s="7" t="s">
        <v>92</v>
      </c>
      <c r="O164" s="7"/>
      <c r="P164" s="7"/>
      <c r="Q164" s="7"/>
      <c r="R164" s="7"/>
      <c r="S164" s="7"/>
      <c r="T164" s="7"/>
      <c r="U164" s="7"/>
      <c r="V164" s="7"/>
      <c r="W164" s="7"/>
      <c r="X164" s="7"/>
      <c r="Y164" s="7"/>
      <c r="Z164" s="7"/>
      <c r="AA164" s="7"/>
      <c r="AB164" s="7"/>
      <c r="AC164" s="7"/>
      <c r="AD164" s="7"/>
      <c r="AE164" s="7"/>
      <c r="AF164" s="7"/>
      <c r="AG164" s="7"/>
      <c r="AH164" s="7"/>
      <c r="AI164" s="7"/>
      <c r="AJ164" s="7"/>
      <c r="AK164" s="7"/>
      <c r="AL164" s="7"/>
    </row>
    <row r="165" spans="1:38" ht="22.5" customHeight="1">
      <c r="A165" t="s">
        <v>14466</v>
      </c>
      <c r="B165" s="7" t="s">
        <v>91</v>
      </c>
      <c r="C165" s="7" t="s">
        <v>9590</v>
      </c>
      <c r="D165" s="7" t="s">
        <v>9591</v>
      </c>
      <c r="E165" s="7" t="s">
        <v>9592</v>
      </c>
      <c r="F165" s="7">
        <v>13232344889</v>
      </c>
      <c r="G165" s="7"/>
      <c r="H165" s="17" t="s">
        <v>9593</v>
      </c>
      <c r="I165" s="7">
        <v>4.9000000000000004</v>
      </c>
      <c r="J165" s="7">
        <v>634</v>
      </c>
      <c r="K165" s="7" t="s">
        <v>9594</v>
      </c>
      <c r="L165" s="7" t="s">
        <v>9497</v>
      </c>
      <c r="M165" s="7" t="s">
        <v>91</v>
      </c>
      <c r="N165" s="7" t="s">
        <v>316</v>
      </c>
      <c r="O165" s="7"/>
      <c r="P165" s="7"/>
      <c r="Q165" s="7"/>
      <c r="R165" s="7"/>
      <c r="S165" s="7"/>
      <c r="T165" s="7"/>
      <c r="U165" s="7"/>
      <c r="V165" s="7"/>
      <c r="W165" s="7"/>
      <c r="X165" s="7"/>
      <c r="Y165" s="7"/>
      <c r="Z165" s="7"/>
      <c r="AA165" s="7"/>
      <c r="AB165" s="7"/>
      <c r="AC165" s="7"/>
      <c r="AD165" s="7"/>
      <c r="AE165" s="7"/>
      <c r="AF165" s="7"/>
      <c r="AG165" s="7"/>
      <c r="AH165" s="7"/>
      <c r="AI165" s="7"/>
      <c r="AJ165" s="7"/>
      <c r="AK165" s="7"/>
      <c r="AL165" s="7"/>
    </row>
    <row r="166" spans="1:38" ht="22.5" customHeight="1">
      <c r="A166" t="s">
        <v>14466</v>
      </c>
      <c r="B166" s="7" t="s">
        <v>91</v>
      </c>
      <c r="C166" s="7" t="s">
        <v>9595</v>
      </c>
      <c r="D166" s="7" t="s">
        <v>9480</v>
      </c>
      <c r="E166" s="7" t="s">
        <v>9596</v>
      </c>
      <c r="F166" s="7">
        <f>12137387077</f>
        <v>12137387077</v>
      </c>
      <c r="G166" s="7"/>
      <c r="H166" s="17" t="s">
        <v>9482</v>
      </c>
      <c r="I166" s="7">
        <v>4.9000000000000004</v>
      </c>
      <c r="J166" s="9">
        <v>379</v>
      </c>
      <c r="K166" s="7" t="s">
        <v>9597</v>
      </c>
      <c r="L166" s="7" t="s">
        <v>9598</v>
      </c>
      <c r="M166" s="7" t="s">
        <v>91</v>
      </c>
      <c r="N166" s="7" t="s">
        <v>44</v>
      </c>
      <c r="O166" s="7"/>
      <c r="P166" s="7"/>
      <c r="Q166" s="7"/>
      <c r="R166" s="7"/>
      <c r="S166" s="7"/>
      <c r="T166" s="7"/>
      <c r="U166" s="7"/>
      <c r="V166" s="7"/>
      <c r="W166" s="7"/>
      <c r="X166" s="7"/>
      <c r="Y166" s="7"/>
      <c r="Z166" s="7"/>
      <c r="AA166" s="7"/>
      <c r="AB166" s="7"/>
      <c r="AC166" s="7"/>
      <c r="AD166" s="7"/>
      <c r="AE166" s="7"/>
      <c r="AF166" s="7"/>
      <c r="AG166" s="7"/>
      <c r="AH166" s="7"/>
      <c r="AI166" s="7"/>
      <c r="AJ166" s="7"/>
      <c r="AK166" s="7"/>
      <c r="AL166" s="7"/>
    </row>
    <row r="167" spans="1:38" ht="22.5" customHeight="1">
      <c r="A167" t="s">
        <v>14466</v>
      </c>
      <c r="B167" s="7" t="s">
        <v>91</v>
      </c>
      <c r="C167" s="7" t="s">
        <v>9599</v>
      </c>
      <c r="D167" s="7" t="s">
        <v>9600</v>
      </c>
      <c r="E167" s="7" t="s">
        <v>9601</v>
      </c>
      <c r="F167" s="7">
        <v>3234672777</v>
      </c>
      <c r="G167" s="7"/>
      <c r="H167" s="17" t="s">
        <v>9602</v>
      </c>
      <c r="I167" s="7">
        <v>5</v>
      </c>
      <c r="J167" s="9">
        <v>1247</v>
      </c>
      <c r="K167" s="7" t="s">
        <v>9603</v>
      </c>
      <c r="L167" s="7" t="s">
        <v>9604</v>
      </c>
      <c r="M167" s="7" t="s">
        <v>9485</v>
      </c>
      <c r="N167" s="7" t="s">
        <v>27</v>
      </c>
      <c r="O167" s="7"/>
      <c r="P167" s="7"/>
      <c r="Q167" s="7"/>
      <c r="R167" s="7"/>
      <c r="S167" s="7"/>
      <c r="T167" s="7"/>
      <c r="U167" s="7"/>
      <c r="V167" s="7"/>
      <c r="W167" s="7"/>
      <c r="X167" s="7"/>
      <c r="Y167" s="7"/>
      <c r="Z167" s="7"/>
      <c r="AA167" s="7"/>
      <c r="AB167" s="7"/>
      <c r="AC167" s="7"/>
      <c r="AD167" s="7"/>
      <c r="AE167" s="7"/>
      <c r="AF167" s="7"/>
      <c r="AG167" s="7"/>
      <c r="AH167" s="7"/>
      <c r="AI167" s="7"/>
      <c r="AJ167" s="7"/>
      <c r="AK167" s="7"/>
      <c r="AL167" s="7"/>
    </row>
    <row r="168" spans="1:38" ht="22.5" customHeight="1">
      <c r="A168" t="s">
        <v>14466</v>
      </c>
      <c r="B168" s="7" t="s">
        <v>91</v>
      </c>
      <c r="C168" s="7" t="s">
        <v>9605</v>
      </c>
      <c r="D168" s="7" t="s">
        <v>9606</v>
      </c>
      <c r="E168" s="7" t="s">
        <v>9607</v>
      </c>
      <c r="F168" s="7">
        <v>13235824474</v>
      </c>
      <c r="G168" s="7"/>
      <c r="H168" s="17" t="s">
        <v>9608</v>
      </c>
      <c r="I168" s="7">
        <v>4.5</v>
      </c>
      <c r="J168" s="9">
        <v>1088</v>
      </c>
      <c r="K168" s="7" t="s">
        <v>9609</v>
      </c>
      <c r="L168" s="7" t="s">
        <v>9610</v>
      </c>
      <c r="M168" s="7" t="s">
        <v>35</v>
      </c>
      <c r="N168" s="7" t="s">
        <v>316</v>
      </c>
      <c r="O168" s="7"/>
      <c r="P168" s="7"/>
      <c r="Q168" s="7"/>
      <c r="R168" s="7"/>
      <c r="S168" s="7"/>
      <c r="T168" s="7"/>
      <c r="U168" s="7"/>
      <c r="V168" s="7"/>
      <c r="W168" s="7"/>
      <c r="X168" s="7"/>
      <c r="Y168" s="7"/>
      <c r="Z168" s="7"/>
      <c r="AA168" s="7"/>
      <c r="AB168" s="7"/>
      <c r="AC168" s="7"/>
      <c r="AD168" s="7"/>
      <c r="AE168" s="7"/>
      <c r="AF168" s="7"/>
      <c r="AG168" s="7"/>
      <c r="AH168" s="7"/>
      <c r="AI168" s="7"/>
      <c r="AJ168" s="7"/>
      <c r="AK168" s="7"/>
      <c r="AL168" s="7"/>
    </row>
    <row r="169" spans="1:38" ht="22.5" customHeight="1">
      <c r="A169" t="s">
        <v>14466</v>
      </c>
      <c r="B169" s="7" t="s">
        <v>91</v>
      </c>
      <c r="C169" s="7" t="s">
        <v>9611</v>
      </c>
      <c r="D169" s="7" t="s">
        <v>9612</v>
      </c>
      <c r="E169" s="7" t="s">
        <v>9613</v>
      </c>
      <c r="F169" s="7">
        <v>12137488448</v>
      </c>
      <c r="G169" s="7"/>
      <c r="H169" s="17" t="s">
        <v>9614</v>
      </c>
      <c r="I169" s="7">
        <v>4.7</v>
      </c>
      <c r="J169" s="7">
        <v>513</v>
      </c>
      <c r="K169" s="7" t="s">
        <v>9615</v>
      </c>
      <c r="L169" s="7" t="s">
        <v>9497</v>
      </c>
      <c r="M169" s="7" t="s">
        <v>91</v>
      </c>
      <c r="N169" s="7" t="s">
        <v>316</v>
      </c>
      <c r="O169" s="7"/>
      <c r="P169" s="7"/>
      <c r="Q169" s="7"/>
      <c r="R169" s="7"/>
      <c r="S169" s="7"/>
      <c r="T169" s="7"/>
      <c r="U169" s="7"/>
      <c r="V169" s="7"/>
      <c r="W169" s="7"/>
      <c r="X169" s="7"/>
      <c r="Y169" s="7"/>
      <c r="Z169" s="7"/>
      <c r="AA169" s="7"/>
      <c r="AB169" s="7"/>
      <c r="AC169" s="7"/>
      <c r="AD169" s="7"/>
      <c r="AE169" s="7"/>
      <c r="AF169" s="7"/>
      <c r="AG169" s="7"/>
      <c r="AH169" s="7"/>
      <c r="AI169" s="7"/>
      <c r="AJ169" s="7"/>
      <c r="AK169" s="7"/>
      <c r="AL169" s="7"/>
    </row>
    <row r="170" spans="1:38" ht="22.5" customHeight="1">
      <c r="A170" t="s">
        <v>14466</v>
      </c>
      <c r="B170" s="7" t="s">
        <v>91</v>
      </c>
      <c r="C170" s="7" t="s">
        <v>9616</v>
      </c>
      <c r="D170" s="7" t="s">
        <v>9617</v>
      </c>
      <c r="E170" s="7" t="s">
        <v>9618</v>
      </c>
      <c r="F170" s="7">
        <v>12134632744</v>
      </c>
      <c r="G170" s="7"/>
      <c r="H170" s="17" t="s">
        <v>9619</v>
      </c>
      <c r="I170" s="7">
        <v>4.9000000000000004</v>
      </c>
      <c r="J170" s="9">
        <v>904</v>
      </c>
      <c r="K170" s="7" t="s">
        <v>9620</v>
      </c>
      <c r="L170" s="7" t="s">
        <v>9621</v>
      </c>
      <c r="M170" s="7" t="s">
        <v>91</v>
      </c>
      <c r="N170" s="7" t="s">
        <v>316</v>
      </c>
      <c r="O170" s="7"/>
      <c r="P170" s="7"/>
      <c r="Q170" s="7"/>
      <c r="R170" s="7"/>
      <c r="S170" s="7"/>
      <c r="T170" s="7"/>
      <c r="U170" s="7"/>
      <c r="V170" s="7"/>
      <c r="W170" s="7"/>
      <c r="X170" s="7"/>
      <c r="Y170" s="7"/>
      <c r="Z170" s="7"/>
      <c r="AA170" s="7"/>
      <c r="AB170" s="7"/>
      <c r="AC170" s="7"/>
      <c r="AD170" s="7"/>
      <c r="AE170" s="7"/>
      <c r="AF170" s="7"/>
      <c r="AG170" s="7"/>
      <c r="AH170" s="7"/>
      <c r="AI170" s="7"/>
      <c r="AJ170" s="7"/>
      <c r="AK170" s="7"/>
      <c r="AL170" s="7"/>
    </row>
    <row r="171" spans="1:38" ht="22.5" customHeight="1">
      <c r="A171" t="s">
        <v>14466</v>
      </c>
      <c r="B171" s="7" t="s">
        <v>91</v>
      </c>
      <c r="C171" s="7" t="s">
        <v>9622</v>
      </c>
      <c r="D171" s="7" t="s">
        <v>9623</v>
      </c>
      <c r="E171" s="7" t="s">
        <v>9624</v>
      </c>
      <c r="F171" s="7">
        <v>12136266161</v>
      </c>
      <c r="G171" s="7"/>
      <c r="H171" s="17" t="s">
        <v>9625</v>
      </c>
      <c r="I171" s="7">
        <v>4.8</v>
      </c>
      <c r="J171" s="7">
        <v>135</v>
      </c>
      <c r="K171" s="7" t="s">
        <v>9626</v>
      </c>
      <c r="L171" s="7" t="s">
        <v>9627</v>
      </c>
      <c r="M171" s="7" t="s">
        <v>83</v>
      </c>
      <c r="N171" s="7" t="s">
        <v>92</v>
      </c>
      <c r="O171" s="7"/>
      <c r="P171" s="7"/>
      <c r="Q171" s="7"/>
      <c r="R171" s="7"/>
      <c r="S171" s="7"/>
      <c r="T171" s="7"/>
      <c r="U171" s="7"/>
      <c r="V171" s="7"/>
      <c r="W171" s="7"/>
      <c r="X171" s="7"/>
      <c r="Y171" s="7"/>
      <c r="Z171" s="7"/>
      <c r="AA171" s="7"/>
      <c r="AB171" s="7"/>
      <c r="AC171" s="7"/>
      <c r="AD171" s="7"/>
      <c r="AE171" s="7"/>
      <c r="AF171" s="7"/>
      <c r="AG171" s="7"/>
      <c r="AH171" s="7"/>
      <c r="AI171" s="7"/>
      <c r="AJ171" s="7"/>
      <c r="AK171" s="7"/>
      <c r="AL171" s="7"/>
    </row>
    <row r="172" spans="1:38" ht="22.5" customHeight="1">
      <c r="A172" t="s">
        <v>14466</v>
      </c>
      <c r="B172" s="7" t="s">
        <v>91</v>
      </c>
      <c r="C172" s="7" t="s">
        <v>9628</v>
      </c>
      <c r="D172" s="7" t="s">
        <v>9629</v>
      </c>
      <c r="E172" s="7" t="s">
        <v>9630</v>
      </c>
      <c r="F172" s="7">
        <v>13232648834</v>
      </c>
      <c r="G172" s="7"/>
      <c r="H172" s="17" t="s">
        <v>9631</v>
      </c>
      <c r="I172" s="7">
        <v>4.7</v>
      </c>
      <c r="J172" s="7">
        <v>338</v>
      </c>
      <c r="K172" s="7" t="s">
        <v>9632</v>
      </c>
      <c r="L172" s="7" t="s">
        <v>9460</v>
      </c>
      <c r="M172" s="7" t="s">
        <v>35</v>
      </c>
      <c r="N172" s="7" t="s">
        <v>316</v>
      </c>
      <c r="O172" s="7"/>
      <c r="P172" s="7"/>
      <c r="Q172" s="7"/>
      <c r="R172" s="7"/>
      <c r="S172" s="7"/>
      <c r="T172" s="7"/>
      <c r="U172" s="7"/>
      <c r="V172" s="7"/>
      <c r="W172" s="7"/>
      <c r="X172" s="7"/>
      <c r="Y172" s="7"/>
      <c r="Z172" s="7"/>
      <c r="AA172" s="7"/>
      <c r="AB172" s="7"/>
      <c r="AC172" s="7"/>
      <c r="AD172" s="7"/>
      <c r="AE172" s="7"/>
      <c r="AF172" s="7"/>
      <c r="AG172" s="7"/>
      <c r="AH172" s="7"/>
      <c r="AI172" s="7"/>
      <c r="AJ172" s="7"/>
      <c r="AK172" s="7"/>
      <c r="AL172" s="7"/>
    </row>
    <row r="173" spans="1:38" ht="22.5" customHeight="1">
      <c r="A173" t="s">
        <v>14466</v>
      </c>
      <c r="B173" s="7" t="s">
        <v>91</v>
      </c>
      <c r="C173" s="7" t="s">
        <v>9633</v>
      </c>
      <c r="D173" s="7" t="s">
        <v>9634</v>
      </c>
      <c r="E173" s="7" t="s">
        <v>9635</v>
      </c>
      <c r="F173" s="7">
        <v>13109874101</v>
      </c>
      <c r="G173" s="7"/>
      <c r="H173" s="17" t="s">
        <v>9636</v>
      </c>
      <c r="I173" s="7">
        <v>4.9000000000000004</v>
      </c>
      <c r="J173" s="7">
        <v>133</v>
      </c>
      <c r="K173" s="7" t="s">
        <v>9637</v>
      </c>
      <c r="L173" s="7" t="s">
        <v>9638</v>
      </c>
      <c r="M173" s="7" t="s">
        <v>91</v>
      </c>
      <c r="N173" s="7" t="s">
        <v>27</v>
      </c>
      <c r="O173" s="7"/>
      <c r="P173" s="7"/>
      <c r="Q173" s="7"/>
      <c r="R173" s="7"/>
      <c r="S173" s="7"/>
      <c r="T173" s="7"/>
      <c r="U173" s="7"/>
      <c r="V173" s="7"/>
      <c r="W173" s="7"/>
      <c r="X173" s="7"/>
      <c r="Y173" s="7"/>
      <c r="Z173" s="7"/>
      <c r="AA173" s="7"/>
      <c r="AB173" s="7"/>
      <c r="AC173" s="7"/>
      <c r="AD173" s="7"/>
      <c r="AE173" s="7"/>
      <c r="AF173" s="7"/>
      <c r="AG173" s="7"/>
      <c r="AH173" s="7"/>
      <c r="AI173" s="7"/>
      <c r="AJ173" s="7"/>
      <c r="AK173" s="7"/>
      <c r="AL173" s="7"/>
    </row>
    <row r="174" spans="1:38" ht="22.5" customHeight="1">
      <c r="A174" t="s">
        <v>14466</v>
      </c>
      <c r="B174" s="7" t="s">
        <v>91</v>
      </c>
      <c r="C174" s="7" t="s">
        <v>9639</v>
      </c>
      <c r="D174" s="7" t="s">
        <v>9640</v>
      </c>
      <c r="E174" s="7" t="s">
        <v>9641</v>
      </c>
      <c r="F174" s="7">
        <v>12136299222</v>
      </c>
      <c r="G174" s="7"/>
      <c r="H174" s="17" t="s">
        <v>9642</v>
      </c>
      <c r="I174" s="7">
        <v>4.5999999999999996</v>
      </c>
      <c r="J174" s="7">
        <v>103</v>
      </c>
      <c r="K174" s="7" t="s">
        <v>9643</v>
      </c>
      <c r="L174" s="7" t="s">
        <v>9644</v>
      </c>
      <c r="M174" s="7" t="s">
        <v>91</v>
      </c>
      <c r="N174" s="7" t="s">
        <v>27</v>
      </c>
      <c r="O174" s="7"/>
      <c r="P174" s="7"/>
      <c r="Q174" s="7"/>
      <c r="R174" s="7"/>
      <c r="S174" s="7"/>
      <c r="T174" s="7"/>
      <c r="U174" s="7"/>
      <c r="V174" s="7"/>
      <c r="W174" s="7"/>
      <c r="X174" s="7"/>
      <c r="Y174" s="7"/>
      <c r="Z174" s="7"/>
      <c r="AA174" s="7"/>
      <c r="AB174" s="7"/>
      <c r="AC174" s="7"/>
      <c r="AD174" s="7"/>
      <c r="AE174" s="7"/>
      <c r="AF174" s="7"/>
      <c r="AG174" s="7"/>
      <c r="AH174" s="7"/>
      <c r="AI174" s="7"/>
      <c r="AJ174" s="7"/>
      <c r="AK174" s="7"/>
      <c r="AL174" s="7"/>
    </row>
    <row r="175" spans="1:38" ht="22.5" customHeight="1">
      <c r="A175" t="s">
        <v>14466</v>
      </c>
      <c r="B175" s="7" t="s">
        <v>91</v>
      </c>
      <c r="C175" s="7" t="s">
        <v>9645</v>
      </c>
      <c r="D175" s="7" t="s">
        <v>9646</v>
      </c>
      <c r="E175" s="7" t="s">
        <v>9647</v>
      </c>
      <c r="F175" s="7">
        <v>14242884175</v>
      </c>
      <c r="G175" s="7"/>
      <c r="H175" s="17" t="s">
        <v>9648</v>
      </c>
      <c r="I175" s="7">
        <v>5</v>
      </c>
      <c r="J175" s="9">
        <v>1030</v>
      </c>
      <c r="K175" s="7" t="s">
        <v>9649</v>
      </c>
      <c r="L175" s="7" t="s">
        <v>9533</v>
      </c>
      <c r="M175" s="7" t="s">
        <v>35</v>
      </c>
      <c r="N175" s="7" t="s">
        <v>92</v>
      </c>
      <c r="O175" s="7"/>
      <c r="P175" s="7"/>
      <c r="Q175" s="7"/>
      <c r="R175" s="7"/>
      <c r="S175" s="7"/>
      <c r="T175" s="7"/>
      <c r="U175" s="7"/>
      <c r="V175" s="7"/>
      <c r="W175" s="7"/>
      <c r="X175" s="7"/>
      <c r="Y175" s="7"/>
      <c r="Z175" s="7"/>
      <c r="AA175" s="7"/>
      <c r="AB175" s="7"/>
      <c r="AC175" s="7"/>
      <c r="AD175" s="7"/>
      <c r="AE175" s="7"/>
      <c r="AF175" s="7"/>
      <c r="AG175" s="7"/>
      <c r="AH175" s="7"/>
      <c r="AI175" s="7"/>
      <c r="AJ175" s="7"/>
      <c r="AK175" s="7"/>
      <c r="AL175" s="7"/>
    </row>
    <row r="176" spans="1:38" ht="22.5" customHeight="1">
      <c r="A176" t="s">
        <v>14466</v>
      </c>
      <c r="B176" s="7" t="s">
        <v>91</v>
      </c>
      <c r="C176" s="7" t="s">
        <v>9650</v>
      </c>
      <c r="D176" s="7" t="s">
        <v>9651</v>
      </c>
      <c r="E176" s="7" t="s">
        <v>9652</v>
      </c>
      <c r="F176" s="17">
        <v>12137252898</v>
      </c>
      <c r="G176" s="7"/>
      <c r="H176" s="17" t="s">
        <v>9653</v>
      </c>
      <c r="I176" s="7">
        <v>4.9000000000000004</v>
      </c>
      <c r="J176" s="7">
        <v>373</v>
      </c>
      <c r="K176" s="7" t="s">
        <v>9654</v>
      </c>
      <c r="L176" s="7" t="s">
        <v>9655</v>
      </c>
      <c r="M176" s="7" t="s">
        <v>9485</v>
      </c>
      <c r="N176" s="7" t="s">
        <v>316</v>
      </c>
      <c r="O176" s="7"/>
      <c r="P176" s="7"/>
      <c r="Q176" s="7"/>
      <c r="R176" s="7"/>
      <c r="S176" s="7"/>
      <c r="T176" s="7"/>
      <c r="U176" s="7"/>
      <c r="V176" s="7"/>
      <c r="W176" s="7"/>
      <c r="X176" s="7"/>
      <c r="Y176" s="7"/>
      <c r="Z176" s="7"/>
      <c r="AA176" s="7"/>
      <c r="AB176" s="7"/>
      <c r="AC176" s="7"/>
      <c r="AD176" s="7"/>
      <c r="AE176" s="7"/>
      <c r="AF176" s="7"/>
      <c r="AG176" s="7"/>
      <c r="AH176" s="7"/>
      <c r="AI176" s="7"/>
      <c r="AJ176" s="7"/>
      <c r="AK176" s="7"/>
      <c r="AL176" s="7"/>
    </row>
    <row r="177" spans="1:38" ht="22.5" customHeight="1">
      <c r="A177" t="s">
        <v>14466</v>
      </c>
      <c r="B177" s="7" t="s">
        <v>91</v>
      </c>
      <c r="C177" s="7" t="s">
        <v>9656</v>
      </c>
      <c r="D177" s="7" t="s">
        <v>9657</v>
      </c>
      <c r="E177" s="7" t="s">
        <v>9658</v>
      </c>
      <c r="F177" s="7">
        <v>12139862933</v>
      </c>
      <c r="G177" s="7"/>
      <c r="H177" s="17" t="s">
        <v>9659</v>
      </c>
      <c r="I177" s="7">
        <v>4.9000000000000004</v>
      </c>
      <c r="J177" s="9">
        <v>164</v>
      </c>
      <c r="K177" s="7" t="s">
        <v>9660</v>
      </c>
      <c r="L177" s="7" t="s">
        <v>9661</v>
      </c>
      <c r="M177" s="7" t="s">
        <v>9662</v>
      </c>
      <c r="N177" s="7" t="s">
        <v>27</v>
      </c>
      <c r="O177" s="7"/>
      <c r="P177" s="7"/>
      <c r="Q177" s="7"/>
      <c r="R177" s="7"/>
      <c r="S177" s="7"/>
      <c r="T177" s="7"/>
      <c r="U177" s="7"/>
      <c r="V177" s="7"/>
      <c r="W177" s="7"/>
      <c r="X177" s="7"/>
      <c r="Y177" s="7"/>
      <c r="Z177" s="7"/>
      <c r="AA177" s="7"/>
      <c r="AB177" s="7"/>
      <c r="AC177" s="7"/>
      <c r="AD177" s="7"/>
      <c r="AE177" s="7"/>
      <c r="AF177" s="7"/>
      <c r="AG177" s="7"/>
      <c r="AH177" s="7"/>
      <c r="AI177" s="7"/>
      <c r="AJ177" s="7"/>
      <c r="AK177" s="7"/>
      <c r="AL177" s="7"/>
    </row>
    <row r="178" spans="1:38" ht="22.5" customHeight="1">
      <c r="A178" t="s">
        <v>14466</v>
      </c>
      <c r="B178" s="7" t="s">
        <v>91</v>
      </c>
      <c r="C178" s="7" t="s">
        <v>9663</v>
      </c>
      <c r="D178" s="7" t="s">
        <v>9664</v>
      </c>
      <c r="E178" s="7" t="s">
        <v>9665</v>
      </c>
      <c r="F178" s="7">
        <v>13232043120</v>
      </c>
      <c r="G178" s="7"/>
      <c r="H178" s="17" t="s">
        <v>9666</v>
      </c>
      <c r="I178" s="7">
        <v>4.9000000000000004</v>
      </c>
      <c r="J178" s="9">
        <v>1330</v>
      </c>
      <c r="K178" s="7" t="s">
        <v>9667</v>
      </c>
      <c r="L178" s="7" t="s">
        <v>9527</v>
      </c>
      <c r="M178" s="7" t="s">
        <v>91</v>
      </c>
      <c r="N178" s="7" t="s">
        <v>27</v>
      </c>
      <c r="O178" s="7"/>
      <c r="P178" s="7"/>
      <c r="Q178" s="7"/>
      <c r="R178" s="7"/>
      <c r="S178" s="7"/>
      <c r="T178" s="7"/>
      <c r="U178" s="7"/>
      <c r="V178" s="7"/>
      <c r="W178" s="7"/>
      <c r="X178" s="7"/>
      <c r="Y178" s="7"/>
      <c r="Z178" s="7"/>
      <c r="AA178" s="7"/>
      <c r="AB178" s="7"/>
      <c r="AC178" s="7"/>
      <c r="AD178" s="7"/>
      <c r="AE178" s="7"/>
      <c r="AF178" s="7"/>
      <c r="AG178" s="7"/>
      <c r="AH178" s="7"/>
      <c r="AI178" s="7"/>
      <c r="AJ178" s="7"/>
      <c r="AK178" s="7"/>
      <c r="AL178" s="7"/>
    </row>
    <row r="179" spans="1:38" ht="22.5" customHeight="1">
      <c r="A179" t="s">
        <v>14466</v>
      </c>
      <c r="B179" s="7" t="s">
        <v>91</v>
      </c>
      <c r="C179" s="7" t="s">
        <v>9668</v>
      </c>
      <c r="D179" s="7" t="s">
        <v>9669</v>
      </c>
      <c r="E179" s="7" t="s">
        <v>9670</v>
      </c>
      <c r="F179" s="7">
        <v>13106700379</v>
      </c>
      <c r="G179" s="7"/>
      <c r="H179" s="17" t="s">
        <v>9671</v>
      </c>
      <c r="I179" s="7">
        <v>4.9000000000000004</v>
      </c>
      <c r="J179" s="9">
        <v>481</v>
      </c>
      <c r="K179" s="7" t="s">
        <v>9672</v>
      </c>
      <c r="L179" s="7" t="s">
        <v>9610</v>
      </c>
      <c r="M179" s="7" t="s">
        <v>35</v>
      </c>
      <c r="N179" s="7" t="s">
        <v>27</v>
      </c>
      <c r="O179" s="7"/>
      <c r="P179" s="7"/>
      <c r="Q179" s="7"/>
      <c r="R179" s="7"/>
      <c r="S179" s="7"/>
      <c r="T179" s="7"/>
      <c r="U179" s="7"/>
      <c r="V179" s="7"/>
      <c r="W179" s="7"/>
      <c r="X179" s="7"/>
      <c r="Y179" s="7"/>
      <c r="Z179" s="7"/>
      <c r="AA179" s="7"/>
      <c r="AB179" s="7"/>
      <c r="AC179" s="7"/>
      <c r="AD179" s="7"/>
      <c r="AE179" s="7"/>
      <c r="AF179" s="7"/>
      <c r="AG179" s="7"/>
      <c r="AH179" s="7"/>
      <c r="AI179" s="7"/>
      <c r="AJ179" s="7"/>
      <c r="AK179" s="7"/>
      <c r="AL179" s="7"/>
    </row>
    <row r="180" spans="1:38" ht="22.5" customHeight="1">
      <c r="A180" t="s">
        <v>14466</v>
      </c>
      <c r="B180" s="7" t="s">
        <v>91</v>
      </c>
      <c r="C180" s="7" t="s">
        <v>9673</v>
      </c>
      <c r="D180" s="7" t="s">
        <v>9674</v>
      </c>
      <c r="E180" s="7" t="s">
        <v>9675</v>
      </c>
      <c r="F180" s="17">
        <v>13238870088</v>
      </c>
      <c r="G180" s="7"/>
      <c r="H180" s="17" t="s">
        <v>9676</v>
      </c>
      <c r="I180" s="7">
        <v>4.9000000000000004</v>
      </c>
      <c r="J180" s="7">
        <v>301</v>
      </c>
      <c r="K180" s="7" t="s">
        <v>9643</v>
      </c>
      <c r="L180" s="7" t="s">
        <v>9644</v>
      </c>
      <c r="M180" s="7" t="s">
        <v>91</v>
      </c>
      <c r="N180" s="7" t="s">
        <v>27</v>
      </c>
      <c r="O180" s="7"/>
      <c r="P180" s="7"/>
      <c r="Q180" s="7"/>
      <c r="R180" s="7"/>
      <c r="S180" s="7"/>
      <c r="T180" s="7"/>
      <c r="U180" s="7"/>
      <c r="V180" s="7"/>
      <c r="W180" s="7"/>
      <c r="X180" s="7"/>
      <c r="Y180" s="7"/>
      <c r="Z180" s="7"/>
      <c r="AA180" s="7"/>
      <c r="AB180" s="7"/>
      <c r="AC180" s="7"/>
      <c r="AD180" s="7"/>
      <c r="AE180" s="7"/>
      <c r="AF180" s="7"/>
      <c r="AG180" s="7"/>
      <c r="AH180" s="7"/>
      <c r="AI180" s="7"/>
      <c r="AJ180" s="7"/>
      <c r="AK180" s="7"/>
      <c r="AL180" s="7"/>
    </row>
    <row r="181" spans="1:38" ht="22.5" customHeight="1">
      <c r="A181" t="s">
        <v>14466</v>
      </c>
      <c r="B181" s="7" t="s">
        <v>91</v>
      </c>
      <c r="C181" s="7" t="s">
        <v>9677</v>
      </c>
      <c r="D181" s="7" t="s">
        <v>9678</v>
      </c>
      <c r="E181" s="7" t="s">
        <v>9679</v>
      </c>
      <c r="F181" s="7">
        <v>13104418888</v>
      </c>
      <c r="G181" s="7"/>
      <c r="H181" s="17" t="s">
        <v>9680</v>
      </c>
      <c r="I181" s="7">
        <v>4.7</v>
      </c>
      <c r="J181" s="7">
        <v>210</v>
      </c>
      <c r="K181" s="7" t="s">
        <v>9649</v>
      </c>
      <c r="L181" s="7" t="s">
        <v>9533</v>
      </c>
      <c r="M181" s="7" t="s">
        <v>35</v>
      </c>
      <c r="N181" s="7" t="s">
        <v>44</v>
      </c>
      <c r="O181" s="7"/>
      <c r="P181" s="7"/>
      <c r="Q181" s="7"/>
      <c r="R181" s="7"/>
      <c r="S181" s="7"/>
      <c r="T181" s="7"/>
      <c r="U181" s="7"/>
      <c r="V181" s="7"/>
      <c r="W181" s="7"/>
      <c r="X181" s="7"/>
      <c r="Y181" s="7"/>
      <c r="Z181" s="7"/>
      <c r="AA181" s="7"/>
      <c r="AB181" s="7"/>
      <c r="AC181" s="7"/>
      <c r="AD181" s="7"/>
      <c r="AE181" s="7"/>
      <c r="AF181" s="7"/>
      <c r="AG181" s="7"/>
      <c r="AH181" s="7"/>
      <c r="AI181" s="7"/>
      <c r="AJ181" s="7"/>
      <c r="AK181" s="7"/>
      <c r="AL181" s="7"/>
    </row>
    <row r="182" spans="1:38" ht="22.5" customHeight="1">
      <c r="A182" t="s">
        <v>14466</v>
      </c>
      <c r="B182" s="7" t="s">
        <v>91</v>
      </c>
      <c r="C182" s="7" t="s">
        <v>9681</v>
      </c>
      <c r="D182" s="7" t="s">
        <v>9682</v>
      </c>
      <c r="E182" s="7" t="s">
        <v>9683</v>
      </c>
      <c r="F182" s="7">
        <v>13236885855</v>
      </c>
      <c r="G182" s="7"/>
      <c r="H182" s="17" t="s">
        <v>9684</v>
      </c>
      <c r="I182" s="7">
        <v>4.7</v>
      </c>
      <c r="J182" s="9">
        <v>270</v>
      </c>
      <c r="K182" s="7" t="s">
        <v>9654</v>
      </c>
      <c r="L182" s="7" t="s">
        <v>9655</v>
      </c>
      <c r="M182" s="7" t="s">
        <v>9485</v>
      </c>
      <c r="N182" s="7" t="s">
        <v>27</v>
      </c>
      <c r="O182" s="7"/>
      <c r="P182" s="7"/>
      <c r="Q182" s="7"/>
      <c r="R182" s="7"/>
      <c r="S182" s="7"/>
      <c r="T182" s="7"/>
      <c r="U182" s="7"/>
      <c r="V182" s="7"/>
      <c r="W182" s="7"/>
      <c r="X182" s="7"/>
      <c r="Y182" s="7"/>
      <c r="Z182" s="7"/>
      <c r="AA182" s="7"/>
      <c r="AB182" s="7"/>
      <c r="AC182" s="7"/>
      <c r="AD182" s="7"/>
      <c r="AE182" s="7"/>
      <c r="AF182" s="7"/>
      <c r="AG182" s="7"/>
      <c r="AH182" s="7"/>
      <c r="AI182" s="7"/>
      <c r="AJ182" s="7"/>
      <c r="AK182" s="7"/>
      <c r="AL182" s="7"/>
    </row>
    <row r="183" spans="1:38" ht="22.5" customHeight="1">
      <c r="A183" t="s">
        <v>14466</v>
      </c>
      <c r="B183" s="7" t="s">
        <v>91</v>
      </c>
      <c r="C183" s="7" t="s">
        <v>9685</v>
      </c>
      <c r="D183" s="7" t="s">
        <v>9686</v>
      </c>
      <c r="E183" s="7" t="s">
        <v>9687</v>
      </c>
      <c r="F183" s="7">
        <v>13106706944</v>
      </c>
      <c r="G183" s="7"/>
      <c r="H183" s="17" t="s">
        <v>9688</v>
      </c>
      <c r="I183" s="7">
        <v>4.8</v>
      </c>
      <c r="J183" s="7">
        <v>131</v>
      </c>
      <c r="K183" s="7" t="s">
        <v>9660</v>
      </c>
      <c r="L183" s="7" t="s">
        <v>9661</v>
      </c>
      <c r="M183" s="7" t="s">
        <v>9662</v>
      </c>
      <c r="N183" s="7" t="s">
        <v>44</v>
      </c>
      <c r="O183" s="7"/>
      <c r="P183" s="7"/>
      <c r="Q183" s="7"/>
      <c r="R183" s="7"/>
      <c r="S183" s="7"/>
      <c r="T183" s="7"/>
      <c r="U183" s="7"/>
      <c r="V183" s="7"/>
      <c r="W183" s="7"/>
      <c r="X183" s="7"/>
      <c r="Y183" s="7"/>
      <c r="Z183" s="7"/>
      <c r="AA183" s="7"/>
      <c r="AB183" s="7"/>
      <c r="AC183" s="7"/>
      <c r="AD183" s="7"/>
      <c r="AE183" s="7"/>
      <c r="AF183" s="7"/>
      <c r="AG183" s="7"/>
      <c r="AH183" s="7"/>
      <c r="AI183" s="7"/>
      <c r="AJ183" s="7"/>
      <c r="AK183" s="7"/>
      <c r="AL183" s="7"/>
    </row>
    <row r="184" spans="1:38" ht="22.5" customHeight="1">
      <c r="A184" t="s">
        <v>14466</v>
      </c>
      <c r="B184" s="7" t="s">
        <v>1447</v>
      </c>
      <c r="C184" s="7" t="s">
        <v>9689</v>
      </c>
      <c r="D184" s="7" t="s">
        <v>9690</v>
      </c>
      <c r="E184" s="7" t="s">
        <v>9691</v>
      </c>
      <c r="F184" s="7" t="s">
        <v>9692</v>
      </c>
      <c r="G184" s="7"/>
      <c r="H184" s="17" t="s">
        <v>9693</v>
      </c>
      <c r="I184" s="7">
        <v>4.8</v>
      </c>
      <c r="J184" s="7">
        <v>928</v>
      </c>
      <c r="K184" s="7" t="s">
        <v>9694</v>
      </c>
      <c r="L184" s="7" t="s">
        <v>9695</v>
      </c>
      <c r="M184" s="7" t="s">
        <v>9696</v>
      </c>
      <c r="N184" s="7" t="s">
        <v>316</v>
      </c>
      <c r="O184" s="7"/>
      <c r="P184" s="7"/>
      <c r="Q184" s="7"/>
      <c r="R184" s="7"/>
      <c r="S184" s="7"/>
      <c r="T184" s="7"/>
      <c r="U184" s="7"/>
      <c r="V184" s="7"/>
      <c r="W184" s="7"/>
      <c r="X184" s="7"/>
      <c r="Y184" s="7"/>
      <c r="Z184" s="7"/>
      <c r="AA184" s="7"/>
      <c r="AB184" s="7"/>
      <c r="AC184" s="7"/>
      <c r="AD184" s="7"/>
      <c r="AE184" s="7"/>
      <c r="AF184" s="7"/>
      <c r="AG184" s="7"/>
      <c r="AH184" s="7"/>
      <c r="AI184" s="7"/>
      <c r="AJ184" s="7"/>
      <c r="AK184" s="7"/>
      <c r="AL184" s="7"/>
    </row>
    <row r="185" spans="1:38" ht="22.5" customHeight="1">
      <c r="A185" t="s">
        <v>14466</v>
      </c>
      <c r="B185" s="7" t="s">
        <v>1447</v>
      </c>
      <c r="C185" s="7" t="s">
        <v>9697</v>
      </c>
      <c r="D185" s="7" t="s">
        <v>9698</v>
      </c>
      <c r="E185" s="7" t="s">
        <v>9699</v>
      </c>
      <c r="F185" s="7" t="s">
        <v>9700</v>
      </c>
      <c r="G185" s="7"/>
      <c r="H185" s="17" t="s">
        <v>9701</v>
      </c>
      <c r="I185" s="7">
        <v>4.9000000000000004</v>
      </c>
      <c r="J185" s="7">
        <v>735</v>
      </c>
      <c r="K185" s="7" t="s">
        <v>9702</v>
      </c>
      <c r="L185" s="7" t="s">
        <v>9703</v>
      </c>
      <c r="M185" s="7" t="s">
        <v>9704</v>
      </c>
      <c r="N185" s="7" t="s">
        <v>316</v>
      </c>
      <c r="O185" s="7"/>
      <c r="P185" s="7"/>
      <c r="Q185" s="7"/>
      <c r="R185" s="7"/>
      <c r="S185" s="7"/>
      <c r="T185" s="7"/>
      <c r="U185" s="7"/>
      <c r="V185" s="7"/>
      <c r="W185" s="7"/>
      <c r="X185" s="7"/>
      <c r="Y185" s="7"/>
      <c r="Z185" s="7"/>
      <c r="AA185" s="7"/>
      <c r="AB185" s="7"/>
      <c r="AC185" s="7"/>
      <c r="AD185" s="7"/>
      <c r="AE185" s="7"/>
      <c r="AF185" s="7"/>
      <c r="AG185" s="7"/>
      <c r="AH185" s="7"/>
      <c r="AI185" s="7"/>
      <c r="AJ185" s="7"/>
      <c r="AK185" s="7"/>
      <c r="AL185" s="7"/>
    </row>
    <row r="186" spans="1:38" ht="22.5" customHeight="1">
      <c r="A186" t="s">
        <v>14466</v>
      </c>
      <c r="B186" s="7" t="s">
        <v>1447</v>
      </c>
      <c r="C186" s="7" t="s">
        <v>9705</v>
      </c>
      <c r="D186" s="7" t="s">
        <v>9706</v>
      </c>
      <c r="E186" s="7" t="s">
        <v>9707</v>
      </c>
      <c r="F186" s="7" t="s">
        <v>9708</v>
      </c>
      <c r="G186" s="7"/>
      <c r="H186" s="17" t="s">
        <v>9709</v>
      </c>
      <c r="I186" s="7">
        <v>4.7</v>
      </c>
      <c r="J186" s="7">
        <v>277</v>
      </c>
      <c r="K186" s="7" t="s">
        <v>9710</v>
      </c>
      <c r="L186" s="7" t="s">
        <v>9711</v>
      </c>
      <c r="M186" s="7" t="s">
        <v>9712</v>
      </c>
      <c r="N186" s="7" t="s">
        <v>1580</v>
      </c>
      <c r="O186" s="7"/>
      <c r="P186" s="7"/>
      <c r="Q186" s="7"/>
      <c r="R186" s="7"/>
      <c r="S186" s="7"/>
      <c r="T186" s="7"/>
      <c r="U186" s="7"/>
      <c r="V186" s="7"/>
      <c r="W186" s="7"/>
      <c r="X186" s="7"/>
      <c r="Y186" s="7"/>
      <c r="Z186" s="7"/>
      <c r="AA186" s="7"/>
      <c r="AB186" s="7"/>
      <c r="AC186" s="7"/>
      <c r="AD186" s="7"/>
      <c r="AE186" s="7"/>
      <c r="AF186" s="7"/>
      <c r="AG186" s="7"/>
      <c r="AH186" s="7"/>
      <c r="AI186" s="7"/>
      <c r="AJ186" s="7"/>
      <c r="AK186" s="7"/>
      <c r="AL186" s="7"/>
    </row>
    <row r="187" spans="1:38" ht="22.5" customHeight="1">
      <c r="A187" t="s">
        <v>14466</v>
      </c>
      <c r="B187" s="7" t="s">
        <v>1447</v>
      </c>
      <c r="C187" s="7" t="s">
        <v>9713</v>
      </c>
      <c r="D187" s="7" t="s">
        <v>9714</v>
      </c>
      <c r="E187" s="7" t="s">
        <v>9715</v>
      </c>
      <c r="F187" s="7" t="s">
        <v>9716</v>
      </c>
      <c r="G187" s="7"/>
      <c r="H187" s="17" t="s">
        <v>9717</v>
      </c>
      <c r="I187" s="7">
        <v>4.8</v>
      </c>
      <c r="J187" s="7">
        <v>419</v>
      </c>
      <c r="K187" s="7" t="s">
        <v>9718</v>
      </c>
      <c r="L187" s="7" t="s">
        <v>9719</v>
      </c>
      <c r="M187" s="7" t="s">
        <v>7249</v>
      </c>
      <c r="N187" s="7" t="s">
        <v>316</v>
      </c>
      <c r="O187" s="7"/>
      <c r="P187" s="7"/>
      <c r="Q187" s="7"/>
      <c r="R187" s="7"/>
      <c r="S187" s="7"/>
      <c r="T187" s="7"/>
      <c r="U187" s="7"/>
      <c r="V187" s="7"/>
      <c r="W187" s="7"/>
      <c r="X187" s="7"/>
      <c r="Y187" s="7"/>
      <c r="Z187" s="7"/>
      <c r="AA187" s="7"/>
      <c r="AB187" s="7"/>
      <c r="AC187" s="7"/>
      <c r="AD187" s="7"/>
      <c r="AE187" s="7"/>
      <c r="AF187" s="7"/>
      <c r="AG187" s="7"/>
      <c r="AH187" s="7"/>
      <c r="AI187" s="7"/>
      <c r="AJ187" s="7"/>
      <c r="AK187" s="7"/>
      <c r="AL187" s="7"/>
    </row>
    <row r="188" spans="1:38" ht="22.5" customHeight="1">
      <c r="A188" t="s">
        <v>14466</v>
      </c>
      <c r="B188" s="7" t="s">
        <v>1447</v>
      </c>
      <c r="C188" s="7" t="s">
        <v>9720</v>
      </c>
      <c r="D188" s="7" t="s">
        <v>9721</v>
      </c>
      <c r="E188" s="7" t="s">
        <v>9722</v>
      </c>
      <c r="F188" s="7" t="s">
        <v>9723</v>
      </c>
      <c r="G188" s="7"/>
      <c r="H188" s="17" t="s">
        <v>9724</v>
      </c>
      <c r="I188" s="7">
        <v>4.9000000000000004</v>
      </c>
      <c r="J188" s="7">
        <v>359</v>
      </c>
      <c r="K188" s="7" t="s">
        <v>9725</v>
      </c>
      <c r="L188" s="7" t="s">
        <v>9726</v>
      </c>
      <c r="M188" s="7" t="s">
        <v>9727</v>
      </c>
      <c r="N188" s="7" t="s">
        <v>316</v>
      </c>
      <c r="O188" s="7"/>
      <c r="P188" s="7"/>
      <c r="Q188" s="7"/>
      <c r="R188" s="7"/>
      <c r="S188" s="7"/>
      <c r="T188" s="7"/>
      <c r="U188" s="7"/>
      <c r="V188" s="7"/>
      <c r="W188" s="7"/>
      <c r="X188" s="7"/>
      <c r="Y188" s="7"/>
      <c r="Z188" s="7"/>
      <c r="AA188" s="7"/>
      <c r="AB188" s="7"/>
      <c r="AC188" s="7"/>
      <c r="AD188" s="7"/>
      <c r="AE188" s="7"/>
      <c r="AF188" s="7"/>
      <c r="AG188" s="7"/>
      <c r="AH188" s="7"/>
      <c r="AI188" s="7"/>
      <c r="AJ188" s="7"/>
      <c r="AK188" s="7"/>
      <c r="AL188" s="7"/>
    </row>
    <row r="189" spans="1:38" ht="22.5" customHeight="1">
      <c r="A189" t="s">
        <v>14466</v>
      </c>
      <c r="B189" s="7" t="s">
        <v>1447</v>
      </c>
      <c r="C189" s="7" t="s">
        <v>9728</v>
      </c>
      <c r="D189" s="7" t="s">
        <v>9729</v>
      </c>
      <c r="E189" s="7" t="s">
        <v>9730</v>
      </c>
      <c r="F189" s="7" t="s">
        <v>9731</v>
      </c>
      <c r="G189" s="7"/>
      <c r="H189" s="17" t="s">
        <v>9732</v>
      </c>
      <c r="I189" s="7">
        <v>4.9000000000000004</v>
      </c>
      <c r="J189" s="7">
        <v>112</v>
      </c>
      <c r="K189" s="7" t="s">
        <v>9733</v>
      </c>
      <c r="L189" s="7" t="s">
        <v>9734</v>
      </c>
      <c r="M189" s="7" t="s">
        <v>9735</v>
      </c>
      <c r="N189" s="7" t="s">
        <v>316</v>
      </c>
      <c r="O189" s="7"/>
      <c r="P189" s="7"/>
      <c r="Q189" s="7"/>
      <c r="R189" s="7"/>
      <c r="S189" s="7"/>
      <c r="T189" s="7"/>
      <c r="U189" s="7"/>
      <c r="V189" s="7"/>
      <c r="W189" s="7"/>
      <c r="X189" s="7"/>
      <c r="Y189" s="7"/>
      <c r="Z189" s="7"/>
      <c r="AA189" s="7"/>
      <c r="AB189" s="7"/>
      <c r="AC189" s="7"/>
      <c r="AD189" s="7"/>
      <c r="AE189" s="7"/>
      <c r="AF189" s="7"/>
      <c r="AG189" s="7"/>
      <c r="AH189" s="7"/>
      <c r="AI189" s="7"/>
      <c r="AJ189" s="7"/>
      <c r="AK189" s="7"/>
      <c r="AL189" s="7"/>
    </row>
    <row r="190" spans="1:38" ht="22.5" customHeight="1">
      <c r="A190" t="s">
        <v>14466</v>
      </c>
      <c r="B190" s="7" t="s">
        <v>1447</v>
      </c>
      <c r="C190" s="7" t="s">
        <v>9736</v>
      </c>
      <c r="D190" s="7" t="s">
        <v>9737</v>
      </c>
      <c r="E190" s="7" t="s">
        <v>9738</v>
      </c>
      <c r="F190" s="7" t="s">
        <v>9739</v>
      </c>
      <c r="G190" s="7"/>
      <c r="H190" s="17" t="s">
        <v>9740</v>
      </c>
      <c r="I190" s="7">
        <v>4.9000000000000004</v>
      </c>
      <c r="J190" s="9">
        <v>1987</v>
      </c>
      <c r="K190" s="7" t="s">
        <v>9741</v>
      </c>
      <c r="L190" s="7" t="s">
        <v>9742</v>
      </c>
      <c r="M190" s="7" t="s">
        <v>9743</v>
      </c>
      <c r="N190" s="7" t="s">
        <v>316</v>
      </c>
      <c r="O190" s="7"/>
      <c r="P190" s="7"/>
      <c r="Q190" s="7"/>
      <c r="R190" s="7"/>
      <c r="S190" s="7"/>
      <c r="T190" s="7"/>
      <c r="U190" s="7"/>
      <c r="V190" s="7"/>
      <c r="W190" s="7"/>
      <c r="X190" s="7"/>
      <c r="Y190" s="7"/>
      <c r="Z190" s="7"/>
      <c r="AA190" s="7"/>
      <c r="AB190" s="7"/>
      <c r="AC190" s="7"/>
      <c r="AD190" s="7"/>
      <c r="AE190" s="7"/>
      <c r="AF190" s="7"/>
      <c r="AG190" s="7"/>
      <c r="AH190" s="7"/>
      <c r="AI190" s="7"/>
      <c r="AJ190" s="7"/>
      <c r="AK190" s="7"/>
      <c r="AL190" s="7"/>
    </row>
    <row r="191" spans="1:38" ht="22.5" customHeight="1">
      <c r="A191" t="s">
        <v>14466</v>
      </c>
      <c r="B191" s="7" t="s">
        <v>1447</v>
      </c>
      <c r="C191" s="7" t="s">
        <v>9744</v>
      </c>
      <c r="D191" s="7" t="s">
        <v>9745</v>
      </c>
      <c r="E191" s="7" t="s">
        <v>9746</v>
      </c>
      <c r="F191" s="7" t="s">
        <v>9747</v>
      </c>
      <c r="G191" s="7"/>
      <c r="H191" s="17" t="s">
        <v>9748</v>
      </c>
      <c r="I191" s="7">
        <v>4.8</v>
      </c>
      <c r="J191" s="7">
        <v>457</v>
      </c>
      <c r="K191" s="7" t="s">
        <v>9749</v>
      </c>
      <c r="L191" s="7" t="s">
        <v>9750</v>
      </c>
      <c r="M191" s="7" t="s">
        <v>9751</v>
      </c>
      <c r="N191" s="7" t="s">
        <v>316</v>
      </c>
      <c r="O191" s="7"/>
      <c r="P191" s="7"/>
      <c r="Q191" s="7"/>
      <c r="R191" s="7"/>
      <c r="S191" s="7"/>
      <c r="T191" s="7"/>
      <c r="U191" s="7"/>
      <c r="V191" s="7"/>
      <c r="W191" s="7"/>
      <c r="X191" s="7"/>
      <c r="Y191" s="7"/>
      <c r="Z191" s="7"/>
      <c r="AA191" s="7"/>
      <c r="AB191" s="7"/>
      <c r="AC191" s="7"/>
      <c r="AD191" s="7"/>
      <c r="AE191" s="7"/>
      <c r="AF191" s="7"/>
      <c r="AG191" s="7"/>
      <c r="AH191" s="7"/>
      <c r="AI191" s="7"/>
      <c r="AJ191" s="7"/>
      <c r="AK191" s="7"/>
      <c r="AL191" s="7"/>
    </row>
    <row r="192" spans="1:38" ht="22.5" customHeight="1">
      <c r="A192" t="s">
        <v>14466</v>
      </c>
      <c r="B192" s="7" t="s">
        <v>1447</v>
      </c>
      <c r="C192" s="7" t="s">
        <v>9752</v>
      </c>
      <c r="D192" s="7" t="s">
        <v>9690</v>
      </c>
      <c r="E192" s="7" t="s">
        <v>9753</v>
      </c>
      <c r="F192" s="7" t="s">
        <v>9754</v>
      </c>
      <c r="G192" s="7"/>
      <c r="H192" s="17" t="s">
        <v>9693</v>
      </c>
      <c r="I192" s="7">
        <v>4.3</v>
      </c>
      <c r="J192" s="7">
        <v>905</v>
      </c>
      <c r="K192" s="7" t="s">
        <v>9755</v>
      </c>
      <c r="L192" s="7" t="s">
        <v>9756</v>
      </c>
      <c r="M192" s="7" t="s">
        <v>2961</v>
      </c>
      <c r="N192" s="7" t="s">
        <v>316</v>
      </c>
      <c r="O192" s="7"/>
      <c r="P192" s="7"/>
      <c r="Q192" s="7"/>
      <c r="R192" s="7"/>
      <c r="S192" s="7"/>
      <c r="T192" s="7"/>
      <c r="U192" s="7"/>
      <c r="V192" s="7"/>
      <c r="W192" s="7"/>
      <c r="X192" s="7"/>
      <c r="Y192" s="7"/>
      <c r="Z192" s="7"/>
      <c r="AA192" s="7"/>
      <c r="AB192" s="7"/>
      <c r="AC192" s="7"/>
      <c r="AD192" s="7"/>
      <c r="AE192" s="7"/>
      <c r="AF192" s="7"/>
      <c r="AG192" s="7"/>
      <c r="AH192" s="7"/>
      <c r="AI192" s="7"/>
      <c r="AJ192" s="7"/>
      <c r="AK192" s="7"/>
      <c r="AL192" s="7"/>
    </row>
    <row r="193" spans="1:38" ht="22.5" customHeight="1">
      <c r="A193" t="s">
        <v>14466</v>
      </c>
      <c r="B193" s="7" t="s">
        <v>1447</v>
      </c>
      <c r="C193" s="7" t="s">
        <v>9757</v>
      </c>
      <c r="D193" s="7" t="s">
        <v>9758</v>
      </c>
      <c r="E193" s="7" t="s">
        <v>9759</v>
      </c>
      <c r="F193" s="7" t="s">
        <v>9760</v>
      </c>
      <c r="G193" s="7"/>
      <c r="H193" s="17" t="s">
        <v>9761</v>
      </c>
      <c r="I193" s="7">
        <v>4.7</v>
      </c>
      <c r="J193" s="7">
        <v>303</v>
      </c>
      <c r="K193" s="7" t="s">
        <v>9762</v>
      </c>
      <c r="L193" s="7" t="s">
        <v>9763</v>
      </c>
      <c r="M193" s="7" t="s">
        <v>9764</v>
      </c>
      <c r="N193" s="7" t="s">
        <v>316</v>
      </c>
      <c r="O193" s="7"/>
      <c r="P193" s="7"/>
      <c r="Q193" s="7"/>
      <c r="R193" s="7"/>
      <c r="S193" s="7"/>
      <c r="T193" s="7"/>
      <c r="U193" s="7"/>
      <c r="V193" s="7"/>
      <c r="W193" s="7"/>
      <c r="X193" s="7"/>
      <c r="Y193" s="7"/>
      <c r="Z193" s="7"/>
      <c r="AA193" s="7"/>
      <c r="AB193" s="7"/>
      <c r="AC193" s="7"/>
      <c r="AD193" s="7"/>
      <c r="AE193" s="7"/>
      <c r="AF193" s="7"/>
      <c r="AG193" s="7"/>
      <c r="AH193" s="7"/>
      <c r="AI193" s="7"/>
      <c r="AJ193" s="7"/>
      <c r="AK193" s="7"/>
      <c r="AL193" s="7"/>
    </row>
    <row r="194" spans="1:38" ht="22.5" customHeight="1">
      <c r="A194" t="s">
        <v>14466</v>
      </c>
      <c r="B194" s="7" t="s">
        <v>1447</v>
      </c>
      <c r="C194" s="7" t="s">
        <v>9765</v>
      </c>
      <c r="D194" s="7" t="s">
        <v>9766</v>
      </c>
      <c r="E194" s="7" t="s">
        <v>9767</v>
      </c>
      <c r="F194" s="7" t="s">
        <v>9768</v>
      </c>
      <c r="G194" s="7"/>
      <c r="H194" s="17" t="s">
        <v>9769</v>
      </c>
      <c r="I194" s="7">
        <v>4.9000000000000004</v>
      </c>
      <c r="J194" s="7">
        <v>440</v>
      </c>
      <c r="K194" s="7" t="s">
        <v>9770</v>
      </c>
      <c r="L194" s="7" t="s">
        <v>9771</v>
      </c>
      <c r="M194" s="7" t="s">
        <v>9772</v>
      </c>
      <c r="N194" s="7" t="s">
        <v>316</v>
      </c>
      <c r="O194" s="7"/>
      <c r="P194" s="7"/>
      <c r="Q194" s="7"/>
      <c r="R194" s="7"/>
      <c r="S194" s="7"/>
      <c r="T194" s="7"/>
      <c r="U194" s="7"/>
      <c r="V194" s="7"/>
      <c r="W194" s="7"/>
      <c r="X194" s="7"/>
      <c r="Y194" s="7"/>
      <c r="Z194" s="7"/>
      <c r="AA194" s="7"/>
      <c r="AB194" s="7"/>
      <c r="AC194" s="7"/>
      <c r="AD194" s="7"/>
      <c r="AE194" s="7"/>
      <c r="AF194" s="7"/>
      <c r="AG194" s="7"/>
      <c r="AH194" s="7"/>
      <c r="AI194" s="7"/>
      <c r="AJ194" s="7"/>
      <c r="AK194" s="7"/>
      <c r="AL194" s="7"/>
    </row>
    <row r="195" spans="1:38" ht="22.5" customHeight="1">
      <c r="A195" t="s">
        <v>14466</v>
      </c>
      <c r="B195" s="7" t="s">
        <v>1447</v>
      </c>
      <c r="C195" s="7" t="s">
        <v>9773</v>
      </c>
      <c r="D195" s="7" t="s">
        <v>9774</v>
      </c>
      <c r="E195" s="7" t="s">
        <v>9775</v>
      </c>
      <c r="F195" s="7" t="s">
        <v>9776</v>
      </c>
      <c r="G195" s="7"/>
      <c r="H195" s="17" t="s">
        <v>9777</v>
      </c>
      <c r="I195" s="7">
        <v>4.9000000000000004</v>
      </c>
      <c r="J195" s="7">
        <v>290</v>
      </c>
      <c r="K195" s="7" t="s">
        <v>9778</v>
      </c>
      <c r="L195" s="7" t="s">
        <v>9779</v>
      </c>
      <c r="M195" s="7" t="s">
        <v>9735</v>
      </c>
      <c r="N195" s="7" t="s">
        <v>316</v>
      </c>
      <c r="O195" s="7"/>
      <c r="P195" s="7"/>
      <c r="Q195" s="7"/>
      <c r="R195" s="7"/>
      <c r="S195" s="7"/>
      <c r="T195" s="7"/>
      <c r="U195" s="7"/>
      <c r="V195" s="7"/>
      <c r="W195" s="7"/>
      <c r="X195" s="7"/>
      <c r="Y195" s="7"/>
      <c r="Z195" s="7"/>
      <c r="AA195" s="7"/>
      <c r="AB195" s="7"/>
      <c r="AC195" s="7"/>
      <c r="AD195" s="7"/>
      <c r="AE195" s="7"/>
      <c r="AF195" s="7"/>
      <c r="AG195" s="7"/>
      <c r="AH195" s="7"/>
      <c r="AI195" s="7"/>
      <c r="AJ195" s="7"/>
      <c r="AK195" s="7"/>
      <c r="AL195" s="7"/>
    </row>
    <row r="196" spans="1:38" ht="22.5" customHeight="1">
      <c r="A196" t="s">
        <v>14466</v>
      </c>
      <c r="B196" s="7" t="s">
        <v>1447</v>
      </c>
      <c r="C196" s="7" t="s">
        <v>9780</v>
      </c>
      <c r="D196" s="7" t="s">
        <v>9781</v>
      </c>
      <c r="E196" s="7" t="s">
        <v>9782</v>
      </c>
      <c r="F196" s="7" t="s">
        <v>9783</v>
      </c>
      <c r="G196" s="7"/>
      <c r="H196" s="17" t="s">
        <v>9784</v>
      </c>
      <c r="I196" s="7">
        <v>4.9000000000000004</v>
      </c>
      <c r="J196" s="7">
        <v>620</v>
      </c>
      <c r="K196" s="7" t="s">
        <v>9785</v>
      </c>
      <c r="L196" s="7" t="s">
        <v>9786</v>
      </c>
      <c r="M196" s="7" t="s">
        <v>9772</v>
      </c>
      <c r="N196" s="7" t="s">
        <v>316</v>
      </c>
      <c r="O196" s="7"/>
      <c r="P196" s="7"/>
      <c r="Q196" s="7"/>
      <c r="R196" s="7"/>
      <c r="S196" s="7"/>
      <c r="T196" s="7"/>
      <c r="U196" s="7"/>
      <c r="V196" s="7"/>
      <c r="W196" s="7"/>
      <c r="X196" s="7"/>
      <c r="Y196" s="7"/>
      <c r="Z196" s="7"/>
      <c r="AA196" s="7"/>
      <c r="AB196" s="7"/>
      <c r="AC196" s="7"/>
      <c r="AD196" s="7"/>
      <c r="AE196" s="7"/>
      <c r="AF196" s="7"/>
      <c r="AG196" s="7"/>
      <c r="AH196" s="7"/>
      <c r="AI196" s="7"/>
      <c r="AJ196" s="7"/>
      <c r="AK196" s="7"/>
      <c r="AL196" s="7"/>
    </row>
    <row r="197" spans="1:38" ht="22.5" customHeight="1">
      <c r="A197" t="s">
        <v>14466</v>
      </c>
      <c r="B197" s="7" t="s">
        <v>1447</v>
      </c>
      <c r="C197" s="7" t="s">
        <v>9787</v>
      </c>
      <c r="D197" s="7" t="s">
        <v>9788</v>
      </c>
      <c r="E197" s="7" t="s">
        <v>9789</v>
      </c>
      <c r="F197" s="7" t="s">
        <v>9790</v>
      </c>
      <c r="G197" s="7"/>
      <c r="H197" s="17" t="s">
        <v>9791</v>
      </c>
      <c r="I197" s="7">
        <v>4.7</v>
      </c>
      <c r="J197" s="7">
        <v>70</v>
      </c>
      <c r="K197" s="7" t="s">
        <v>9792</v>
      </c>
      <c r="L197" s="7" t="s">
        <v>9793</v>
      </c>
      <c r="M197" s="7" t="s">
        <v>9751</v>
      </c>
      <c r="N197" s="7" t="s">
        <v>316</v>
      </c>
      <c r="O197" s="7"/>
      <c r="P197" s="7"/>
      <c r="Q197" s="7"/>
      <c r="R197" s="7"/>
      <c r="S197" s="7"/>
      <c r="T197" s="7"/>
      <c r="U197" s="7"/>
      <c r="V197" s="7"/>
      <c r="W197" s="7"/>
      <c r="X197" s="7"/>
      <c r="Y197" s="7"/>
      <c r="Z197" s="7"/>
      <c r="AA197" s="7"/>
      <c r="AB197" s="7"/>
      <c r="AC197" s="7"/>
      <c r="AD197" s="7"/>
      <c r="AE197" s="7"/>
      <c r="AF197" s="7"/>
      <c r="AG197" s="7"/>
      <c r="AH197" s="7"/>
      <c r="AI197" s="7"/>
      <c r="AJ197" s="7"/>
      <c r="AK197" s="7"/>
      <c r="AL197" s="7"/>
    </row>
    <row r="198" spans="1:38" ht="22.5" customHeight="1">
      <c r="A198" t="s">
        <v>14466</v>
      </c>
      <c r="B198" s="7" t="s">
        <v>1447</v>
      </c>
      <c r="C198" s="7" t="s">
        <v>9794</v>
      </c>
      <c r="D198" s="7" t="s">
        <v>9795</v>
      </c>
      <c r="E198" s="7" t="s">
        <v>9738</v>
      </c>
      <c r="F198" s="7" t="s">
        <v>9796</v>
      </c>
      <c r="G198" s="7"/>
      <c r="H198" s="17" t="s">
        <v>9797</v>
      </c>
      <c r="I198" s="7">
        <v>4.9000000000000004</v>
      </c>
      <c r="J198" s="7">
        <v>701</v>
      </c>
      <c r="K198" s="7" t="s">
        <v>9798</v>
      </c>
      <c r="L198" s="7" t="s">
        <v>9799</v>
      </c>
      <c r="M198" s="7" t="s">
        <v>9800</v>
      </c>
      <c r="N198" s="7" t="s">
        <v>316</v>
      </c>
      <c r="O198" s="7"/>
      <c r="P198" s="7"/>
      <c r="Q198" s="7"/>
      <c r="R198" s="7"/>
      <c r="S198" s="7"/>
      <c r="T198" s="7"/>
      <c r="U198" s="7"/>
      <c r="V198" s="7"/>
      <c r="W198" s="7"/>
      <c r="X198" s="7"/>
      <c r="Y198" s="7"/>
      <c r="Z198" s="7"/>
      <c r="AA198" s="7"/>
      <c r="AB198" s="7"/>
      <c r="AC198" s="7"/>
      <c r="AD198" s="7"/>
      <c r="AE198" s="7"/>
      <c r="AF198" s="7"/>
      <c r="AG198" s="7"/>
      <c r="AH198" s="7"/>
      <c r="AI198" s="7"/>
      <c r="AJ198" s="7"/>
      <c r="AK198" s="7"/>
      <c r="AL198" s="7"/>
    </row>
    <row r="199" spans="1:38" ht="22.5" customHeight="1">
      <c r="A199" t="s">
        <v>14466</v>
      </c>
      <c r="B199" s="7" t="s">
        <v>1447</v>
      </c>
      <c r="C199" s="7" t="s">
        <v>9801</v>
      </c>
      <c r="D199" s="7" t="s">
        <v>9802</v>
      </c>
      <c r="E199" s="7" t="s">
        <v>9803</v>
      </c>
      <c r="F199" s="7" t="s">
        <v>9804</v>
      </c>
      <c r="G199" s="7"/>
      <c r="H199" s="17" t="s">
        <v>9805</v>
      </c>
      <c r="I199" s="7">
        <v>4.5999999999999996</v>
      </c>
      <c r="J199" s="7">
        <v>214</v>
      </c>
      <c r="K199" s="7" t="s">
        <v>9806</v>
      </c>
      <c r="L199" s="7" t="s">
        <v>9807</v>
      </c>
      <c r="M199" s="7" t="s">
        <v>9808</v>
      </c>
      <c r="N199" s="7" t="s">
        <v>316</v>
      </c>
      <c r="O199" s="7"/>
      <c r="P199" s="7"/>
      <c r="Q199" s="7"/>
      <c r="R199" s="7"/>
      <c r="S199" s="7"/>
      <c r="T199" s="7"/>
      <c r="U199" s="7"/>
      <c r="V199" s="7"/>
      <c r="W199" s="7"/>
      <c r="X199" s="7"/>
      <c r="Y199" s="7"/>
      <c r="Z199" s="7"/>
      <c r="AA199" s="7"/>
      <c r="AB199" s="7"/>
      <c r="AC199" s="7"/>
      <c r="AD199" s="7"/>
      <c r="AE199" s="7"/>
      <c r="AF199" s="7"/>
      <c r="AG199" s="7"/>
      <c r="AH199" s="7"/>
      <c r="AI199" s="7"/>
      <c r="AJ199" s="7"/>
      <c r="AK199" s="7"/>
      <c r="AL199" s="7"/>
    </row>
    <row r="200" spans="1:38" ht="22.5" customHeight="1">
      <c r="A200" t="s">
        <v>14466</v>
      </c>
      <c r="B200" s="7" t="s">
        <v>1447</v>
      </c>
      <c r="C200" s="7" t="s">
        <v>9809</v>
      </c>
      <c r="D200" s="7" t="s">
        <v>9810</v>
      </c>
      <c r="E200" s="7" t="s">
        <v>9811</v>
      </c>
      <c r="F200" s="7" t="s">
        <v>9812</v>
      </c>
      <c r="G200" s="7"/>
      <c r="H200" s="17" t="s">
        <v>9813</v>
      </c>
      <c r="I200" s="7">
        <v>5</v>
      </c>
      <c r="J200" s="7">
        <v>203</v>
      </c>
      <c r="K200" s="7" t="s">
        <v>9814</v>
      </c>
      <c r="L200" s="7" t="s">
        <v>9815</v>
      </c>
      <c r="M200" s="7" t="s">
        <v>9816</v>
      </c>
      <c r="N200" s="7" t="s">
        <v>316</v>
      </c>
      <c r="O200" s="7"/>
      <c r="P200" s="7"/>
      <c r="Q200" s="7"/>
      <c r="R200" s="7"/>
      <c r="S200" s="7"/>
      <c r="T200" s="7"/>
      <c r="U200" s="7"/>
      <c r="V200" s="7"/>
      <c r="W200" s="7"/>
      <c r="X200" s="7"/>
      <c r="Y200" s="7"/>
      <c r="Z200" s="7"/>
      <c r="AA200" s="7"/>
      <c r="AB200" s="7"/>
      <c r="AC200" s="7"/>
      <c r="AD200" s="7"/>
      <c r="AE200" s="7"/>
      <c r="AF200" s="7"/>
      <c r="AG200" s="7"/>
      <c r="AH200" s="7"/>
      <c r="AI200" s="7"/>
      <c r="AJ200" s="7"/>
      <c r="AK200" s="7"/>
      <c r="AL200" s="7"/>
    </row>
    <row r="201" spans="1:38" ht="22.5" customHeight="1">
      <c r="A201" t="s">
        <v>14466</v>
      </c>
      <c r="B201" s="7" t="s">
        <v>1160</v>
      </c>
      <c r="C201" s="7" t="s">
        <v>9817</v>
      </c>
      <c r="D201" s="7" t="s">
        <v>9818</v>
      </c>
      <c r="E201" s="7" t="s">
        <v>9819</v>
      </c>
      <c r="F201" s="7" t="s">
        <v>9820</v>
      </c>
      <c r="G201" s="7"/>
      <c r="H201" s="17" t="s">
        <v>9821</v>
      </c>
      <c r="I201" s="7">
        <v>4.8</v>
      </c>
      <c r="J201" s="7">
        <v>388</v>
      </c>
      <c r="K201" s="7" t="s">
        <v>9822</v>
      </c>
      <c r="L201" s="7" t="s">
        <v>9823</v>
      </c>
      <c r="M201" s="7" t="s">
        <v>9824</v>
      </c>
      <c r="N201" s="7" t="s">
        <v>119</v>
      </c>
      <c r="O201" s="7"/>
      <c r="P201" s="7"/>
      <c r="Q201" s="7"/>
      <c r="R201" s="7"/>
      <c r="S201" s="7"/>
      <c r="T201" s="7"/>
      <c r="U201" s="7"/>
      <c r="V201" s="7"/>
      <c r="W201" s="7"/>
      <c r="X201" s="7"/>
      <c r="Y201" s="7"/>
      <c r="Z201" s="7"/>
      <c r="AA201" s="7"/>
      <c r="AB201" s="7"/>
      <c r="AC201" s="7"/>
      <c r="AD201" s="7"/>
      <c r="AE201" s="7"/>
      <c r="AF201" s="7"/>
      <c r="AG201" s="7"/>
      <c r="AH201" s="7"/>
      <c r="AI201" s="7"/>
      <c r="AJ201" s="7"/>
      <c r="AK201" s="7"/>
      <c r="AL201" s="7"/>
    </row>
    <row r="202" spans="1:38" ht="22.5" customHeight="1">
      <c r="A202" t="s">
        <v>14466</v>
      </c>
      <c r="B202" s="7" t="s">
        <v>1160</v>
      </c>
      <c r="C202" s="7" t="s">
        <v>9825</v>
      </c>
      <c r="D202" s="7" t="s">
        <v>9826</v>
      </c>
      <c r="E202" s="7" t="s">
        <v>9827</v>
      </c>
      <c r="F202" s="7" t="s">
        <v>9828</v>
      </c>
      <c r="G202" s="7"/>
      <c r="H202" s="17" t="s">
        <v>9829</v>
      </c>
      <c r="I202" s="7">
        <v>4.8</v>
      </c>
      <c r="J202" s="7">
        <v>439</v>
      </c>
      <c r="K202" s="7" t="s">
        <v>9830</v>
      </c>
      <c r="L202" s="7" t="s">
        <v>9831</v>
      </c>
      <c r="M202" s="7" t="s">
        <v>9832</v>
      </c>
      <c r="N202" s="7" t="s">
        <v>316</v>
      </c>
      <c r="O202" s="7"/>
      <c r="P202" s="7"/>
      <c r="Q202" s="7"/>
      <c r="R202" s="7"/>
      <c r="S202" s="7"/>
      <c r="T202" s="7"/>
      <c r="U202" s="7"/>
      <c r="V202" s="7"/>
      <c r="W202" s="7"/>
      <c r="X202" s="7"/>
      <c r="Y202" s="7"/>
      <c r="Z202" s="7"/>
      <c r="AA202" s="7"/>
      <c r="AB202" s="7"/>
      <c r="AC202" s="7"/>
      <c r="AD202" s="7"/>
      <c r="AE202" s="7"/>
      <c r="AF202" s="7"/>
      <c r="AG202" s="7"/>
      <c r="AH202" s="7"/>
      <c r="AI202" s="7"/>
      <c r="AJ202" s="7"/>
      <c r="AK202" s="7"/>
      <c r="AL202" s="7"/>
    </row>
    <row r="203" spans="1:38" ht="22.5" customHeight="1">
      <c r="A203" t="s">
        <v>14466</v>
      </c>
      <c r="B203" s="7" t="s">
        <v>1160</v>
      </c>
      <c r="C203" s="7" t="s">
        <v>9833</v>
      </c>
      <c r="D203" s="7" t="s">
        <v>9834</v>
      </c>
      <c r="E203" s="7" t="s">
        <v>9835</v>
      </c>
      <c r="F203" s="7" t="s">
        <v>9836</v>
      </c>
      <c r="G203" s="7"/>
      <c r="H203" s="17" t="s">
        <v>9837</v>
      </c>
      <c r="I203" s="7">
        <v>4.9000000000000004</v>
      </c>
      <c r="J203" s="7">
        <v>123</v>
      </c>
      <c r="K203" s="7" t="s">
        <v>9838</v>
      </c>
      <c r="L203" s="7" t="s">
        <v>9839</v>
      </c>
      <c r="M203" s="7" t="s">
        <v>4138</v>
      </c>
      <c r="N203" s="7" t="s">
        <v>316</v>
      </c>
      <c r="O203" s="7"/>
      <c r="P203" s="7"/>
      <c r="Q203" s="7"/>
      <c r="R203" s="7"/>
      <c r="S203" s="7"/>
      <c r="T203" s="7"/>
      <c r="U203" s="7"/>
      <c r="V203" s="7"/>
      <c r="W203" s="7"/>
      <c r="X203" s="7"/>
      <c r="Y203" s="7"/>
      <c r="Z203" s="7"/>
      <c r="AA203" s="7"/>
      <c r="AB203" s="7"/>
      <c r="AC203" s="7"/>
      <c r="AD203" s="7"/>
      <c r="AE203" s="7"/>
      <c r="AF203" s="7"/>
      <c r="AG203" s="7"/>
      <c r="AH203" s="7"/>
      <c r="AI203" s="7"/>
      <c r="AJ203" s="7"/>
      <c r="AK203" s="7"/>
      <c r="AL203" s="7"/>
    </row>
    <row r="204" spans="1:38" ht="22.5" customHeight="1">
      <c r="A204" t="s">
        <v>14466</v>
      </c>
      <c r="B204" s="7" t="s">
        <v>1160</v>
      </c>
      <c r="C204" s="7" t="s">
        <v>9840</v>
      </c>
      <c r="D204" s="7" t="s">
        <v>9841</v>
      </c>
      <c r="E204" s="7" t="s">
        <v>9842</v>
      </c>
      <c r="F204" s="7" t="s">
        <v>9843</v>
      </c>
      <c r="G204" s="7"/>
      <c r="H204" s="17" t="s">
        <v>9844</v>
      </c>
      <c r="I204" s="7">
        <v>4.7</v>
      </c>
      <c r="J204" s="7">
        <v>152</v>
      </c>
      <c r="K204" s="7" t="s">
        <v>9845</v>
      </c>
      <c r="L204" s="7" t="s">
        <v>7012</v>
      </c>
      <c r="M204" s="7" t="s">
        <v>1189</v>
      </c>
      <c r="N204" s="7" t="s">
        <v>316</v>
      </c>
      <c r="O204" s="7"/>
      <c r="P204" s="7"/>
      <c r="Q204" s="7"/>
      <c r="R204" s="7"/>
      <c r="S204" s="7"/>
      <c r="T204" s="7"/>
      <c r="U204" s="7"/>
      <c r="V204" s="7"/>
      <c r="W204" s="7"/>
      <c r="X204" s="7"/>
      <c r="Y204" s="7"/>
      <c r="Z204" s="7"/>
      <c r="AA204" s="7"/>
      <c r="AB204" s="7"/>
      <c r="AC204" s="7"/>
      <c r="AD204" s="7"/>
      <c r="AE204" s="7"/>
      <c r="AF204" s="7"/>
      <c r="AG204" s="7"/>
      <c r="AH204" s="7"/>
      <c r="AI204" s="7"/>
      <c r="AJ204" s="7"/>
      <c r="AK204" s="7"/>
      <c r="AL204" s="7"/>
    </row>
    <row r="205" spans="1:38" ht="22.5" customHeight="1">
      <c r="A205" t="s">
        <v>14466</v>
      </c>
      <c r="B205" s="7" t="s">
        <v>1160</v>
      </c>
      <c r="C205" s="7" t="s">
        <v>9846</v>
      </c>
      <c r="D205" s="7" t="s">
        <v>9847</v>
      </c>
      <c r="E205" s="7" t="s">
        <v>9848</v>
      </c>
      <c r="F205" s="7" t="s">
        <v>9849</v>
      </c>
      <c r="G205" s="7"/>
      <c r="H205" s="17" t="s">
        <v>9850</v>
      </c>
      <c r="I205" s="7">
        <v>5</v>
      </c>
      <c r="J205" s="9">
        <v>22</v>
      </c>
      <c r="K205" s="7" t="s">
        <v>9851</v>
      </c>
      <c r="L205" s="7" t="s">
        <v>9852</v>
      </c>
      <c r="M205" s="7" t="s">
        <v>9853</v>
      </c>
      <c r="N205" s="7" t="s">
        <v>316</v>
      </c>
      <c r="O205" s="7"/>
      <c r="P205" s="7"/>
      <c r="Q205" s="7"/>
      <c r="R205" s="7"/>
      <c r="S205" s="7"/>
      <c r="T205" s="7"/>
      <c r="U205" s="7"/>
      <c r="V205" s="7"/>
      <c r="W205" s="7"/>
      <c r="X205" s="7"/>
      <c r="Y205" s="7"/>
      <c r="Z205" s="7"/>
      <c r="AA205" s="7"/>
      <c r="AB205" s="7"/>
      <c r="AC205" s="7"/>
      <c r="AD205" s="7"/>
      <c r="AE205" s="7"/>
      <c r="AF205" s="7"/>
      <c r="AG205" s="7"/>
      <c r="AH205" s="7"/>
      <c r="AI205" s="7"/>
      <c r="AJ205" s="7"/>
      <c r="AK205" s="7"/>
      <c r="AL205" s="7"/>
    </row>
    <row r="206" spans="1:38" ht="22.5" customHeight="1">
      <c r="A206" t="s">
        <v>14466</v>
      </c>
      <c r="B206" s="7" t="s">
        <v>1160</v>
      </c>
      <c r="C206" s="7" t="s">
        <v>9854</v>
      </c>
      <c r="D206" s="7" t="s">
        <v>9855</v>
      </c>
      <c r="E206" s="7" t="s">
        <v>9856</v>
      </c>
      <c r="F206" s="7" t="s">
        <v>9857</v>
      </c>
      <c r="G206" s="7"/>
      <c r="H206" s="17" t="s">
        <v>9858</v>
      </c>
      <c r="I206" s="7">
        <v>4.3</v>
      </c>
      <c r="J206" s="9">
        <v>74</v>
      </c>
      <c r="K206" s="7" t="s">
        <v>9859</v>
      </c>
      <c r="L206" s="7" t="s">
        <v>4231</v>
      </c>
      <c r="M206" s="7" t="s">
        <v>1189</v>
      </c>
      <c r="N206" s="7" t="s">
        <v>316</v>
      </c>
      <c r="O206" s="7"/>
      <c r="P206" s="7"/>
      <c r="Q206" s="7"/>
      <c r="R206" s="7"/>
      <c r="S206" s="7"/>
      <c r="T206" s="7"/>
      <c r="U206" s="7"/>
      <c r="V206" s="7"/>
      <c r="W206" s="7"/>
      <c r="X206" s="7"/>
      <c r="Y206" s="7"/>
      <c r="Z206" s="7"/>
      <c r="AA206" s="7"/>
      <c r="AB206" s="7"/>
      <c r="AC206" s="7"/>
      <c r="AD206" s="7"/>
      <c r="AE206" s="7"/>
      <c r="AF206" s="7"/>
      <c r="AG206" s="7"/>
      <c r="AH206" s="7"/>
      <c r="AI206" s="7"/>
      <c r="AJ206" s="7"/>
      <c r="AK206" s="7"/>
      <c r="AL206" s="7"/>
    </row>
    <row r="207" spans="1:38" ht="22.5" customHeight="1">
      <c r="A207" t="s">
        <v>14466</v>
      </c>
      <c r="B207" s="7" t="s">
        <v>1160</v>
      </c>
      <c r="C207" s="7" t="s">
        <v>9860</v>
      </c>
      <c r="D207" s="7" t="s">
        <v>9861</v>
      </c>
      <c r="E207" s="7" t="s">
        <v>9862</v>
      </c>
      <c r="F207" s="7" t="s">
        <v>9863</v>
      </c>
      <c r="G207" s="7"/>
      <c r="H207" s="17" t="s">
        <v>9864</v>
      </c>
      <c r="I207" s="7">
        <v>4.7</v>
      </c>
      <c r="J207" s="7">
        <v>213</v>
      </c>
      <c r="K207" s="7" t="s">
        <v>9865</v>
      </c>
      <c r="L207" s="7" t="s">
        <v>9866</v>
      </c>
      <c r="M207" s="7" t="s">
        <v>4167</v>
      </c>
      <c r="N207" s="7" t="s">
        <v>316</v>
      </c>
      <c r="O207" s="7"/>
      <c r="P207" s="7"/>
      <c r="Q207" s="7"/>
      <c r="R207" s="7"/>
      <c r="S207" s="7"/>
      <c r="T207" s="7"/>
      <c r="U207" s="7"/>
      <c r="V207" s="7"/>
      <c r="W207" s="7"/>
      <c r="X207" s="7"/>
      <c r="Y207" s="7"/>
      <c r="Z207" s="7"/>
      <c r="AA207" s="7"/>
      <c r="AB207" s="7"/>
      <c r="AC207" s="7"/>
      <c r="AD207" s="7"/>
      <c r="AE207" s="7"/>
      <c r="AF207" s="7"/>
      <c r="AG207" s="7"/>
      <c r="AH207" s="7"/>
      <c r="AI207" s="7"/>
      <c r="AJ207" s="7"/>
      <c r="AK207" s="7"/>
      <c r="AL207" s="7"/>
    </row>
    <row r="208" spans="1:38" ht="22.5" customHeight="1">
      <c r="A208" t="s">
        <v>14466</v>
      </c>
      <c r="B208" s="7" t="s">
        <v>1160</v>
      </c>
      <c r="C208" s="7" t="s">
        <v>9867</v>
      </c>
      <c r="D208" s="7" t="s">
        <v>9868</v>
      </c>
      <c r="E208" s="7" t="s">
        <v>9869</v>
      </c>
      <c r="F208" s="7" t="s">
        <v>9870</v>
      </c>
      <c r="G208" s="7"/>
      <c r="H208" s="17" t="s">
        <v>9871</v>
      </c>
      <c r="I208" s="7">
        <v>5</v>
      </c>
      <c r="J208" s="7">
        <v>273</v>
      </c>
      <c r="K208" s="7" t="s">
        <v>9872</v>
      </c>
      <c r="L208" s="7" t="s">
        <v>4244</v>
      </c>
      <c r="M208" s="7" t="s">
        <v>1189</v>
      </c>
      <c r="N208" s="7" t="s">
        <v>119</v>
      </c>
      <c r="O208" s="7"/>
      <c r="P208" s="7"/>
      <c r="Q208" s="7"/>
      <c r="R208" s="7"/>
      <c r="S208" s="7"/>
      <c r="T208" s="7"/>
      <c r="U208" s="7"/>
      <c r="V208" s="7"/>
      <c r="W208" s="7"/>
      <c r="X208" s="7"/>
      <c r="Y208" s="7"/>
      <c r="Z208" s="7"/>
      <c r="AA208" s="7"/>
      <c r="AB208" s="7"/>
      <c r="AC208" s="7"/>
      <c r="AD208" s="7"/>
      <c r="AE208" s="7"/>
      <c r="AF208" s="7"/>
      <c r="AG208" s="7"/>
      <c r="AH208" s="7"/>
      <c r="AI208" s="7"/>
      <c r="AJ208" s="7"/>
      <c r="AK208" s="7"/>
      <c r="AL208" s="7"/>
    </row>
    <row r="209" spans="1:38" ht="22.5" customHeight="1">
      <c r="A209" t="s">
        <v>14466</v>
      </c>
      <c r="B209" s="7" t="s">
        <v>1160</v>
      </c>
      <c r="C209" s="7" t="s">
        <v>9873</v>
      </c>
      <c r="D209" s="7" t="s">
        <v>9874</v>
      </c>
      <c r="E209" s="7" t="s">
        <v>9875</v>
      </c>
      <c r="F209" s="7" t="s">
        <v>9876</v>
      </c>
      <c r="G209" s="7"/>
      <c r="H209" s="17" t="s">
        <v>9877</v>
      </c>
      <c r="I209" s="7">
        <v>4.9000000000000004</v>
      </c>
      <c r="J209" s="7">
        <v>258</v>
      </c>
      <c r="K209" s="7" t="s">
        <v>9878</v>
      </c>
      <c r="L209" s="7" t="s">
        <v>9879</v>
      </c>
      <c r="M209" s="7" t="s">
        <v>1189</v>
      </c>
      <c r="N209" s="7" t="s">
        <v>316</v>
      </c>
      <c r="O209" s="7"/>
      <c r="P209" s="7"/>
      <c r="Q209" s="7"/>
      <c r="R209" s="7"/>
      <c r="S209" s="7"/>
      <c r="T209" s="7"/>
      <c r="U209" s="7"/>
      <c r="V209" s="7"/>
      <c r="W209" s="7"/>
      <c r="X209" s="7"/>
      <c r="Y209" s="7"/>
      <c r="Z209" s="7"/>
      <c r="AA209" s="7"/>
      <c r="AB209" s="7"/>
      <c r="AC209" s="7"/>
      <c r="AD209" s="7"/>
      <c r="AE209" s="7"/>
      <c r="AF209" s="7"/>
      <c r="AG209" s="7"/>
      <c r="AH209" s="7"/>
      <c r="AI209" s="7"/>
      <c r="AJ209" s="7"/>
      <c r="AK209" s="7"/>
      <c r="AL209" s="7"/>
    </row>
    <row r="210" spans="1:38" ht="22.5" customHeight="1">
      <c r="A210" t="s">
        <v>14466</v>
      </c>
      <c r="B210" s="7" t="s">
        <v>1160</v>
      </c>
      <c r="C210" s="7" t="s">
        <v>9880</v>
      </c>
      <c r="D210" s="7" t="s">
        <v>9881</v>
      </c>
      <c r="E210" s="7" t="s">
        <v>9882</v>
      </c>
      <c r="F210" s="7" t="s">
        <v>9883</v>
      </c>
      <c r="G210" s="7"/>
      <c r="H210" s="17" t="s">
        <v>9884</v>
      </c>
      <c r="I210" s="7">
        <v>5</v>
      </c>
      <c r="J210" s="7">
        <v>58</v>
      </c>
      <c r="K210" s="7" t="s">
        <v>9885</v>
      </c>
      <c r="L210" s="7" t="s">
        <v>9886</v>
      </c>
      <c r="M210" s="7" t="s">
        <v>9887</v>
      </c>
      <c r="N210" s="7" t="s">
        <v>316</v>
      </c>
      <c r="O210" s="7"/>
      <c r="P210" s="7"/>
      <c r="Q210" s="7"/>
      <c r="R210" s="7"/>
      <c r="S210" s="7"/>
      <c r="T210" s="7"/>
      <c r="U210" s="7"/>
      <c r="V210" s="7"/>
      <c r="W210" s="7"/>
      <c r="X210" s="7"/>
      <c r="Y210" s="7"/>
      <c r="Z210" s="7"/>
      <c r="AA210" s="7"/>
      <c r="AB210" s="7"/>
      <c r="AC210" s="7"/>
      <c r="AD210" s="7"/>
      <c r="AE210" s="7"/>
      <c r="AF210" s="7"/>
      <c r="AG210" s="7"/>
      <c r="AH210" s="7"/>
      <c r="AI210" s="7"/>
      <c r="AJ210" s="7"/>
      <c r="AK210" s="7"/>
      <c r="AL210" s="7"/>
    </row>
    <row r="211" spans="1:38" ht="22.5" customHeight="1">
      <c r="A211" t="s">
        <v>14466</v>
      </c>
      <c r="B211" s="7" t="s">
        <v>1160</v>
      </c>
      <c r="C211" s="7" t="s">
        <v>9888</v>
      </c>
      <c r="D211" s="7" t="s">
        <v>9889</v>
      </c>
      <c r="E211" s="7" t="s">
        <v>9890</v>
      </c>
      <c r="F211" s="7" t="s">
        <v>9891</v>
      </c>
      <c r="G211" s="7"/>
      <c r="H211" s="17" t="s">
        <v>9892</v>
      </c>
      <c r="I211" s="7">
        <v>4.8</v>
      </c>
      <c r="J211" s="7">
        <v>84</v>
      </c>
      <c r="K211" s="7" t="s">
        <v>9893</v>
      </c>
      <c r="L211" s="7" t="s">
        <v>9894</v>
      </c>
      <c r="M211" s="7" t="s">
        <v>1189</v>
      </c>
      <c r="N211" s="7" t="s">
        <v>119</v>
      </c>
      <c r="O211" s="7"/>
      <c r="P211" s="7"/>
      <c r="Q211" s="7"/>
      <c r="R211" s="7"/>
      <c r="S211" s="7"/>
      <c r="T211" s="7"/>
      <c r="U211" s="7"/>
      <c r="V211" s="7"/>
      <c r="W211" s="7"/>
      <c r="X211" s="7"/>
      <c r="Y211" s="7"/>
      <c r="Z211" s="7"/>
      <c r="AA211" s="7"/>
      <c r="AB211" s="7"/>
      <c r="AC211" s="7"/>
      <c r="AD211" s="7"/>
      <c r="AE211" s="7"/>
      <c r="AF211" s="7"/>
      <c r="AG211" s="7"/>
      <c r="AH211" s="7"/>
      <c r="AI211" s="7"/>
      <c r="AJ211" s="7"/>
      <c r="AK211" s="7"/>
      <c r="AL211" s="7"/>
    </row>
    <row r="212" spans="1:38" ht="22.5" customHeight="1">
      <c r="A212" t="s">
        <v>14466</v>
      </c>
      <c r="B212" s="7" t="s">
        <v>1160</v>
      </c>
      <c r="C212" s="7" t="s">
        <v>9895</v>
      </c>
      <c r="D212" s="7" t="s">
        <v>9896</v>
      </c>
      <c r="E212" s="7" t="s">
        <v>9897</v>
      </c>
      <c r="F212" s="7" t="s">
        <v>9898</v>
      </c>
      <c r="G212" s="7"/>
      <c r="H212" s="17" t="s">
        <v>9899</v>
      </c>
      <c r="I212" s="7">
        <v>4.9000000000000004</v>
      </c>
      <c r="J212" s="7">
        <v>302</v>
      </c>
      <c r="K212" s="7" t="s">
        <v>9900</v>
      </c>
      <c r="L212" s="7" t="s">
        <v>4129</v>
      </c>
      <c r="M212" s="7" t="s">
        <v>4138</v>
      </c>
      <c r="N212" s="7" t="s">
        <v>316</v>
      </c>
      <c r="O212" s="7"/>
      <c r="P212" s="7"/>
      <c r="Q212" s="7"/>
      <c r="R212" s="7"/>
      <c r="S212" s="7"/>
      <c r="T212" s="7"/>
      <c r="U212" s="7"/>
      <c r="V212" s="7"/>
      <c r="W212" s="7"/>
      <c r="X212" s="7"/>
      <c r="Y212" s="7"/>
      <c r="Z212" s="7"/>
      <c r="AA212" s="7"/>
      <c r="AB212" s="7"/>
      <c r="AC212" s="7"/>
      <c r="AD212" s="7"/>
      <c r="AE212" s="7"/>
      <c r="AF212" s="7"/>
      <c r="AG212" s="7"/>
      <c r="AH212" s="7"/>
      <c r="AI212" s="7"/>
      <c r="AJ212" s="7"/>
      <c r="AK212" s="7"/>
      <c r="AL212" s="7"/>
    </row>
    <row r="213" spans="1:38" ht="22.5" customHeight="1">
      <c r="A213" t="s">
        <v>14466</v>
      </c>
      <c r="B213" s="7" t="s">
        <v>1160</v>
      </c>
      <c r="C213" s="7" t="s">
        <v>9901</v>
      </c>
      <c r="D213" s="7" t="s">
        <v>9902</v>
      </c>
      <c r="E213" s="7" t="s">
        <v>9903</v>
      </c>
      <c r="F213" s="7" t="s">
        <v>9904</v>
      </c>
      <c r="G213" s="7"/>
      <c r="H213" s="17" t="s">
        <v>9905</v>
      </c>
      <c r="I213" s="7">
        <v>4.9000000000000004</v>
      </c>
      <c r="J213" s="9">
        <v>71</v>
      </c>
      <c r="K213" s="7" t="s">
        <v>9906</v>
      </c>
      <c r="L213" s="7" t="s">
        <v>4231</v>
      </c>
      <c r="M213" s="7" t="s">
        <v>1189</v>
      </c>
      <c r="N213" s="7" t="s">
        <v>119</v>
      </c>
      <c r="O213" s="7"/>
      <c r="P213" s="7"/>
      <c r="Q213" s="7"/>
      <c r="R213" s="7"/>
      <c r="S213" s="7"/>
      <c r="T213" s="7"/>
      <c r="U213" s="7"/>
      <c r="V213" s="7"/>
      <c r="W213" s="7"/>
      <c r="X213" s="7"/>
      <c r="Y213" s="7"/>
      <c r="Z213" s="7"/>
      <c r="AA213" s="7"/>
      <c r="AB213" s="7"/>
      <c r="AC213" s="7"/>
      <c r="AD213" s="7"/>
      <c r="AE213" s="7"/>
      <c r="AF213" s="7"/>
      <c r="AG213" s="7"/>
      <c r="AH213" s="7"/>
      <c r="AI213" s="7"/>
      <c r="AJ213" s="7"/>
      <c r="AK213" s="7"/>
      <c r="AL213" s="7"/>
    </row>
    <row r="214" spans="1:38" ht="22.5" customHeight="1">
      <c r="A214" t="s">
        <v>14466</v>
      </c>
      <c r="B214" s="7" t="s">
        <v>1160</v>
      </c>
      <c r="C214" s="7" t="s">
        <v>9907</v>
      </c>
      <c r="D214" s="7" t="s">
        <v>9908</v>
      </c>
      <c r="E214" s="7" t="s">
        <v>9909</v>
      </c>
      <c r="F214" s="7" t="s">
        <v>9910</v>
      </c>
      <c r="G214" s="7"/>
      <c r="H214" s="17" t="s">
        <v>9911</v>
      </c>
      <c r="I214" s="7">
        <v>4.9000000000000004</v>
      </c>
      <c r="J214" s="7">
        <v>224</v>
      </c>
      <c r="K214" s="7" t="s">
        <v>9912</v>
      </c>
      <c r="L214" s="7" t="s">
        <v>4218</v>
      </c>
      <c r="M214" s="7" t="s">
        <v>7050</v>
      </c>
      <c r="N214" s="7" t="s">
        <v>316</v>
      </c>
      <c r="O214" s="7"/>
      <c r="P214" s="7"/>
      <c r="Q214" s="7"/>
      <c r="R214" s="7"/>
      <c r="S214" s="7"/>
      <c r="T214" s="7"/>
      <c r="U214" s="7"/>
      <c r="V214" s="7"/>
      <c r="W214" s="7"/>
      <c r="X214" s="7"/>
      <c r="Y214" s="7"/>
      <c r="Z214" s="7"/>
      <c r="AA214" s="7"/>
      <c r="AB214" s="7"/>
      <c r="AC214" s="7"/>
      <c r="AD214" s="7"/>
      <c r="AE214" s="7"/>
      <c r="AF214" s="7"/>
      <c r="AG214" s="7"/>
      <c r="AH214" s="7"/>
      <c r="AI214" s="7"/>
      <c r="AJ214" s="7"/>
      <c r="AK214" s="7"/>
      <c r="AL214" s="7"/>
    </row>
    <row r="215" spans="1:38" ht="22.5" customHeight="1">
      <c r="A215" t="s">
        <v>14466</v>
      </c>
      <c r="B215" s="7" t="s">
        <v>1160</v>
      </c>
      <c r="C215" s="7" t="s">
        <v>9913</v>
      </c>
      <c r="D215" s="7" t="s">
        <v>9914</v>
      </c>
      <c r="E215" s="7" t="s">
        <v>9915</v>
      </c>
      <c r="F215" s="7" t="s">
        <v>9916</v>
      </c>
      <c r="G215" s="7"/>
      <c r="H215" s="17" t="s">
        <v>9917</v>
      </c>
      <c r="I215" s="7">
        <v>4.8</v>
      </c>
      <c r="J215" s="7">
        <v>162</v>
      </c>
      <c r="K215" s="7" t="s">
        <v>9918</v>
      </c>
      <c r="L215" s="7" t="s">
        <v>9919</v>
      </c>
      <c r="M215" s="7" t="s">
        <v>9920</v>
      </c>
      <c r="N215" s="7" t="s">
        <v>1580</v>
      </c>
      <c r="O215" s="7"/>
      <c r="P215" s="7"/>
      <c r="Q215" s="7"/>
      <c r="R215" s="7"/>
      <c r="S215" s="7"/>
      <c r="T215" s="7"/>
      <c r="U215" s="7"/>
      <c r="V215" s="7"/>
      <c r="W215" s="7"/>
      <c r="X215" s="7"/>
      <c r="Y215" s="7"/>
      <c r="Z215" s="7"/>
      <c r="AA215" s="7"/>
      <c r="AB215" s="7"/>
      <c r="AC215" s="7"/>
      <c r="AD215" s="7"/>
      <c r="AE215" s="7"/>
      <c r="AF215" s="7"/>
      <c r="AG215" s="7"/>
      <c r="AH215" s="7"/>
      <c r="AI215" s="7"/>
      <c r="AJ215" s="7"/>
      <c r="AK215" s="7"/>
      <c r="AL215" s="7"/>
    </row>
    <row r="216" spans="1:38" ht="22.5" customHeight="1">
      <c r="A216" t="s">
        <v>14466</v>
      </c>
      <c r="B216" s="7" t="s">
        <v>1160</v>
      </c>
      <c r="C216" s="7" t="s">
        <v>9921</v>
      </c>
      <c r="D216" s="7" t="s">
        <v>9921</v>
      </c>
      <c r="E216" s="7" t="s">
        <v>9922</v>
      </c>
      <c r="F216" s="7" t="s">
        <v>9923</v>
      </c>
      <c r="G216" s="7"/>
      <c r="H216" s="17" t="s">
        <v>9924</v>
      </c>
      <c r="I216" s="7">
        <v>4.3</v>
      </c>
      <c r="J216" s="9">
        <v>71</v>
      </c>
      <c r="K216" s="7" t="s">
        <v>9925</v>
      </c>
      <c r="L216" s="7" t="s">
        <v>4129</v>
      </c>
      <c r="M216" s="7" t="s">
        <v>9926</v>
      </c>
      <c r="N216" s="7" t="s">
        <v>316</v>
      </c>
      <c r="O216" s="7"/>
      <c r="P216" s="7"/>
      <c r="Q216" s="7"/>
      <c r="R216" s="7"/>
      <c r="S216" s="7"/>
      <c r="T216" s="7"/>
      <c r="U216" s="7"/>
      <c r="V216" s="7"/>
      <c r="W216" s="7"/>
      <c r="X216" s="7"/>
      <c r="Y216" s="7"/>
      <c r="Z216" s="7"/>
      <c r="AA216" s="7"/>
      <c r="AB216" s="7"/>
      <c r="AC216" s="7"/>
      <c r="AD216" s="7"/>
      <c r="AE216" s="7"/>
      <c r="AF216" s="7"/>
      <c r="AG216" s="7"/>
      <c r="AH216" s="7"/>
      <c r="AI216" s="7"/>
      <c r="AJ216" s="7"/>
      <c r="AK216" s="7"/>
      <c r="AL216" s="7"/>
    </row>
    <row r="217" spans="1:38" ht="22.5" customHeight="1">
      <c r="A217" t="s">
        <v>14466</v>
      </c>
      <c r="B217" s="7" t="s">
        <v>1160</v>
      </c>
      <c r="C217" s="7" t="s">
        <v>9927</v>
      </c>
      <c r="D217" s="7" t="s">
        <v>9928</v>
      </c>
      <c r="E217" s="7" t="s">
        <v>9775</v>
      </c>
      <c r="F217" s="7" t="s">
        <v>9929</v>
      </c>
      <c r="G217" s="7"/>
      <c r="H217" s="17" t="s">
        <v>9930</v>
      </c>
      <c r="I217" s="7">
        <v>5</v>
      </c>
      <c r="J217" s="7">
        <v>92</v>
      </c>
      <c r="K217" s="7" t="s">
        <v>9931</v>
      </c>
      <c r="L217" s="7" t="s">
        <v>9932</v>
      </c>
      <c r="M217" s="7" t="s">
        <v>9933</v>
      </c>
      <c r="N217" s="7" t="s">
        <v>316</v>
      </c>
      <c r="O217" s="7"/>
      <c r="P217" s="7"/>
      <c r="Q217" s="7"/>
      <c r="R217" s="7"/>
      <c r="S217" s="7"/>
      <c r="T217" s="7"/>
      <c r="U217" s="7"/>
      <c r="V217" s="7"/>
      <c r="W217" s="7"/>
      <c r="X217" s="7"/>
      <c r="Y217" s="7"/>
      <c r="Z217" s="7"/>
      <c r="AA217" s="7"/>
      <c r="AB217" s="7"/>
      <c r="AC217" s="7"/>
      <c r="AD217" s="7"/>
      <c r="AE217" s="7"/>
      <c r="AF217" s="7"/>
      <c r="AG217" s="7"/>
      <c r="AH217" s="7"/>
      <c r="AI217" s="7"/>
      <c r="AJ217" s="7"/>
      <c r="AK217" s="7"/>
      <c r="AL217" s="7"/>
    </row>
    <row r="218" spans="1:38" ht="22.5" customHeight="1">
      <c r="A218" t="s">
        <v>14466</v>
      </c>
      <c r="B218" s="7" t="s">
        <v>1160</v>
      </c>
      <c r="C218" s="7" t="s">
        <v>9934</v>
      </c>
      <c r="D218" s="7" t="s">
        <v>9935</v>
      </c>
      <c r="E218" s="7" t="s">
        <v>9936</v>
      </c>
      <c r="F218" s="7" t="s">
        <v>9937</v>
      </c>
      <c r="G218" s="7"/>
      <c r="H218" s="17" t="s">
        <v>9938</v>
      </c>
      <c r="I218" s="7">
        <v>4.5</v>
      </c>
      <c r="J218" s="7">
        <v>44</v>
      </c>
      <c r="K218" s="7" t="s">
        <v>9939</v>
      </c>
      <c r="L218" s="7" t="s">
        <v>9831</v>
      </c>
      <c r="M218" s="7" t="s">
        <v>9824</v>
      </c>
      <c r="N218" s="7" t="s">
        <v>316</v>
      </c>
      <c r="O218" s="7"/>
      <c r="P218" s="7"/>
      <c r="Q218" s="7"/>
      <c r="R218" s="7"/>
      <c r="S218" s="7"/>
      <c r="T218" s="7"/>
      <c r="U218" s="7"/>
      <c r="V218" s="7"/>
      <c r="W218" s="7"/>
      <c r="X218" s="7"/>
      <c r="Y218" s="7"/>
      <c r="Z218" s="7"/>
      <c r="AA218" s="7"/>
      <c r="AB218" s="7"/>
      <c r="AC218" s="7"/>
      <c r="AD218" s="7"/>
      <c r="AE218" s="7"/>
      <c r="AF218" s="7"/>
      <c r="AG218" s="7"/>
      <c r="AH218" s="7"/>
      <c r="AI218" s="7"/>
      <c r="AJ218" s="7"/>
      <c r="AK218" s="7"/>
      <c r="AL218" s="7"/>
    </row>
    <row r="219" spans="1:38" ht="22.5" customHeight="1">
      <c r="A219" t="s">
        <v>14466</v>
      </c>
      <c r="B219" s="7" t="s">
        <v>1160</v>
      </c>
      <c r="C219" s="7" t="s">
        <v>9940</v>
      </c>
      <c r="D219" s="7" t="s">
        <v>9941</v>
      </c>
      <c r="E219" s="7" t="s">
        <v>9942</v>
      </c>
      <c r="F219" s="7" t="s">
        <v>9943</v>
      </c>
      <c r="G219" s="7"/>
      <c r="H219" s="17" t="s">
        <v>9944</v>
      </c>
      <c r="I219" s="7">
        <v>5</v>
      </c>
      <c r="J219" s="7">
        <v>26</v>
      </c>
      <c r="K219" s="7" t="s">
        <v>9945</v>
      </c>
      <c r="L219" s="7" t="s">
        <v>9946</v>
      </c>
      <c r="M219" s="7" t="s">
        <v>4590</v>
      </c>
      <c r="N219" s="7" t="s">
        <v>316</v>
      </c>
      <c r="O219" s="7"/>
      <c r="P219" s="7"/>
      <c r="Q219" s="7"/>
      <c r="R219" s="7"/>
      <c r="S219" s="7"/>
      <c r="T219" s="7"/>
      <c r="U219" s="7"/>
      <c r="V219" s="7"/>
      <c r="W219" s="7"/>
      <c r="X219" s="7"/>
      <c r="Y219" s="7"/>
      <c r="Z219" s="7"/>
      <c r="AA219" s="7"/>
      <c r="AB219" s="7"/>
      <c r="AC219" s="7"/>
      <c r="AD219" s="7"/>
      <c r="AE219" s="7"/>
      <c r="AF219" s="7"/>
      <c r="AG219" s="7"/>
      <c r="AH219" s="7"/>
      <c r="AI219" s="7"/>
      <c r="AJ219" s="7"/>
      <c r="AK219" s="7"/>
      <c r="AL219" s="7"/>
    </row>
    <row r="220" spans="1:38" ht="22.5" customHeight="1">
      <c r="A220" t="s">
        <v>14466</v>
      </c>
      <c r="B220" s="7" t="s">
        <v>1160</v>
      </c>
      <c r="C220" s="7" t="s">
        <v>9947</v>
      </c>
      <c r="D220" s="7" t="s">
        <v>9948</v>
      </c>
      <c r="E220" s="7" t="s">
        <v>9949</v>
      </c>
      <c r="F220" s="7" t="s">
        <v>9950</v>
      </c>
      <c r="G220" s="7"/>
      <c r="H220" s="17" t="s">
        <v>9951</v>
      </c>
      <c r="I220" s="7">
        <v>4.5999999999999996</v>
      </c>
      <c r="J220" s="7">
        <v>248</v>
      </c>
      <c r="K220" s="7" t="s">
        <v>9952</v>
      </c>
      <c r="L220" s="7" t="s">
        <v>4166</v>
      </c>
      <c r="M220" s="7" t="s">
        <v>4167</v>
      </c>
      <c r="N220" s="7" t="s">
        <v>1580</v>
      </c>
      <c r="O220" s="7"/>
      <c r="P220" s="7"/>
      <c r="Q220" s="7"/>
      <c r="R220" s="7"/>
      <c r="S220" s="7"/>
      <c r="T220" s="7"/>
      <c r="U220" s="7"/>
      <c r="V220" s="7"/>
      <c r="W220" s="7"/>
      <c r="X220" s="7"/>
      <c r="Y220" s="7"/>
      <c r="Z220" s="7"/>
      <c r="AA220" s="7"/>
      <c r="AB220" s="7"/>
      <c r="AC220" s="7"/>
      <c r="AD220" s="7"/>
      <c r="AE220" s="7"/>
      <c r="AF220" s="7"/>
      <c r="AG220" s="7"/>
      <c r="AH220" s="7"/>
      <c r="AI220" s="7"/>
      <c r="AJ220" s="7"/>
      <c r="AK220" s="7"/>
      <c r="AL220" s="7"/>
    </row>
    <row r="221" spans="1:38" ht="22.5" customHeight="1">
      <c r="A221" t="s">
        <v>14466</v>
      </c>
      <c r="B221" s="7" t="s">
        <v>1160</v>
      </c>
      <c r="C221" s="7" t="s">
        <v>9953</v>
      </c>
      <c r="D221" s="7" t="s">
        <v>9954</v>
      </c>
      <c r="E221" s="7" t="s">
        <v>9909</v>
      </c>
      <c r="F221" s="7" t="s">
        <v>9955</v>
      </c>
      <c r="G221" s="7"/>
      <c r="H221" s="17" t="s">
        <v>9956</v>
      </c>
      <c r="I221" s="7">
        <v>4.9000000000000004</v>
      </c>
      <c r="J221" s="7">
        <v>39</v>
      </c>
      <c r="K221" s="7" t="s">
        <v>9957</v>
      </c>
      <c r="L221" s="7" t="s">
        <v>4231</v>
      </c>
      <c r="M221" s="7" t="s">
        <v>1189</v>
      </c>
      <c r="N221" s="7" t="s">
        <v>119</v>
      </c>
      <c r="O221" s="7"/>
      <c r="P221" s="7"/>
      <c r="Q221" s="7"/>
      <c r="R221" s="7"/>
      <c r="S221" s="7"/>
      <c r="T221" s="7"/>
      <c r="U221" s="7"/>
      <c r="V221" s="7"/>
      <c r="W221" s="7"/>
      <c r="X221" s="7"/>
      <c r="Y221" s="7"/>
      <c r="Z221" s="7"/>
      <c r="AA221" s="7"/>
      <c r="AB221" s="7"/>
      <c r="AC221" s="7"/>
      <c r="AD221" s="7"/>
      <c r="AE221" s="7"/>
      <c r="AF221" s="7"/>
      <c r="AG221" s="7"/>
      <c r="AH221" s="7"/>
      <c r="AI221" s="7"/>
      <c r="AJ221" s="7"/>
      <c r="AK221" s="7"/>
      <c r="AL221" s="7"/>
    </row>
    <row r="222" spans="1:38" ht="12.75">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row>
    <row r="223" spans="1:38" ht="12.75">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row>
    <row r="224" spans="1:38" ht="12.75">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row>
    <row r="225" spans="2:38" ht="12.75">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row>
    <row r="226" spans="2:38" ht="12.75">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row>
    <row r="227" spans="2:38" ht="12.75">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row>
    <row r="228" spans="2:38" ht="12.75">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row>
    <row r="229" spans="2:38" ht="12.75">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row>
    <row r="230" spans="2:38" ht="12.75">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row>
    <row r="231" spans="2:38" ht="12.75">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row>
    <row r="232" spans="2:38" ht="12.7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row>
    <row r="233" spans="2:38" ht="12.7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row>
    <row r="234" spans="2:38" ht="12.7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row>
    <row r="235" spans="2:38" ht="12.7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row>
    <row r="236" spans="2:38" ht="12.7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row>
    <row r="237" spans="2:38" ht="12.7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row>
    <row r="238" spans="2:38" ht="12.7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row>
    <row r="239" spans="2:38" ht="12.7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row>
    <row r="240" spans="2:38" ht="12.7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row>
    <row r="241" spans="2:38" ht="12.7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row>
    <row r="242" spans="2:38" ht="12.7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row>
    <row r="243" spans="2:38" ht="12.7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row>
    <row r="244" spans="2:38" ht="12.7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row>
    <row r="245" spans="2:38" ht="12.7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row>
    <row r="246" spans="2:38" ht="12.7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row>
    <row r="247" spans="2:38" ht="12.7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row>
    <row r="248" spans="2:38" ht="12.7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row>
    <row r="249" spans="2:38" ht="12.7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row>
    <row r="250" spans="2:38" ht="12.7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row>
    <row r="251" spans="2:38" ht="12.7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row>
    <row r="252" spans="2:38" ht="12.7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row>
    <row r="253" spans="2:38" ht="12.7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row>
    <row r="254" spans="2:38" ht="12.7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row>
    <row r="255" spans="2:38" ht="12.7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row>
    <row r="256" spans="2:38" ht="12.7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row>
    <row r="257" spans="2:38" ht="12.7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row>
    <row r="258" spans="2:38" ht="12.7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row>
    <row r="259" spans="2:38" ht="12.7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row>
    <row r="260" spans="2:38" ht="12.7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row>
    <row r="261" spans="2:38" ht="12.7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row>
    <row r="262" spans="2:38" ht="12.7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row>
    <row r="263" spans="2:38" ht="12.7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row>
    <row r="264" spans="2:38" ht="12.7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row>
    <row r="265" spans="2:38" ht="12.7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row>
    <row r="266" spans="2:38" ht="12.7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row>
    <row r="267" spans="2:38" ht="12.7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row>
    <row r="268" spans="2:38" ht="12.7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row>
    <row r="269" spans="2:38" ht="12.7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row>
    <row r="270" spans="2:38" ht="12.7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row>
    <row r="271" spans="2:38" ht="12.7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row>
    <row r="272" spans="2:38" ht="12.7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row>
    <row r="273" spans="2:38" ht="12.7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row>
    <row r="274" spans="2:38" ht="12.7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row>
    <row r="275" spans="2:38" ht="12.7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row>
    <row r="276" spans="2:38" ht="12.7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row>
    <row r="277" spans="2:38" ht="12.7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row>
    <row r="278" spans="2:38" ht="12.7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row>
    <row r="279" spans="2:38" ht="12.7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row>
    <row r="280" spans="2:38" ht="12.7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row>
    <row r="281" spans="2:38" ht="12.7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row>
    <row r="282" spans="2:38" ht="12.7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row>
    <row r="283" spans="2:38" ht="12.7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row>
    <row r="284" spans="2:38" ht="12.7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row>
    <row r="285" spans="2:38" ht="12.7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row>
    <row r="286" spans="2:38" ht="12.7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row>
    <row r="287" spans="2:38" ht="12.7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row>
    <row r="288" spans="2:38" ht="12.7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row>
    <row r="289" spans="2:38" ht="12.7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row>
    <row r="290" spans="2:38" ht="12.7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row>
    <row r="291" spans="2:38" ht="12.7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row>
    <row r="292" spans="2:38" ht="12.7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row>
    <row r="293" spans="2:38" ht="12.7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row>
    <row r="294" spans="2:38" ht="12.7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row>
    <row r="295" spans="2:38" ht="12.7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row>
    <row r="296" spans="2:38" ht="12.7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row>
    <row r="297" spans="2:38" ht="12.7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row>
    <row r="298" spans="2:38" ht="12.7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row>
    <row r="299" spans="2:38" ht="12.7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row>
    <row r="300" spans="2:38" ht="12.7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row>
    <row r="301" spans="2:38" ht="12.7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row>
    <row r="302" spans="2:38" ht="12.75">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row>
    <row r="303" spans="2:38" ht="12.7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row>
    <row r="304" spans="2:38" ht="12.7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row>
    <row r="305" spans="2:38" ht="12.75">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row>
    <row r="306" spans="2:38" ht="12.7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row>
    <row r="307" spans="2:38" ht="12.7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row>
    <row r="308" spans="2:38" ht="12.7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row>
    <row r="309" spans="2:38" ht="12.7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row>
    <row r="310" spans="2:38" ht="12.7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row>
    <row r="311" spans="2:38" ht="12.7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row>
    <row r="312" spans="2:38" ht="12.7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row>
    <row r="313" spans="2:38" ht="12.75">
      <c r="B313" s="7"/>
      <c r="C313" s="7"/>
      <c r="D313" s="1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row>
    <row r="314" spans="2:38" ht="12.75">
      <c r="B314" s="7"/>
      <c r="C314" s="7"/>
      <c r="D314" s="1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row>
    <row r="315" spans="2:38" ht="12.75">
      <c r="B315" s="7"/>
      <c r="C315" s="7"/>
      <c r="D315" s="1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row>
    <row r="316" spans="2:38" ht="12.75">
      <c r="B316" s="7"/>
      <c r="C316" s="7"/>
      <c r="D316" s="1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row>
    <row r="317" spans="2:38" ht="12.75">
      <c r="B317" s="7"/>
      <c r="C317" s="7"/>
      <c r="D317" s="1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row>
    <row r="318" spans="2:38" ht="12.75">
      <c r="B318" s="7"/>
      <c r="C318" s="7"/>
      <c r="D318" s="1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row>
    <row r="319" spans="2:38" ht="12.75">
      <c r="B319" s="7"/>
      <c r="C319" s="7"/>
      <c r="D319" s="17"/>
      <c r="E319" s="7"/>
      <c r="F319" s="7"/>
      <c r="G319" s="7"/>
      <c r="H319" s="7"/>
      <c r="I319" s="7"/>
      <c r="J319" s="9"/>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row>
    <row r="320" spans="2:38" ht="12.75">
      <c r="B320" s="7"/>
      <c r="C320" s="7"/>
      <c r="D320" s="1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row>
    <row r="321" spans="2:38" ht="12.75">
      <c r="B321" s="7"/>
      <c r="C321" s="7"/>
      <c r="D321" s="1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row>
    <row r="322" spans="2:38" ht="12.75">
      <c r="B322" s="7"/>
      <c r="C322" s="7"/>
      <c r="D322" s="1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row>
    <row r="323" spans="2:38" ht="12.75">
      <c r="B323" s="7"/>
      <c r="C323" s="7"/>
      <c r="D323" s="1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row>
    <row r="324" spans="2:38" ht="12.75">
      <c r="B324" s="7"/>
      <c r="C324" s="7"/>
      <c r="D324" s="1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row>
    <row r="325" spans="2:38" ht="12.75">
      <c r="B325" s="7"/>
      <c r="C325" s="7"/>
      <c r="D325" s="1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row>
    <row r="326" spans="2:38" ht="12.75">
      <c r="B326" s="7"/>
      <c r="C326" s="7"/>
      <c r="D326" s="1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row>
    <row r="327" spans="2:38" ht="12.75">
      <c r="B327" s="7"/>
      <c r="C327" s="7"/>
      <c r="D327" s="1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row>
    <row r="328" spans="2:38" ht="12.75">
      <c r="B328" s="7"/>
      <c r="C328" s="7"/>
      <c r="D328" s="1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row>
    <row r="329" spans="2:38" ht="12.75">
      <c r="B329" s="7"/>
      <c r="C329" s="7"/>
      <c r="D329" s="1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row>
    <row r="330" spans="2:38" ht="12.75">
      <c r="B330" s="7"/>
      <c r="C330" s="7"/>
      <c r="D330" s="1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row>
    <row r="331" spans="2:38" ht="12.75">
      <c r="B331" s="7"/>
      <c r="C331" s="7"/>
      <c r="D331" s="1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row>
    <row r="332" spans="2:38" ht="12.75">
      <c r="B332" s="7"/>
      <c r="C332" s="7"/>
      <c r="D332" s="1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row>
    <row r="333" spans="2:38" ht="12.75">
      <c r="B333" s="7"/>
      <c r="C333" s="7"/>
      <c r="D333" s="1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row>
    <row r="334" spans="2:38" ht="12.75">
      <c r="B334" s="7"/>
      <c r="C334" s="7"/>
      <c r="D334" s="1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row>
    <row r="335" spans="2:38" ht="12.75">
      <c r="B335" s="7"/>
      <c r="C335" s="7"/>
      <c r="D335" s="1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row>
    <row r="336" spans="2:38" ht="12.75">
      <c r="B336" s="7"/>
      <c r="C336" s="7"/>
      <c r="D336" s="1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row>
    <row r="337" spans="2:38" ht="12.75">
      <c r="B337" s="7"/>
      <c r="C337" s="7"/>
      <c r="D337" s="1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row>
    <row r="338" spans="2:38" ht="12.75">
      <c r="B338" s="7"/>
      <c r="C338" s="7"/>
      <c r="D338" s="1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row>
    <row r="339" spans="2:38" ht="12.7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row>
    <row r="340" spans="2:38" ht="12.7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row>
    <row r="341" spans="2:38" ht="12.7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row>
    <row r="342" spans="2:38" ht="12.7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row>
    <row r="343" spans="2:38" ht="12.7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row>
    <row r="344" spans="2:38" ht="12.7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row>
    <row r="345" spans="2:38" ht="12.7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row>
    <row r="346" spans="2:38" ht="12.7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row>
    <row r="347" spans="2:38" ht="12.7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row>
    <row r="348" spans="2:38" ht="12.7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row>
    <row r="349" spans="2:38" ht="12.7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row>
    <row r="350" spans="2:38" ht="12.7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row>
    <row r="351" spans="2:38" ht="12.7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row>
    <row r="352" spans="2:38" ht="12.7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row>
    <row r="353" spans="2:38" ht="12.7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row>
    <row r="354" spans="2:38" ht="12.7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row>
    <row r="355" spans="2:38" ht="12.7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row>
    <row r="356" spans="2:38" ht="12.7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row>
    <row r="357" spans="2:38" ht="12.7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row>
    <row r="358" spans="2:38" ht="12.7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row>
    <row r="359" spans="2:38" ht="12.7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row>
    <row r="360" spans="2:38" ht="12.7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row>
    <row r="361" spans="2:38" ht="12.7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row>
    <row r="362" spans="2:38" ht="12.7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row>
    <row r="363" spans="2:38" ht="12.7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row>
    <row r="364" spans="2:38" ht="12.7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row>
    <row r="365" spans="2:38" ht="12.7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row>
    <row r="366" spans="2:38" ht="12.7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row>
    <row r="367" spans="2:38" ht="12.7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row>
    <row r="368" spans="2:38" ht="12.7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row>
    <row r="369" spans="2:38" ht="12.7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row>
    <row r="370" spans="2:38" ht="12.7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row>
    <row r="371" spans="2:38" ht="12.7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row>
    <row r="372" spans="2:38" ht="12.7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row>
    <row r="373" spans="2:38" ht="12.7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row>
    <row r="374" spans="2:38" ht="12.7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row>
    <row r="375" spans="2:38" ht="12.7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row>
    <row r="376" spans="2:38" ht="12.7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row>
    <row r="377" spans="2:38" ht="12.7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row>
    <row r="378" spans="2:38" ht="12.7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row>
    <row r="379" spans="2:38" ht="12.7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row>
    <row r="380" spans="2:38" ht="12.7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row>
    <row r="381" spans="2:38" ht="12.7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row>
    <row r="382" spans="2:38" ht="12.7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row>
    <row r="383" spans="2:38" ht="12.7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row>
    <row r="384" spans="2:38" ht="12.7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row>
    <row r="385" spans="2:38" ht="12.7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row>
    <row r="386" spans="2:38" ht="12.7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row>
    <row r="387" spans="2:38" ht="12.7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row>
    <row r="388" spans="2:38" ht="12.7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row>
    <row r="389" spans="2:38" ht="12.7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row>
    <row r="390" spans="2:38" ht="12.7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row>
    <row r="391" spans="2:38" ht="12.7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row>
    <row r="392" spans="2:38" ht="12.7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row>
    <row r="393" spans="2:38" ht="12.7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row>
    <row r="394" spans="2:38" ht="12.7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row>
    <row r="395" spans="2:38" ht="12.7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row>
    <row r="396" spans="2:38" ht="12.7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row>
    <row r="397" spans="2:38" ht="12.7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row>
    <row r="398" spans="2:38" ht="12.7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row>
    <row r="399" spans="2:38" ht="12.7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row>
    <row r="400" spans="2:38" ht="12.7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row>
    <row r="401" spans="2:38" ht="12.7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row>
    <row r="402" spans="2:38" ht="12.7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row>
    <row r="403" spans="2:38" ht="12.7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row>
    <row r="404" spans="2:38" ht="12.7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row>
    <row r="405" spans="2:38" ht="12.7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row>
    <row r="406" spans="2:38" ht="12.7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row>
    <row r="407" spans="2:38" ht="12.7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row>
    <row r="408" spans="2:38" ht="12.7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row>
    <row r="409" spans="2:38" ht="12.7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row>
    <row r="410" spans="2:38" ht="12.7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row>
    <row r="411" spans="2:38" ht="12.7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row>
    <row r="412" spans="2:38" ht="12.7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row>
    <row r="413" spans="2:38" ht="12.7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row>
    <row r="414" spans="2:38" ht="12.7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row>
    <row r="415" spans="2:38" ht="12.7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row>
    <row r="416" spans="2:38" ht="12.7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row>
    <row r="417" spans="2:38" ht="12.7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row>
    <row r="418" spans="2:38" ht="12.7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row>
    <row r="419" spans="2:38" ht="12.7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row>
    <row r="420" spans="2:38" ht="12.7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row>
    <row r="421" spans="2:38" ht="12.7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row>
    <row r="422" spans="2:38" ht="12.7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row>
    <row r="423" spans="2:38" ht="12.7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row>
    <row r="424" spans="2:38" ht="12.7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row>
    <row r="425" spans="2:38" ht="12.7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row>
    <row r="426" spans="2:38" ht="12.7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row>
    <row r="427" spans="2:38" ht="12.7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row>
    <row r="428" spans="2:38" ht="12.7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row>
    <row r="429" spans="2:38" ht="12.7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row>
    <row r="430" spans="2:38" ht="12.7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row>
    <row r="431" spans="2:38" ht="12.7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row>
    <row r="432" spans="2:38" ht="12.7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row>
    <row r="433" spans="2:38" ht="12.7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row>
    <row r="434" spans="2:38" ht="12.7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row>
    <row r="435" spans="2:38" ht="12.7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row>
    <row r="436" spans="2:38" ht="12.7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row>
    <row r="437" spans="2:38" ht="12.7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row>
    <row r="438" spans="2:38" ht="12.7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row>
    <row r="439" spans="2:38" ht="12.7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row>
    <row r="440" spans="2:38" ht="12.7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row>
    <row r="441" spans="2:38" ht="12.7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row>
    <row r="442" spans="2:38" ht="12.7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row>
    <row r="443" spans="2:38" ht="12.7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row>
    <row r="444" spans="2:38" ht="12.7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row>
    <row r="445" spans="2:38" ht="12.7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row>
    <row r="446" spans="2:38" ht="12.7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row>
    <row r="447" spans="2:38" ht="12.7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row>
    <row r="448" spans="2:38" ht="12.7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row>
    <row r="449" spans="2:38" ht="12.7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row>
    <row r="450" spans="2:38" ht="12.7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row>
    <row r="451" spans="2:38" ht="12.7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row>
    <row r="452" spans="2:38" ht="12.7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row>
    <row r="453" spans="2:38" ht="12.7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row>
    <row r="454" spans="2:38" ht="12.7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row>
    <row r="455" spans="2:38" ht="12.7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row>
    <row r="456" spans="2:38" ht="12.7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row>
    <row r="457" spans="2:38" ht="12.7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row>
    <row r="458" spans="2:38" ht="12.7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row>
    <row r="459" spans="2:38" ht="12.7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row>
    <row r="460" spans="2:38" ht="12.7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row>
    <row r="461" spans="2:38" ht="12.7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row>
    <row r="462" spans="2:38" ht="12.7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row>
    <row r="463" spans="2:38" ht="12.7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row>
    <row r="464" spans="2:38" ht="12.7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row>
    <row r="465" spans="2:38" ht="12.7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row>
    <row r="466" spans="2:38" ht="12.7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row>
    <row r="467" spans="2:38" ht="12.7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row>
    <row r="468" spans="2:38" ht="12.7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row>
    <row r="469" spans="2:38" ht="12.7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row>
    <row r="470" spans="2:38" ht="12.7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row>
    <row r="471" spans="2:38" ht="12.7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row>
    <row r="472" spans="2:38" ht="12.7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row>
    <row r="473" spans="2:38" ht="12.7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row>
    <row r="474" spans="2:38" ht="12.7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row>
    <row r="475" spans="2:38" ht="12.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row>
    <row r="476" spans="2:38" ht="12.7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row>
    <row r="477" spans="2:38" ht="12.7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row>
    <row r="478" spans="2:38" ht="12.7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row>
    <row r="479" spans="2:38" ht="12.7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row>
    <row r="480" spans="2:38" ht="12.7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row>
    <row r="481" spans="2:38" ht="12.7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row>
    <row r="482" spans="2:38" ht="12.7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row>
    <row r="483" spans="2:38" ht="12.7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row>
    <row r="484" spans="2:38" ht="12.7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row>
    <row r="485" spans="2:38" ht="12.7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row>
    <row r="486" spans="2:38" ht="12.7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row>
    <row r="487" spans="2:38" ht="12.7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row>
    <row r="488" spans="2:38" ht="12.7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row>
    <row r="489" spans="2:38" ht="12.7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row>
    <row r="490" spans="2:38" ht="12.7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row>
    <row r="491" spans="2:38" ht="12.7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row>
    <row r="492" spans="2:38" ht="12.7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row>
    <row r="493" spans="2:38" ht="12.7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row>
    <row r="494" spans="2:38" ht="12.7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row>
    <row r="495" spans="2:38" ht="12.7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row>
    <row r="496" spans="2:38" ht="12.7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row>
    <row r="497" spans="2:38" ht="12.7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row>
    <row r="498" spans="2:38" ht="12.7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row>
    <row r="499" spans="2:38" ht="12.7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row>
    <row r="500" spans="2:38" ht="12.7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row>
    <row r="501" spans="2:38" ht="12.7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row>
    <row r="502" spans="2:38" ht="12.7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row>
    <row r="503" spans="2:38" ht="12.7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row>
    <row r="504" spans="2:38" ht="12.7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row>
    <row r="505" spans="2:38" ht="12.7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row>
    <row r="506" spans="2:38" ht="12.7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row>
    <row r="507" spans="2:38" ht="12.7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row>
    <row r="508" spans="2:38" ht="12.7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row>
    <row r="509" spans="2:38" ht="12.7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row>
    <row r="510" spans="2:38" ht="12.7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row>
    <row r="511" spans="2:38" ht="12.7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row>
    <row r="512" spans="2:38" ht="12.7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row>
    <row r="513" spans="2:38" ht="12.7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row>
    <row r="514" spans="2:38" ht="12.7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row>
    <row r="515" spans="2:38" ht="12.7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row>
    <row r="516" spans="2:38" ht="12.7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row>
    <row r="517" spans="2:38" ht="12.7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row>
    <row r="518" spans="2:38" ht="12.7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row>
    <row r="519" spans="2:38" ht="12.7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row>
    <row r="520" spans="2:38" ht="12.7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row>
    <row r="521" spans="2:38" ht="12.7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row>
    <row r="522" spans="2:38" ht="12.7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row>
    <row r="523" spans="2:38" ht="12.7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row>
    <row r="524" spans="2:38" ht="12.7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row>
    <row r="525" spans="2:38" ht="12.7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row>
    <row r="526" spans="2:38" ht="12.7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row>
    <row r="527" spans="2:38" ht="12.7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row>
    <row r="528" spans="2:38" ht="12.7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row>
    <row r="529" spans="2:38" ht="12.7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row>
    <row r="530" spans="2:38" ht="12.7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row>
    <row r="531" spans="2:38" ht="12.7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row>
    <row r="532" spans="2:38" ht="12.7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row>
    <row r="533" spans="2:38" ht="12.7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row>
    <row r="534" spans="2:38" ht="12.7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row>
    <row r="535" spans="2:38" ht="12.7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row>
    <row r="536" spans="2:38" ht="12.7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row>
    <row r="537" spans="2:38" ht="12.7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row>
    <row r="538" spans="2:38" ht="12.7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row>
    <row r="539" spans="2:38" ht="12.7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row>
    <row r="540" spans="2:38" ht="12.7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row>
    <row r="541" spans="2:38" ht="12.7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row>
    <row r="542" spans="2:38" ht="12.7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row>
    <row r="543" spans="2:38" ht="12.7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row>
    <row r="544" spans="2:38" ht="12.7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row>
    <row r="545" spans="2:38" ht="12.7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row>
    <row r="546" spans="2:38" ht="12.7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row>
    <row r="547" spans="2:38" ht="12.7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row>
    <row r="548" spans="2:38" ht="12.7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row>
    <row r="549" spans="2:38" ht="12.7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row>
    <row r="550" spans="2:38" ht="12.7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row>
    <row r="551" spans="2:38" ht="12.7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row>
    <row r="552" spans="2:38" ht="12.7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row>
    <row r="553" spans="2:38" ht="12.7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row>
    <row r="554" spans="2:38" ht="12.7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row>
    <row r="555" spans="2:38" ht="12.7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row>
    <row r="556" spans="2:38" ht="12.7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row>
    <row r="557" spans="2:38" ht="12.7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row>
    <row r="558" spans="2:38" ht="12.7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row>
    <row r="559" spans="2:38" ht="12.7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row>
    <row r="560" spans="2:38" ht="12.7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row>
    <row r="561" spans="2:38" ht="12.7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row>
    <row r="562" spans="2:38" ht="12.7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row>
    <row r="563" spans="2:38" ht="12.7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row>
    <row r="564" spans="2:38" ht="12.7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row>
    <row r="565" spans="2:38" ht="12.7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row>
    <row r="566" spans="2:38" ht="12.7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row>
    <row r="567" spans="2:38" ht="12.7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row>
    <row r="568" spans="2:38" ht="12.7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row>
    <row r="569" spans="2:38" ht="12.7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row>
    <row r="570" spans="2:38" ht="12.7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row>
    <row r="571" spans="2:38" ht="12.7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row>
    <row r="572" spans="2:38" ht="12.7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row>
    <row r="573" spans="2:38" ht="12.7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row>
    <row r="574" spans="2:38" ht="12.7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row>
    <row r="575" spans="2:38" ht="12.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row>
    <row r="576" spans="2:38" ht="12.7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row>
    <row r="577" spans="2:38" ht="12.7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row>
    <row r="578" spans="2:38" ht="12.7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row>
    <row r="579" spans="2:38" ht="12.7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row>
    <row r="580" spans="2:38" ht="12.7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row>
    <row r="581" spans="2:38" ht="12.7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row>
    <row r="582" spans="2:38" ht="12.7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row>
    <row r="583" spans="2:38" ht="12.7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row>
    <row r="584" spans="2:38" ht="12.7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row>
    <row r="585" spans="2:38" ht="12.7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row>
    <row r="586" spans="2:38" ht="12.7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row>
    <row r="587" spans="2:38" ht="12.7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row>
    <row r="588" spans="2:38" ht="12.7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row>
    <row r="589" spans="2:38" ht="12.7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row>
    <row r="590" spans="2:38" ht="12.7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row>
    <row r="591" spans="2:38" ht="12.7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row>
    <row r="592" spans="2:38" ht="12.7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row>
    <row r="593" spans="2:38" ht="12.7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row>
    <row r="594" spans="2:38" ht="12.7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row>
    <row r="595" spans="2:38" ht="12.7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row>
    <row r="596" spans="2:38" ht="12.7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row>
    <row r="597" spans="2:38" ht="12.7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row>
    <row r="598" spans="2:38" ht="12.7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row>
    <row r="599" spans="2:38" ht="12.7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row>
    <row r="600" spans="2:38" ht="12.7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row>
    <row r="601" spans="2:38" ht="12.7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row>
    <row r="602" spans="2:38" ht="12.7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row>
    <row r="603" spans="2:38" ht="12.7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row>
    <row r="604" spans="2:38" ht="12.7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row>
    <row r="605" spans="2:38" ht="12.7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row>
    <row r="606" spans="2:38" ht="12.7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row>
    <row r="607" spans="2:38" ht="12.7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row>
    <row r="608" spans="2:38" ht="12.7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row>
    <row r="609" spans="2:38" ht="12.7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row>
    <row r="610" spans="2:38" ht="12.7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row>
    <row r="611" spans="2:38" ht="12.7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row>
    <row r="612" spans="2:38" ht="12.7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row>
    <row r="613" spans="2:38" ht="12.7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row>
    <row r="614" spans="2:38" ht="12.7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row>
    <row r="615" spans="2:38" ht="12.7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row>
    <row r="616" spans="2:38" ht="12.7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row>
    <row r="617" spans="2:38" ht="12.7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row>
    <row r="618" spans="2:38" ht="12.7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row>
    <row r="619" spans="2:38" ht="12.7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row>
    <row r="620" spans="2:38" ht="12.7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row>
    <row r="621" spans="2:38" ht="12.7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row>
    <row r="622" spans="2:38" ht="12.7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row>
    <row r="623" spans="2:38" ht="12.7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row>
    <row r="624" spans="2:38" ht="12.7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row>
    <row r="625" spans="2:38" ht="12.7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row>
    <row r="626" spans="2:38" ht="12.7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row>
    <row r="627" spans="2:38" ht="12.7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row>
    <row r="628" spans="2:38" ht="12.7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row>
    <row r="629" spans="2:38" ht="12.7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row>
    <row r="630" spans="2:38" ht="12.7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row>
    <row r="631" spans="2:38" ht="12.7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row>
    <row r="632" spans="2:38" ht="12.7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row>
    <row r="633" spans="2:38" ht="12.7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row>
    <row r="634" spans="2:38" ht="12.7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row>
    <row r="635" spans="2:38" ht="12.7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row>
    <row r="636" spans="2:38" ht="12.7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row>
    <row r="637" spans="2:38" ht="12.7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row>
    <row r="638" spans="2:38" ht="12.7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row>
    <row r="639" spans="2:38" ht="12.7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row>
    <row r="640" spans="2:38" ht="12.7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row>
    <row r="641" spans="2:38" ht="12.7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row>
    <row r="642" spans="2:38" ht="12.7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row>
    <row r="643" spans="2:38" ht="12.7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row>
    <row r="644" spans="2:38" ht="12.7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row>
    <row r="645" spans="2:38" ht="12.7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row>
    <row r="646" spans="2:38" ht="12.7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row>
    <row r="647" spans="2:38" ht="12.7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row>
    <row r="648" spans="2:38" ht="12.7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row>
    <row r="649" spans="2:38" ht="12.7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row>
    <row r="650" spans="2:38" ht="12.7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row>
    <row r="651" spans="2:38" ht="12.7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row>
    <row r="652" spans="2:38" ht="12.7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row>
    <row r="653" spans="2:38" ht="12.7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row>
    <row r="654" spans="2:38" ht="12.7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row>
    <row r="655" spans="2:38" ht="12.7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row>
    <row r="656" spans="2:38" ht="12.7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row>
    <row r="657" spans="2:38" ht="12.7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row>
    <row r="658" spans="2:38" ht="12.7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row>
    <row r="659" spans="2:38" ht="12.7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row>
    <row r="660" spans="2:38" ht="12.7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row>
    <row r="661" spans="2:38" ht="12.7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row>
    <row r="662" spans="2:38" ht="12.7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row>
    <row r="663" spans="2:38" ht="12.7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row>
    <row r="664" spans="2:38" ht="12.7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row>
    <row r="665" spans="2:38" ht="12.7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row>
    <row r="666" spans="2:38" ht="12.7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row>
    <row r="667" spans="2:38" ht="12.7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row>
    <row r="668" spans="2:38" ht="12.7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row>
    <row r="669" spans="2:38" ht="12.7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row>
    <row r="670" spans="2:38" ht="12.7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row>
    <row r="671" spans="2:38" ht="12.7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row>
    <row r="672" spans="2:38" ht="12.7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row>
    <row r="673" spans="2:38" ht="12.7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row>
    <row r="674" spans="2:38" ht="12.7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row>
    <row r="675" spans="2:38" ht="12.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row>
    <row r="676" spans="2:38" ht="12.7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row>
    <row r="677" spans="2:38" ht="12.7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row>
    <row r="678" spans="2:38" ht="12.7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row>
    <row r="679" spans="2:38" ht="12.7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row>
    <row r="680" spans="2:38" ht="12.7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row>
    <row r="681" spans="2:38" ht="12.7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row>
    <row r="682" spans="2:38" ht="12.7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row>
    <row r="683" spans="2:38" ht="12.7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row>
    <row r="684" spans="2:38" ht="12.7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row>
    <row r="685" spans="2:38" ht="12.7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row>
    <row r="686" spans="2:38" ht="12.7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row>
    <row r="687" spans="2:38" ht="12.7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row>
    <row r="688" spans="2:38" ht="12.7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row>
    <row r="689" spans="2:38" ht="12.7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row>
    <row r="690" spans="2:38" ht="12.7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row>
    <row r="691" spans="2:38" ht="12.7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row>
    <row r="692" spans="2:38" ht="12.7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row>
    <row r="693" spans="2:38" ht="12.7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row>
    <row r="694" spans="2:38" ht="12.7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row>
    <row r="695" spans="2:38" ht="12.7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row>
    <row r="696" spans="2:38" ht="12.7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row>
    <row r="697" spans="2:38" ht="12.7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row>
    <row r="698" spans="2:38" ht="12.7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row>
    <row r="699" spans="2:38" ht="12.7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row>
    <row r="700" spans="2:38" ht="12.75">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row>
    <row r="701" spans="2:38" ht="12.75">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row>
    <row r="702" spans="2:38" ht="12.75">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row>
    <row r="703" spans="2:38" ht="12.75">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row>
    <row r="704" spans="2:38" ht="12.75">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row>
    <row r="705" spans="2:38" ht="12.7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row>
    <row r="706" spans="2:38" ht="12.75">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row>
    <row r="707" spans="2:38" ht="12.75">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row>
    <row r="708" spans="2:38" ht="12.75">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row>
    <row r="709" spans="2:38" ht="12.75">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row>
    <row r="710" spans="2:38" ht="12.75">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row>
    <row r="711" spans="2:38" ht="12.75">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row>
    <row r="712" spans="2:38" ht="12.75">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row>
    <row r="713" spans="2:38" ht="12.75">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row>
    <row r="714" spans="2:38" ht="12.75">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row>
    <row r="715" spans="2:38" ht="12.7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row>
    <row r="716" spans="2:38" ht="12.75">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row>
    <row r="717" spans="2:38" ht="12.75">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row>
    <row r="718" spans="2:38" ht="12.75">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row>
    <row r="719" spans="2:38" ht="12.75">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row>
    <row r="720" spans="2:38" ht="12.75">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row>
    <row r="721" spans="2:38" ht="12.75">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row>
    <row r="722" spans="2:38" ht="12.75">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row>
    <row r="723" spans="2:38" ht="12.75">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row>
    <row r="724" spans="2:38" ht="12.75">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row>
    <row r="725" spans="2:38" ht="12.7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row>
    <row r="726" spans="2:38" ht="12.75">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row>
    <row r="727" spans="2:38" ht="12.75">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row>
    <row r="728" spans="2:38" ht="12.75">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row>
    <row r="729" spans="2:38" ht="12.75">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row>
    <row r="730" spans="2:38" ht="12.75">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row>
    <row r="731" spans="2:38" ht="12.75">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row>
    <row r="732" spans="2:38" ht="12.75">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row>
    <row r="733" spans="2:38" ht="12.75">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row>
    <row r="734" spans="2:38" ht="12.75">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row>
    <row r="735" spans="2:38" ht="12.75">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row>
    <row r="736" spans="2:38" ht="12.75">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row>
    <row r="737" spans="2:38" ht="12.75">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row>
    <row r="738" spans="2:38" ht="12.75">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row>
    <row r="739" spans="2:38" ht="12.75">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row>
    <row r="740" spans="2:38" ht="12.75">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row>
    <row r="741" spans="2:38" ht="12.75">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row>
    <row r="742" spans="2:38" ht="12.75">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row>
    <row r="743" spans="2:38" ht="12.75">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row>
    <row r="744" spans="2:38" ht="12.75">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row>
    <row r="745" spans="2:38" ht="12.75">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row>
    <row r="746" spans="2:38" ht="12.75">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row>
    <row r="747" spans="2:38" ht="12.75">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row>
    <row r="748" spans="2:38" ht="12.75">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row>
    <row r="749" spans="2:38" ht="12.75">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row>
    <row r="750" spans="2:38" ht="12.75">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row>
    <row r="751" spans="2:38" ht="12.75">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row>
    <row r="752" spans="2:38" ht="12.75">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row>
    <row r="753" spans="2:38" ht="12.75">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row>
    <row r="754" spans="2:38" ht="12.75">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row>
    <row r="755" spans="2:38" ht="12.75">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row>
    <row r="756" spans="2:38" ht="12.75">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row>
    <row r="757" spans="2:38" ht="12.75">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row>
    <row r="758" spans="2:38" ht="12.75">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row>
    <row r="759" spans="2:38" ht="12.75">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row>
    <row r="760" spans="2:38" ht="12.75">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row>
    <row r="761" spans="2:38" ht="12.75">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row>
    <row r="762" spans="2:38" ht="12.75">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row>
    <row r="763" spans="2:38" ht="12.75">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row>
    <row r="764" spans="2:38" ht="12.75">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row>
    <row r="765" spans="2:38" ht="12.75">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row>
    <row r="766" spans="2:38" ht="12.75">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row>
    <row r="767" spans="2:38" ht="12.75">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row>
    <row r="768" spans="2:38" ht="12.75">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row>
    <row r="769" spans="2:38" ht="12.75">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row>
    <row r="770" spans="2:38" ht="12.75">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row>
    <row r="771" spans="2:38" ht="12.75">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row>
    <row r="772" spans="2:38" ht="12.75">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row>
    <row r="773" spans="2:38" ht="12.75">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row>
    <row r="774" spans="2:38" ht="12.75">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row>
    <row r="775" spans="2:38" ht="12.75">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row>
    <row r="776" spans="2:38" ht="12.75">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row>
    <row r="777" spans="2:38" ht="12.75">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row>
    <row r="778" spans="2:38" ht="12.75">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row>
    <row r="779" spans="2:38" ht="12.75">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row>
    <row r="780" spans="2:38" ht="12.75">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row>
    <row r="781" spans="2:38" ht="12.75">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row>
    <row r="782" spans="2:38" ht="12.75">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row>
    <row r="783" spans="2:38" ht="12.75">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row>
    <row r="784" spans="2:38" ht="12.75">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row>
    <row r="785" spans="2:38" ht="12.75">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row>
    <row r="786" spans="2:38" ht="12.75">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row>
    <row r="787" spans="2:38" ht="12.75">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row>
    <row r="788" spans="2:38" ht="12.75">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row>
    <row r="789" spans="2:38" ht="12.75">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row>
    <row r="790" spans="2:38" ht="12.75">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row>
    <row r="791" spans="2:38" ht="12.75">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row>
    <row r="792" spans="2:38" ht="12.75">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row>
    <row r="793" spans="2:38" ht="12.75">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row>
    <row r="794" spans="2:38" ht="12.75">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row>
    <row r="795" spans="2:38" ht="12.75">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row>
    <row r="796" spans="2:38" ht="12.75">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row>
    <row r="797" spans="2:38" ht="12.75">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row>
    <row r="798" spans="2:38" ht="12.75">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row>
    <row r="799" spans="2:38" ht="12.75">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row>
    <row r="800" spans="2:38" ht="12.75">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row>
    <row r="801" spans="2:38" ht="12.75">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row>
    <row r="802" spans="2:38" ht="12.75">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row>
    <row r="803" spans="2:38" ht="12.75">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row>
    <row r="804" spans="2:38" ht="12.75">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row>
    <row r="805" spans="2:38" ht="12.75">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row>
    <row r="806" spans="2:38" ht="12.75">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row>
    <row r="807" spans="2:38" ht="12.75">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row>
    <row r="808" spans="2:38" ht="12.75">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row>
    <row r="809" spans="2:38" ht="12.75">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row>
    <row r="810" spans="2:38" ht="12.75">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row>
    <row r="811" spans="2:38" ht="12.75">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row>
    <row r="812" spans="2:38" ht="12.75">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row>
    <row r="813" spans="2:38" ht="12.75">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row>
    <row r="814" spans="2:38" ht="12.75">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row>
    <row r="815" spans="2:38" ht="12.75">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row>
    <row r="816" spans="2:38" ht="12.75">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row>
    <row r="817" spans="2:38" ht="12.75">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row>
    <row r="818" spans="2:38" ht="12.75">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row>
    <row r="819" spans="2:38" ht="12.75">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row>
    <row r="820" spans="2:38" ht="12.75">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row>
    <row r="821" spans="2:38" ht="12.75">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row>
    <row r="822" spans="2:38" ht="12.75">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row>
    <row r="823" spans="2:38" ht="12.75">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row>
    <row r="824" spans="2:38" ht="12.75">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row>
    <row r="825" spans="2:38" ht="12.75">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row>
    <row r="826" spans="2:38" ht="12.75">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row>
    <row r="827" spans="2:38" ht="12.75">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row>
    <row r="828" spans="2:38" ht="12.75">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row>
    <row r="829" spans="2:38" ht="12.75">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row>
    <row r="830" spans="2:38" ht="12.75">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row>
    <row r="831" spans="2:38" ht="12.75">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row>
    <row r="832" spans="2:38" ht="12.75">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row>
    <row r="833" spans="2:38" ht="12.75">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row>
    <row r="834" spans="2:38" ht="12.75">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row>
    <row r="835" spans="2:38" ht="12.75">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row>
    <row r="836" spans="2:38" ht="12.75">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row>
    <row r="837" spans="2:38" ht="12.75">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row>
    <row r="838" spans="2:38" ht="12.75">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row>
    <row r="839" spans="2:38" ht="12.75">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row>
    <row r="840" spans="2:38" ht="12.75">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row>
    <row r="841" spans="2:38" ht="12.75">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row>
    <row r="842" spans="2:38" ht="12.75">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row>
    <row r="843" spans="2:38" ht="12.75">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row>
    <row r="844" spans="2:38" ht="12.75">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row>
    <row r="845" spans="2:38" ht="12.75">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row>
    <row r="846" spans="2:38" ht="12.75">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row>
    <row r="847" spans="2:38" ht="12.75">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row>
    <row r="848" spans="2:38" ht="12.75">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row>
    <row r="849" spans="2:38" ht="12.75">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row>
    <row r="850" spans="2:38" ht="12.75">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row>
    <row r="851" spans="2:38" ht="12.75">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row>
    <row r="852" spans="2:38" ht="12.75">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row>
    <row r="853" spans="2:38" ht="12.75">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row>
    <row r="854" spans="2:38" ht="12.75">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row>
    <row r="855" spans="2:38" ht="12.75">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row>
    <row r="856" spans="2:38" ht="12.75">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row>
    <row r="857" spans="2:38" ht="12.75">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row>
    <row r="858" spans="2:38" ht="12.75">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row>
    <row r="859" spans="2:38" ht="12.75">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row>
    <row r="860" spans="2:38" ht="12.75">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row>
    <row r="861" spans="2:38" ht="12.75">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row>
    <row r="862" spans="2:38" ht="12.75">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row>
    <row r="863" spans="2:38" ht="12.75">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row>
    <row r="864" spans="2:38" ht="12.75">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row>
    <row r="865" spans="2:38" ht="12.75">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row>
    <row r="866" spans="2:38" ht="12.75">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row>
    <row r="867" spans="2:38" ht="12.75">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row>
    <row r="868" spans="2:38" ht="12.75">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row>
    <row r="869" spans="2:38" ht="12.75">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row>
    <row r="870" spans="2:38" ht="12.75">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row>
    <row r="871" spans="2:38" ht="12.75">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row>
    <row r="872" spans="2:38" ht="12.75">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row>
    <row r="873" spans="2:38" ht="12.75">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row>
    <row r="874" spans="2:38" ht="12.75">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row>
    <row r="875" spans="2:38" ht="12.75">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row>
    <row r="876" spans="2:38" ht="12.75">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row>
    <row r="877" spans="2:38" ht="12.75">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row>
    <row r="878" spans="2:38" ht="12.75">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row>
    <row r="879" spans="2:38" ht="12.75">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row>
    <row r="880" spans="2:38" ht="12.75">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row>
    <row r="881" spans="2:38" ht="12.75">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row>
    <row r="882" spans="2:38" ht="12.75">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row>
    <row r="883" spans="2:38" ht="12.75">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row>
    <row r="884" spans="2:38" ht="12.75">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row>
    <row r="885" spans="2:38" ht="12.75">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row>
    <row r="886" spans="2:38" ht="12.75">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row>
    <row r="887" spans="2:38" ht="12.75">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row>
    <row r="888" spans="2:38" ht="12.75">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row>
    <row r="889" spans="2:38" ht="12.75">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row>
    <row r="890" spans="2:38" ht="12.75">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row>
    <row r="891" spans="2:38" ht="12.75">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row>
    <row r="892" spans="2:38" ht="12.75">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row>
    <row r="893" spans="2:38" ht="12.75">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row>
    <row r="894" spans="2:38" ht="12.75">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row>
    <row r="895" spans="2:38" ht="12.75">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row>
    <row r="896" spans="2:38" ht="12.75">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row>
    <row r="897" spans="2:38" ht="12.75">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row>
    <row r="898" spans="2:38" ht="12.75">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row>
    <row r="899" spans="2:38" ht="12.75">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row>
    <row r="900" spans="2:38" ht="12.75">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row>
    <row r="901" spans="2:38" ht="12.75">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row>
    <row r="902" spans="2:38" ht="12.75">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row>
    <row r="903" spans="2:38" ht="12.75">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row>
    <row r="904" spans="2:38" ht="12.75">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row>
    <row r="905" spans="2:38" ht="12.75">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row>
    <row r="906" spans="2:38" ht="12.75">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row>
    <row r="907" spans="2:38" ht="12.75">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row>
    <row r="908" spans="2:38" ht="12.75">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row>
    <row r="909" spans="2:38" ht="12.75">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row>
    <row r="910" spans="2:38" ht="12.75">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row>
    <row r="911" spans="2:38" ht="12.75">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row>
    <row r="912" spans="2:38" ht="12.75">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row>
    <row r="913" spans="2:38" ht="12.75">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row>
    <row r="914" spans="2:38" ht="12.75">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row>
    <row r="915" spans="2:38" ht="12.75">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row>
    <row r="916" spans="2:38" ht="12.75">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row>
    <row r="917" spans="2:38" ht="12.75">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row>
    <row r="918" spans="2:38" ht="12.75">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row>
    <row r="919" spans="2:38" ht="12.75">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row>
    <row r="920" spans="2:38" ht="12.75">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row>
    <row r="921" spans="2:38" ht="12.75">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row>
    <row r="922" spans="2:38" ht="12.75">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row>
    <row r="923" spans="2:38" ht="12.75">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row>
    <row r="924" spans="2:38" ht="12.75">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row>
    <row r="925" spans="2:38" ht="12.75">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row>
    <row r="926" spans="2:38" ht="12.75">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row>
    <row r="927" spans="2:38" ht="12.75">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row>
    <row r="928" spans="2:38" ht="12.75">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row>
    <row r="929" spans="2:38" ht="12.75">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row>
    <row r="930" spans="2:38" ht="12.75">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row>
    <row r="931" spans="2:38" ht="12.75">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row>
    <row r="932" spans="2:38" ht="12.75">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row>
    <row r="933" spans="2:38" ht="12.75">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row>
    <row r="934" spans="2:38" ht="12.75">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row>
    <row r="935" spans="2:38" ht="12.75">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row>
    <row r="936" spans="2:38" ht="12.75">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row>
    <row r="937" spans="2:38" ht="12.75">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row>
    <row r="938" spans="2:38" ht="12.75">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row>
    <row r="939" spans="2:38" ht="12.75">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row>
    <row r="940" spans="2:38" ht="12.75">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row>
    <row r="941" spans="2:38" ht="12.75">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row>
    <row r="942" spans="2:38" ht="12.75">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row>
    <row r="943" spans="2:38" ht="12.75">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row>
    <row r="944" spans="2:38" ht="12.75">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row>
    <row r="945" spans="2:38" ht="12.75">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row>
    <row r="946" spans="2:38" ht="12.75">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row>
    <row r="947" spans="2:38" ht="12.75">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row>
    <row r="948" spans="2:38" ht="12.75">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row>
    <row r="949" spans="2:38" ht="12.75">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row>
    <row r="950" spans="2:38" ht="12.75">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row>
    <row r="951" spans="2:38" ht="12.75">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row>
    <row r="952" spans="2:38" ht="12.75">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row>
    <row r="953" spans="2:38" ht="12.75">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row>
    <row r="954" spans="2:38" ht="12.75">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row>
    <row r="955" spans="2:38" ht="12.75">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row>
    <row r="956" spans="2:38" ht="12.75">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row>
    <row r="957" spans="2:38" ht="12.75">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row>
    <row r="958" spans="2:38" ht="12.75">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row>
    <row r="959" spans="2:38" ht="12.75">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row>
    <row r="960" spans="2:38" ht="12.75">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row>
    <row r="961" spans="2:38" ht="12.75">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row>
    <row r="962" spans="2:38" ht="12.75">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row>
    <row r="963" spans="2:38" ht="12.75">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row>
    <row r="964" spans="2:38" ht="12.75">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row>
    <row r="965" spans="2:38" ht="12.75">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row>
    <row r="966" spans="2:38" ht="12.75">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row>
    <row r="967" spans="2:38" ht="12.75">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row>
    <row r="968" spans="2:38" ht="12.75">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row>
    <row r="969" spans="2:38" ht="12.75">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row>
    <row r="970" spans="2:38" ht="12.75">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row>
    <row r="971" spans="2:38" ht="12.75">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row>
    <row r="972" spans="2:38" ht="12.75">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row>
    <row r="973" spans="2:38" ht="12.75">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row>
    <row r="974" spans="2:38" ht="12.75">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row>
    <row r="975" spans="2:38" ht="12.75">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row>
    <row r="976" spans="2:38" ht="12.75">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row>
    <row r="977" spans="2:38" ht="12.75">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row>
    <row r="978" spans="2:38" ht="12.75">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row>
    <row r="979" spans="2:38" ht="12.75">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row>
    <row r="980" spans="2:38" ht="12.75">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row>
    <row r="981" spans="2:38" ht="12.75">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row>
    <row r="982" spans="2:38" ht="12.75">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row>
    <row r="983" spans="2:38" ht="12.75">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row>
    <row r="984" spans="2:38" ht="12.75">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row>
    <row r="985" spans="2:38" ht="12.75">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row>
    <row r="986" spans="2:38" ht="12.75">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row>
    <row r="987" spans="2:38" ht="12.75">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row>
    <row r="988" spans="2:38" ht="12.75">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row>
    <row r="989" spans="2:38" ht="12.75">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row>
    <row r="990" spans="2:38" ht="12.75">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row>
    <row r="991" spans="2:38" ht="12.75">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row>
    <row r="992" spans="2:38" ht="12.75">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row>
    <row r="993" spans="2:38" ht="12.75">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row>
    <row r="994" spans="2:38" ht="12.75">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row>
    <row r="995" spans="2:38" ht="12.75">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row>
    <row r="996" spans="2:38" ht="12.75">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row>
    <row r="997" spans="2:38" ht="12.75">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row>
    <row r="998" spans="2:38" ht="12.75">
      <c r="B998" s="19"/>
      <c r="C998" s="19"/>
      <c r="D998" s="19"/>
      <c r="E998" s="19"/>
      <c r="F998" s="19"/>
      <c r="G998" s="19"/>
      <c r="H998" s="19"/>
      <c r="I998" s="19"/>
      <c r="J998" s="19"/>
      <c r="K998" s="19"/>
      <c r="L998" s="19"/>
      <c r="M998" s="19"/>
      <c r="N998" s="7"/>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row>
    <row r="999" spans="2:38" ht="12.75">
      <c r="B999" s="19"/>
      <c r="C999" s="19"/>
      <c r="D999" s="19"/>
      <c r="E999" s="19"/>
      <c r="F999" s="19"/>
      <c r="G999" s="19"/>
      <c r="H999" s="19"/>
      <c r="I999" s="19"/>
      <c r="J999" s="19"/>
      <c r="K999" s="19"/>
      <c r="L999" s="19"/>
      <c r="M999" s="19"/>
      <c r="N999" s="7"/>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row>
    <row r="1000" spans="2:38" ht="12.75">
      <c r="B1000" s="19"/>
      <c r="C1000" s="19"/>
      <c r="D1000" s="19"/>
      <c r="E1000" s="19"/>
      <c r="F1000" s="19"/>
      <c r="G1000" s="19"/>
      <c r="H1000" s="19"/>
      <c r="I1000" s="19"/>
      <c r="J1000" s="19"/>
      <c r="K1000" s="19"/>
      <c r="L1000" s="19"/>
      <c r="M1000" s="19"/>
      <c r="N1000" s="7"/>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row>
  </sheetData>
  <mergeCells count="3">
    <mergeCell ref="R3:T3"/>
    <mergeCell ref="Y3:Z3"/>
    <mergeCell ref="R8:T8"/>
  </mergeCells>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4" r:id="rId22" xr:uid="{00000000-0004-0000-0700-000015000000}"/>
    <hyperlink ref="H25" r:id="rId23" xr:uid="{00000000-0004-0000-0700-000016000000}"/>
    <hyperlink ref="H26" r:id="rId24" xr:uid="{00000000-0004-0000-0700-000017000000}"/>
    <hyperlink ref="H27" r:id="rId25" xr:uid="{00000000-0004-0000-0700-000018000000}"/>
    <hyperlink ref="H28" r:id="rId26" xr:uid="{00000000-0004-0000-0700-000019000000}"/>
    <hyperlink ref="H29" r:id="rId27" xr:uid="{00000000-0004-0000-0700-00001A000000}"/>
    <hyperlink ref="H30" r:id="rId28" xr:uid="{00000000-0004-0000-0700-00001B000000}"/>
    <hyperlink ref="H31" r:id="rId29" xr:uid="{00000000-0004-0000-0700-00001C000000}"/>
    <hyperlink ref="H32" r:id="rId30" xr:uid="{00000000-0004-0000-0700-00001D000000}"/>
    <hyperlink ref="H33" r:id="rId31" xr:uid="{00000000-0004-0000-0700-00001E000000}"/>
    <hyperlink ref="H34" r:id="rId32" xr:uid="{00000000-0004-0000-0700-00001F000000}"/>
    <hyperlink ref="H35" r:id="rId33" xr:uid="{00000000-0004-0000-0700-000020000000}"/>
    <hyperlink ref="H36" r:id="rId34" xr:uid="{00000000-0004-0000-0700-000021000000}"/>
    <hyperlink ref="H37" r:id="rId35" xr:uid="{00000000-0004-0000-0700-000022000000}"/>
    <hyperlink ref="H38" r:id="rId36" xr:uid="{00000000-0004-0000-0700-000023000000}"/>
    <hyperlink ref="H39" r:id="rId37" xr:uid="{00000000-0004-0000-0700-000024000000}"/>
    <hyperlink ref="H40" r:id="rId38" xr:uid="{00000000-0004-0000-0700-000025000000}"/>
    <hyperlink ref="H41" r:id="rId39" xr:uid="{00000000-0004-0000-0700-000026000000}"/>
    <hyperlink ref="H42" r:id="rId40" xr:uid="{00000000-0004-0000-0700-000027000000}"/>
    <hyperlink ref="H43" r:id="rId41" xr:uid="{00000000-0004-0000-0700-000028000000}"/>
    <hyperlink ref="H44" r:id="rId42" xr:uid="{00000000-0004-0000-0700-000029000000}"/>
    <hyperlink ref="H45" r:id="rId43" xr:uid="{00000000-0004-0000-0700-00002A000000}"/>
    <hyperlink ref="H46" r:id="rId44" xr:uid="{00000000-0004-0000-0700-00002B000000}"/>
    <hyperlink ref="H47" r:id="rId45" xr:uid="{00000000-0004-0000-0700-00002C000000}"/>
    <hyperlink ref="H48" r:id="rId46" xr:uid="{00000000-0004-0000-0700-00002D000000}"/>
    <hyperlink ref="H49" r:id="rId47" xr:uid="{00000000-0004-0000-0700-00002E000000}"/>
    <hyperlink ref="H50" r:id="rId48" xr:uid="{00000000-0004-0000-0700-00002F000000}"/>
    <hyperlink ref="H51" r:id="rId49" xr:uid="{00000000-0004-0000-0700-000030000000}"/>
    <hyperlink ref="H52" r:id="rId50" xr:uid="{00000000-0004-0000-0700-000031000000}"/>
    <hyperlink ref="H53" r:id="rId51" xr:uid="{00000000-0004-0000-0700-000032000000}"/>
    <hyperlink ref="H54" r:id="rId52" xr:uid="{00000000-0004-0000-0700-000033000000}"/>
    <hyperlink ref="H55" r:id="rId53" xr:uid="{00000000-0004-0000-0700-000034000000}"/>
    <hyperlink ref="H56" r:id="rId54" xr:uid="{00000000-0004-0000-0700-000035000000}"/>
    <hyperlink ref="H57" r:id="rId55" xr:uid="{00000000-0004-0000-0700-000036000000}"/>
    <hyperlink ref="H58" r:id="rId56" xr:uid="{00000000-0004-0000-0700-000037000000}"/>
    <hyperlink ref="H59" r:id="rId57" xr:uid="{00000000-0004-0000-0700-000038000000}"/>
    <hyperlink ref="H60" r:id="rId58" xr:uid="{00000000-0004-0000-0700-000039000000}"/>
    <hyperlink ref="H61" r:id="rId59" xr:uid="{00000000-0004-0000-0700-00003A000000}"/>
    <hyperlink ref="H62" r:id="rId60" xr:uid="{00000000-0004-0000-0700-00003B000000}"/>
    <hyperlink ref="H63" r:id="rId61" xr:uid="{00000000-0004-0000-0700-00003C000000}"/>
    <hyperlink ref="H64" r:id="rId62" xr:uid="{00000000-0004-0000-0700-00003D000000}"/>
    <hyperlink ref="H65" r:id="rId63" xr:uid="{00000000-0004-0000-0700-00003E000000}"/>
    <hyperlink ref="H66" r:id="rId64" xr:uid="{00000000-0004-0000-0700-00003F000000}"/>
    <hyperlink ref="H67" r:id="rId65" xr:uid="{00000000-0004-0000-0700-000040000000}"/>
    <hyperlink ref="H68" r:id="rId66" xr:uid="{00000000-0004-0000-0700-000041000000}"/>
    <hyperlink ref="H69" r:id="rId67" xr:uid="{00000000-0004-0000-0700-000042000000}"/>
    <hyperlink ref="H70" r:id="rId68" xr:uid="{00000000-0004-0000-0700-000043000000}"/>
    <hyperlink ref="H71" r:id="rId69" xr:uid="{00000000-0004-0000-0700-000044000000}"/>
    <hyperlink ref="H72" r:id="rId70" xr:uid="{00000000-0004-0000-0700-000045000000}"/>
    <hyperlink ref="H73" r:id="rId71" xr:uid="{00000000-0004-0000-0700-000046000000}"/>
    <hyperlink ref="H74" r:id="rId72" xr:uid="{00000000-0004-0000-0700-000047000000}"/>
    <hyperlink ref="H75" r:id="rId73" xr:uid="{00000000-0004-0000-0700-000048000000}"/>
    <hyperlink ref="H76" r:id="rId74" xr:uid="{00000000-0004-0000-0700-000049000000}"/>
    <hyperlink ref="H77" r:id="rId75" xr:uid="{00000000-0004-0000-0700-00004A000000}"/>
    <hyperlink ref="H78" r:id="rId76" xr:uid="{00000000-0004-0000-0700-00004B000000}"/>
    <hyperlink ref="H79" r:id="rId77" xr:uid="{00000000-0004-0000-0700-00004C000000}"/>
    <hyperlink ref="H80" r:id="rId78" xr:uid="{00000000-0004-0000-0700-00004D000000}"/>
    <hyperlink ref="H81" r:id="rId79" xr:uid="{00000000-0004-0000-0700-00004E000000}"/>
    <hyperlink ref="H82" r:id="rId80" xr:uid="{00000000-0004-0000-0700-00004F000000}"/>
    <hyperlink ref="H83" r:id="rId81" xr:uid="{00000000-0004-0000-0700-000050000000}"/>
    <hyperlink ref="H84" r:id="rId82" xr:uid="{00000000-0004-0000-0700-000051000000}"/>
    <hyperlink ref="H85" r:id="rId83" xr:uid="{00000000-0004-0000-0700-000052000000}"/>
    <hyperlink ref="H86" r:id="rId84" xr:uid="{00000000-0004-0000-0700-000053000000}"/>
    <hyperlink ref="H87" r:id="rId85" xr:uid="{00000000-0004-0000-0700-000054000000}"/>
    <hyperlink ref="H88" r:id="rId86" xr:uid="{00000000-0004-0000-0700-000055000000}"/>
    <hyperlink ref="H89" r:id="rId87" xr:uid="{00000000-0004-0000-0700-000056000000}"/>
    <hyperlink ref="H90" r:id="rId88" xr:uid="{00000000-0004-0000-0700-000057000000}"/>
    <hyperlink ref="H91" r:id="rId89" xr:uid="{00000000-0004-0000-0700-000058000000}"/>
    <hyperlink ref="H93" r:id="rId90" xr:uid="{00000000-0004-0000-0700-000059000000}"/>
    <hyperlink ref="H94" r:id="rId91" xr:uid="{00000000-0004-0000-0700-00005A000000}"/>
    <hyperlink ref="H95" r:id="rId92" xr:uid="{00000000-0004-0000-0700-00005B000000}"/>
    <hyperlink ref="H96" r:id="rId93" xr:uid="{00000000-0004-0000-0700-00005C000000}"/>
    <hyperlink ref="H97" r:id="rId94" xr:uid="{00000000-0004-0000-0700-00005D000000}"/>
    <hyperlink ref="H98" r:id="rId95" xr:uid="{00000000-0004-0000-0700-00005E000000}"/>
    <hyperlink ref="H99" r:id="rId96" xr:uid="{00000000-0004-0000-0700-00005F000000}"/>
    <hyperlink ref="H100" r:id="rId97" xr:uid="{00000000-0004-0000-0700-000060000000}"/>
    <hyperlink ref="H101" r:id="rId98" xr:uid="{00000000-0004-0000-0700-000061000000}"/>
    <hyperlink ref="H102" r:id="rId99" xr:uid="{00000000-0004-0000-0700-000062000000}"/>
    <hyperlink ref="H103" r:id="rId100" xr:uid="{00000000-0004-0000-0700-000063000000}"/>
    <hyperlink ref="H104" r:id="rId101" xr:uid="{00000000-0004-0000-0700-000064000000}"/>
    <hyperlink ref="H105" r:id="rId102" xr:uid="{00000000-0004-0000-0700-000065000000}"/>
    <hyperlink ref="H106" r:id="rId103" xr:uid="{00000000-0004-0000-0700-000066000000}"/>
    <hyperlink ref="H107" r:id="rId104" xr:uid="{00000000-0004-0000-0700-000067000000}"/>
    <hyperlink ref="H108" r:id="rId105" xr:uid="{00000000-0004-0000-0700-000068000000}"/>
    <hyperlink ref="H109" r:id="rId106" xr:uid="{00000000-0004-0000-0700-000069000000}"/>
    <hyperlink ref="H110" r:id="rId107" xr:uid="{00000000-0004-0000-0700-00006A000000}"/>
    <hyperlink ref="H111" r:id="rId108" xr:uid="{00000000-0004-0000-0700-00006B000000}"/>
    <hyperlink ref="H112" r:id="rId109" xr:uid="{00000000-0004-0000-0700-00006C000000}"/>
    <hyperlink ref="H113" r:id="rId110" xr:uid="{00000000-0004-0000-0700-00006D000000}"/>
    <hyperlink ref="H114" r:id="rId111" xr:uid="{00000000-0004-0000-0700-00006E000000}"/>
    <hyperlink ref="H115" r:id="rId112" xr:uid="{00000000-0004-0000-0700-00006F000000}"/>
    <hyperlink ref="H116" r:id="rId113" xr:uid="{00000000-0004-0000-0700-000070000000}"/>
    <hyperlink ref="H117" r:id="rId114" xr:uid="{00000000-0004-0000-0700-000071000000}"/>
    <hyperlink ref="H118" r:id="rId115" xr:uid="{00000000-0004-0000-0700-000072000000}"/>
    <hyperlink ref="H119" r:id="rId116" xr:uid="{00000000-0004-0000-0700-000073000000}"/>
    <hyperlink ref="H120" r:id="rId117" xr:uid="{00000000-0004-0000-0700-000074000000}"/>
    <hyperlink ref="H121" r:id="rId118" xr:uid="{00000000-0004-0000-0700-000075000000}"/>
    <hyperlink ref="H122" r:id="rId119" xr:uid="{00000000-0004-0000-0700-000076000000}"/>
    <hyperlink ref="H123" r:id="rId120" xr:uid="{00000000-0004-0000-0700-000077000000}"/>
    <hyperlink ref="H124" r:id="rId121" xr:uid="{00000000-0004-0000-0700-000078000000}"/>
    <hyperlink ref="H125" r:id="rId122" xr:uid="{00000000-0004-0000-0700-000079000000}"/>
    <hyperlink ref="H126" r:id="rId123" xr:uid="{00000000-0004-0000-0700-00007A000000}"/>
    <hyperlink ref="H127" r:id="rId124" xr:uid="{00000000-0004-0000-0700-00007B000000}"/>
    <hyperlink ref="H128" r:id="rId125" xr:uid="{00000000-0004-0000-0700-00007C000000}"/>
    <hyperlink ref="H129" r:id="rId126" xr:uid="{00000000-0004-0000-0700-00007D000000}"/>
    <hyperlink ref="H130" r:id="rId127" xr:uid="{00000000-0004-0000-0700-00007E000000}"/>
    <hyperlink ref="H131" r:id="rId128" xr:uid="{00000000-0004-0000-0700-00007F000000}"/>
    <hyperlink ref="H132" r:id="rId129" xr:uid="{00000000-0004-0000-0700-000080000000}"/>
    <hyperlink ref="H133" r:id="rId130" xr:uid="{00000000-0004-0000-0700-000081000000}"/>
    <hyperlink ref="H134" r:id="rId131" xr:uid="{00000000-0004-0000-0700-000082000000}"/>
    <hyperlink ref="H135" r:id="rId132" xr:uid="{00000000-0004-0000-0700-000083000000}"/>
    <hyperlink ref="H136" r:id="rId133" xr:uid="{00000000-0004-0000-0700-000084000000}"/>
    <hyperlink ref="H137" r:id="rId134" xr:uid="{00000000-0004-0000-0700-000085000000}"/>
    <hyperlink ref="H138" r:id="rId135" xr:uid="{00000000-0004-0000-0700-000086000000}"/>
    <hyperlink ref="H139" r:id="rId136" xr:uid="{00000000-0004-0000-0700-000087000000}"/>
    <hyperlink ref="H140" r:id="rId137" xr:uid="{00000000-0004-0000-0700-000088000000}"/>
    <hyperlink ref="H141" r:id="rId138" xr:uid="{00000000-0004-0000-0700-000089000000}"/>
    <hyperlink ref="H142" r:id="rId139" xr:uid="{00000000-0004-0000-0700-00008A000000}"/>
    <hyperlink ref="H143" r:id="rId140" xr:uid="{00000000-0004-0000-0700-00008B000000}"/>
    <hyperlink ref="H144" r:id="rId141" xr:uid="{00000000-0004-0000-0700-00008C000000}"/>
    <hyperlink ref="H145" r:id="rId142" xr:uid="{00000000-0004-0000-0700-00008D000000}"/>
    <hyperlink ref="H146" r:id="rId143" xr:uid="{00000000-0004-0000-0700-00008E000000}"/>
    <hyperlink ref="H147" r:id="rId144" xr:uid="{00000000-0004-0000-0700-00008F000000}"/>
    <hyperlink ref="H148" r:id="rId145" xr:uid="{00000000-0004-0000-0700-000090000000}"/>
    <hyperlink ref="H149" r:id="rId146" xr:uid="{00000000-0004-0000-0700-000091000000}"/>
    <hyperlink ref="H150" r:id="rId147" xr:uid="{00000000-0004-0000-0700-000092000000}"/>
    <hyperlink ref="H151" r:id="rId148" xr:uid="{00000000-0004-0000-0700-000093000000}"/>
    <hyperlink ref="H152" r:id="rId149" xr:uid="{00000000-0004-0000-0700-000094000000}"/>
    <hyperlink ref="H153" r:id="rId150" xr:uid="{00000000-0004-0000-0700-000095000000}"/>
    <hyperlink ref="H154" r:id="rId151" xr:uid="{00000000-0004-0000-0700-000096000000}"/>
    <hyperlink ref="H155" r:id="rId152" xr:uid="{00000000-0004-0000-0700-000097000000}"/>
    <hyperlink ref="H156" r:id="rId153" xr:uid="{00000000-0004-0000-0700-000098000000}"/>
    <hyperlink ref="H157" r:id="rId154" xr:uid="{00000000-0004-0000-0700-000099000000}"/>
    <hyperlink ref="H158" r:id="rId155" xr:uid="{00000000-0004-0000-0700-00009A000000}"/>
    <hyperlink ref="H159" r:id="rId156" xr:uid="{00000000-0004-0000-0700-00009B000000}"/>
    <hyperlink ref="H160" r:id="rId157" xr:uid="{00000000-0004-0000-0700-00009C000000}"/>
    <hyperlink ref="H161" r:id="rId158" xr:uid="{00000000-0004-0000-0700-00009D000000}"/>
    <hyperlink ref="H162" r:id="rId159" xr:uid="{00000000-0004-0000-0700-00009E000000}"/>
    <hyperlink ref="H163" r:id="rId160" xr:uid="{00000000-0004-0000-0700-00009F000000}"/>
    <hyperlink ref="H164" r:id="rId161" xr:uid="{00000000-0004-0000-0700-0000A0000000}"/>
    <hyperlink ref="H165" r:id="rId162" xr:uid="{00000000-0004-0000-0700-0000A1000000}"/>
    <hyperlink ref="H166" r:id="rId163" xr:uid="{00000000-0004-0000-0700-0000A2000000}"/>
    <hyperlink ref="H167" r:id="rId164" xr:uid="{00000000-0004-0000-0700-0000A3000000}"/>
    <hyperlink ref="H168" r:id="rId165" xr:uid="{00000000-0004-0000-0700-0000A4000000}"/>
    <hyperlink ref="H169" r:id="rId166" xr:uid="{00000000-0004-0000-0700-0000A5000000}"/>
    <hyperlink ref="H170" r:id="rId167" xr:uid="{00000000-0004-0000-0700-0000A6000000}"/>
    <hyperlink ref="H171" r:id="rId168" xr:uid="{00000000-0004-0000-0700-0000A7000000}"/>
    <hyperlink ref="H172" r:id="rId169" xr:uid="{00000000-0004-0000-0700-0000A8000000}"/>
    <hyperlink ref="H173" r:id="rId170" xr:uid="{00000000-0004-0000-0700-0000A9000000}"/>
    <hyperlink ref="H174" r:id="rId171" xr:uid="{00000000-0004-0000-0700-0000AA000000}"/>
    <hyperlink ref="H175" r:id="rId172" xr:uid="{00000000-0004-0000-0700-0000AB000000}"/>
    <hyperlink ref="F176" r:id="rId173" display="https://www.hooverdentalcenter.com/" xr:uid="{00000000-0004-0000-0700-0000AC000000}"/>
    <hyperlink ref="H176" r:id="rId174" xr:uid="{00000000-0004-0000-0700-0000AD000000}"/>
    <hyperlink ref="H177" r:id="rId175" xr:uid="{00000000-0004-0000-0700-0000AE000000}"/>
    <hyperlink ref="H178" r:id="rId176" xr:uid="{00000000-0004-0000-0700-0000AF000000}"/>
    <hyperlink ref="H179" r:id="rId177" xr:uid="{00000000-0004-0000-0700-0000B0000000}"/>
    <hyperlink ref="F180" r:id="rId178" display="https://www.ladentaltown.com/"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 ref="H202" r:id="rId201" xr:uid="{00000000-0004-0000-0700-0000C8000000}"/>
    <hyperlink ref="H203" r:id="rId202" xr:uid="{00000000-0004-0000-0700-0000C9000000}"/>
    <hyperlink ref="H204" r:id="rId203" xr:uid="{00000000-0004-0000-0700-0000CA000000}"/>
    <hyperlink ref="H205" r:id="rId204" xr:uid="{00000000-0004-0000-0700-0000CB000000}"/>
    <hyperlink ref="H206" r:id="rId205" xr:uid="{00000000-0004-0000-0700-0000CC000000}"/>
    <hyperlink ref="H207" r:id="rId206" xr:uid="{00000000-0004-0000-0700-0000CD000000}"/>
    <hyperlink ref="H208" r:id="rId207" xr:uid="{00000000-0004-0000-0700-0000CE000000}"/>
    <hyperlink ref="H209" r:id="rId208" xr:uid="{00000000-0004-0000-0700-0000CF000000}"/>
    <hyperlink ref="H210" r:id="rId209" xr:uid="{00000000-0004-0000-0700-0000D0000000}"/>
    <hyperlink ref="H211" r:id="rId210" xr:uid="{00000000-0004-0000-0700-0000D1000000}"/>
    <hyperlink ref="H212" r:id="rId211" xr:uid="{00000000-0004-0000-0700-0000D2000000}"/>
    <hyperlink ref="H213" r:id="rId212" xr:uid="{00000000-0004-0000-0700-0000D3000000}"/>
    <hyperlink ref="H214" r:id="rId213" xr:uid="{00000000-0004-0000-0700-0000D4000000}"/>
    <hyperlink ref="H215" r:id="rId214" xr:uid="{00000000-0004-0000-0700-0000D5000000}"/>
    <hyperlink ref="H216" r:id="rId215" xr:uid="{00000000-0004-0000-0700-0000D6000000}"/>
    <hyperlink ref="H217" r:id="rId216" xr:uid="{00000000-0004-0000-0700-0000D7000000}"/>
    <hyperlink ref="H218" r:id="rId217" xr:uid="{00000000-0004-0000-0700-0000D8000000}"/>
    <hyperlink ref="H219" r:id="rId218" xr:uid="{00000000-0004-0000-0700-0000D9000000}"/>
    <hyperlink ref="H220" r:id="rId219" xr:uid="{00000000-0004-0000-0700-0000DA000000}"/>
    <hyperlink ref="H221" r:id="rId220" xr:uid="{00000000-0004-0000-0700-0000DB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0"/>
  <sheetViews>
    <sheetView workbookViewId="0">
      <pane ySplit="1" topLeftCell="A2" activePane="bottomLeft" state="frozen"/>
      <selection pane="bottomLeft" activeCell="A2" sqref="A2:A205"/>
    </sheetView>
  </sheetViews>
  <sheetFormatPr defaultColWidth="12.5703125" defaultRowHeight="15.75" customHeight="1"/>
  <cols>
    <col min="2" max="16" width="12.5703125" customWidth="1"/>
  </cols>
  <sheetData>
    <row r="1" spans="1:28">
      <c r="A1" t="s">
        <v>14459</v>
      </c>
      <c r="B1" s="1" t="s">
        <v>0</v>
      </c>
      <c r="C1" s="1" t="s">
        <v>1</v>
      </c>
      <c r="D1" s="1" t="s">
        <v>2</v>
      </c>
      <c r="E1" s="1" t="s">
        <v>3</v>
      </c>
      <c r="F1" s="1" t="s">
        <v>4</v>
      </c>
      <c r="G1" s="1" t="s">
        <v>5</v>
      </c>
      <c r="H1" s="1" t="s">
        <v>6</v>
      </c>
      <c r="I1" s="1" t="s">
        <v>7</v>
      </c>
      <c r="J1" s="1" t="s">
        <v>8</v>
      </c>
      <c r="K1" s="1" t="s">
        <v>9</v>
      </c>
      <c r="L1" s="1" t="s">
        <v>10</v>
      </c>
      <c r="M1" s="1" t="s">
        <v>11</v>
      </c>
      <c r="N1" s="1" t="s">
        <v>12</v>
      </c>
      <c r="O1" s="1"/>
      <c r="P1" s="3"/>
      <c r="Q1" s="3"/>
      <c r="R1" s="3"/>
      <c r="S1" s="3"/>
      <c r="T1" s="3"/>
      <c r="U1" s="3"/>
      <c r="V1" s="3"/>
      <c r="W1" s="3"/>
      <c r="X1" s="3"/>
      <c r="Y1" s="3"/>
      <c r="Z1" s="3"/>
      <c r="AA1" s="3"/>
      <c r="AB1" s="3"/>
    </row>
    <row r="2" spans="1:28" ht="22.5" customHeight="1">
      <c r="A2" t="s">
        <v>10000</v>
      </c>
      <c r="B2" s="7" t="s">
        <v>91</v>
      </c>
      <c r="C2" s="7" t="s">
        <v>9958</v>
      </c>
      <c r="D2" s="7" t="s">
        <v>9959</v>
      </c>
      <c r="E2" s="7" t="s">
        <v>9960</v>
      </c>
      <c r="F2" s="7" t="s">
        <v>9961</v>
      </c>
      <c r="G2" s="7"/>
      <c r="H2" s="10" t="s">
        <v>9962</v>
      </c>
      <c r="I2" s="7">
        <v>4.9000000000000004</v>
      </c>
      <c r="J2" s="7">
        <v>337</v>
      </c>
      <c r="K2" s="7" t="s">
        <v>9963</v>
      </c>
      <c r="L2" s="7" t="s">
        <v>9964</v>
      </c>
      <c r="M2" s="7" t="s">
        <v>9965</v>
      </c>
      <c r="N2" s="7" t="s">
        <v>194</v>
      </c>
      <c r="O2" s="7"/>
      <c r="P2" s="7"/>
      <c r="Q2" s="7"/>
      <c r="R2" s="7"/>
      <c r="S2" s="7"/>
      <c r="T2" s="7"/>
      <c r="U2" s="7"/>
      <c r="V2" s="7"/>
      <c r="W2" s="7"/>
      <c r="X2" s="7"/>
      <c r="Y2" s="7"/>
      <c r="Z2" s="7"/>
      <c r="AA2" s="7"/>
      <c r="AB2" s="7"/>
    </row>
    <row r="3" spans="1:28" ht="22.5" customHeight="1">
      <c r="A3" t="s">
        <v>10000</v>
      </c>
      <c r="B3" s="7" t="s">
        <v>91</v>
      </c>
      <c r="C3" s="7" t="s">
        <v>9966</v>
      </c>
      <c r="D3" s="7" t="s">
        <v>9967</v>
      </c>
      <c r="E3" s="28" t="s">
        <v>9968</v>
      </c>
      <c r="F3" s="7" t="s">
        <v>9969</v>
      </c>
      <c r="G3" s="7"/>
      <c r="H3" s="10" t="s">
        <v>9970</v>
      </c>
      <c r="I3" s="7">
        <v>4.8</v>
      </c>
      <c r="J3" s="7">
        <v>337</v>
      </c>
      <c r="K3" s="7" t="s">
        <v>9971</v>
      </c>
      <c r="L3" s="7" t="s">
        <v>9972</v>
      </c>
      <c r="M3" s="7" t="s">
        <v>9973</v>
      </c>
      <c r="N3" s="7" t="s">
        <v>194</v>
      </c>
      <c r="O3" s="7"/>
      <c r="P3" s="7"/>
      <c r="Q3" s="7"/>
      <c r="R3" s="7"/>
      <c r="S3" s="7"/>
      <c r="T3" s="7"/>
      <c r="U3" s="7"/>
      <c r="V3" s="7"/>
      <c r="W3" s="7"/>
      <c r="X3" s="7"/>
      <c r="Y3" s="7"/>
      <c r="Z3" s="7"/>
      <c r="AA3" s="7"/>
      <c r="AB3" s="7"/>
    </row>
    <row r="4" spans="1:28" ht="22.5" customHeight="1">
      <c r="A4" t="s">
        <v>10000</v>
      </c>
      <c r="B4" s="7" t="s">
        <v>91</v>
      </c>
      <c r="C4" s="7" t="s">
        <v>9974</v>
      </c>
      <c r="D4" s="7" t="s">
        <v>9975</v>
      </c>
      <c r="E4" s="28" t="s">
        <v>9976</v>
      </c>
      <c r="F4" s="7" t="s">
        <v>9977</v>
      </c>
      <c r="G4" s="7"/>
      <c r="H4" s="10" t="s">
        <v>9978</v>
      </c>
      <c r="I4" s="7">
        <v>4.9000000000000004</v>
      </c>
      <c r="J4" s="7">
        <v>647</v>
      </c>
      <c r="K4" s="7" t="s">
        <v>9979</v>
      </c>
      <c r="L4" s="7" t="s">
        <v>9980</v>
      </c>
      <c r="M4" s="7" t="s">
        <v>9981</v>
      </c>
      <c r="N4" s="7" t="s">
        <v>27</v>
      </c>
      <c r="O4" s="7"/>
      <c r="P4" s="7"/>
      <c r="Q4" s="7"/>
      <c r="R4" s="7"/>
      <c r="S4" s="7"/>
      <c r="T4" s="7"/>
      <c r="U4" s="7"/>
      <c r="V4" s="7"/>
      <c r="W4" s="7"/>
      <c r="X4" s="7"/>
      <c r="Y4" s="7"/>
      <c r="Z4" s="7"/>
      <c r="AA4" s="7"/>
      <c r="AB4" s="7"/>
    </row>
    <row r="5" spans="1:28" ht="22.5" customHeight="1">
      <c r="A5" t="s">
        <v>10000</v>
      </c>
      <c r="B5" s="7" t="s">
        <v>91</v>
      </c>
      <c r="C5" s="7" t="s">
        <v>9982</v>
      </c>
      <c r="D5" s="7" t="s">
        <v>9983</v>
      </c>
      <c r="E5" s="7" t="s">
        <v>9984</v>
      </c>
      <c r="F5" s="7" t="s">
        <v>9985</v>
      </c>
      <c r="G5" s="7"/>
      <c r="H5" s="10" t="s">
        <v>9986</v>
      </c>
      <c r="I5" s="7">
        <v>4.9000000000000004</v>
      </c>
      <c r="J5" s="7" t="s">
        <v>9987</v>
      </c>
      <c r="K5" s="7" t="s">
        <v>9988</v>
      </c>
      <c r="L5" s="7" t="s">
        <v>9989</v>
      </c>
      <c r="M5" s="7" t="s">
        <v>9990</v>
      </c>
      <c r="N5" s="7" t="s">
        <v>44</v>
      </c>
      <c r="O5" s="7"/>
      <c r="P5" s="7"/>
      <c r="Q5" s="7"/>
      <c r="R5" s="7"/>
      <c r="S5" s="7"/>
      <c r="T5" s="7"/>
      <c r="U5" s="7"/>
      <c r="V5" s="7"/>
      <c r="W5" s="7"/>
      <c r="X5" s="7"/>
      <c r="Y5" s="7"/>
      <c r="Z5" s="7"/>
      <c r="AA5" s="7"/>
      <c r="AB5" s="7"/>
    </row>
    <row r="6" spans="1:28" ht="22.5" customHeight="1">
      <c r="A6" t="s">
        <v>10000</v>
      </c>
      <c r="B6" s="7" t="s">
        <v>91</v>
      </c>
      <c r="C6" s="7" t="s">
        <v>9991</v>
      </c>
      <c r="D6" s="7" t="s">
        <v>9992</v>
      </c>
      <c r="E6" s="7" t="s">
        <v>9993</v>
      </c>
      <c r="F6" s="7" t="s">
        <v>9994</v>
      </c>
      <c r="G6" s="7"/>
      <c r="H6" s="10" t="s">
        <v>9995</v>
      </c>
      <c r="I6" s="7">
        <v>4.9000000000000004</v>
      </c>
      <c r="J6" s="7">
        <v>548</v>
      </c>
      <c r="K6" s="7" t="s">
        <v>9996</v>
      </c>
      <c r="L6" s="7" t="s">
        <v>9997</v>
      </c>
      <c r="M6" s="7" t="s">
        <v>9998</v>
      </c>
      <c r="N6" s="7" t="s">
        <v>194</v>
      </c>
      <c r="O6" s="7"/>
      <c r="P6" s="7"/>
      <c r="Q6" s="7"/>
      <c r="R6" s="7"/>
      <c r="S6" s="7"/>
      <c r="T6" s="7"/>
      <c r="U6" s="7"/>
      <c r="V6" s="7"/>
      <c r="W6" s="7"/>
      <c r="X6" s="7"/>
      <c r="Y6" s="7"/>
      <c r="Z6" s="7"/>
      <c r="AA6" s="7"/>
      <c r="AB6" s="7"/>
    </row>
    <row r="7" spans="1:28" ht="22.5" customHeight="1">
      <c r="A7" t="s">
        <v>10000</v>
      </c>
      <c r="B7" s="7" t="s">
        <v>91</v>
      </c>
      <c r="C7" s="7" t="s">
        <v>9999</v>
      </c>
      <c r="D7" s="7" t="s">
        <v>10000</v>
      </c>
      <c r="E7" s="7" t="s">
        <v>10001</v>
      </c>
      <c r="F7" s="7" t="s">
        <v>10002</v>
      </c>
      <c r="G7" s="7"/>
      <c r="H7" s="7"/>
      <c r="I7" s="7">
        <v>4.9000000000000004</v>
      </c>
      <c r="J7" s="7">
        <v>37</v>
      </c>
      <c r="K7" s="7" t="s">
        <v>10003</v>
      </c>
      <c r="L7" s="7" t="s">
        <v>1587</v>
      </c>
      <c r="M7" s="7" t="s">
        <v>10004</v>
      </c>
      <c r="N7" s="7" t="s">
        <v>316</v>
      </c>
      <c r="O7" s="7"/>
      <c r="P7" s="7"/>
      <c r="Q7" s="7"/>
      <c r="R7" s="7"/>
      <c r="S7" s="7"/>
      <c r="T7" s="7"/>
      <c r="U7" s="7"/>
      <c r="V7" s="7"/>
      <c r="W7" s="7"/>
      <c r="X7" s="7"/>
      <c r="Y7" s="7"/>
      <c r="Z7" s="7"/>
      <c r="AA7" s="7"/>
      <c r="AB7" s="7"/>
    </row>
    <row r="8" spans="1:28" ht="22.5" customHeight="1">
      <c r="A8" t="s">
        <v>10000</v>
      </c>
      <c r="B8" s="7" t="s">
        <v>91</v>
      </c>
      <c r="C8" s="7" t="s">
        <v>10005</v>
      </c>
      <c r="D8" s="7" t="s">
        <v>10006</v>
      </c>
      <c r="E8" s="7" t="s">
        <v>10007</v>
      </c>
      <c r="F8" s="7" t="s">
        <v>10008</v>
      </c>
      <c r="G8" s="7"/>
      <c r="H8" s="10" t="s">
        <v>10009</v>
      </c>
      <c r="I8" s="7">
        <v>4.8</v>
      </c>
      <c r="J8" s="7">
        <v>721</v>
      </c>
      <c r="K8" s="7" t="s">
        <v>10010</v>
      </c>
      <c r="L8" s="7" t="s">
        <v>10011</v>
      </c>
      <c r="M8" s="7" t="s">
        <v>10012</v>
      </c>
      <c r="N8" s="7" t="s">
        <v>27</v>
      </c>
      <c r="O8" s="7"/>
      <c r="P8" s="7"/>
      <c r="Q8" s="7"/>
      <c r="R8" s="7"/>
      <c r="S8" s="7"/>
      <c r="T8" s="7"/>
      <c r="U8" s="7"/>
      <c r="V8" s="7"/>
      <c r="W8" s="7"/>
      <c r="X8" s="7"/>
      <c r="Y8" s="7"/>
      <c r="Z8" s="7"/>
      <c r="AA8" s="7"/>
      <c r="AB8" s="7"/>
    </row>
    <row r="9" spans="1:28" ht="22.5" customHeight="1">
      <c r="A9" t="s">
        <v>10000</v>
      </c>
      <c r="B9" s="7" t="s">
        <v>91</v>
      </c>
      <c r="C9" s="7" t="s">
        <v>10013</v>
      </c>
      <c r="D9" s="7" t="s">
        <v>10014</v>
      </c>
      <c r="E9" s="28" t="s">
        <v>10015</v>
      </c>
      <c r="F9" s="7" t="s">
        <v>10016</v>
      </c>
      <c r="G9" s="7"/>
      <c r="H9" s="10" t="s">
        <v>10017</v>
      </c>
      <c r="I9" s="7">
        <v>4.5999999999999996</v>
      </c>
      <c r="J9" s="7">
        <v>152</v>
      </c>
      <c r="K9" s="7" t="s">
        <v>10018</v>
      </c>
      <c r="L9" s="7" t="s">
        <v>193</v>
      </c>
      <c r="M9" s="7" t="s">
        <v>10004</v>
      </c>
      <c r="N9" s="7" t="s">
        <v>316</v>
      </c>
      <c r="O9" s="7"/>
      <c r="P9" s="7"/>
      <c r="Q9" s="7"/>
      <c r="R9" s="7"/>
      <c r="S9" s="7"/>
      <c r="T9" s="7"/>
      <c r="U9" s="7"/>
      <c r="V9" s="7"/>
      <c r="W9" s="7"/>
      <c r="X9" s="7"/>
      <c r="Y9" s="7"/>
      <c r="Z9" s="7"/>
      <c r="AA9" s="7"/>
      <c r="AB9" s="7"/>
    </row>
    <row r="10" spans="1:28" ht="22.5" customHeight="1">
      <c r="A10" t="s">
        <v>10000</v>
      </c>
      <c r="B10" s="7" t="s">
        <v>91</v>
      </c>
      <c r="C10" s="7" t="s">
        <v>10019</v>
      </c>
      <c r="D10" s="7" t="s">
        <v>10020</v>
      </c>
      <c r="E10" s="28" t="s">
        <v>10021</v>
      </c>
      <c r="F10" s="7" t="s">
        <v>10022</v>
      </c>
      <c r="G10" s="7"/>
      <c r="H10" s="10" t="s">
        <v>10023</v>
      </c>
      <c r="I10" s="7">
        <v>4.9000000000000004</v>
      </c>
      <c r="J10" s="7">
        <v>951</v>
      </c>
      <c r="K10" s="7" t="s">
        <v>10024</v>
      </c>
      <c r="L10" s="7" t="s">
        <v>10025</v>
      </c>
      <c r="M10" s="7" t="s">
        <v>9973</v>
      </c>
      <c r="N10" s="7" t="s">
        <v>44</v>
      </c>
      <c r="O10" s="7"/>
      <c r="P10" s="7"/>
      <c r="Q10" s="7"/>
      <c r="R10" s="7"/>
      <c r="S10" s="7"/>
      <c r="T10" s="7"/>
      <c r="U10" s="7"/>
      <c r="V10" s="7"/>
      <c r="W10" s="7"/>
      <c r="X10" s="7"/>
      <c r="Y10" s="7"/>
      <c r="Z10" s="7"/>
      <c r="AA10" s="7"/>
      <c r="AB10" s="7"/>
    </row>
    <row r="11" spans="1:28" ht="22.5" customHeight="1">
      <c r="A11" t="s">
        <v>10000</v>
      </c>
      <c r="B11" s="7" t="s">
        <v>91</v>
      </c>
      <c r="C11" s="7" t="s">
        <v>10026</v>
      </c>
      <c r="D11" s="7" t="s">
        <v>10027</v>
      </c>
      <c r="E11" s="28" t="s">
        <v>10028</v>
      </c>
      <c r="F11" s="7" t="s">
        <v>10029</v>
      </c>
      <c r="G11" s="7"/>
      <c r="H11" s="10" t="s">
        <v>10030</v>
      </c>
      <c r="I11" s="7">
        <v>4.4000000000000004</v>
      </c>
      <c r="J11" s="7">
        <v>602</v>
      </c>
      <c r="K11" s="7" t="s">
        <v>10031</v>
      </c>
      <c r="L11" s="7" t="s">
        <v>1630</v>
      </c>
      <c r="M11" s="7" t="s">
        <v>10032</v>
      </c>
      <c r="N11" s="7" t="s">
        <v>27</v>
      </c>
      <c r="O11" s="7"/>
      <c r="P11" s="7"/>
      <c r="Q11" s="7"/>
      <c r="R11" s="7"/>
      <c r="S11" s="7"/>
      <c r="T11" s="7"/>
      <c r="U11" s="7"/>
      <c r="V11" s="7"/>
      <c r="W11" s="7"/>
      <c r="X11" s="7"/>
      <c r="Y11" s="7"/>
      <c r="Z11" s="7"/>
      <c r="AA11" s="7"/>
      <c r="AB11" s="7"/>
    </row>
    <row r="12" spans="1:28" ht="22.5" customHeight="1">
      <c r="A12" t="s">
        <v>10000</v>
      </c>
      <c r="B12" s="7" t="s">
        <v>91</v>
      </c>
      <c r="C12" s="7" t="s">
        <v>10033</v>
      </c>
      <c r="D12" s="7" t="s">
        <v>10034</v>
      </c>
      <c r="E12" s="28" t="s">
        <v>10035</v>
      </c>
      <c r="F12" s="7" t="s">
        <v>10036</v>
      </c>
      <c r="G12" s="7"/>
      <c r="H12" s="10" t="s">
        <v>10037</v>
      </c>
      <c r="I12" s="7">
        <v>4.9000000000000004</v>
      </c>
      <c r="J12" s="7">
        <v>504</v>
      </c>
      <c r="K12" s="7" t="s">
        <v>10038</v>
      </c>
      <c r="L12" s="7" t="s">
        <v>10039</v>
      </c>
      <c r="M12" s="7" t="s">
        <v>10040</v>
      </c>
      <c r="N12" s="7" t="s">
        <v>27</v>
      </c>
      <c r="O12" s="7"/>
      <c r="P12" s="7"/>
      <c r="Q12" s="7"/>
      <c r="R12" s="7"/>
      <c r="S12" s="7"/>
      <c r="T12" s="7"/>
      <c r="U12" s="7"/>
      <c r="V12" s="7"/>
      <c r="W12" s="7"/>
      <c r="X12" s="7"/>
      <c r="Y12" s="7"/>
      <c r="Z12" s="7"/>
      <c r="AA12" s="7"/>
      <c r="AB12" s="7"/>
    </row>
    <row r="13" spans="1:28" ht="22.5" customHeight="1">
      <c r="A13" t="s">
        <v>10000</v>
      </c>
      <c r="B13" s="7" t="s">
        <v>91</v>
      </c>
      <c r="C13" s="7" t="s">
        <v>10041</v>
      </c>
      <c r="D13" s="7" t="s">
        <v>10042</v>
      </c>
      <c r="E13" s="7" t="s">
        <v>10043</v>
      </c>
      <c r="F13" s="7" t="s">
        <v>10044</v>
      </c>
      <c r="G13" s="7"/>
      <c r="H13" s="10" t="s">
        <v>10045</v>
      </c>
      <c r="I13" s="7">
        <v>4.9000000000000004</v>
      </c>
      <c r="J13" s="7" t="s">
        <v>6374</v>
      </c>
      <c r="K13" s="7" t="s">
        <v>10046</v>
      </c>
      <c r="L13" s="7" t="s">
        <v>10047</v>
      </c>
      <c r="M13" s="7" t="s">
        <v>10048</v>
      </c>
      <c r="N13" s="7" t="s">
        <v>27</v>
      </c>
      <c r="O13" s="7"/>
      <c r="P13" s="7"/>
      <c r="Q13" s="7"/>
      <c r="R13" s="7"/>
      <c r="S13" s="7"/>
      <c r="T13" s="7"/>
      <c r="U13" s="7"/>
      <c r="V13" s="7"/>
      <c r="W13" s="7"/>
      <c r="X13" s="7"/>
      <c r="Y13" s="7"/>
      <c r="Z13" s="7"/>
      <c r="AA13" s="7"/>
      <c r="AB13" s="7"/>
    </row>
    <row r="14" spans="1:28" ht="22.5" customHeight="1">
      <c r="A14" t="s">
        <v>10000</v>
      </c>
      <c r="B14" s="7" t="s">
        <v>91</v>
      </c>
      <c r="C14" s="7" t="s">
        <v>10049</v>
      </c>
      <c r="D14" s="7" t="s">
        <v>10050</v>
      </c>
      <c r="E14" s="7" t="s">
        <v>10051</v>
      </c>
      <c r="F14" s="7" t="s">
        <v>10052</v>
      </c>
      <c r="G14" s="7"/>
      <c r="H14" s="10" t="s">
        <v>10053</v>
      </c>
      <c r="I14" s="7">
        <v>4.8</v>
      </c>
      <c r="J14" s="7">
        <v>489</v>
      </c>
      <c r="K14" s="7" t="s">
        <v>10054</v>
      </c>
      <c r="L14" s="7" t="s">
        <v>10055</v>
      </c>
      <c r="M14" s="7" t="s">
        <v>10056</v>
      </c>
      <c r="N14" s="7" t="s">
        <v>92</v>
      </c>
      <c r="O14" s="7"/>
      <c r="P14" s="7"/>
      <c r="Q14" s="7"/>
      <c r="R14" s="7"/>
      <c r="S14" s="7"/>
      <c r="T14" s="7"/>
      <c r="U14" s="7"/>
      <c r="V14" s="7"/>
      <c r="W14" s="7"/>
      <c r="X14" s="7"/>
      <c r="Y14" s="7"/>
      <c r="Z14" s="7"/>
      <c r="AA14" s="7"/>
      <c r="AB14" s="7"/>
    </row>
    <row r="15" spans="1:28" ht="22.5" customHeight="1">
      <c r="A15" t="s">
        <v>10000</v>
      </c>
      <c r="B15" s="7" t="s">
        <v>91</v>
      </c>
      <c r="C15" s="7" t="s">
        <v>10057</v>
      </c>
      <c r="D15" s="7" t="s">
        <v>10058</v>
      </c>
      <c r="E15" s="28" t="s">
        <v>10059</v>
      </c>
      <c r="F15" s="7" t="s">
        <v>10060</v>
      </c>
      <c r="G15" s="7"/>
      <c r="H15" s="10" t="s">
        <v>10061</v>
      </c>
      <c r="I15" s="7">
        <v>4.8</v>
      </c>
      <c r="J15" s="7">
        <v>749</v>
      </c>
      <c r="K15" s="7" t="s">
        <v>10062</v>
      </c>
      <c r="L15" s="7" t="s">
        <v>10063</v>
      </c>
      <c r="M15" s="7" t="s">
        <v>10064</v>
      </c>
      <c r="N15" s="7" t="s">
        <v>44</v>
      </c>
      <c r="O15" s="7"/>
      <c r="P15" s="7"/>
      <c r="Q15" s="7"/>
      <c r="R15" s="7"/>
      <c r="S15" s="7"/>
      <c r="T15" s="7"/>
      <c r="U15" s="7"/>
      <c r="V15" s="7"/>
      <c r="W15" s="7"/>
      <c r="X15" s="7"/>
      <c r="Y15" s="7"/>
      <c r="Z15" s="7"/>
      <c r="AA15" s="7"/>
      <c r="AB15" s="7"/>
    </row>
    <row r="16" spans="1:28" ht="22.5" customHeight="1">
      <c r="A16" t="s">
        <v>10000</v>
      </c>
      <c r="B16" s="7" t="s">
        <v>91</v>
      </c>
      <c r="C16" s="7" t="s">
        <v>10065</v>
      </c>
      <c r="D16" s="7" t="s">
        <v>10066</v>
      </c>
      <c r="E16" s="7" t="s">
        <v>10067</v>
      </c>
      <c r="F16" s="7" t="s">
        <v>10068</v>
      </c>
      <c r="G16" s="7"/>
      <c r="H16" s="10" t="s">
        <v>10069</v>
      </c>
      <c r="I16" s="7">
        <v>4.9000000000000004</v>
      </c>
      <c r="J16" s="7">
        <v>347</v>
      </c>
      <c r="K16" s="7" t="s">
        <v>10070</v>
      </c>
      <c r="L16" s="7" t="s">
        <v>10071</v>
      </c>
      <c r="M16" s="7" t="s">
        <v>10072</v>
      </c>
      <c r="N16" s="7" t="s">
        <v>316</v>
      </c>
      <c r="O16" s="7"/>
      <c r="P16" s="7"/>
      <c r="Q16" s="7"/>
      <c r="R16" s="7"/>
      <c r="S16" s="7"/>
      <c r="T16" s="7"/>
      <c r="U16" s="7"/>
      <c r="V16" s="7"/>
      <c r="W16" s="7"/>
      <c r="X16" s="7"/>
      <c r="Y16" s="7"/>
      <c r="Z16" s="7"/>
      <c r="AA16" s="7"/>
      <c r="AB16" s="7"/>
    </row>
    <row r="17" spans="1:28" ht="22.5" customHeight="1">
      <c r="A17" t="s">
        <v>10000</v>
      </c>
      <c r="B17" s="7" t="s">
        <v>91</v>
      </c>
      <c r="C17" s="7" t="s">
        <v>10073</v>
      </c>
      <c r="D17" s="7" t="s">
        <v>10074</v>
      </c>
      <c r="E17" s="28" t="s">
        <v>10075</v>
      </c>
      <c r="F17" s="7" t="s">
        <v>10076</v>
      </c>
      <c r="G17" s="7"/>
      <c r="H17" s="10" t="s">
        <v>10077</v>
      </c>
      <c r="I17" s="7">
        <v>4.9000000000000004</v>
      </c>
      <c r="J17" s="7">
        <v>725</v>
      </c>
      <c r="K17" s="7" t="s">
        <v>10078</v>
      </c>
      <c r="L17" s="7" t="s">
        <v>10079</v>
      </c>
      <c r="M17" s="7" t="s">
        <v>10080</v>
      </c>
      <c r="N17" s="7" t="s">
        <v>92</v>
      </c>
      <c r="O17" s="7"/>
      <c r="P17" s="7"/>
      <c r="Q17" s="7"/>
      <c r="R17" s="7"/>
      <c r="S17" s="7"/>
      <c r="T17" s="7"/>
      <c r="U17" s="7"/>
      <c r="V17" s="7"/>
      <c r="W17" s="7"/>
      <c r="X17" s="7"/>
      <c r="Y17" s="7"/>
      <c r="Z17" s="7"/>
      <c r="AA17" s="7"/>
      <c r="AB17" s="7"/>
    </row>
    <row r="18" spans="1:28" ht="22.5" customHeight="1">
      <c r="A18" t="s">
        <v>10000</v>
      </c>
      <c r="B18" s="7" t="s">
        <v>91</v>
      </c>
      <c r="C18" s="7" t="s">
        <v>10081</v>
      </c>
      <c r="D18" s="7" t="s">
        <v>10082</v>
      </c>
      <c r="E18" s="28" t="s">
        <v>10083</v>
      </c>
      <c r="F18" s="7" t="s">
        <v>10084</v>
      </c>
      <c r="G18" s="7"/>
      <c r="H18" s="10" t="s">
        <v>10085</v>
      </c>
      <c r="I18" s="7">
        <v>4.9000000000000004</v>
      </c>
      <c r="J18" s="7">
        <v>602</v>
      </c>
      <c r="K18" s="7" t="s">
        <v>10086</v>
      </c>
      <c r="L18" s="7" t="s">
        <v>10087</v>
      </c>
      <c r="M18" s="7" t="s">
        <v>10088</v>
      </c>
      <c r="N18" s="7" t="s">
        <v>194</v>
      </c>
      <c r="O18" s="7"/>
      <c r="P18" s="7"/>
      <c r="Q18" s="7"/>
      <c r="R18" s="7"/>
      <c r="S18" s="7"/>
      <c r="T18" s="7"/>
      <c r="U18" s="7"/>
      <c r="V18" s="7"/>
      <c r="W18" s="7"/>
      <c r="X18" s="7"/>
      <c r="Y18" s="7"/>
      <c r="Z18" s="7"/>
      <c r="AA18" s="7"/>
      <c r="AB18" s="7"/>
    </row>
    <row r="19" spans="1:28" ht="22.5" customHeight="1">
      <c r="A19" t="s">
        <v>10000</v>
      </c>
      <c r="B19" s="7" t="s">
        <v>91</v>
      </c>
      <c r="C19" s="7" t="s">
        <v>10089</v>
      </c>
      <c r="D19" s="7" t="s">
        <v>10090</v>
      </c>
      <c r="E19" s="28" t="s">
        <v>10091</v>
      </c>
      <c r="F19" s="7" t="s">
        <v>10092</v>
      </c>
      <c r="G19" s="7"/>
      <c r="H19" s="7"/>
      <c r="I19" s="7">
        <v>5</v>
      </c>
      <c r="J19" s="7">
        <v>569</v>
      </c>
      <c r="K19" s="7" t="s">
        <v>10093</v>
      </c>
      <c r="L19" s="7" t="s">
        <v>10094</v>
      </c>
      <c r="M19" s="7" t="s">
        <v>10095</v>
      </c>
      <c r="N19" s="7" t="s">
        <v>316</v>
      </c>
      <c r="O19" s="7"/>
      <c r="P19" s="7"/>
      <c r="Q19" s="7"/>
      <c r="R19" s="7"/>
      <c r="S19" s="7"/>
      <c r="T19" s="7"/>
      <c r="U19" s="7"/>
      <c r="V19" s="7"/>
      <c r="W19" s="7"/>
      <c r="X19" s="7"/>
      <c r="Y19" s="7"/>
      <c r="Z19" s="7"/>
      <c r="AA19" s="7"/>
      <c r="AB19" s="7"/>
    </row>
    <row r="20" spans="1:28" ht="22.5" customHeight="1">
      <c r="A20" t="s">
        <v>10000</v>
      </c>
      <c r="B20" s="7" t="s">
        <v>91</v>
      </c>
      <c r="C20" s="7" t="s">
        <v>10096</v>
      </c>
      <c r="D20" s="7" t="s">
        <v>10097</v>
      </c>
      <c r="E20" s="7" t="s">
        <v>10098</v>
      </c>
      <c r="F20" s="7">
        <v>12157128895</v>
      </c>
      <c r="G20" s="7"/>
      <c r="H20" s="10" t="s">
        <v>10099</v>
      </c>
      <c r="I20" s="7">
        <v>4.8</v>
      </c>
      <c r="J20" s="7">
        <v>278</v>
      </c>
      <c r="K20" s="7" t="s">
        <v>10100</v>
      </c>
      <c r="L20" s="7" t="s">
        <v>10101</v>
      </c>
      <c r="M20" s="7" t="s">
        <v>10102</v>
      </c>
      <c r="N20" s="7" t="s">
        <v>44</v>
      </c>
      <c r="O20" s="7"/>
      <c r="P20" s="7"/>
      <c r="Q20" s="7"/>
      <c r="R20" s="7"/>
      <c r="S20" s="7"/>
      <c r="T20" s="7"/>
      <c r="U20" s="7"/>
      <c r="V20" s="7"/>
      <c r="W20" s="7"/>
      <c r="X20" s="7"/>
      <c r="Y20" s="7"/>
      <c r="Z20" s="7"/>
      <c r="AA20" s="7"/>
      <c r="AB20" s="7"/>
    </row>
    <row r="21" spans="1:28" ht="22.5" customHeight="1">
      <c r="A21" t="s">
        <v>10000</v>
      </c>
      <c r="B21" s="7" t="s">
        <v>35</v>
      </c>
      <c r="C21" s="7" t="s">
        <v>10103</v>
      </c>
      <c r="D21" s="7" t="s">
        <v>10104</v>
      </c>
      <c r="E21" s="28" t="s">
        <v>10075</v>
      </c>
      <c r="F21" s="7" t="s">
        <v>10076</v>
      </c>
      <c r="G21" s="7"/>
      <c r="H21" s="10" t="s">
        <v>10105</v>
      </c>
      <c r="I21" s="7">
        <v>4.9000000000000004</v>
      </c>
      <c r="J21" s="7">
        <v>725</v>
      </c>
      <c r="K21" s="7" t="s">
        <v>10106</v>
      </c>
      <c r="L21" s="7" t="s">
        <v>10079</v>
      </c>
      <c r="M21" s="7" t="s">
        <v>10080</v>
      </c>
      <c r="N21" s="7" t="s">
        <v>92</v>
      </c>
      <c r="O21" s="7"/>
      <c r="P21" s="7"/>
      <c r="Q21" s="7"/>
      <c r="R21" s="7"/>
      <c r="S21" s="7"/>
      <c r="T21" s="7"/>
      <c r="U21" s="7"/>
      <c r="V21" s="7"/>
      <c r="W21" s="7"/>
      <c r="X21" s="7"/>
      <c r="Y21" s="7"/>
      <c r="Z21" s="7"/>
      <c r="AA21" s="7"/>
      <c r="AB21" s="7"/>
    </row>
    <row r="22" spans="1:28" ht="22.5" customHeight="1">
      <c r="A22" t="s">
        <v>10000</v>
      </c>
      <c r="B22" s="7" t="s">
        <v>35</v>
      </c>
      <c r="C22" s="7" t="s">
        <v>10107</v>
      </c>
      <c r="D22" s="7" t="s">
        <v>10108</v>
      </c>
      <c r="E22" s="28" t="s">
        <v>10109</v>
      </c>
      <c r="F22" s="7" t="s">
        <v>10110</v>
      </c>
      <c r="G22" s="7"/>
      <c r="H22" s="17" t="s">
        <v>10111</v>
      </c>
      <c r="I22" s="7">
        <v>4.9000000000000004</v>
      </c>
      <c r="J22" s="7">
        <v>129</v>
      </c>
      <c r="K22" s="7" t="s">
        <v>10112</v>
      </c>
      <c r="L22" s="7" t="s">
        <v>10113</v>
      </c>
      <c r="M22" s="7" t="s">
        <v>10114</v>
      </c>
      <c r="N22" s="7" t="s">
        <v>44</v>
      </c>
      <c r="O22" s="7"/>
      <c r="P22" s="7"/>
      <c r="Q22" s="7"/>
      <c r="R22" s="7"/>
      <c r="S22" s="7"/>
      <c r="T22" s="7"/>
      <c r="U22" s="7"/>
      <c r="V22" s="7"/>
      <c r="W22" s="7"/>
      <c r="X22" s="7"/>
      <c r="Y22" s="7"/>
      <c r="Z22" s="7"/>
      <c r="AA22" s="7"/>
      <c r="AB22" s="7"/>
    </row>
    <row r="23" spans="1:28" ht="22.5" customHeight="1">
      <c r="A23" t="s">
        <v>10000</v>
      </c>
      <c r="B23" s="7" t="s">
        <v>35</v>
      </c>
      <c r="C23" s="7" t="s">
        <v>10115</v>
      </c>
      <c r="D23" s="7" t="s">
        <v>10116</v>
      </c>
      <c r="E23" s="28" t="s">
        <v>10091</v>
      </c>
      <c r="F23" s="7" t="s">
        <v>10092</v>
      </c>
      <c r="G23" s="7"/>
      <c r="H23" s="10" t="s">
        <v>10117</v>
      </c>
      <c r="I23" s="7">
        <v>5</v>
      </c>
      <c r="J23" s="7">
        <v>569</v>
      </c>
      <c r="K23" s="7" t="s">
        <v>10118</v>
      </c>
      <c r="L23" s="7" t="s">
        <v>10119</v>
      </c>
      <c r="M23" s="7" t="s">
        <v>10095</v>
      </c>
      <c r="N23" s="7" t="s">
        <v>27</v>
      </c>
      <c r="O23" s="7"/>
      <c r="P23" s="7"/>
      <c r="Q23" s="7"/>
      <c r="R23" s="7"/>
      <c r="S23" s="7"/>
      <c r="T23" s="7"/>
      <c r="U23" s="7"/>
      <c r="V23" s="7"/>
      <c r="W23" s="7"/>
      <c r="X23" s="7"/>
      <c r="Y23" s="7"/>
      <c r="Z23" s="7"/>
      <c r="AA23" s="7"/>
      <c r="AB23" s="7"/>
    </row>
    <row r="24" spans="1:28" ht="22.5" customHeight="1">
      <c r="A24" t="s">
        <v>10000</v>
      </c>
      <c r="B24" s="7" t="s">
        <v>35</v>
      </c>
      <c r="C24" s="7" t="s">
        <v>10120</v>
      </c>
      <c r="D24" s="7" t="s">
        <v>10121</v>
      </c>
      <c r="E24" s="28" t="s">
        <v>10122</v>
      </c>
      <c r="F24" s="7" t="s">
        <v>10123</v>
      </c>
      <c r="G24" s="7"/>
      <c r="H24" s="10" t="s">
        <v>10124</v>
      </c>
      <c r="I24" s="7">
        <v>4.9000000000000004</v>
      </c>
      <c r="J24" s="7">
        <v>696</v>
      </c>
      <c r="K24" s="7" t="s">
        <v>10125</v>
      </c>
      <c r="L24" s="7" t="s">
        <v>10126</v>
      </c>
      <c r="M24" s="7" t="s">
        <v>10127</v>
      </c>
      <c r="N24" s="7" t="s">
        <v>194</v>
      </c>
      <c r="O24" s="7"/>
      <c r="P24" s="7"/>
      <c r="Q24" s="7"/>
      <c r="R24" s="7"/>
      <c r="S24" s="7"/>
      <c r="T24" s="7"/>
      <c r="U24" s="7"/>
      <c r="V24" s="7"/>
      <c r="W24" s="7"/>
      <c r="X24" s="7"/>
      <c r="Y24" s="7"/>
      <c r="Z24" s="7"/>
      <c r="AA24" s="7"/>
      <c r="AB24" s="7"/>
    </row>
    <row r="25" spans="1:28" ht="22.5" customHeight="1">
      <c r="A25" t="s">
        <v>10000</v>
      </c>
      <c r="B25" s="7" t="s">
        <v>35</v>
      </c>
      <c r="C25" s="7" t="s">
        <v>10128</v>
      </c>
      <c r="D25" s="7" t="s">
        <v>9967</v>
      </c>
      <c r="E25" s="28" t="s">
        <v>9968</v>
      </c>
      <c r="F25" s="7"/>
      <c r="G25" s="7"/>
      <c r="H25" s="10" t="s">
        <v>9970</v>
      </c>
      <c r="I25" s="7">
        <v>4.8</v>
      </c>
      <c r="J25" s="7">
        <v>337</v>
      </c>
      <c r="K25" s="7" t="s">
        <v>10129</v>
      </c>
      <c r="L25" s="7" t="s">
        <v>10130</v>
      </c>
      <c r="M25" s="7" t="s">
        <v>10127</v>
      </c>
      <c r="N25" s="7" t="s">
        <v>27</v>
      </c>
      <c r="O25" s="7"/>
      <c r="P25" s="7"/>
      <c r="Q25" s="7"/>
      <c r="R25" s="7"/>
      <c r="S25" s="7"/>
      <c r="T25" s="7"/>
      <c r="U25" s="7"/>
      <c r="V25" s="7"/>
      <c r="W25" s="7"/>
      <c r="X25" s="7"/>
      <c r="Y25" s="7"/>
      <c r="Z25" s="7"/>
      <c r="AA25" s="7"/>
      <c r="AB25" s="7"/>
    </row>
    <row r="26" spans="1:28" ht="22.5" customHeight="1">
      <c r="A26" t="s">
        <v>10000</v>
      </c>
      <c r="B26" s="7" t="s">
        <v>35</v>
      </c>
      <c r="C26" s="7" t="s">
        <v>10131</v>
      </c>
      <c r="D26" s="7" t="s">
        <v>10132</v>
      </c>
      <c r="E26" s="7" t="s">
        <v>10133</v>
      </c>
      <c r="F26" s="7"/>
      <c r="G26" s="7"/>
      <c r="H26" s="10" t="s">
        <v>10134</v>
      </c>
      <c r="I26" s="7">
        <v>4.9000000000000004</v>
      </c>
      <c r="J26" s="7">
        <v>602</v>
      </c>
      <c r="K26" s="7" t="s">
        <v>10135</v>
      </c>
      <c r="L26" s="7" t="s">
        <v>10087</v>
      </c>
      <c r="M26" s="7" t="s">
        <v>10136</v>
      </c>
      <c r="N26" s="7" t="s">
        <v>316</v>
      </c>
      <c r="O26" s="7"/>
      <c r="P26" s="7"/>
      <c r="Q26" s="7"/>
      <c r="R26" s="7"/>
      <c r="S26" s="7"/>
      <c r="T26" s="7"/>
      <c r="U26" s="7"/>
      <c r="V26" s="7"/>
      <c r="W26" s="7"/>
      <c r="X26" s="7"/>
      <c r="Y26" s="7"/>
      <c r="Z26" s="7"/>
      <c r="AA26" s="7"/>
      <c r="AB26" s="7"/>
    </row>
    <row r="27" spans="1:28" ht="22.5" customHeight="1">
      <c r="A27" t="s">
        <v>10000</v>
      </c>
      <c r="B27" s="7" t="s">
        <v>35</v>
      </c>
      <c r="C27" s="7" t="s">
        <v>10137</v>
      </c>
      <c r="D27" s="7" t="s">
        <v>10138</v>
      </c>
      <c r="E27" s="7" t="s">
        <v>10139</v>
      </c>
      <c r="F27" s="7">
        <v>18457350141</v>
      </c>
      <c r="G27" s="7"/>
      <c r="H27" s="10" t="s">
        <v>10140</v>
      </c>
      <c r="I27" s="7">
        <v>4.8</v>
      </c>
      <c r="J27" s="7">
        <v>191</v>
      </c>
      <c r="K27" s="7" t="s">
        <v>10141</v>
      </c>
      <c r="L27" s="7" t="s">
        <v>10142</v>
      </c>
      <c r="M27" s="7" t="s">
        <v>10127</v>
      </c>
      <c r="N27" s="7" t="s">
        <v>316</v>
      </c>
      <c r="O27" s="7"/>
      <c r="P27" s="7"/>
      <c r="Q27" s="7"/>
      <c r="R27" s="7"/>
      <c r="S27" s="7"/>
      <c r="T27" s="7"/>
      <c r="U27" s="7"/>
      <c r="V27" s="7"/>
      <c r="W27" s="7"/>
      <c r="X27" s="7"/>
      <c r="Y27" s="7"/>
      <c r="Z27" s="7"/>
      <c r="AA27" s="7"/>
      <c r="AB27" s="7"/>
    </row>
    <row r="28" spans="1:28" ht="22.5" customHeight="1">
      <c r="A28" t="s">
        <v>10000</v>
      </c>
      <c r="B28" s="7" t="s">
        <v>35</v>
      </c>
      <c r="C28" s="7" t="s">
        <v>10143</v>
      </c>
      <c r="D28" s="7" t="s">
        <v>10144</v>
      </c>
      <c r="E28" s="28" t="s">
        <v>10145</v>
      </c>
      <c r="F28" s="7" t="s">
        <v>10146</v>
      </c>
      <c r="G28" s="7"/>
      <c r="H28" s="7"/>
      <c r="I28" s="7">
        <v>4.9000000000000004</v>
      </c>
      <c r="J28" s="7">
        <v>636</v>
      </c>
      <c r="K28" s="7" t="s">
        <v>10147</v>
      </c>
      <c r="L28" s="7" t="s">
        <v>10148</v>
      </c>
      <c r="M28" s="7" t="s">
        <v>10127</v>
      </c>
      <c r="N28" s="7" t="s">
        <v>194</v>
      </c>
      <c r="O28" s="7"/>
      <c r="P28" s="7"/>
      <c r="Q28" s="7"/>
      <c r="R28" s="7"/>
      <c r="S28" s="7"/>
      <c r="T28" s="7"/>
      <c r="U28" s="7"/>
      <c r="V28" s="7"/>
      <c r="W28" s="7"/>
      <c r="X28" s="7"/>
      <c r="Y28" s="7"/>
      <c r="Z28" s="7"/>
      <c r="AA28" s="7"/>
      <c r="AB28" s="7"/>
    </row>
    <row r="29" spans="1:28" ht="22.5" customHeight="1">
      <c r="A29" t="s">
        <v>10000</v>
      </c>
      <c r="B29" s="7" t="s">
        <v>35</v>
      </c>
      <c r="C29" s="7" t="s">
        <v>10149</v>
      </c>
      <c r="D29" s="7" t="s">
        <v>10042</v>
      </c>
      <c r="E29" s="7" t="s">
        <v>10150</v>
      </c>
      <c r="F29" s="7"/>
      <c r="G29" s="7"/>
      <c r="H29" s="10" t="s">
        <v>10045</v>
      </c>
      <c r="I29" s="7">
        <v>4.9000000000000004</v>
      </c>
      <c r="J29" s="7" t="s">
        <v>6374</v>
      </c>
      <c r="K29" s="7" t="s">
        <v>10151</v>
      </c>
      <c r="L29" s="7" t="s">
        <v>10152</v>
      </c>
      <c r="M29" s="7" t="s">
        <v>10153</v>
      </c>
      <c r="N29" s="7" t="s">
        <v>92</v>
      </c>
      <c r="O29" s="7"/>
      <c r="P29" s="7"/>
      <c r="Q29" s="7"/>
      <c r="R29" s="7"/>
      <c r="S29" s="7"/>
      <c r="T29" s="7"/>
      <c r="U29" s="7"/>
      <c r="V29" s="7"/>
      <c r="W29" s="7"/>
      <c r="X29" s="7"/>
      <c r="Y29" s="7"/>
      <c r="Z29" s="7"/>
      <c r="AA29" s="7"/>
      <c r="AB29" s="7"/>
    </row>
    <row r="30" spans="1:28" ht="22.5" customHeight="1">
      <c r="A30" t="s">
        <v>10000</v>
      </c>
      <c r="B30" s="7" t="s">
        <v>35</v>
      </c>
      <c r="C30" s="7" t="s">
        <v>10154</v>
      </c>
      <c r="D30" s="7" t="s">
        <v>10155</v>
      </c>
      <c r="E30" s="7" t="s">
        <v>10156</v>
      </c>
      <c r="F30" s="7"/>
      <c r="G30" s="7"/>
      <c r="H30" s="10" t="s">
        <v>9962</v>
      </c>
      <c r="I30" s="7">
        <v>4.9000000000000004</v>
      </c>
      <c r="J30" s="7">
        <v>337</v>
      </c>
      <c r="K30" s="7" t="s">
        <v>10157</v>
      </c>
      <c r="L30" s="7" t="s">
        <v>10158</v>
      </c>
      <c r="M30" s="7" t="s">
        <v>10127</v>
      </c>
      <c r="N30" s="7" t="s">
        <v>27</v>
      </c>
      <c r="O30" s="7"/>
      <c r="P30" s="7"/>
      <c r="Q30" s="7"/>
      <c r="R30" s="7"/>
      <c r="S30" s="7"/>
      <c r="T30" s="7"/>
      <c r="U30" s="7"/>
      <c r="V30" s="7"/>
      <c r="W30" s="7"/>
      <c r="X30" s="7"/>
      <c r="Y30" s="7"/>
      <c r="Z30" s="7"/>
      <c r="AA30" s="7"/>
      <c r="AB30" s="7"/>
    </row>
    <row r="31" spans="1:28" ht="22.5" customHeight="1">
      <c r="A31" t="s">
        <v>10000</v>
      </c>
      <c r="B31" s="7" t="s">
        <v>35</v>
      </c>
      <c r="C31" s="7" t="s">
        <v>10159</v>
      </c>
      <c r="D31" s="7" t="s">
        <v>10058</v>
      </c>
      <c r="E31" s="7" t="s">
        <v>10160</v>
      </c>
      <c r="F31" s="7"/>
      <c r="G31" s="7"/>
      <c r="H31" s="10" t="s">
        <v>10061</v>
      </c>
      <c r="I31" s="7">
        <v>4.8</v>
      </c>
      <c r="J31" s="7">
        <v>749</v>
      </c>
      <c r="K31" s="7" t="s">
        <v>10161</v>
      </c>
      <c r="L31" s="7" t="s">
        <v>10063</v>
      </c>
      <c r="M31" s="7" t="s">
        <v>10162</v>
      </c>
      <c r="N31" s="7" t="s">
        <v>92</v>
      </c>
      <c r="O31" s="7"/>
      <c r="P31" s="7"/>
      <c r="Q31" s="7"/>
      <c r="R31" s="7"/>
      <c r="S31" s="7"/>
      <c r="T31" s="7"/>
      <c r="U31" s="7"/>
      <c r="V31" s="7"/>
      <c r="W31" s="7"/>
      <c r="X31" s="7"/>
      <c r="Y31" s="7"/>
      <c r="Z31" s="7"/>
      <c r="AA31" s="7"/>
      <c r="AB31" s="7"/>
    </row>
    <row r="32" spans="1:28" ht="22.5" customHeight="1">
      <c r="A32" t="s">
        <v>10000</v>
      </c>
      <c r="B32" s="7" t="s">
        <v>35</v>
      </c>
      <c r="C32" s="7" t="s">
        <v>9991</v>
      </c>
      <c r="D32" s="7" t="s">
        <v>9992</v>
      </c>
      <c r="E32" s="28" t="s">
        <v>10163</v>
      </c>
      <c r="F32" s="7" t="s">
        <v>10164</v>
      </c>
      <c r="G32" s="7"/>
      <c r="H32" s="10" t="s">
        <v>9995</v>
      </c>
      <c r="I32" s="7">
        <v>4.9000000000000004</v>
      </c>
      <c r="J32" s="7">
        <v>548</v>
      </c>
      <c r="K32" s="7" t="s">
        <v>10165</v>
      </c>
      <c r="L32" s="7" t="s">
        <v>10166</v>
      </c>
      <c r="M32" s="7" t="s">
        <v>10167</v>
      </c>
      <c r="N32" s="7" t="s">
        <v>27</v>
      </c>
      <c r="O32" s="7"/>
      <c r="P32" s="7"/>
      <c r="Q32" s="7"/>
      <c r="R32" s="7"/>
      <c r="S32" s="7"/>
      <c r="T32" s="7"/>
      <c r="U32" s="7"/>
      <c r="V32" s="7"/>
      <c r="W32" s="7"/>
      <c r="X32" s="7"/>
      <c r="Y32" s="7"/>
      <c r="Z32" s="7"/>
      <c r="AA32" s="7"/>
      <c r="AB32" s="7"/>
    </row>
    <row r="33" spans="1:28" ht="22.5" customHeight="1">
      <c r="A33" t="s">
        <v>10000</v>
      </c>
      <c r="B33" s="7" t="s">
        <v>35</v>
      </c>
      <c r="C33" s="7" t="s">
        <v>10168</v>
      </c>
      <c r="D33" s="7" t="s">
        <v>10169</v>
      </c>
      <c r="E33" s="7" t="s">
        <v>10170</v>
      </c>
      <c r="F33" s="7">
        <v>17207388833</v>
      </c>
      <c r="G33" s="7"/>
      <c r="H33" s="10" t="s">
        <v>10171</v>
      </c>
      <c r="I33" s="7">
        <v>5</v>
      </c>
      <c r="J33" s="7">
        <v>139</v>
      </c>
      <c r="K33" s="7" t="s">
        <v>10172</v>
      </c>
      <c r="L33" s="7" t="s">
        <v>10148</v>
      </c>
      <c r="M33" s="7" t="s">
        <v>10127</v>
      </c>
      <c r="N33" s="7" t="s">
        <v>44</v>
      </c>
      <c r="O33" s="7"/>
      <c r="P33" s="7"/>
      <c r="Q33" s="7"/>
      <c r="R33" s="7"/>
      <c r="S33" s="7"/>
      <c r="T33" s="7"/>
      <c r="U33" s="7"/>
      <c r="V33" s="7"/>
      <c r="W33" s="7"/>
      <c r="X33" s="7"/>
      <c r="Y33" s="7"/>
      <c r="Z33" s="7"/>
      <c r="AA33" s="7"/>
      <c r="AB33" s="7"/>
    </row>
    <row r="34" spans="1:28" ht="22.5" customHeight="1">
      <c r="A34" t="s">
        <v>10000</v>
      </c>
      <c r="B34" s="7" t="s">
        <v>35</v>
      </c>
      <c r="C34" s="7" t="s">
        <v>10173</v>
      </c>
      <c r="D34" s="7" t="s">
        <v>10174</v>
      </c>
      <c r="E34" s="28" t="s">
        <v>10175</v>
      </c>
      <c r="F34" s="7" t="s">
        <v>10176</v>
      </c>
      <c r="G34" s="7"/>
      <c r="H34" s="10" t="s">
        <v>10177</v>
      </c>
      <c r="I34" s="7">
        <v>4.9000000000000004</v>
      </c>
      <c r="J34" s="7">
        <v>858</v>
      </c>
      <c r="K34" s="7" t="s">
        <v>10178</v>
      </c>
      <c r="L34" s="7" t="s">
        <v>10179</v>
      </c>
      <c r="M34" s="7" t="s">
        <v>10180</v>
      </c>
      <c r="N34" s="7" t="s">
        <v>194</v>
      </c>
      <c r="O34" s="7"/>
      <c r="P34" s="7"/>
      <c r="Q34" s="7"/>
      <c r="R34" s="7"/>
      <c r="S34" s="7"/>
      <c r="T34" s="7"/>
      <c r="U34" s="7"/>
      <c r="V34" s="7"/>
      <c r="W34" s="7"/>
      <c r="X34" s="7"/>
      <c r="Y34" s="7"/>
      <c r="Z34" s="7"/>
      <c r="AA34" s="7"/>
      <c r="AB34" s="7"/>
    </row>
    <row r="35" spans="1:28" ht="22.5" customHeight="1">
      <c r="A35" t="s">
        <v>10000</v>
      </c>
      <c r="B35" s="7" t="s">
        <v>35</v>
      </c>
      <c r="C35" s="7" t="s">
        <v>10181</v>
      </c>
      <c r="D35" s="7" t="s">
        <v>10182</v>
      </c>
      <c r="E35" s="28" t="s">
        <v>10183</v>
      </c>
      <c r="F35" s="7" t="s">
        <v>10184</v>
      </c>
      <c r="G35" s="7"/>
      <c r="H35" s="10" t="s">
        <v>10185</v>
      </c>
      <c r="I35" s="7">
        <v>4.8</v>
      </c>
      <c r="J35" s="7">
        <v>283</v>
      </c>
      <c r="K35" s="7" t="s">
        <v>10186</v>
      </c>
      <c r="L35" s="7" t="s">
        <v>10101</v>
      </c>
      <c r="M35" s="7" t="s">
        <v>10072</v>
      </c>
      <c r="N35" s="7" t="s">
        <v>316</v>
      </c>
      <c r="O35" s="7"/>
      <c r="P35" s="7"/>
      <c r="Q35" s="7"/>
      <c r="R35" s="7"/>
      <c r="S35" s="7"/>
      <c r="T35" s="7"/>
      <c r="U35" s="7"/>
      <c r="V35" s="7"/>
      <c r="W35" s="7"/>
      <c r="X35" s="7"/>
      <c r="Y35" s="7"/>
      <c r="Z35" s="7"/>
      <c r="AA35" s="7"/>
      <c r="AB35" s="7"/>
    </row>
    <row r="36" spans="1:28" ht="22.5" customHeight="1">
      <c r="A36" t="s">
        <v>10000</v>
      </c>
      <c r="B36" s="7" t="s">
        <v>35</v>
      </c>
      <c r="C36" s="7" t="s">
        <v>10187</v>
      </c>
      <c r="D36" s="7" t="s">
        <v>10188</v>
      </c>
      <c r="E36" s="28" t="s">
        <v>10189</v>
      </c>
      <c r="F36" s="7" t="s">
        <v>10190</v>
      </c>
      <c r="G36" s="7"/>
      <c r="H36" s="10" t="s">
        <v>10191</v>
      </c>
      <c r="I36" s="7">
        <v>4.9000000000000004</v>
      </c>
      <c r="J36" s="7">
        <v>583</v>
      </c>
      <c r="K36" s="7" t="s">
        <v>10192</v>
      </c>
      <c r="L36" s="7" t="s">
        <v>10193</v>
      </c>
      <c r="M36" s="7" t="s">
        <v>10127</v>
      </c>
      <c r="N36" s="7" t="s">
        <v>92</v>
      </c>
      <c r="O36" s="7"/>
      <c r="P36" s="7"/>
      <c r="Q36" s="7"/>
      <c r="R36" s="7"/>
      <c r="S36" s="7"/>
      <c r="T36" s="7"/>
      <c r="U36" s="7"/>
      <c r="V36" s="7"/>
      <c r="W36" s="7"/>
      <c r="X36" s="7"/>
      <c r="Y36" s="7"/>
      <c r="Z36" s="7"/>
      <c r="AA36" s="7"/>
      <c r="AB36" s="7"/>
    </row>
    <row r="37" spans="1:28" ht="22.5" customHeight="1">
      <c r="A37" t="s">
        <v>10000</v>
      </c>
      <c r="B37" s="7" t="s">
        <v>7500</v>
      </c>
      <c r="C37" s="7" t="s">
        <v>10194</v>
      </c>
      <c r="D37" s="7" t="s">
        <v>10195</v>
      </c>
      <c r="E37" s="7" t="s">
        <v>10196</v>
      </c>
      <c r="F37" s="7" t="s">
        <v>10197</v>
      </c>
      <c r="G37" s="7"/>
      <c r="H37" s="10" t="s">
        <v>10198</v>
      </c>
      <c r="I37" s="7">
        <v>5</v>
      </c>
      <c r="J37" s="7">
        <v>574</v>
      </c>
      <c r="K37" s="7" t="s">
        <v>10199</v>
      </c>
      <c r="L37" s="7" t="s">
        <v>10200</v>
      </c>
      <c r="M37" s="7" t="s">
        <v>307</v>
      </c>
      <c r="N37" s="7" t="s">
        <v>316</v>
      </c>
      <c r="O37" s="7"/>
      <c r="P37" s="7"/>
      <c r="Q37" s="7"/>
      <c r="R37" s="7"/>
      <c r="S37" s="7"/>
      <c r="T37" s="7"/>
      <c r="U37" s="7"/>
      <c r="V37" s="7"/>
      <c r="W37" s="7"/>
      <c r="X37" s="7"/>
      <c r="Y37" s="7"/>
      <c r="Z37" s="7"/>
      <c r="AA37" s="7"/>
      <c r="AB37" s="7"/>
    </row>
    <row r="38" spans="1:28" ht="22.5" customHeight="1">
      <c r="A38" t="s">
        <v>10000</v>
      </c>
      <c r="B38" s="7" t="s">
        <v>7500</v>
      </c>
      <c r="C38" s="7" t="s">
        <v>10201</v>
      </c>
      <c r="D38" s="7" t="s">
        <v>10202</v>
      </c>
      <c r="E38" s="7" t="s">
        <v>10203</v>
      </c>
      <c r="F38" s="7" t="s">
        <v>10204</v>
      </c>
      <c r="G38" s="7"/>
      <c r="H38" s="10" t="s">
        <v>10205</v>
      </c>
      <c r="I38" s="7">
        <v>4.9000000000000004</v>
      </c>
      <c r="J38" s="7">
        <v>527</v>
      </c>
      <c r="K38" s="7" t="s">
        <v>10206</v>
      </c>
      <c r="L38" s="7" t="s">
        <v>9392</v>
      </c>
      <c r="M38" s="7" t="s">
        <v>10207</v>
      </c>
      <c r="N38" s="7" t="s">
        <v>316</v>
      </c>
      <c r="O38" s="7"/>
      <c r="P38" s="7"/>
      <c r="Q38" s="7"/>
      <c r="R38" s="7"/>
      <c r="S38" s="7"/>
      <c r="T38" s="7"/>
      <c r="U38" s="7"/>
      <c r="V38" s="7"/>
      <c r="W38" s="7"/>
      <c r="X38" s="7"/>
      <c r="Y38" s="7"/>
      <c r="Z38" s="7"/>
      <c r="AA38" s="7"/>
      <c r="AB38" s="7"/>
    </row>
    <row r="39" spans="1:28" ht="22.5" customHeight="1">
      <c r="A39" t="s">
        <v>10000</v>
      </c>
      <c r="B39" s="7" t="s">
        <v>7500</v>
      </c>
      <c r="C39" s="7" t="s">
        <v>10208</v>
      </c>
      <c r="D39" s="7" t="s">
        <v>10209</v>
      </c>
      <c r="E39" s="7" t="s">
        <v>10210</v>
      </c>
      <c r="F39" s="7" t="s">
        <v>10211</v>
      </c>
      <c r="G39" s="7"/>
      <c r="H39" s="10" t="s">
        <v>10212</v>
      </c>
      <c r="I39" s="7">
        <v>4.9000000000000004</v>
      </c>
      <c r="J39" s="7">
        <v>341</v>
      </c>
      <c r="K39" s="7" t="s">
        <v>10213</v>
      </c>
      <c r="L39" s="7" t="s">
        <v>10214</v>
      </c>
      <c r="M39" s="7" t="s">
        <v>307</v>
      </c>
      <c r="N39" s="7" t="s">
        <v>324</v>
      </c>
      <c r="O39" s="7"/>
      <c r="P39" s="7"/>
      <c r="Q39" s="7"/>
      <c r="R39" s="7"/>
      <c r="S39" s="7"/>
      <c r="T39" s="7"/>
      <c r="U39" s="7"/>
      <c r="V39" s="7"/>
      <c r="W39" s="7"/>
      <c r="X39" s="7"/>
      <c r="Y39" s="7"/>
      <c r="Z39" s="7"/>
      <c r="AA39" s="7"/>
      <c r="AB39" s="7"/>
    </row>
    <row r="40" spans="1:28" ht="22.5" customHeight="1">
      <c r="A40" t="s">
        <v>10000</v>
      </c>
      <c r="B40" s="7" t="s">
        <v>7500</v>
      </c>
      <c r="C40" s="7" t="s">
        <v>10215</v>
      </c>
      <c r="D40" s="7" t="s">
        <v>10216</v>
      </c>
      <c r="E40" s="7" t="s">
        <v>10217</v>
      </c>
      <c r="F40" s="7" t="s">
        <v>10218</v>
      </c>
      <c r="G40" s="7"/>
      <c r="H40" s="10" t="s">
        <v>10219</v>
      </c>
      <c r="I40" s="7">
        <v>5</v>
      </c>
      <c r="J40" s="7">
        <v>254</v>
      </c>
      <c r="K40" s="7" t="s">
        <v>10220</v>
      </c>
      <c r="L40" s="7" t="s">
        <v>10221</v>
      </c>
      <c r="M40" s="7" t="s">
        <v>307</v>
      </c>
      <c r="N40" s="7" t="s">
        <v>324</v>
      </c>
      <c r="O40" s="7"/>
      <c r="P40" s="7"/>
      <c r="Q40" s="7"/>
      <c r="R40" s="7"/>
      <c r="S40" s="7"/>
      <c r="T40" s="7"/>
      <c r="U40" s="7"/>
      <c r="V40" s="7"/>
      <c r="W40" s="7"/>
      <c r="X40" s="7"/>
      <c r="Y40" s="7"/>
      <c r="Z40" s="7"/>
      <c r="AA40" s="7"/>
      <c r="AB40" s="7"/>
    </row>
    <row r="41" spans="1:28" ht="22.5" customHeight="1">
      <c r="A41" t="s">
        <v>10000</v>
      </c>
      <c r="B41" s="7" t="s">
        <v>7500</v>
      </c>
      <c r="C41" s="7" t="s">
        <v>10222</v>
      </c>
      <c r="D41" s="7" t="s">
        <v>10223</v>
      </c>
      <c r="E41" s="7" t="s">
        <v>10224</v>
      </c>
      <c r="F41" s="7" t="s">
        <v>10225</v>
      </c>
      <c r="G41" s="7"/>
      <c r="H41" s="10" t="s">
        <v>10226</v>
      </c>
      <c r="I41" s="7">
        <v>5</v>
      </c>
      <c r="J41" s="7">
        <v>978</v>
      </c>
      <c r="K41" s="7" t="s">
        <v>10227</v>
      </c>
      <c r="L41" s="7" t="s">
        <v>9236</v>
      </c>
      <c r="M41" s="7" t="s">
        <v>307</v>
      </c>
      <c r="N41" s="7" t="s">
        <v>316</v>
      </c>
      <c r="O41" s="7"/>
      <c r="P41" s="7"/>
      <c r="Q41" s="7"/>
      <c r="R41" s="7"/>
      <c r="S41" s="7"/>
      <c r="T41" s="7"/>
      <c r="U41" s="7"/>
      <c r="V41" s="7"/>
      <c r="W41" s="7"/>
      <c r="X41" s="7"/>
      <c r="Y41" s="7"/>
      <c r="Z41" s="7"/>
      <c r="AA41" s="7"/>
      <c r="AB41" s="7"/>
    </row>
    <row r="42" spans="1:28" ht="22.5" customHeight="1">
      <c r="A42" t="s">
        <v>10000</v>
      </c>
      <c r="B42" s="7" t="s">
        <v>7500</v>
      </c>
      <c r="C42" s="7" t="s">
        <v>10228</v>
      </c>
      <c r="D42" s="7" t="s">
        <v>10229</v>
      </c>
      <c r="E42" s="7" t="s">
        <v>10230</v>
      </c>
      <c r="F42" s="7" t="s">
        <v>10231</v>
      </c>
      <c r="G42" s="7"/>
      <c r="H42" s="10" t="s">
        <v>10232</v>
      </c>
      <c r="I42" s="7">
        <v>4.8</v>
      </c>
      <c r="J42" s="7">
        <v>306</v>
      </c>
      <c r="K42" s="7" t="s">
        <v>10233</v>
      </c>
      <c r="L42" s="7" t="s">
        <v>308</v>
      </c>
      <c r="M42" s="7" t="s">
        <v>307</v>
      </c>
      <c r="N42" s="7" t="s">
        <v>316</v>
      </c>
      <c r="O42" s="7"/>
      <c r="P42" s="7"/>
      <c r="Q42" s="7"/>
      <c r="R42" s="7"/>
      <c r="S42" s="7"/>
      <c r="T42" s="7"/>
      <c r="U42" s="7"/>
      <c r="V42" s="7"/>
      <c r="W42" s="7"/>
      <c r="X42" s="7"/>
      <c r="Y42" s="7"/>
      <c r="Z42" s="7"/>
      <c r="AA42" s="7"/>
      <c r="AB42" s="7"/>
    </row>
    <row r="43" spans="1:28" ht="22.5" customHeight="1">
      <c r="A43" t="s">
        <v>10000</v>
      </c>
      <c r="B43" s="7" t="s">
        <v>7500</v>
      </c>
      <c r="C43" s="7" t="s">
        <v>10234</v>
      </c>
      <c r="D43" s="7" t="s">
        <v>10235</v>
      </c>
      <c r="E43" s="7" t="s">
        <v>10236</v>
      </c>
      <c r="F43" s="7" t="s">
        <v>10237</v>
      </c>
      <c r="G43" s="7"/>
      <c r="H43" s="17" t="s">
        <v>10238</v>
      </c>
      <c r="I43" s="7">
        <v>4.9000000000000004</v>
      </c>
      <c r="J43" s="7">
        <v>251</v>
      </c>
      <c r="K43" s="7" t="s">
        <v>10239</v>
      </c>
      <c r="L43" s="7" t="s">
        <v>10240</v>
      </c>
      <c r="M43" s="7" t="s">
        <v>307</v>
      </c>
      <c r="N43" s="7" t="s">
        <v>1580</v>
      </c>
      <c r="O43" s="7"/>
      <c r="P43" s="7"/>
      <c r="Q43" s="7"/>
      <c r="R43" s="7"/>
      <c r="S43" s="7"/>
      <c r="T43" s="7"/>
      <c r="U43" s="7"/>
      <c r="V43" s="7"/>
      <c r="W43" s="7"/>
      <c r="X43" s="7"/>
      <c r="Y43" s="7"/>
      <c r="Z43" s="7"/>
      <c r="AA43" s="7"/>
      <c r="AB43" s="7"/>
    </row>
    <row r="44" spans="1:28" ht="22.5" customHeight="1">
      <c r="A44" t="s">
        <v>10000</v>
      </c>
      <c r="B44" s="7" t="s">
        <v>7500</v>
      </c>
      <c r="C44" s="7" t="s">
        <v>10241</v>
      </c>
      <c r="D44" s="7" t="s">
        <v>10242</v>
      </c>
      <c r="E44" s="7" t="s">
        <v>10243</v>
      </c>
      <c r="F44" s="7" t="s">
        <v>10244</v>
      </c>
      <c r="G44" s="7"/>
      <c r="H44" s="10" t="s">
        <v>10245</v>
      </c>
      <c r="I44" s="7">
        <v>5</v>
      </c>
      <c r="J44" s="7">
        <v>116</v>
      </c>
      <c r="K44" s="7" t="s">
        <v>10246</v>
      </c>
      <c r="L44" s="7" t="s">
        <v>308</v>
      </c>
      <c r="M44" s="7" t="s">
        <v>307</v>
      </c>
      <c r="N44" s="7" t="s">
        <v>316</v>
      </c>
      <c r="O44" s="7"/>
      <c r="P44" s="7"/>
      <c r="Q44" s="7"/>
      <c r="R44" s="7"/>
      <c r="S44" s="7"/>
      <c r="T44" s="7"/>
      <c r="U44" s="7"/>
      <c r="V44" s="7"/>
      <c r="W44" s="7"/>
      <c r="X44" s="7"/>
      <c r="Y44" s="7"/>
      <c r="Z44" s="7"/>
      <c r="AA44" s="7"/>
      <c r="AB44" s="7"/>
    </row>
    <row r="45" spans="1:28" ht="22.5" customHeight="1">
      <c r="A45" t="s">
        <v>10000</v>
      </c>
      <c r="B45" s="7" t="s">
        <v>7500</v>
      </c>
      <c r="C45" s="7" t="s">
        <v>10247</v>
      </c>
      <c r="D45" s="7" t="s">
        <v>10248</v>
      </c>
      <c r="E45" s="7" t="s">
        <v>10249</v>
      </c>
      <c r="F45" s="7" t="s">
        <v>10250</v>
      </c>
      <c r="G45" s="7"/>
      <c r="H45" s="10" t="s">
        <v>10251</v>
      </c>
      <c r="I45" s="7">
        <v>5</v>
      </c>
      <c r="J45" s="7">
        <v>267</v>
      </c>
      <c r="K45" s="7" t="s">
        <v>10252</v>
      </c>
      <c r="L45" s="7" t="s">
        <v>308</v>
      </c>
      <c r="M45" s="7" t="s">
        <v>307</v>
      </c>
      <c r="N45" s="7" t="s">
        <v>316</v>
      </c>
      <c r="O45" s="7"/>
      <c r="P45" s="7"/>
      <c r="Q45" s="7"/>
      <c r="R45" s="7"/>
      <c r="S45" s="7"/>
      <c r="T45" s="7"/>
      <c r="U45" s="7"/>
      <c r="V45" s="7"/>
      <c r="W45" s="7"/>
      <c r="X45" s="7"/>
      <c r="Y45" s="7"/>
      <c r="Z45" s="7"/>
      <c r="AA45" s="7"/>
      <c r="AB45" s="7"/>
    </row>
    <row r="46" spans="1:28" ht="22.5" customHeight="1">
      <c r="A46" t="s">
        <v>10000</v>
      </c>
      <c r="B46" s="7" t="s">
        <v>7500</v>
      </c>
      <c r="C46" s="7" t="s">
        <v>10253</v>
      </c>
      <c r="D46" s="7" t="s">
        <v>10254</v>
      </c>
      <c r="E46" s="7" t="s">
        <v>10255</v>
      </c>
      <c r="F46" s="7" t="s">
        <v>10256</v>
      </c>
      <c r="G46" s="7"/>
      <c r="H46" s="10" t="s">
        <v>10257</v>
      </c>
      <c r="I46" s="7">
        <v>4.9000000000000004</v>
      </c>
      <c r="J46" s="7">
        <v>811</v>
      </c>
      <c r="K46" s="7" t="s">
        <v>10258</v>
      </c>
      <c r="L46" s="7" t="s">
        <v>10221</v>
      </c>
      <c r="M46" s="7" t="s">
        <v>307</v>
      </c>
      <c r="N46" s="7" t="s">
        <v>324</v>
      </c>
      <c r="O46" s="7"/>
      <c r="P46" s="7"/>
      <c r="Q46" s="7"/>
      <c r="R46" s="7"/>
      <c r="S46" s="7"/>
      <c r="T46" s="7"/>
      <c r="U46" s="7"/>
      <c r="V46" s="7"/>
      <c r="W46" s="7"/>
      <c r="X46" s="7"/>
      <c r="Y46" s="7"/>
      <c r="Z46" s="7"/>
      <c r="AA46" s="7"/>
      <c r="AB46" s="7"/>
    </row>
    <row r="47" spans="1:28" ht="22.5" customHeight="1">
      <c r="A47" t="s">
        <v>10000</v>
      </c>
      <c r="B47" s="7" t="s">
        <v>7500</v>
      </c>
      <c r="C47" s="7" t="s">
        <v>10259</v>
      </c>
      <c r="D47" s="7" t="s">
        <v>10260</v>
      </c>
      <c r="E47" s="7" t="s">
        <v>10261</v>
      </c>
      <c r="F47" s="7" t="s">
        <v>10262</v>
      </c>
      <c r="G47" s="7"/>
      <c r="H47" s="10" t="s">
        <v>10263</v>
      </c>
      <c r="I47" s="7">
        <v>4.9000000000000004</v>
      </c>
      <c r="J47" s="7">
        <v>838</v>
      </c>
      <c r="K47" s="7" t="s">
        <v>10264</v>
      </c>
      <c r="L47" s="7" t="s">
        <v>10142</v>
      </c>
      <c r="M47" s="7" t="s">
        <v>10127</v>
      </c>
      <c r="N47" s="7" t="s">
        <v>92</v>
      </c>
      <c r="O47" s="7"/>
      <c r="P47" s="7"/>
      <c r="Q47" s="7"/>
      <c r="R47" s="7"/>
      <c r="S47" s="7"/>
      <c r="T47" s="7"/>
      <c r="U47" s="7"/>
      <c r="V47" s="7"/>
      <c r="W47" s="7"/>
      <c r="X47" s="7"/>
      <c r="Y47" s="7"/>
      <c r="Z47" s="7"/>
      <c r="AA47" s="7"/>
      <c r="AB47" s="7"/>
    </row>
    <row r="48" spans="1:28" ht="22.5" customHeight="1">
      <c r="A48" t="s">
        <v>10000</v>
      </c>
      <c r="B48" s="7" t="s">
        <v>7500</v>
      </c>
      <c r="C48" s="7" t="s">
        <v>10265</v>
      </c>
      <c r="D48" s="7" t="s">
        <v>10266</v>
      </c>
      <c r="E48" s="7" t="s">
        <v>10267</v>
      </c>
      <c r="F48" s="7" t="s">
        <v>10268</v>
      </c>
      <c r="G48" s="7"/>
      <c r="H48" s="10" t="s">
        <v>10269</v>
      </c>
      <c r="I48" s="7">
        <v>5</v>
      </c>
      <c r="J48" s="7">
        <v>379</v>
      </c>
      <c r="K48" s="7" t="s">
        <v>10270</v>
      </c>
      <c r="L48" s="7" t="s">
        <v>9236</v>
      </c>
      <c r="M48" s="7" t="s">
        <v>307</v>
      </c>
      <c r="N48" s="7" t="s">
        <v>316</v>
      </c>
      <c r="O48" s="7"/>
      <c r="P48" s="7"/>
      <c r="Q48" s="7"/>
      <c r="R48" s="7"/>
      <c r="S48" s="7"/>
      <c r="T48" s="7"/>
      <c r="U48" s="7"/>
      <c r="V48" s="7"/>
      <c r="W48" s="7"/>
      <c r="X48" s="7"/>
      <c r="Y48" s="7"/>
      <c r="Z48" s="7"/>
      <c r="AA48" s="7"/>
      <c r="AB48" s="7"/>
    </row>
    <row r="49" spans="1:28" ht="22.5" customHeight="1">
      <c r="A49" t="s">
        <v>10000</v>
      </c>
      <c r="B49" s="7" t="s">
        <v>7500</v>
      </c>
      <c r="C49" s="7" t="s">
        <v>10271</v>
      </c>
      <c r="D49" s="7" t="s">
        <v>10272</v>
      </c>
      <c r="E49" s="7" t="s">
        <v>10273</v>
      </c>
      <c r="F49" s="7" t="s">
        <v>10274</v>
      </c>
      <c r="G49" s="7"/>
      <c r="H49" s="10" t="s">
        <v>10275</v>
      </c>
      <c r="I49" s="7">
        <v>5</v>
      </c>
      <c r="J49" s="7">
        <v>369</v>
      </c>
      <c r="K49" s="7" t="s">
        <v>10276</v>
      </c>
      <c r="L49" s="7" t="s">
        <v>10214</v>
      </c>
      <c r="M49" s="7" t="s">
        <v>307</v>
      </c>
      <c r="N49" s="7" t="s">
        <v>316</v>
      </c>
      <c r="O49" s="7"/>
      <c r="P49" s="7"/>
      <c r="Q49" s="7"/>
      <c r="R49" s="7"/>
      <c r="S49" s="7"/>
      <c r="T49" s="7"/>
      <c r="U49" s="7"/>
      <c r="V49" s="7"/>
      <c r="W49" s="7"/>
      <c r="X49" s="7"/>
      <c r="Y49" s="7"/>
      <c r="Z49" s="7"/>
      <c r="AA49" s="7"/>
      <c r="AB49" s="7"/>
    </row>
    <row r="50" spans="1:28" ht="22.5" customHeight="1">
      <c r="A50" t="s">
        <v>10000</v>
      </c>
      <c r="B50" s="7" t="s">
        <v>7500</v>
      </c>
      <c r="C50" s="7" t="s">
        <v>10277</v>
      </c>
      <c r="D50" s="7" t="s">
        <v>10278</v>
      </c>
      <c r="E50" s="7" t="s">
        <v>10279</v>
      </c>
      <c r="F50" s="7" t="s">
        <v>10280</v>
      </c>
      <c r="G50" s="7"/>
      <c r="H50" s="10" t="s">
        <v>10281</v>
      </c>
      <c r="I50" s="7">
        <v>4.9000000000000004</v>
      </c>
      <c r="J50" s="7" t="s">
        <v>6374</v>
      </c>
      <c r="K50" s="7" t="s">
        <v>10282</v>
      </c>
      <c r="L50" s="7" t="s">
        <v>10283</v>
      </c>
      <c r="M50" s="7" t="s">
        <v>307</v>
      </c>
      <c r="N50" s="7" t="s">
        <v>316</v>
      </c>
      <c r="O50" s="7"/>
      <c r="P50" s="7"/>
      <c r="Q50" s="7"/>
      <c r="R50" s="7"/>
      <c r="S50" s="7"/>
      <c r="T50" s="7"/>
      <c r="U50" s="7"/>
      <c r="V50" s="7"/>
      <c r="W50" s="7"/>
      <c r="X50" s="7"/>
      <c r="Y50" s="7"/>
      <c r="Z50" s="7"/>
      <c r="AA50" s="7"/>
      <c r="AB50" s="7"/>
    </row>
    <row r="51" spans="1:28" ht="22.5" customHeight="1">
      <c r="A51" t="s">
        <v>10000</v>
      </c>
      <c r="B51" s="7" t="s">
        <v>7500</v>
      </c>
      <c r="C51" s="7" t="s">
        <v>10284</v>
      </c>
      <c r="D51" s="7" t="s">
        <v>10285</v>
      </c>
      <c r="E51" s="7" t="s">
        <v>10286</v>
      </c>
      <c r="F51" s="7" t="s">
        <v>10287</v>
      </c>
      <c r="G51" s="7"/>
      <c r="H51" s="10" t="s">
        <v>10288</v>
      </c>
      <c r="I51" s="7">
        <v>5</v>
      </c>
      <c r="J51" s="7">
        <v>219</v>
      </c>
      <c r="K51" s="7" t="s">
        <v>10289</v>
      </c>
      <c r="L51" s="7" t="s">
        <v>308</v>
      </c>
      <c r="M51" s="7" t="s">
        <v>307</v>
      </c>
      <c r="N51" s="7" t="s">
        <v>316</v>
      </c>
      <c r="O51" s="7"/>
      <c r="P51" s="7"/>
      <c r="Q51" s="7"/>
      <c r="R51" s="7"/>
      <c r="S51" s="7"/>
      <c r="T51" s="7"/>
      <c r="U51" s="7"/>
      <c r="V51" s="7"/>
      <c r="W51" s="7"/>
      <c r="X51" s="7"/>
      <c r="Y51" s="7"/>
      <c r="Z51" s="7"/>
      <c r="AA51" s="7"/>
      <c r="AB51" s="7"/>
    </row>
    <row r="52" spans="1:28" ht="22.5" customHeight="1">
      <c r="A52" t="s">
        <v>10000</v>
      </c>
      <c r="B52" s="7" t="s">
        <v>7500</v>
      </c>
      <c r="C52" s="7" t="s">
        <v>10290</v>
      </c>
      <c r="D52" s="7" t="s">
        <v>10291</v>
      </c>
      <c r="E52" s="7" t="s">
        <v>10292</v>
      </c>
      <c r="F52" s="7" t="s">
        <v>10293</v>
      </c>
      <c r="G52" s="7"/>
      <c r="H52" s="10" t="s">
        <v>10294</v>
      </c>
      <c r="I52" s="7">
        <v>5</v>
      </c>
      <c r="J52" s="7">
        <v>577</v>
      </c>
      <c r="K52" s="7" t="s">
        <v>10295</v>
      </c>
      <c r="L52" s="7" t="s">
        <v>10296</v>
      </c>
      <c r="M52" s="7" t="s">
        <v>307</v>
      </c>
      <c r="N52" s="7" t="s">
        <v>316</v>
      </c>
      <c r="O52" s="7"/>
      <c r="P52" s="7"/>
      <c r="Q52" s="7"/>
      <c r="R52" s="7"/>
      <c r="S52" s="7"/>
      <c r="T52" s="7"/>
      <c r="U52" s="7"/>
      <c r="V52" s="7"/>
      <c r="W52" s="7"/>
      <c r="X52" s="7"/>
      <c r="Y52" s="7"/>
      <c r="Z52" s="7"/>
      <c r="AA52" s="7"/>
      <c r="AB52" s="7"/>
    </row>
    <row r="53" spans="1:28" ht="22.5" customHeight="1">
      <c r="A53" t="s">
        <v>10000</v>
      </c>
      <c r="B53" s="7" t="s">
        <v>7500</v>
      </c>
      <c r="C53" s="7" t="s">
        <v>10297</v>
      </c>
      <c r="D53" s="7" t="s">
        <v>10298</v>
      </c>
      <c r="E53" s="7" t="s">
        <v>10299</v>
      </c>
      <c r="F53" s="7" t="s">
        <v>10300</v>
      </c>
      <c r="G53" s="7"/>
      <c r="H53" s="10" t="s">
        <v>10301</v>
      </c>
      <c r="I53" s="7">
        <v>4.7</v>
      </c>
      <c r="J53" s="7">
        <v>30</v>
      </c>
      <c r="K53" s="7" t="s">
        <v>10302</v>
      </c>
      <c r="L53" s="7" t="s">
        <v>10240</v>
      </c>
      <c r="M53" s="7" t="s">
        <v>307</v>
      </c>
      <c r="N53" s="7" t="s">
        <v>324</v>
      </c>
      <c r="O53" s="7"/>
      <c r="P53" s="7"/>
      <c r="Q53" s="7"/>
      <c r="R53" s="7"/>
      <c r="S53" s="7"/>
      <c r="T53" s="7"/>
      <c r="U53" s="7"/>
      <c r="V53" s="7"/>
      <c r="W53" s="7"/>
      <c r="X53" s="7"/>
      <c r="Y53" s="7"/>
      <c r="Z53" s="7"/>
      <c r="AA53" s="7"/>
      <c r="AB53" s="7"/>
    </row>
    <row r="54" spans="1:28" ht="22.5" customHeight="1">
      <c r="A54" t="s">
        <v>10000</v>
      </c>
      <c r="B54" s="7" t="s">
        <v>7500</v>
      </c>
      <c r="C54" s="7" t="s">
        <v>10303</v>
      </c>
      <c r="D54" s="7" t="s">
        <v>10223</v>
      </c>
      <c r="E54" s="7" t="s">
        <v>10304</v>
      </c>
      <c r="F54" s="7" t="s">
        <v>10305</v>
      </c>
      <c r="G54" s="7"/>
      <c r="H54" s="10" t="s">
        <v>10226</v>
      </c>
      <c r="I54" s="7">
        <v>5</v>
      </c>
      <c r="J54" s="7">
        <v>771</v>
      </c>
      <c r="K54" s="7" t="s">
        <v>10306</v>
      </c>
      <c r="L54" s="7" t="s">
        <v>9236</v>
      </c>
      <c r="M54" s="7" t="s">
        <v>307</v>
      </c>
      <c r="N54" s="7" t="s">
        <v>316</v>
      </c>
      <c r="O54" s="7"/>
      <c r="P54" s="7"/>
      <c r="Q54" s="7"/>
      <c r="R54" s="7"/>
      <c r="S54" s="7"/>
      <c r="T54" s="7"/>
      <c r="U54" s="7"/>
      <c r="V54" s="7"/>
      <c r="W54" s="7"/>
      <c r="X54" s="7"/>
      <c r="Y54" s="7"/>
      <c r="Z54" s="7"/>
      <c r="AA54" s="7"/>
      <c r="AB54" s="7"/>
    </row>
    <row r="55" spans="1:28" ht="22.5" customHeight="1">
      <c r="A55" t="s">
        <v>10000</v>
      </c>
      <c r="B55" s="7" t="s">
        <v>454</v>
      </c>
      <c r="C55" s="7" t="s">
        <v>10307</v>
      </c>
      <c r="D55" s="7" t="s">
        <v>10308</v>
      </c>
      <c r="E55" s="7" t="s">
        <v>10309</v>
      </c>
      <c r="F55" s="7" t="s">
        <v>10310</v>
      </c>
      <c r="G55" s="7"/>
      <c r="H55" s="10" t="s">
        <v>10311</v>
      </c>
      <c r="I55" s="7">
        <v>4.9000000000000004</v>
      </c>
      <c r="J55" s="7" t="s">
        <v>7903</v>
      </c>
      <c r="K55" s="7" t="s">
        <v>10312</v>
      </c>
      <c r="L55" s="7" t="s">
        <v>10313</v>
      </c>
      <c r="M55" s="7" t="s">
        <v>454</v>
      </c>
      <c r="N55" s="7" t="s">
        <v>119</v>
      </c>
      <c r="O55" s="7"/>
      <c r="P55" s="7"/>
      <c r="Q55" s="7"/>
      <c r="R55" s="7"/>
      <c r="S55" s="7"/>
      <c r="T55" s="7"/>
      <c r="U55" s="7"/>
      <c r="V55" s="7"/>
      <c r="W55" s="7"/>
      <c r="X55" s="7"/>
      <c r="Y55" s="7"/>
      <c r="Z55" s="7"/>
      <c r="AA55" s="7"/>
      <c r="AB55" s="7"/>
    </row>
    <row r="56" spans="1:28" ht="22.5" customHeight="1">
      <c r="A56" t="s">
        <v>10000</v>
      </c>
      <c r="B56" s="7" t="s">
        <v>454</v>
      </c>
      <c r="C56" s="7" t="s">
        <v>10314</v>
      </c>
      <c r="D56" s="7" t="s">
        <v>10315</v>
      </c>
      <c r="E56" s="7" t="s">
        <v>10316</v>
      </c>
      <c r="F56" s="7" t="s">
        <v>10317</v>
      </c>
      <c r="G56" s="7"/>
      <c r="H56" s="10" t="s">
        <v>10318</v>
      </c>
      <c r="I56" s="7">
        <v>4.5999999999999996</v>
      </c>
      <c r="J56" s="7">
        <v>857</v>
      </c>
      <c r="K56" s="7" t="s">
        <v>10319</v>
      </c>
      <c r="L56" s="7" t="s">
        <v>9183</v>
      </c>
      <c r="M56" s="7" t="s">
        <v>454</v>
      </c>
      <c r="N56" s="7" t="s">
        <v>119</v>
      </c>
      <c r="O56" s="7"/>
      <c r="P56" s="7"/>
      <c r="Q56" s="7"/>
      <c r="R56" s="7"/>
      <c r="S56" s="7"/>
      <c r="T56" s="7"/>
      <c r="U56" s="7"/>
      <c r="V56" s="7"/>
      <c r="W56" s="7"/>
      <c r="X56" s="7"/>
      <c r="Y56" s="7"/>
      <c r="Z56" s="7"/>
      <c r="AA56" s="7"/>
      <c r="AB56" s="7"/>
    </row>
    <row r="57" spans="1:28" ht="22.5" customHeight="1">
      <c r="A57" t="s">
        <v>10000</v>
      </c>
      <c r="B57" s="7" t="s">
        <v>454</v>
      </c>
      <c r="C57" s="7" t="s">
        <v>10320</v>
      </c>
      <c r="D57" s="7" t="s">
        <v>10321</v>
      </c>
      <c r="E57" s="7" t="s">
        <v>10322</v>
      </c>
      <c r="F57" s="7"/>
      <c r="G57" s="7"/>
      <c r="H57" s="10" t="s">
        <v>10323</v>
      </c>
      <c r="I57" s="7">
        <v>4.9000000000000004</v>
      </c>
      <c r="J57" s="7">
        <v>577</v>
      </c>
      <c r="K57" s="7" t="s">
        <v>10324</v>
      </c>
      <c r="L57" s="7" t="s">
        <v>10325</v>
      </c>
      <c r="M57" s="7" t="s">
        <v>454</v>
      </c>
      <c r="N57" s="7" t="s">
        <v>119</v>
      </c>
      <c r="O57" s="7"/>
      <c r="P57" s="7"/>
      <c r="Q57" s="7"/>
      <c r="R57" s="7"/>
      <c r="S57" s="7"/>
      <c r="T57" s="7"/>
      <c r="U57" s="7"/>
      <c r="V57" s="7"/>
      <c r="W57" s="7"/>
      <c r="X57" s="7"/>
      <c r="Y57" s="7"/>
      <c r="Z57" s="7"/>
      <c r="AA57" s="7"/>
      <c r="AB57" s="7"/>
    </row>
    <row r="58" spans="1:28" ht="22.5" customHeight="1">
      <c r="A58" t="s">
        <v>10000</v>
      </c>
      <c r="B58" s="7" t="s">
        <v>454</v>
      </c>
      <c r="C58" s="7" t="s">
        <v>10326</v>
      </c>
      <c r="D58" s="7" t="s">
        <v>10327</v>
      </c>
      <c r="E58" s="7" t="s">
        <v>10328</v>
      </c>
      <c r="F58" s="7" t="s">
        <v>10329</v>
      </c>
      <c r="G58" s="7"/>
      <c r="H58" s="10" t="s">
        <v>10330</v>
      </c>
      <c r="I58" s="7">
        <v>4.8</v>
      </c>
      <c r="J58" s="7">
        <v>516</v>
      </c>
      <c r="K58" s="7" t="s">
        <v>10331</v>
      </c>
      <c r="L58" s="7" t="s">
        <v>10332</v>
      </c>
      <c r="M58" s="7" t="s">
        <v>454</v>
      </c>
      <c r="N58" s="7" t="s">
        <v>119</v>
      </c>
      <c r="O58" s="7"/>
      <c r="P58" s="7"/>
      <c r="Q58" s="7"/>
      <c r="R58" s="7"/>
      <c r="S58" s="7"/>
      <c r="T58" s="7"/>
      <c r="U58" s="7"/>
      <c r="V58" s="7"/>
      <c r="W58" s="7"/>
      <c r="X58" s="7"/>
      <c r="Y58" s="7"/>
      <c r="Z58" s="7"/>
      <c r="AA58" s="7"/>
      <c r="AB58" s="7"/>
    </row>
    <row r="59" spans="1:28" ht="22.5" customHeight="1">
      <c r="A59" t="s">
        <v>10000</v>
      </c>
      <c r="B59" s="7" t="s">
        <v>454</v>
      </c>
      <c r="C59" s="7" t="s">
        <v>10333</v>
      </c>
      <c r="D59" s="7" t="s">
        <v>10334</v>
      </c>
      <c r="E59" s="7" t="s">
        <v>10335</v>
      </c>
      <c r="F59" s="7" t="s">
        <v>10336</v>
      </c>
      <c r="G59" s="7"/>
      <c r="H59" s="10" t="s">
        <v>10337</v>
      </c>
      <c r="I59" s="7">
        <v>4.9000000000000004</v>
      </c>
      <c r="J59" s="7">
        <v>239</v>
      </c>
      <c r="K59" s="7" t="s">
        <v>10338</v>
      </c>
      <c r="L59" s="7" t="s">
        <v>10339</v>
      </c>
      <c r="M59" s="7" t="s">
        <v>454</v>
      </c>
      <c r="N59" s="7" t="s">
        <v>119</v>
      </c>
      <c r="O59" s="7"/>
      <c r="P59" s="7"/>
      <c r="Q59" s="7"/>
      <c r="R59" s="7"/>
      <c r="S59" s="7"/>
      <c r="T59" s="7"/>
      <c r="U59" s="7"/>
      <c r="V59" s="7"/>
      <c r="W59" s="7"/>
      <c r="X59" s="7"/>
      <c r="Y59" s="7"/>
      <c r="Z59" s="7"/>
      <c r="AA59" s="7"/>
      <c r="AB59" s="7"/>
    </row>
    <row r="60" spans="1:28" ht="22.5" customHeight="1">
      <c r="A60" t="s">
        <v>10000</v>
      </c>
      <c r="B60" s="7" t="s">
        <v>454</v>
      </c>
      <c r="C60" s="7" t="s">
        <v>10340</v>
      </c>
      <c r="D60" s="7" t="s">
        <v>10341</v>
      </c>
      <c r="E60" s="7" t="s">
        <v>10342</v>
      </c>
      <c r="F60" s="7" t="s">
        <v>10343</v>
      </c>
      <c r="G60" s="7"/>
      <c r="H60" s="10" t="s">
        <v>10344</v>
      </c>
      <c r="I60" s="7">
        <v>4.9000000000000004</v>
      </c>
      <c r="J60" s="7">
        <v>143</v>
      </c>
      <c r="K60" s="7" t="s">
        <v>10345</v>
      </c>
      <c r="L60" s="7" t="s">
        <v>10346</v>
      </c>
      <c r="M60" s="7" t="s">
        <v>454</v>
      </c>
      <c r="N60" s="7" t="s">
        <v>119</v>
      </c>
      <c r="O60" s="7"/>
      <c r="P60" s="7"/>
      <c r="Q60" s="7"/>
      <c r="R60" s="7"/>
      <c r="S60" s="7"/>
      <c r="T60" s="7"/>
      <c r="U60" s="7"/>
      <c r="V60" s="7"/>
      <c r="W60" s="7"/>
      <c r="X60" s="7"/>
      <c r="Y60" s="7"/>
      <c r="Z60" s="7"/>
      <c r="AA60" s="7"/>
      <c r="AB60" s="7"/>
    </row>
    <row r="61" spans="1:28" ht="22.5" customHeight="1">
      <c r="A61" t="s">
        <v>10000</v>
      </c>
      <c r="B61" s="7" t="s">
        <v>454</v>
      </c>
      <c r="C61" s="7" t="s">
        <v>567</v>
      </c>
      <c r="D61" s="7" t="s">
        <v>10347</v>
      </c>
      <c r="E61" s="7" t="s">
        <v>10348</v>
      </c>
      <c r="F61" s="7" t="s">
        <v>10349</v>
      </c>
      <c r="G61" s="7"/>
      <c r="H61" s="10" t="s">
        <v>570</v>
      </c>
      <c r="I61" s="7">
        <v>4.7</v>
      </c>
      <c r="J61" s="7" t="s">
        <v>6581</v>
      </c>
      <c r="K61" s="7" t="s">
        <v>10350</v>
      </c>
      <c r="L61" s="7" t="s">
        <v>10351</v>
      </c>
      <c r="M61" s="7" t="s">
        <v>454</v>
      </c>
      <c r="N61" s="7" t="s">
        <v>119</v>
      </c>
      <c r="O61" s="7"/>
      <c r="P61" s="7"/>
      <c r="Q61" s="7"/>
      <c r="R61" s="7"/>
      <c r="S61" s="7"/>
      <c r="T61" s="7"/>
      <c r="U61" s="7"/>
      <c r="V61" s="7"/>
      <c r="W61" s="7"/>
      <c r="X61" s="7"/>
      <c r="Y61" s="7"/>
      <c r="Z61" s="7"/>
      <c r="AA61" s="7"/>
      <c r="AB61" s="7"/>
    </row>
    <row r="62" spans="1:28" ht="22.5" customHeight="1">
      <c r="A62" t="s">
        <v>10000</v>
      </c>
      <c r="B62" s="7" t="s">
        <v>454</v>
      </c>
      <c r="C62" s="7" t="s">
        <v>10352</v>
      </c>
      <c r="D62" s="7" t="s">
        <v>10353</v>
      </c>
      <c r="E62" s="7" t="s">
        <v>10354</v>
      </c>
      <c r="F62" s="7" t="s">
        <v>10355</v>
      </c>
      <c r="G62" s="7"/>
      <c r="H62" s="10" t="s">
        <v>10356</v>
      </c>
      <c r="I62" s="7">
        <v>4.8</v>
      </c>
      <c r="J62" s="7" t="s">
        <v>6280</v>
      </c>
      <c r="K62" s="7" t="s">
        <v>10357</v>
      </c>
      <c r="L62" s="7" t="s">
        <v>10358</v>
      </c>
      <c r="M62" s="7" t="s">
        <v>454</v>
      </c>
      <c r="N62" s="7" t="s">
        <v>1580</v>
      </c>
      <c r="O62" s="7"/>
      <c r="P62" s="7"/>
      <c r="Q62" s="7"/>
      <c r="R62" s="7"/>
      <c r="S62" s="7"/>
      <c r="T62" s="7"/>
      <c r="U62" s="7"/>
      <c r="V62" s="7"/>
      <c r="W62" s="7"/>
      <c r="X62" s="7"/>
      <c r="Y62" s="7"/>
      <c r="Z62" s="7"/>
      <c r="AA62" s="7"/>
      <c r="AB62" s="7"/>
    </row>
    <row r="63" spans="1:28" ht="22.5" customHeight="1">
      <c r="A63" t="s">
        <v>10000</v>
      </c>
      <c r="B63" s="7" t="s">
        <v>454</v>
      </c>
      <c r="C63" s="7" t="s">
        <v>10359</v>
      </c>
      <c r="D63" s="7" t="s">
        <v>10360</v>
      </c>
      <c r="E63" s="7" t="s">
        <v>10361</v>
      </c>
      <c r="F63" s="7" t="s">
        <v>10362</v>
      </c>
      <c r="G63" s="7"/>
      <c r="H63" s="10" t="s">
        <v>10363</v>
      </c>
      <c r="I63" s="7">
        <v>4.7</v>
      </c>
      <c r="J63" s="7" t="s">
        <v>6374</v>
      </c>
      <c r="K63" s="7" t="s">
        <v>10364</v>
      </c>
      <c r="L63" s="7" t="s">
        <v>10365</v>
      </c>
      <c r="M63" s="7" t="s">
        <v>454</v>
      </c>
      <c r="N63" s="7" t="s">
        <v>119</v>
      </c>
      <c r="O63" s="7"/>
      <c r="P63" s="7"/>
      <c r="Q63" s="7"/>
      <c r="R63" s="7"/>
      <c r="S63" s="7"/>
      <c r="T63" s="7"/>
      <c r="U63" s="7"/>
      <c r="V63" s="7"/>
      <c r="W63" s="7"/>
      <c r="X63" s="7"/>
      <c r="Y63" s="7"/>
      <c r="Z63" s="7"/>
      <c r="AA63" s="7"/>
      <c r="AB63" s="7"/>
    </row>
    <row r="64" spans="1:28" ht="22.5" customHeight="1">
      <c r="A64" t="s">
        <v>10000</v>
      </c>
      <c r="B64" s="7" t="s">
        <v>454</v>
      </c>
      <c r="C64" s="7" t="s">
        <v>10366</v>
      </c>
      <c r="D64" s="7" t="s">
        <v>10367</v>
      </c>
      <c r="E64" s="7" t="s">
        <v>10368</v>
      </c>
      <c r="F64" s="7" t="s">
        <v>10369</v>
      </c>
      <c r="G64" s="7"/>
      <c r="H64" s="17" t="s">
        <v>10370</v>
      </c>
      <c r="I64" s="7">
        <v>4.7</v>
      </c>
      <c r="J64" s="7">
        <v>460</v>
      </c>
      <c r="K64" s="7" t="s">
        <v>10371</v>
      </c>
      <c r="L64" s="7" t="s">
        <v>10372</v>
      </c>
      <c r="M64" s="7" t="s">
        <v>454</v>
      </c>
      <c r="N64" s="7" t="s">
        <v>119</v>
      </c>
      <c r="O64" s="7"/>
      <c r="P64" s="7"/>
      <c r="Q64" s="7"/>
      <c r="R64" s="7"/>
      <c r="S64" s="7"/>
      <c r="T64" s="7"/>
      <c r="U64" s="7"/>
      <c r="V64" s="7"/>
      <c r="W64" s="7"/>
      <c r="X64" s="7"/>
      <c r="Y64" s="7"/>
      <c r="Z64" s="7"/>
      <c r="AA64" s="7"/>
      <c r="AB64" s="7"/>
    </row>
    <row r="65" spans="1:28" ht="22.5" customHeight="1">
      <c r="A65" t="s">
        <v>10000</v>
      </c>
      <c r="B65" s="7" t="s">
        <v>454</v>
      </c>
      <c r="C65" s="7" t="s">
        <v>10373</v>
      </c>
      <c r="D65" s="7" t="s">
        <v>10374</v>
      </c>
      <c r="E65" s="7" t="s">
        <v>10375</v>
      </c>
      <c r="F65" s="7"/>
      <c r="G65" s="7"/>
      <c r="H65" s="10" t="s">
        <v>10376</v>
      </c>
      <c r="I65" s="7">
        <v>4.5</v>
      </c>
      <c r="J65" s="7">
        <v>802</v>
      </c>
      <c r="K65" s="7" t="s">
        <v>10377</v>
      </c>
      <c r="L65" s="7" t="s">
        <v>10378</v>
      </c>
      <c r="M65" s="7" t="s">
        <v>454</v>
      </c>
      <c r="N65" s="7" t="s">
        <v>119</v>
      </c>
      <c r="O65" s="7"/>
      <c r="P65" s="7"/>
      <c r="Q65" s="7"/>
      <c r="R65" s="7"/>
      <c r="S65" s="7"/>
      <c r="T65" s="7"/>
      <c r="U65" s="7"/>
      <c r="V65" s="7"/>
      <c r="W65" s="7"/>
      <c r="X65" s="7"/>
      <c r="Y65" s="7"/>
      <c r="Z65" s="7"/>
      <c r="AA65" s="7"/>
      <c r="AB65" s="7"/>
    </row>
    <row r="66" spans="1:28" ht="22.5" customHeight="1">
      <c r="A66" t="s">
        <v>10000</v>
      </c>
      <c r="B66" s="7" t="s">
        <v>454</v>
      </c>
      <c r="C66" s="7" t="s">
        <v>10379</v>
      </c>
      <c r="D66" s="7" t="s">
        <v>10380</v>
      </c>
      <c r="E66" s="7" t="s">
        <v>10381</v>
      </c>
      <c r="F66" s="7" t="s">
        <v>10382</v>
      </c>
      <c r="G66" s="7"/>
      <c r="H66" s="10" t="s">
        <v>10383</v>
      </c>
      <c r="I66" s="7">
        <v>4.8</v>
      </c>
      <c r="J66" s="7" t="s">
        <v>6374</v>
      </c>
      <c r="K66" s="7" t="s">
        <v>10384</v>
      </c>
      <c r="L66" s="7" t="s">
        <v>10385</v>
      </c>
      <c r="M66" s="7" t="s">
        <v>454</v>
      </c>
      <c r="N66" s="7" t="s">
        <v>316</v>
      </c>
      <c r="O66" s="7"/>
      <c r="P66" s="7"/>
      <c r="Q66" s="7"/>
      <c r="R66" s="7"/>
      <c r="S66" s="7"/>
      <c r="T66" s="7"/>
      <c r="U66" s="7"/>
      <c r="V66" s="7"/>
      <c r="W66" s="7"/>
      <c r="X66" s="7"/>
      <c r="Y66" s="7"/>
      <c r="Z66" s="7"/>
      <c r="AA66" s="7"/>
      <c r="AB66" s="7"/>
    </row>
    <row r="67" spans="1:28" ht="22.5" customHeight="1">
      <c r="A67" t="s">
        <v>10000</v>
      </c>
      <c r="B67" s="7" t="s">
        <v>454</v>
      </c>
      <c r="C67" s="7" t="s">
        <v>10386</v>
      </c>
      <c r="D67" s="7" t="s">
        <v>10387</v>
      </c>
      <c r="E67" s="7" t="s">
        <v>10388</v>
      </c>
      <c r="F67" s="7" t="s">
        <v>10389</v>
      </c>
      <c r="G67" s="7"/>
      <c r="H67" s="10" t="s">
        <v>10390</v>
      </c>
      <c r="I67" s="7">
        <v>4.8</v>
      </c>
      <c r="J67" s="7">
        <v>529</v>
      </c>
      <c r="K67" s="7" t="s">
        <v>10391</v>
      </c>
      <c r="L67" s="7" t="s">
        <v>10392</v>
      </c>
      <c r="M67" s="7" t="s">
        <v>454</v>
      </c>
      <c r="N67" s="7" t="s">
        <v>119</v>
      </c>
      <c r="O67" s="7"/>
      <c r="P67" s="7"/>
      <c r="Q67" s="7"/>
      <c r="R67" s="7"/>
      <c r="S67" s="7"/>
      <c r="T67" s="7"/>
      <c r="U67" s="7"/>
      <c r="V67" s="7"/>
      <c r="W67" s="7"/>
      <c r="X67" s="7"/>
      <c r="Y67" s="7"/>
      <c r="Z67" s="7"/>
      <c r="AA67" s="7"/>
      <c r="AB67" s="7"/>
    </row>
    <row r="68" spans="1:28" ht="22.5" customHeight="1">
      <c r="A68" t="s">
        <v>10000</v>
      </c>
      <c r="B68" s="7" t="s">
        <v>454</v>
      </c>
      <c r="C68" s="7" t="s">
        <v>10393</v>
      </c>
      <c r="D68" s="7" t="s">
        <v>10394</v>
      </c>
      <c r="E68" s="7" t="s">
        <v>10395</v>
      </c>
      <c r="F68" s="7" t="s">
        <v>10396</v>
      </c>
      <c r="G68" s="7"/>
      <c r="H68" s="10" t="s">
        <v>10397</v>
      </c>
      <c r="I68" s="7">
        <v>4.9000000000000004</v>
      </c>
      <c r="J68" s="7">
        <v>657</v>
      </c>
      <c r="K68" s="7" t="s">
        <v>10398</v>
      </c>
      <c r="L68" s="7" t="s">
        <v>10399</v>
      </c>
      <c r="M68" s="7" t="s">
        <v>454</v>
      </c>
      <c r="N68" s="7" t="s">
        <v>119</v>
      </c>
      <c r="O68" s="7"/>
      <c r="P68" s="7"/>
      <c r="Q68" s="7"/>
      <c r="R68" s="7"/>
      <c r="S68" s="7"/>
      <c r="T68" s="7"/>
      <c r="U68" s="7"/>
      <c r="V68" s="7"/>
      <c r="W68" s="7"/>
      <c r="X68" s="7"/>
      <c r="Y68" s="7"/>
      <c r="Z68" s="7"/>
      <c r="AA68" s="7"/>
      <c r="AB68" s="7"/>
    </row>
    <row r="69" spans="1:28" ht="22.5" customHeight="1">
      <c r="A69" t="s">
        <v>10000</v>
      </c>
      <c r="B69" s="7" t="s">
        <v>454</v>
      </c>
      <c r="C69" s="7" t="s">
        <v>10400</v>
      </c>
      <c r="D69" s="7" t="s">
        <v>10401</v>
      </c>
      <c r="E69" s="7" t="s">
        <v>10402</v>
      </c>
      <c r="F69" s="7" t="s">
        <v>10403</v>
      </c>
      <c r="G69" s="7"/>
      <c r="H69" s="10" t="s">
        <v>10404</v>
      </c>
      <c r="I69" s="7">
        <v>4.8</v>
      </c>
      <c r="J69" s="7">
        <v>744</v>
      </c>
      <c r="K69" s="7" t="s">
        <v>10405</v>
      </c>
      <c r="L69" s="7" t="s">
        <v>10406</v>
      </c>
      <c r="M69" s="7" t="s">
        <v>454</v>
      </c>
      <c r="N69" s="7" t="s">
        <v>119</v>
      </c>
      <c r="O69" s="7"/>
      <c r="P69" s="7"/>
      <c r="Q69" s="7"/>
      <c r="R69" s="7"/>
      <c r="S69" s="7"/>
      <c r="T69" s="7"/>
      <c r="U69" s="7"/>
      <c r="V69" s="7"/>
      <c r="W69" s="7"/>
      <c r="X69" s="7"/>
      <c r="Y69" s="7"/>
      <c r="Z69" s="7"/>
      <c r="AA69" s="7"/>
      <c r="AB69" s="7"/>
    </row>
    <row r="70" spans="1:28" ht="22.5" customHeight="1">
      <c r="A70" t="s">
        <v>10000</v>
      </c>
      <c r="B70" s="7" t="s">
        <v>454</v>
      </c>
      <c r="C70" s="7" t="s">
        <v>10407</v>
      </c>
      <c r="D70" s="7" t="s">
        <v>10408</v>
      </c>
      <c r="E70" s="7" t="s">
        <v>10409</v>
      </c>
      <c r="F70" s="7" t="s">
        <v>10310</v>
      </c>
      <c r="G70" s="7"/>
      <c r="H70" s="10" t="s">
        <v>10410</v>
      </c>
      <c r="I70" s="7">
        <v>5</v>
      </c>
      <c r="J70" s="7">
        <v>286</v>
      </c>
      <c r="K70" s="7" t="s">
        <v>10411</v>
      </c>
      <c r="L70" s="7" t="s">
        <v>10332</v>
      </c>
      <c r="M70" s="7" t="s">
        <v>454</v>
      </c>
      <c r="N70" s="7" t="s">
        <v>316</v>
      </c>
      <c r="O70" s="7"/>
      <c r="P70" s="7"/>
      <c r="Q70" s="7"/>
      <c r="R70" s="7"/>
      <c r="S70" s="7"/>
      <c r="T70" s="7"/>
      <c r="U70" s="7"/>
      <c r="V70" s="7"/>
      <c r="W70" s="7"/>
      <c r="X70" s="7"/>
      <c r="Y70" s="7"/>
      <c r="Z70" s="7"/>
      <c r="AA70" s="7"/>
      <c r="AB70" s="7"/>
    </row>
    <row r="71" spans="1:28" ht="22.5" customHeight="1">
      <c r="A71" t="s">
        <v>10000</v>
      </c>
      <c r="B71" s="7" t="s">
        <v>454</v>
      </c>
      <c r="C71" s="7" t="s">
        <v>10412</v>
      </c>
      <c r="D71" s="7" t="s">
        <v>10413</v>
      </c>
      <c r="E71" s="7" t="s">
        <v>10414</v>
      </c>
      <c r="F71" s="7"/>
      <c r="G71" s="7"/>
      <c r="H71" s="10" t="s">
        <v>10415</v>
      </c>
      <c r="I71" s="7">
        <v>4.9000000000000004</v>
      </c>
      <c r="J71" s="7">
        <v>111</v>
      </c>
      <c r="K71" s="7" t="s">
        <v>10416</v>
      </c>
      <c r="L71" s="7" t="s">
        <v>10417</v>
      </c>
      <c r="M71" s="7" t="s">
        <v>454</v>
      </c>
      <c r="N71" s="7" t="s">
        <v>119</v>
      </c>
      <c r="O71" s="7"/>
      <c r="P71" s="7"/>
      <c r="Q71" s="7"/>
      <c r="R71" s="7"/>
      <c r="S71" s="7"/>
      <c r="T71" s="7"/>
      <c r="U71" s="7"/>
      <c r="V71" s="7"/>
      <c r="W71" s="7"/>
      <c r="X71" s="7"/>
      <c r="Y71" s="7"/>
      <c r="Z71" s="7"/>
      <c r="AA71" s="7"/>
      <c r="AB71" s="7"/>
    </row>
    <row r="72" spans="1:28" ht="22.5" customHeight="1">
      <c r="A72" t="s">
        <v>10000</v>
      </c>
      <c r="B72" s="7" t="s">
        <v>454</v>
      </c>
      <c r="C72" s="7" t="s">
        <v>10418</v>
      </c>
      <c r="D72" s="7" t="s">
        <v>10419</v>
      </c>
      <c r="E72" s="7" t="s">
        <v>10420</v>
      </c>
      <c r="F72" s="7" t="s">
        <v>10421</v>
      </c>
      <c r="G72" s="7"/>
      <c r="H72" s="10" t="s">
        <v>10422</v>
      </c>
      <c r="I72" s="7">
        <v>4.9000000000000004</v>
      </c>
      <c r="J72" s="7">
        <v>519</v>
      </c>
      <c r="K72" s="7" t="s">
        <v>10423</v>
      </c>
      <c r="L72" s="7" t="s">
        <v>10424</v>
      </c>
      <c r="M72" s="7" t="s">
        <v>454</v>
      </c>
      <c r="N72" s="7" t="s">
        <v>119</v>
      </c>
      <c r="O72" s="7"/>
      <c r="P72" s="7"/>
      <c r="Q72" s="7"/>
      <c r="R72" s="7"/>
      <c r="S72" s="7"/>
      <c r="T72" s="7"/>
      <c r="U72" s="7"/>
      <c r="V72" s="7"/>
      <c r="W72" s="7"/>
      <c r="X72" s="7"/>
      <c r="Y72" s="7"/>
      <c r="Z72" s="7"/>
      <c r="AA72" s="7"/>
      <c r="AB72" s="7"/>
    </row>
    <row r="73" spans="1:28" ht="22.5" customHeight="1">
      <c r="A73" t="s">
        <v>10000</v>
      </c>
      <c r="B73" s="7" t="s">
        <v>454</v>
      </c>
      <c r="C73" s="7" t="s">
        <v>10359</v>
      </c>
      <c r="D73" s="7" t="s">
        <v>10425</v>
      </c>
      <c r="E73" s="7" t="s">
        <v>10426</v>
      </c>
      <c r="F73" s="7" t="s">
        <v>10427</v>
      </c>
      <c r="G73" s="7"/>
      <c r="H73" s="10" t="s">
        <v>10428</v>
      </c>
      <c r="I73" s="7">
        <v>4.5</v>
      </c>
      <c r="J73" s="7">
        <v>504</v>
      </c>
      <c r="K73" s="7" t="s">
        <v>10429</v>
      </c>
      <c r="L73" s="7" t="s">
        <v>10430</v>
      </c>
      <c r="M73" s="7" t="s">
        <v>454</v>
      </c>
      <c r="N73" s="7" t="s">
        <v>119</v>
      </c>
      <c r="O73" s="7"/>
      <c r="P73" s="7"/>
      <c r="Q73" s="7"/>
      <c r="R73" s="7"/>
      <c r="S73" s="7"/>
      <c r="T73" s="7"/>
      <c r="U73" s="7"/>
      <c r="V73" s="7"/>
      <c r="W73" s="7"/>
      <c r="X73" s="7"/>
      <c r="Y73" s="7"/>
      <c r="Z73" s="7"/>
      <c r="AA73" s="7"/>
      <c r="AB73" s="7"/>
    </row>
    <row r="74" spans="1:28" ht="22.5" customHeight="1">
      <c r="A74" t="s">
        <v>10000</v>
      </c>
      <c r="B74" s="7" t="s">
        <v>454</v>
      </c>
      <c r="C74" s="7" t="s">
        <v>10431</v>
      </c>
      <c r="D74" s="7" t="s">
        <v>10432</v>
      </c>
      <c r="E74" s="7" t="s">
        <v>10433</v>
      </c>
      <c r="F74" s="7"/>
      <c r="G74" s="7"/>
      <c r="H74" s="10" t="s">
        <v>10434</v>
      </c>
      <c r="I74" s="7">
        <v>4.9000000000000004</v>
      </c>
      <c r="J74" s="7">
        <v>106</v>
      </c>
      <c r="K74" s="7" t="s">
        <v>10435</v>
      </c>
      <c r="L74" s="7" t="s">
        <v>10346</v>
      </c>
      <c r="M74" s="7" t="s">
        <v>454</v>
      </c>
      <c r="N74" s="7" t="s">
        <v>119</v>
      </c>
      <c r="O74" s="7"/>
      <c r="P74" s="7"/>
      <c r="Q74" s="7"/>
      <c r="R74" s="7"/>
      <c r="S74" s="7"/>
      <c r="T74" s="7"/>
      <c r="U74" s="7"/>
      <c r="V74" s="7"/>
      <c r="W74" s="7"/>
      <c r="X74" s="7"/>
      <c r="Y74" s="7"/>
      <c r="Z74" s="7"/>
      <c r="AA74" s="7"/>
      <c r="AB74" s="7"/>
    </row>
    <row r="75" spans="1:28" ht="22.5" customHeight="1">
      <c r="A75" t="s">
        <v>10000</v>
      </c>
      <c r="B75" s="7" t="s">
        <v>594</v>
      </c>
      <c r="C75" s="7" t="s">
        <v>10436</v>
      </c>
      <c r="D75" s="7" t="s">
        <v>10437</v>
      </c>
      <c r="E75" s="7" t="s">
        <v>10438</v>
      </c>
      <c r="F75" s="7" t="s">
        <v>10439</v>
      </c>
      <c r="G75" s="7"/>
      <c r="H75" s="10" t="s">
        <v>10440</v>
      </c>
      <c r="I75" s="7">
        <v>4.4000000000000004</v>
      </c>
      <c r="J75" s="7">
        <v>223</v>
      </c>
      <c r="K75" s="7" t="s">
        <v>10441</v>
      </c>
      <c r="L75" s="7" t="s">
        <v>10442</v>
      </c>
      <c r="M75" s="7" t="s">
        <v>594</v>
      </c>
      <c r="N75" s="7" t="s">
        <v>316</v>
      </c>
      <c r="O75" s="7"/>
      <c r="P75" s="7"/>
      <c r="Q75" s="7"/>
      <c r="R75" s="7"/>
      <c r="S75" s="7"/>
      <c r="T75" s="7"/>
      <c r="U75" s="7"/>
      <c r="V75" s="7"/>
      <c r="W75" s="7"/>
      <c r="X75" s="7"/>
      <c r="Y75" s="7"/>
      <c r="Z75" s="7"/>
      <c r="AA75" s="7"/>
      <c r="AB75" s="7"/>
    </row>
    <row r="76" spans="1:28" ht="22.5" customHeight="1">
      <c r="A76" t="s">
        <v>10000</v>
      </c>
      <c r="B76" s="7" t="s">
        <v>594</v>
      </c>
      <c r="C76" s="7" t="s">
        <v>10443</v>
      </c>
      <c r="D76" s="7" t="s">
        <v>10444</v>
      </c>
      <c r="E76" s="7" t="s">
        <v>10445</v>
      </c>
      <c r="F76" s="7" t="s">
        <v>10446</v>
      </c>
      <c r="G76" s="7"/>
      <c r="H76" s="10" t="s">
        <v>10447</v>
      </c>
      <c r="I76" s="7">
        <v>4.9000000000000004</v>
      </c>
      <c r="J76" s="7">
        <v>497</v>
      </c>
      <c r="K76" s="7" t="s">
        <v>10448</v>
      </c>
      <c r="L76" s="7" t="s">
        <v>10449</v>
      </c>
      <c r="M76" s="7" t="s">
        <v>594</v>
      </c>
      <c r="N76" s="7" t="s">
        <v>316</v>
      </c>
      <c r="O76" s="7"/>
      <c r="P76" s="7"/>
      <c r="Q76" s="7"/>
      <c r="R76" s="7"/>
      <c r="S76" s="7"/>
      <c r="T76" s="7"/>
      <c r="U76" s="7"/>
      <c r="V76" s="7"/>
      <c r="W76" s="7"/>
      <c r="X76" s="7"/>
      <c r="Y76" s="7"/>
      <c r="Z76" s="7"/>
      <c r="AA76" s="7"/>
      <c r="AB76" s="7"/>
    </row>
    <row r="77" spans="1:28" ht="22.5" customHeight="1">
      <c r="A77" t="s">
        <v>10000</v>
      </c>
      <c r="B77" s="7" t="s">
        <v>594</v>
      </c>
      <c r="C77" s="7" t="s">
        <v>10450</v>
      </c>
      <c r="D77" s="7" t="s">
        <v>10451</v>
      </c>
      <c r="E77" s="7" t="s">
        <v>10452</v>
      </c>
      <c r="F77" s="7" t="s">
        <v>10453</v>
      </c>
      <c r="G77" s="7"/>
      <c r="H77" s="10" t="s">
        <v>10454</v>
      </c>
      <c r="I77" s="7">
        <v>4.5</v>
      </c>
      <c r="J77" s="7">
        <v>205</v>
      </c>
      <c r="K77" s="7" t="s">
        <v>10455</v>
      </c>
      <c r="L77" s="7" t="s">
        <v>10456</v>
      </c>
      <c r="M77" s="7" t="s">
        <v>594</v>
      </c>
      <c r="N77" s="7" t="s">
        <v>316</v>
      </c>
      <c r="O77" s="7"/>
      <c r="P77" s="7"/>
      <c r="Q77" s="7"/>
      <c r="R77" s="7"/>
      <c r="S77" s="7"/>
      <c r="T77" s="7"/>
      <c r="U77" s="7"/>
      <c r="V77" s="7"/>
      <c r="W77" s="7"/>
      <c r="X77" s="7"/>
      <c r="Y77" s="7"/>
      <c r="Z77" s="7"/>
      <c r="AA77" s="7"/>
      <c r="AB77" s="7"/>
    </row>
    <row r="78" spans="1:28" ht="22.5" customHeight="1">
      <c r="A78" t="s">
        <v>10000</v>
      </c>
      <c r="B78" s="7" t="s">
        <v>594</v>
      </c>
      <c r="C78" s="7" t="s">
        <v>10457</v>
      </c>
      <c r="D78" s="7" t="s">
        <v>10458</v>
      </c>
      <c r="E78" s="7" t="s">
        <v>10459</v>
      </c>
      <c r="F78" s="7" t="s">
        <v>10460</v>
      </c>
      <c r="G78" s="7"/>
      <c r="H78" s="10" t="s">
        <v>10461</v>
      </c>
      <c r="I78" s="7">
        <v>4.5</v>
      </c>
      <c r="J78" s="7">
        <v>194</v>
      </c>
      <c r="K78" s="7" t="s">
        <v>10462</v>
      </c>
      <c r="L78" s="7" t="s">
        <v>10463</v>
      </c>
      <c r="M78" s="7" t="s">
        <v>594</v>
      </c>
      <c r="N78" s="7" t="s">
        <v>316</v>
      </c>
      <c r="O78" s="7"/>
      <c r="P78" s="7"/>
      <c r="Q78" s="7"/>
      <c r="R78" s="7"/>
      <c r="S78" s="7"/>
      <c r="T78" s="7"/>
      <c r="U78" s="7"/>
      <c r="V78" s="7"/>
      <c r="W78" s="7"/>
      <c r="X78" s="7"/>
      <c r="Y78" s="7"/>
      <c r="Z78" s="7"/>
      <c r="AA78" s="7"/>
      <c r="AB78" s="7"/>
    </row>
    <row r="79" spans="1:28" ht="22.5" customHeight="1">
      <c r="A79" t="s">
        <v>10000</v>
      </c>
      <c r="B79" s="7" t="s">
        <v>594</v>
      </c>
      <c r="C79" s="7" t="s">
        <v>10464</v>
      </c>
      <c r="D79" s="7" t="s">
        <v>10465</v>
      </c>
      <c r="E79" s="7" t="s">
        <v>10466</v>
      </c>
      <c r="F79" s="7" t="s">
        <v>10467</v>
      </c>
      <c r="G79" s="7"/>
      <c r="H79" s="10" t="s">
        <v>10468</v>
      </c>
      <c r="I79" s="7">
        <v>4.0999999999999996</v>
      </c>
      <c r="J79" s="7">
        <v>164</v>
      </c>
      <c r="K79" s="7" t="s">
        <v>10469</v>
      </c>
      <c r="L79" s="7" t="s">
        <v>10470</v>
      </c>
      <c r="M79" s="7" t="s">
        <v>594</v>
      </c>
      <c r="N79" s="7" t="s">
        <v>316</v>
      </c>
      <c r="O79" s="7"/>
      <c r="P79" s="7"/>
      <c r="Q79" s="7"/>
      <c r="R79" s="7"/>
      <c r="S79" s="7"/>
      <c r="T79" s="7"/>
      <c r="U79" s="7"/>
      <c r="V79" s="7"/>
      <c r="W79" s="7"/>
      <c r="X79" s="7"/>
      <c r="Y79" s="7"/>
      <c r="Z79" s="7"/>
      <c r="AA79" s="7"/>
      <c r="AB79" s="7"/>
    </row>
    <row r="80" spans="1:28" ht="22.5" customHeight="1">
      <c r="A80" t="s">
        <v>10000</v>
      </c>
      <c r="B80" s="7" t="s">
        <v>594</v>
      </c>
      <c r="C80" s="7" t="s">
        <v>10471</v>
      </c>
      <c r="D80" s="7" t="s">
        <v>10472</v>
      </c>
      <c r="E80" s="7" t="s">
        <v>10473</v>
      </c>
      <c r="F80" s="7" t="s">
        <v>10474</v>
      </c>
      <c r="G80" s="7"/>
      <c r="H80" s="10" t="s">
        <v>10475</v>
      </c>
      <c r="I80" s="7">
        <v>4.7</v>
      </c>
      <c r="J80" s="7">
        <v>370</v>
      </c>
      <c r="K80" s="7" t="s">
        <v>10476</v>
      </c>
      <c r="L80" s="7" t="s">
        <v>10477</v>
      </c>
      <c r="M80" s="7" t="s">
        <v>765</v>
      </c>
      <c r="N80" s="7" t="s">
        <v>316</v>
      </c>
      <c r="O80" s="7"/>
      <c r="P80" s="7"/>
      <c r="Q80" s="7"/>
      <c r="R80" s="7"/>
      <c r="S80" s="7"/>
      <c r="T80" s="7"/>
      <c r="U80" s="7"/>
      <c r="V80" s="7"/>
      <c r="W80" s="7"/>
      <c r="X80" s="7"/>
      <c r="Y80" s="7"/>
      <c r="Z80" s="7"/>
      <c r="AA80" s="7"/>
      <c r="AB80" s="7"/>
    </row>
    <row r="81" spans="1:28" ht="22.5" customHeight="1">
      <c r="A81" t="s">
        <v>10000</v>
      </c>
      <c r="B81" s="7" t="s">
        <v>594</v>
      </c>
      <c r="C81" s="7" t="s">
        <v>10478</v>
      </c>
      <c r="D81" s="7" t="s">
        <v>10479</v>
      </c>
      <c r="E81" s="7" t="s">
        <v>10480</v>
      </c>
      <c r="F81" s="7" t="s">
        <v>10481</v>
      </c>
      <c r="G81" s="7"/>
      <c r="H81" s="10" t="s">
        <v>10482</v>
      </c>
      <c r="I81" s="7">
        <v>4.7</v>
      </c>
      <c r="J81" s="7">
        <v>398</v>
      </c>
      <c r="K81" s="7" t="s">
        <v>10483</v>
      </c>
      <c r="L81" s="7" t="s">
        <v>10484</v>
      </c>
      <c r="M81" s="7" t="s">
        <v>10485</v>
      </c>
      <c r="N81" s="7" t="s">
        <v>316</v>
      </c>
      <c r="O81" s="7"/>
      <c r="P81" s="7"/>
      <c r="Q81" s="7"/>
      <c r="R81" s="7"/>
      <c r="S81" s="7"/>
      <c r="T81" s="7"/>
      <c r="U81" s="7"/>
      <c r="V81" s="7"/>
      <c r="W81" s="7"/>
      <c r="X81" s="7"/>
      <c r="Y81" s="7"/>
      <c r="Z81" s="7"/>
      <c r="AA81" s="7"/>
      <c r="AB81" s="7"/>
    </row>
    <row r="82" spans="1:28" ht="22.5" customHeight="1">
      <c r="A82" t="s">
        <v>10000</v>
      </c>
      <c r="B82" s="7" t="s">
        <v>594</v>
      </c>
      <c r="C82" s="7" t="s">
        <v>10486</v>
      </c>
      <c r="D82" s="7" t="s">
        <v>10487</v>
      </c>
      <c r="E82" s="7" t="s">
        <v>10488</v>
      </c>
      <c r="F82" s="7" t="s">
        <v>10489</v>
      </c>
      <c r="G82" s="7"/>
      <c r="H82" s="10" t="s">
        <v>10490</v>
      </c>
      <c r="I82" s="7">
        <v>4.5</v>
      </c>
      <c r="J82" s="7">
        <v>84</v>
      </c>
      <c r="K82" s="7" t="s">
        <v>10491</v>
      </c>
      <c r="L82" s="7" t="s">
        <v>10492</v>
      </c>
      <c r="M82" s="7" t="s">
        <v>594</v>
      </c>
      <c r="N82" s="7" t="s">
        <v>316</v>
      </c>
      <c r="O82" s="7"/>
      <c r="P82" s="7"/>
      <c r="Q82" s="7"/>
      <c r="R82" s="7"/>
      <c r="S82" s="7"/>
      <c r="T82" s="7"/>
      <c r="U82" s="7"/>
      <c r="V82" s="7"/>
      <c r="W82" s="7"/>
      <c r="X82" s="7"/>
      <c r="Y82" s="7"/>
      <c r="Z82" s="7"/>
      <c r="AA82" s="7"/>
      <c r="AB82" s="7"/>
    </row>
    <row r="83" spans="1:28" ht="22.5" customHeight="1">
      <c r="A83" t="s">
        <v>10000</v>
      </c>
      <c r="B83" s="7" t="s">
        <v>594</v>
      </c>
      <c r="C83" s="7" t="s">
        <v>10493</v>
      </c>
      <c r="D83" s="7" t="s">
        <v>10494</v>
      </c>
      <c r="E83" s="7" t="s">
        <v>10495</v>
      </c>
      <c r="F83" s="7" t="s">
        <v>10496</v>
      </c>
      <c r="G83" s="7"/>
      <c r="H83" s="10" t="s">
        <v>10497</v>
      </c>
      <c r="I83" s="7">
        <v>4.5</v>
      </c>
      <c r="J83" s="7">
        <v>61</v>
      </c>
      <c r="K83" s="7" t="s">
        <v>10498</v>
      </c>
      <c r="L83" s="7" t="s">
        <v>10499</v>
      </c>
      <c r="M83" s="7" t="s">
        <v>594</v>
      </c>
      <c r="N83" s="7" t="s">
        <v>888</v>
      </c>
      <c r="O83" s="7"/>
      <c r="P83" s="7"/>
      <c r="Q83" s="7"/>
      <c r="R83" s="7"/>
      <c r="S83" s="7"/>
      <c r="T83" s="7"/>
      <c r="U83" s="7"/>
      <c r="V83" s="7"/>
      <c r="W83" s="7"/>
      <c r="X83" s="7"/>
      <c r="Y83" s="7"/>
      <c r="Z83" s="7"/>
      <c r="AA83" s="7"/>
      <c r="AB83" s="7"/>
    </row>
    <row r="84" spans="1:28" ht="22.5" customHeight="1">
      <c r="A84" t="s">
        <v>10000</v>
      </c>
      <c r="B84" s="7" t="s">
        <v>594</v>
      </c>
      <c r="C84" s="7" t="s">
        <v>10500</v>
      </c>
      <c r="D84" s="7" t="s">
        <v>10501</v>
      </c>
      <c r="E84" s="7" t="s">
        <v>10502</v>
      </c>
      <c r="F84" s="7" t="s">
        <v>10503</v>
      </c>
      <c r="G84" s="7"/>
      <c r="H84" s="10" t="s">
        <v>10504</v>
      </c>
      <c r="I84" s="7">
        <v>5</v>
      </c>
      <c r="J84" s="7">
        <v>34</v>
      </c>
      <c r="K84" s="7" t="s">
        <v>10505</v>
      </c>
      <c r="L84" s="7" t="s">
        <v>10506</v>
      </c>
      <c r="M84" s="7" t="s">
        <v>594</v>
      </c>
      <c r="N84" s="7" t="s">
        <v>316</v>
      </c>
      <c r="O84" s="7"/>
      <c r="P84" s="7"/>
      <c r="Q84" s="7"/>
      <c r="R84" s="7"/>
      <c r="S84" s="7"/>
      <c r="T84" s="7"/>
      <c r="U84" s="7"/>
      <c r="V84" s="7"/>
      <c r="W84" s="7"/>
      <c r="X84" s="7"/>
      <c r="Y84" s="7"/>
      <c r="Z84" s="7"/>
      <c r="AA84" s="7"/>
      <c r="AB84" s="7"/>
    </row>
    <row r="85" spans="1:28" ht="22.5" customHeight="1">
      <c r="A85" t="s">
        <v>10000</v>
      </c>
      <c r="B85" s="7" t="s">
        <v>594</v>
      </c>
      <c r="C85" s="7" t="s">
        <v>10507</v>
      </c>
      <c r="D85" s="7" t="s">
        <v>10508</v>
      </c>
      <c r="E85" s="7" t="s">
        <v>10509</v>
      </c>
      <c r="F85" s="7" t="s">
        <v>10510</v>
      </c>
      <c r="G85" s="7"/>
      <c r="H85" s="17" t="s">
        <v>10511</v>
      </c>
      <c r="I85" s="7">
        <v>4.5</v>
      </c>
      <c r="J85" s="7">
        <v>108</v>
      </c>
      <c r="K85" s="7" t="s">
        <v>10512</v>
      </c>
      <c r="L85" s="7" t="s">
        <v>10513</v>
      </c>
      <c r="M85" s="7" t="s">
        <v>594</v>
      </c>
      <c r="N85" s="7" t="s">
        <v>1580</v>
      </c>
      <c r="O85" s="7"/>
      <c r="P85" s="7"/>
      <c r="Q85" s="7"/>
      <c r="R85" s="7"/>
      <c r="S85" s="7"/>
      <c r="T85" s="7"/>
      <c r="U85" s="7"/>
      <c r="V85" s="7"/>
      <c r="W85" s="7"/>
      <c r="X85" s="7"/>
      <c r="Y85" s="7"/>
      <c r="Z85" s="7"/>
      <c r="AA85" s="7"/>
      <c r="AB85" s="7"/>
    </row>
    <row r="86" spans="1:28" ht="22.5" customHeight="1">
      <c r="A86" t="s">
        <v>10000</v>
      </c>
      <c r="B86" s="7" t="s">
        <v>594</v>
      </c>
      <c r="C86" s="7" t="s">
        <v>10514</v>
      </c>
      <c r="D86" s="7" t="s">
        <v>10515</v>
      </c>
      <c r="E86" s="7" t="s">
        <v>10516</v>
      </c>
      <c r="F86" s="7" t="s">
        <v>10517</v>
      </c>
      <c r="G86" s="7"/>
      <c r="H86" s="10" t="s">
        <v>10518</v>
      </c>
      <c r="I86" s="7">
        <v>4.5</v>
      </c>
      <c r="J86" s="7">
        <v>24</v>
      </c>
      <c r="K86" s="7" t="s">
        <v>10519</v>
      </c>
      <c r="L86" s="7" t="s">
        <v>10520</v>
      </c>
      <c r="M86" s="7" t="s">
        <v>594</v>
      </c>
      <c r="N86" s="7" t="s">
        <v>316</v>
      </c>
      <c r="O86" s="7"/>
      <c r="P86" s="7"/>
      <c r="Q86" s="7"/>
      <c r="R86" s="7"/>
      <c r="S86" s="7"/>
      <c r="T86" s="7"/>
      <c r="U86" s="7"/>
      <c r="V86" s="7"/>
      <c r="W86" s="7"/>
      <c r="X86" s="7"/>
      <c r="Y86" s="7"/>
      <c r="Z86" s="7"/>
      <c r="AA86" s="7"/>
      <c r="AB86" s="7"/>
    </row>
    <row r="87" spans="1:28" ht="22.5" customHeight="1">
      <c r="A87" t="s">
        <v>10000</v>
      </c>
      <c r="B87" s="7" t="s">
        <v>594</v>
      </c>
      <c r="C87" s="7" t="s">
        <v>10521</v>
      </c>
      <c r="D87" s="7" t="s">
        <v>10522</v>
      </c>
      <c r="E87" s="7" t="s">
        <v>10523</v>
      </c>
      <c r="F87" s="7" t="s">
        <v>10524</v>
      </c>
      <c r="G87" s="7"/>
      <c r="H87" s="10" t="s">
        <v>10525</v>
      </c>
      <c r="I87" s="7">
        <v>4.3</v>
      </c>
      <c r="J87" s="7">
        <v>48</v>
      </c>
      <c r="K87" s="7" t="s">
        <v>10526</v>
      </c>
      <c r="L87" s="7" t="s">
        <v>10470</v>
      </c>
      <c r="M87" s="7" t="s">
        <v>594</v>
      </c>
      <c r="N87" s="7" t="s">
        <v>316</v>
      </c>
      <c r="O87" s="7"/>
      <c r="P87" s="7"/>
      <c r="Q87" s="7"/>
      <c r="R87" s="7"/>
      <c r="S87" s="7"/>
      <c r="T87" s="7"/>
      <c r="U87" s="7"/>
      <c r="V87" s="7"/>
      <c r="W87" s="7"/>
      <c r="X87" s="7"/>
      <c r="Y87" s="7"/>
      <c r="Z87" s="7"/>
      <c r="AA87" s="7"/>
      <c r="AB87" s="7"/>
    </row>
    <row r="88" spans="1:28" ht="22.5" customHeight="1">
      <c r="A88" t="s">
        <v>10000</v>
      </c>
      <c r="B88" s="7" t="s">
        <v>594</v>
      </c>
      <c r="C88" s="7" t="s">
        <v>10527</v>
      </c>
      <c r="D88" s="7" t="s">
        <v>10528</v>
      </c>
      <c r="E88" s="7" t="s">
        <v>10529</v>
      </c>
      <c r="F88" s="7" t="s">
        <v>10530</v>
      </c>
      <c r="G88" s="7"/>
      <c r="H88" s="10" t="s">
        <v>10531</v>
      </c>
      <c r="I88" s="7">
        <v>4.5</v>
      </c>
      <c r="J88" s="7">
        <v>31</v>
      </c>
      <c r="K88" s="7" t="s">
        <v>10532</v>
      </c>
      <c r="L88" s="7" t="s">
        <v>10533</v>
      </c>
      <c r="M88" s="7" t="s">
        <v>594</v>
      </c>
      <c r="N88" s="7" t="s">
        <v>316</v>
      </c>
      <c r="O88" s="7"/>
      <c r="P88" s="7"/>
      <c r="Q88" s="7"/>
      <c r="R88" s="7"/>
      <c r="S88" s="7"/>
      <c r="T88" s="7"/>
      <c r="U88" s="7"/>
      <c r="V88" s="7"/>
      <c r="W88" s="7"/>
      <c r="X88" s="7"/>
      <c r="Y88" s="7"/>
      <c r="Z88" s="7"/>
      <c r="AA88" s="7"/>
      <c r="AB88" s="7"/>
    </row>
    <row r="89" spans="1:28" ht="22.5" customHeight="1">
      <c r="A89" t="s">
        <v>10000</v>
      </c>
      <c r="B89" s="7" t="s">
        <v>594</v>
      </c>
      <c r="C89" s="7" t="s">
        <v>10534</v>
      </c>
      <c r="D89" s="7" t="s">
        <v>10534</v>
      </c>
      <c r="E89" s="7" t="s">
        <v>10535</v>
      </c>
      <c r="F89" s="7" t="s">
        <v>10536</v>
      </c>
      <c r="G89" s="7"/>
      <c r="H89" s="10" t="s">
        <v>10537</v>
      </c>
      <c r="I89" s="7">
        <v>5</v>
      </c>
      <c r="J89" s="7">
        <v>97</v>
      </c>
      <c r="K89" s="7" t="s">
        <v>10538</v>
      </c>
      <c r="L89" s="7" t="s">
        <v>10539</v>
      </c>
      <c r="M89" s="7" t="s">
        <v>10540</v>
      </c>
      <c r="N89" s="7" t="s">
        <v>316</v>
      </c>
      <c r="O89" s="7"/>
      <c r="P89" s="7"/>
      <c r="Q89" s="7"/>
      <c r="R89" s="7"/>
      <c r="S89" s="7"/>
      <c r="T89" s="7"/>
      <c r="U89" s="7"/>
      <c r="V89" s="7"/>
      <c r="W89" s="7"/>
      <c r="X89" s="7"/>
      <c r="Y89" s="7"/>
      <c r="Z89" s="7"/>
      <c r="AA89" s="7"/>
      <c r="AB89" s="7"/>
    </row>
    <row r="90" spans="1:28" ht="22.5" customHeight="1">
      <c r="A90" t="s">
        <v>10000</v>
      </c>
      <c r="B90" s="7" t="s">
        <v>594</v>
      </c>
      <c r="C90" s="7" t="s">
        <v>10541</v>
      </c>
      <c r="D90" s="7" t="s">
        <v>10542</v>
      </c>
      <c r="E90" s="7" t="s">
        <v>10543</v>
      </c>
      <c r="F90" s="7" t="s">
        <v>10544</v>
      </c>
      <c r="G90" s="7"/>
      <c r="H90" s="10" t="s">
        <v>10545</v>
      </c>
      <c r="I90" s="7">
        <v>4.5999999999999996</v>
      </c>
      <c r="J90" s="7">
        <v>18</v>
      </c>
      <c r="K90" s="7" t="s">
        <v>10546</v>
      </c>
      <c r="L90" s="7" t="s">
        <v>10547</v>
      </c>
      <c r="M90" s="7" t="s">
        <v>594</v>
      </c>
      <c r="N90" s="7" t="s">
        <v>316</v>
      </c>
      <c r="O90" s="7"/>
      <c r="P90" s="7"/>
      <c r="Q90" s="7"/>
      <c r="R90" s="7"/>
      <c r="S90" s="7"/>
      <c r="T90" s="7"/>
      <c r="U90" s="7"/>
      <c r="V90" s="7"/>
      <c r="W90" s="7"/>
      <c r="X90" s="7"/>
      <c r="Y90" s="7"/>
      <c r="Z90" s="7"/>
      <c r="AA90" s="7"/>
      <c r="AB90" s="7"/>
    </row>
    <row r="91" spans="1:28" ht="22.5" customHeight="1">
      <c r="A91" t="s">
        <v>10000</v>
      </c>
      <c r="B91" s="7" t="s">
        <v>594</v>
      </c>
      <c r="C91" s="7" t="s">
        <v>10548</v>
      </c>
      <c r="D91" s="7" t="s">
        <v>10549</v>
      </c>
      <c r="E91" s="7" t="s">
        <v>10550</v>
      </c>
      <c r="F91" s="7" t="s">
        <v>10551</v>
      </c>
      <c r="G91" s="7"/>
      <c r="H91" s="10" t="s">
        <v>10552</v>
      </c>
      <c r="I91" s="7">
        <v>3.7</v>
      </c>
      <c r="J91" s="7">
        <v>132</v>
      </c>
      <c r="K91" s="7" t="s">
        <v>10553</v>
      </c>
      <c r="L91" s="7" t="s">
        <v>10554</v>
      </c>
      <c r="M91" s="7" t="s">
        <v>594</v>
      </c>
      <c r="N91" s="7" t="s">
        <v>316</v>
      </c>
      <c r="O91" s="7"/>
      <c r="P91" s="7"/>
      <c r="Q91" s="7"/>
      <c r="R91" s="7"/>
      <c r="S91" s="7"/>
      <c r="T91" s="7"/>
      <c r="U91" s="7"/>
      <c r="V91" s="7"/>
      <c r="W91" s="7"/>
      <c r="X91" s="7"/>
      <c r="Y91" s="7"/>
      <c r="Z91" s="7"/>
      <c r="AA91" s="7"/>
      <c r="AB91" s="7"/>
    </row>
    <row r="92" spans="1:28" ht="22.5" customHeight="1">
      <c r="A92" t="s">
        <v>10000</v>
      </c>
      <c r="B92" s="7" t="s">
        <v>594</v>
      </c>
      <c r="C92" s="7" t="s">
        <v>10555</v>
      </c>
      <c r="D92" s="7" t="s">
        <v>10556</v>
      </c>
      <c r="E92" s="7" t="s">
        <v>10557</v>
      </c>
      <c r="F92" s="7" t="s">
        <v>10558</v>
      </c>
      <c r="G92" s="7"/>
      <c r="H92" s="10" t="s">
        <v>10559</v>
      </c>
      <c r="I92" s="7">
        <v>4.9000000000000004</v>
      </c>
      <c r="J92" s="7">
        <v>145</v>
      </c>
      <c r="K92" s="7" t="s">
        <v>10560</v>
      </c>
      <c r="L92" s="7" t="s">
        <v>10561</v>
      </c>
      <c r="M92" s="7" t="s">
        <v>594</v>
      </c>
      <c r="N92" s="7" t="s">
        <v>316</v>
      </c>
      <c r="O92" s="7"/>
      <c r="P92" s="7"/>
      <c r="Q92" s="7"/>
      <c r="R92" s="7"/>
      <c r="S92" s="7"/>
      <c r="T92" s="7"/>
      <c r="U92" s="7"/>
      <c r="V92" s="7"/>
      <c r="W92" s="7"/>
      <c r="X92" s="7"/>
      <c r="Y92" s="7"/>
      <c r="Z92" s="7"/>
      <c r="AA92" s="7"/>
      <c r="AB92" s="7"/>
    </row>
    <row r="93" spans="1:28" ht="22.5" customHeight="1">
      <c r="A93" t="s">
        <v>10000</v>
      </c>
      <c r="B93" s="7" t="s">
        <v>716</v>
      </c>
      <c r="C93" s="7" t="s">
        <v>10562</v>
      </c>
      <c r="D93" s="7" t="s">
        <v>10563</v>
      </c>
      <c r="E93" s="7" t="s">
        <v>10564</v>
      </c>
      <c r="F93" s="7" t="s">
        <v>10565</v>
      </c>
      <c r="G93" s="7"/>
      <c r="H93" s="10" t="s">
        <v>10566</v>
      </c>
      <c r="I93" s="7">
        <v>4.3</v>
      </c>
      <c r="J93" s="7">
        <v>653</v>
      </c>
      <c r="K93" s="7" t="s">
        <v>10567</v>
      </c>
      <c r="L93" s="7" t="s">
        <v>10568</v>
      </c>
      <c r="M93" s="7" t="s">
        <v>10569</v>
      </c>
      <c r="N93" s="7" t="s">
        <v>316</v>
      </c>
      <c r="O93" s="7"/>
      <c r="P93" s="7"/>
      <c r="Q93" s="7"/>
      <c r="R93" s="7"/>
      <c r="S93" s="7"/>
      <c r="T93" s="7"/>
      <c r="U93" s="7"/>
      <c r="V93" s="7"/>
      <c r="W93" s="7"/>
      <c r="X93" s="7"/>
      <c r="Y93" s="7"/>
      <c r="Z93" s="7"/>
      <c r="AA93" s="7"/>
      <c r="AB93" s="7"/>
    </row>
    <row r="94" spans="1:28" ht="22.5" customHeight="1">
      <c r="A94" t="s">
        <v>10000</v>
      </c>
      <c r="B94" s="7" t="s">
        <v>716</v>
      </c>
      <c r="C94" s="7" t="s">
        <v>10570</v>
      </c>
      <c r="D94" s="7" t="s">
        <v>10571</v>
      </c>
      <c r="E94" s="7" t="s">
        <v>10572</v>
      </c>
      <c r="F94" s="7" t="s">
        <v>10573</v>
      </c>
      <c r="G94" s="7"/>
      <c r="H94" s="10" t="s">
        <v>10574</v>
      </c>
      <c r="I94" s="7">
        <v>4.5999999999999996</v>
      </c>
      <c r="J94" s="7">
        <v>646</v>
      </c>
      <c r="K94" s="7" t="s">
        <v>10575</v>
      </c>
      <c r="L94" s="7" t="s">
        <v>10576</v>
      </c>
      <c r="M94" s="7" t="s">
        <v>10569</v>
      </c>
      <c r="N94" s="7" t="s">
        <v>316</v>
      </c>
      <c r="O94" s="7"/>
      <c r="P94" s="7"/>
      <c r="Q94" s="7"/>
      <c r="R94" s="7"/>
      <c r="S94" s="7"/>
      <c r="T94" s="7"/>
      <c r="U94" s="7"/>
      <c r="V94" s="7"/>
      <c r="W94" s="7"/>
      <c r="X94" s="7"/>
      <c r="Y94" s="7"/>
      <c r="Z94" s="7"/>
      <c r="AA94" s="7"/>
      <c r="AB94" s="7"/>
    </row>
    <row r="95" spans="1:28" ht="22.5" customHeight="1">
      <c r="A95" t="s">
        <v>10000</v>
      </c>
      <c r="B95" s="7" t="s">
        <v>716</v>
      </c>
      <c r="C95" s="7" t="s">
        <v>10577</v>
      </c>
      <c r="D95" s="7" t="s">
        <v>10578</v>
      </c>
      <c r="E95" s="7" t="s">
        <v>10579</v>
      </c>
      <c r="F95" s="7" t="s">
        <v>10580</v>
      </c>
      <c r="G95" s="7"/>
      <c r="H95" s="10" t="s">
        <v>10581</v>
      </c>
      <c r="I95" s="7">
        <v>4.9000000000000004</v>
      </c>
      <c r="J95" s="7">
        <v>99</v>
      </c>
      <c r="K95" s="7" t="s">
        <v>10582</v>
      </c>
      <c r="L95" s="7" t="s">
        <v>10583</v>
      </c>
      <c r="M95" s="7" t="s">
        <v>10584</v>
      </c>
      <c r="N95" s="7" t="s">
        <v>316</v>
      </c>
      <c r="O95" s="7"/>
      <c r="P95" s="7"/>
      <c r="Q95" s="7"/>
      <c r="R95" s="7"/>
      <c r="S95" s="7"/>
      <c r="T95" s="7"/>
      <c r="U95" s="7"/>
      <c r="V95" s="7"/>
      <c r="W95" s="7"/>
      <c r="X95" s="7"/>
      <c r="Y95" s="7"/>
      <c r="Z95" s="7"/>
      <c r="AA95" s="7"/>
      <c r="AB95" s="7"/>
    </row>
    <row r="96" spans="1:28" ht="22.5" customHeight="1">
      <c r="A96" t="s">
        <v>10000</v>
      </c>
      <c r="B96" s="7" t="s">
        <v>716</v>
      </c>
      <c r="C96" s="7" t="s">
        <v>10585</v>
      </c>
      <c r="D96" s="7" t="s">
        <v>10586</v>
      </c>
      <c r="E96" s="7" t="s">
        <v>10587</v>
      </c>
      <c r="F96" s="7" t="s">
        <v>10588</v>
      </c>
      <c r="G96" s="7"/>
      <c r="H96" s="10" t="s">
        <v>10589</v>
      </c>
      <c r="I96" s="7">
        <v>4.8</v>
      </c>
      <c r="J96" s="7">
        <v>861</v>
      </c>
      <c r="K96" s="7" t="s">
        <v>10590</v>
      </c>
      <c r="L96" s="7" t="s">
        <v>10477</v>
      </c>
      <c r="M96" s="7" t="s">
        <v>10591</v>
      </c>
      <c r="N96" s="7" t="s">
        <v>316</v>
      </c>
      <c r="O96" s="7"/>
      <c r="P96" s="7"/>
      <c r="Q96" s="7"/>
      <c r="R96" s="7"/>
      <c r="S96" s="7"/>
      <c r="T96" s="7"/>
      <c r="U96" s="7"/>
      <c r="V96" s="7"/>
      <c r="W96" s="7"/>
      <c r="X96" s="7"/>
      <c r="Y96" s="7"/>
      <c r="Z96" s="7"/>
      <c r="AA96" s="7"/>
      <c r="AB96" s="7"/>
    </row>
    <row r="97" spans="1:28" ht="22.5" customHeight="1">
      <c r="A97" t="s">
        <v>10000</v>
      </c>
      <c r="B97" s="7" t="s">
        <v>716</v>
      </c>
      <c r="C97" s="7" t="s">
        <v>10592</v>
      </c>
      <c r="D97" s="7" t="s">
        <v>10593</v>
      </c>
      <c r="E97" s="7" t="s">
        <v>10594</v>
      </c>
      <c r="F97" s="7" t="s">
        <v>10580</v>
      </c>
      <c r="G97" s="7"/>
      <c r="H97" s="10" t="s">
        <v>10595</v>
      </c>
      <c r="I97" s="7">
        <v>4.5</v>
      </c>
      <c r="J97" s="7">
        <v>293</v>
      </c>
      <c r="K97" s="7" t="s">
        <v>10596</v>
      </c>
      <c r="L97" s="7" t="s">
        <v>10597</v>
      </c>
      <c r="M97" s="7" t="s">
        <v>10569</v>
      </c>
      <c r="N97" s="7" t="s">
        <v>316</v>
      </c>
      <c r="O97" s="7"/>
      <c r="P97" s="7"/>
      <c r="Q97" s="7"/>
      <c r="R97" s="7"/>
      <c r="S97" s="7"/>
      <c r="T97" s="7"/>
      <c r="U97" s="7"/>
      <c r="V97" s="7"/>
      <c r="W97" s="7"/>
      <c r="X97" s="7"/>
      <c r="Y97" s="7"/>
      <c r="Z97" s="7"/>
      <c r="AA97" s="7"/>
      <c r="AB97" s="7"/>
    </row>
    <row r="98" spans="1:28" ht="22.5" customHeight="1">
      <c r="A98" t="s">
        <v>10000</v>
      </c>
      <c r="B98" s="7" t="s">
        <v>716</v>
      </c>
      <c r="C98" s="7" t="s">
        <v>10598</v>
      </c>
      <c r="D98" s="7" t="s">
        <v>10599</v>
      </c>
      <c r="E98" s="7" t="s">
        <v>10600</v>
      </c>
      <c r="F98" s="7" t="s">
        <v>10601</v>
      </c>
      <c r="G98" s="7"/>
      <c r="H98" s="10" t="s">
        <v>10602</v>
      </c>
      <c r="I98" s="7">
        <v>4</v>
      </c>
      <c r="J98" s="7">
        <v>107</v>
      </c>
      <c r="K98" s="7" t="s">
        <v>10603</v>
      </c>
      <c r="L98" s="7" t="s">
        <v>10604</v>
      </c>
      <c r="M98" s="7" t="s">
        <v>10569</v>
      </c>
      <c r="N98" s="7" t="s">
        <v>316</v>
      </c>
      <c r="O98" s="7"/>
      <c r="P98" s="7"/>
      <c r="Q98" s="7"/>
      <c r="R98" s="7"/>
      <c r="S98" s="7"/>
      <c r="T98" s="7"/>
      <c r="U98" s="7"/>
      <c r="V98" s="7"/>
      <c r="W98" s="7"/>
      <c r="X98" s="7"/>
      <c r="Y98" s="7"/>
      <c r="Z98" s="7"/>
      <c r="AA98" s="7"/>
      <c r="AB98" s="7"/>
    </row>
    <row r="99" spans="1:28" ht="22.5" customHeight="1">
      <c r="A99" t="s">
        <v>10000</v>
      </c>
      <c r="B99" s="7" t="s">
        <v>716</v>
      </c>
      <c r="C99" s="7" t="s">
        <v>10605</v>
      </c>
      <c r="D99" s="7" t="s">
        <v>10606</v>
      </c>
      <c r="E99" s="7" t="s">
        <v>10607</v>
      </c>
      <c r="F99" s="7" t="s">
        <v>10608</v>
      </c>
      <c r="G99" s="7"/>
      <c r="H99" s="10" t="s">
        <v>10609</v>
      </c>
      <c r="I99" s="7">
        <v>4.0999999999999996</v>
      </c>
      <c r="J99" s="7">
        <v>449</v>
      </c>
      <c r="K99" s="7" t="s">
        <v>10610</v>
      </c>
      <c r="L99" s="7" t="s">
        <v>10568</v>
      </c>
      <c r="M99" s="7" t="s">
        <v>10569</v>
      </c>
      <c r="N99" s="7" t="s">
        <v>316</v>
      </c>
      <c r="O99" s="7"/>
      <c r="P99" s="7"/>
      <c r="Q99" s="7"/>
      <c r="R99" s="7"/>
      <c r="S99" s="7"/>
      <c r="T99" s="7"/>
      <c r="U99" s="7"/>
      <c r="V99" s="7"/>
      <c r="W99" s="7"/>
      <c r="X99" s="7"/>
      <c r="Y99" s="7"/>
      <c r="Z99" s="7"/>
      <c r="AA99" s="7"/>
      <c r="AB99" s="7"/>
    </row>
    <row r="100" spans="1:28" ht="22.5" customHeight="1">
      <c r="A100" t="s">
        <v>10000</v>
      </c>
      <c r="B100" s="7" t="s">
        <v>716</v>
      </c>
      <c r="C100" s="7" t="s">
        <v>10611</v>
      </c>
      <c r="D100" s="7" t="s">
        <v>10612</v>
      </c>
      <c r="E100" s="7" t="s">
        <v>10613</v>
      </c>
      <c r="F100" s="7" t="s">
        <v>10614</v>
      </c>
      <c r="G100" s="7"/>
      <c r="H100" s="10" t="s">
        <v>10615</v>
      </c>
      <c r="I100" s="7">
        <v>4.2</v>
      </c>
      <c r="J100" s="7">
        <v>968</v>
      </c>
      <c r="K100" s="7" t="s">
        <v>10616</v>
      </c>
      <c r="L100" s="7" t="s">
        <v>10617</v>
      </c>
      <c r="M100" s="7" t="s">
        <v>10569</v>
      </c>
      <c r="N100" s="7" t="s">
        <v>316</v>
      </c>
      <c r="O100" s="7"/>
      <c r="P100" s="7"/>
      <c r="Q100" s="7"/>
      <c r="R100" s="7"/>
      <c r="S100" s="7"/>
      <c r="T100" s="7"/>
      <c r="U100" s="7"/>
      <c r="V100" s="7"/>
      <c r="W100" s="7"/>
      <c r="X100" s="7"/>
      <c r="Y100" s="7"/>
      <c r="Z100" s="7"/>
      <c r="AA100" s="7"/>
      <c r="AB100" s="7"/>
    </row>
    <row r="101" spans="1:28" ht="22.5" customHeight="1">
      <c r="A101" t="s">
        <v>10000</v>
      </c>
      <c r="B101" s="7" t="s">
        <v>716</v>
      </c>
      <c r="C101" s="7" t="s">
        <v>10618</v>
      </c>
      <c r="D101" s="7" t="s">
        <v>10619</v>
      </c>
      <c r="E101" s="7" t="s">
        <v>10620</v>
      </c>
      <c r="F101" s="7" t="s">
        <v>10621</v>
      </c>
      <c r="G101" s="7"/>
      <c r="H101" s="10" t="s">
        <v>10622</v>
      </c>
      <c r="I101" s="7">
        <v>4.5999999999999996</v>
      </c>
      <c r="J101" s="7">
        <v>250</v>
      </c>
      <c r="K101" s="7" t="s">
        <v>10623</v>
      </c>
      <c r="L101" s="7" t="s">
        <v>10624</v>
      </c>
      <c r="M101" s="7" t="s">
        <v>10591</v>
      </c>
      <c r="N101" s="7" t="s">
        <v>316</v>
      </c>
      <c r="O101" s="7"/>
      <c r="P101" s="7"/>
      <c r="Q101" s="7"/>
      <c r="R101" s="7"/>
      <c r="S101" s="7"/>
      <c r="T101" s="7"/>
      <c r="U101" s="7"/>
      <c r="V101" s="7"/>
      <c r="W101" s="7"/>
      <c r="X101" s="7"/>
      <c r="Y101" s="7"/>
      <c r="Z101" s="7"/>
      <c r="AA101" s="7"/>
      <c r="AB101" s="7"/>
    </row>
    <row r="102" spans="1:28" ht="22.5" customHeight="1">
      <c r="A102" t="s">
        <v>10000</v>
      </c>
      <c r="B102" s="7" t="s">
        <v>716</v>
      </c>
      <c r="C102" s="7" t="s">
        <v>10625</v>
      </c>
      <c r="D102" s="7" t="s">
        <v>10626</v>
      </c>
      <c r="E102" s="7" t="s">
        <v>10627</v>
      </c>
      <c r="F102" s="7" t="s">
        <v>10628</v>
      </c>
      <c r="G102" s="7"/>
      <c r="H102" s="10" t="s">
        <v>10629</v>
      </c>
      <c r="I102" s="7">
        <v>4.3</v>
      </c>
      <c r="J102" s="7">
        <v>48</v>
      </c>
      <c r="K102" s="7" t="s">
        <v>10630</v>
      </c>
      <c r="L102" s="7" t="s">
        <v>10631</v>
      </c>
      <c r="M102" s="7" t="s">
        <v>10569</v>
      </c>
      <c r="N102" s="7" t="s">
        <v>316</v>
      </c>
      <c r="O102" s="7"/>
      <c r="P102" s="7"/>
      <c r="Q102" s="7"/>
      <c r="R102" s="7"/>
      <c r="S102" s="7"/>
      <c r="T102" s="7"/>
      <c r="U102" s="7"/>
      <c r="V102" s="7"/>
      <c r="W102" s="7"/>
      <c r="X102" s="7"/>
      <c r="Y102" s="7"/>
      <c r="Z102" s="7"/>
      <c r="AA102" s="7"/>
      <c r="AB102" s="7"/>
    </row>
    <row r="103" spans="1:28" ht="22.5" customHeight="1">
      <c r="A103" t="s">
        <v>10000</v>
      </c>
      <c r="B103" s="7" t="s">
        <v>716</v>
      </c>
      <c r="C103" s="7" t="s">
        <v>10632</v>
      </c>
      <c r="D103" s="7" t="s">
        <v>10633</v>
      </c>
      <c r="E103" s="7" t="s">
        <v>10634</v>
      </c>
      <c r="F103" s="7" t="s">
        <v>10635</v>
      </c>
      <c r="G103" s="7"/>
      <c r="H103" s="10" t="s">
        <v>10636</v>
      </c>
      <c r="I103" s="7">
        <v>5</v>
      </c>
      <c r="J103" s="7">
        <v>164</v>
      </c>
      <c r="K103" s="7" t="s">
        <v>10637</v>
      </c>
      <c r="L103" s="7" t="s">
        <v>10638</v>
      </c>
      <c r="M103" s="7" t="s">
        <v>10639</v>
      </c>
      <c r="N103" s="7" t="s">
        <v>316</v>
      </c>
      <c r="O103" s="7"/>
      <c r="P103" s="7"/>
      <c r="Q103" s="7"/>
      <c r="R103" s="7"/>
      <c r="S103" s="7"/>
      <c r="T103" s="7"/>
      <c r="U103" s="7"/>
      <c r="V103" s="7"/>
      <c r="W103" s="7"/>
      <c r="X103" s="7"/>
      <c r="Y103" s="7"/>
      <c r="Z103" s="7"/>
      <c r="AA103" s="7"/>
      <c r="AB103" s="7"/>
    </row>
    <row r="104" spans="1:28" ht="22.5" customHeight="1">
      <c r="A104" t="s">
        <v>10000</v>
      </c>
      <c r="B104" s="7" t="s">
        <v>716</v>
      </c>
      <c r="C104" s="7" t="s">
        <v>10640</v>
      </c>
      <c r="D104" s="7" t="s">
        <v>10641</v>
      </c>
      <c r="E104" s="7" t="s">
        <v>10642</v>
      </c>
      <c r="F104" s="7" t="s">
        <v>10643</v>
      </c>
      <c r="G104" s="7"/>
      <c r="H104" s="10" t="s">
        <v>10644</v>
      </c>
      <c r="I104" s="7">
        <v>4.9000000000000004</v>
      </c>
      <c r="J104" s="7">
        <v>107</v>
      </c>
      <c r="K104" s="7" t="s">
        <v>10645</v>
      </c>
      <c r="L104" s="7" t="s">
        <v>10646</v>
      </c>
      <c r="M104" s="7" t="s">
        <v>10647</v>
      </c>
      <c r="N104" s="7" t="s">
        <v>316</v>
      </c>
      <c r="O104" s="7"/>
      <c r="P104" s="7"/>
      <c r="Q104" s="7"/>
      <c r="R104" s="7"/>
      <c r="S104" s="7"/>
      <c r="T104" s="7"/>
      <c r="U104" s="7"/>
      <c r="V104" s="7"/>
      <c r="W104" s="7"/>
      <c r="X104" s="7"/>
      <c r="Y104" s="7"/>
      <c r="Z104" s="7"/>
      <c r="AA104" s="7"/>
      <c r="AB104" s="7"/>
    </row>
    <row r="105" spans="1:28" ht="22.5" customHeight="1">
      <c r="A105" t="s">
        <v>10000</v>
      </c>
      <c r="B105" s="7" t="s">
        <v>716</v>
      </c>
      <c r="C105" s="7" t="s">
        <v>10648</v>
      </c>
      <c r="D105" s="7" t="s">
        <v>10649</v>
      </c>
      <c r="E105" s="7" t="s">
        <v>10650</v>
      </c>
      <c r="F105" s="7" t="s">
        <v>10651</v>
      </c>
      <c r="G105" s="7"/>
      <c r="H105" s="10" t="s">
        <v>10652</v>
      </c>
      <c r="I105" s="7">
        <v>4.5999999999999996</v>
      </c>
      <c r="J105" s="7">
        <v>417</v>
      </c>
      <c r="K105" s="7" t="s">
        <v>10653</v>
      </c>
      <c r="L105" s="7" t="s">
        <v>10477</v>
      </c>
      <c r="M105" s="7" t="s">
        <v>10569</v>
      </c>
      <c r="N105" s="7" t="s">
        <v>316</v>
      </c>
      <c r="O105" s="7"/>
      <c r="P105" s="7"/>
      <c r="Q105" s="7"/>
      <c r="R105" s="7"/>
      <c r="S105" s="7"/>
      <c r="T105" s="7"/>
      <c r="U105" s="7"/>
      <c r="V105" s="7"/>
      <c r="W105" s="7"/>
      <c r="X105" s="7"/>
      <c r="Y105" s="7"/>
      <c r="Z105" s="7"/>
      <c r="AA105" s="7"/>
      <c r="AB105" s="7"/>
    </row>
    <row r="106" spans="1:28" ht="22.5" customHeight="1">
      <c r="A106" t="s">
        <v>10000</v>
      </c>
      <c r="B106" s="7" t="s">
        <v>716</v>
      </c>
      <c r="C106" s="7" t="s">
        <v>10654</v>
      </c>
      <c r="D106" s="7" t="s">
        <v>10655</v>
      </c>
      <c r="E106" s="7" t="s">
        <v>10656</v>
      </c>
      <c r="F106" s="7" t="s">
        <v>10657</v>
      </c>
      <c r="G106" s="7"/>
      <c r="H106" s="17" t="s">
        <v>10658</v>
      </c>
      <c r="I106" s="7">
        <v>4.4000000000000004</v>
      </c>
      <c r="J106" s="7">
        <v>596</v>
      </c>
      <c r="K106" s="7" t="s">
        <v>10659</v>
      </c>
      <c r="L106" s="7" t="s">
        <v>10660</v>
      </c>
      <c r="M106" s="7" t="s">
        <v>10569</v>
      </c>
      <c r="N106" s="7" t="s">
        <v>1580</v>
      </c>
      <c r="O106" s="7"/>
      <c r="P106" s="7"/>
      <c r="Q106" s="7"/>
      <c r="R106" s="7"/>
      <c r="S106" s="7"/>
      <c r="T106" s="7"/>
      <c r="U106" s="7"/>
      <c r="V106" s="7"/>
      <c r="W106" s="7"/>
      <c r="X106" s="7"/>
      <c r="Y106" s="7"/>
      <c r="Z106" s="7"/>
      <c r="AA106" s="7"/>
      <c r="AB106" s="7"/>
    </row>
    <row r="107" spans="1:28" ht="22.5" customHeight="1">
      <c r="A107" t="s">
        <v>10000</v>
      </c>
      <c r="B107" s="7" t="s">
        <v>716</v>
      </c>
      <c r="C107" s="7" t="s">
        <v>10661</v>
      </c>
      <c r="D107" s="7" t="s">
        <v>10662</v>
      </c>
      <c r="E107" s="7" t="s">
        <v>10663</v>
      </c>
      <c r="F107" s="7" t="s">
        <v>10664</v>
      </c>
      <c r="G107" s="7"/>
      <c r="H107" s="10" t="s">
        <v>10665</v>
      </c>
      <c r="I107" s="7">
        <v>4.5</v>
      </c>
      <c r="J107" s="7">
        <v>479</v>
      </c>
      <c r="K107" s="7" t="s">
        <v>10666</v>
      </c>
      <c r="L107" s="7" t="s">
        <v>10646</v>
      </c>
      <c r="M107" s="7" t="s">
        <v>10569</v>
      </c>
      <c r="N107" s="7" t="s">
        <v>10667</v>
      </c>
      <c r="O107" s="7"/>
      <c r="P107" s="7"/>
      <c r="Q107" s="7"/>
      <c r="R107" s="7"/>
      <c r="S107" s="7"/>
      <c r="T107" s="7"/>
      <c r="U107" s="7"/>
      <c r="V107" s="7"/>
      <c r="W107" s="7"/>
      <c r="X107" s="7"/>
      <c r="Y107" s="7"/>
      <c r="Z107" s="7"/>
      <c r="AA107" s="7"/>
      <c r="AB107" s="7"/>
    </row>
    <row r="108" spans="1:28" ht="22.5" customHeight="1">
      <c r="A108" t="s">
        <v>10000</v>
      </c>
      <c r="B108" s="7" t="s">
        <v>716</v>
      </c>
      <c r="C108" s="7" t="s">
        <v>10668</v>
      </c>
      <c r="D108" s="7" t="s">
        <v>10669</v>
      </c>
      <c r="E108" s="7" t="s">
        <v>10670</v>
      </c>
      <c r="F108" s="7" t="s">
        <v>10671</v>
      </c>
      <c r="G108" s="7"/>
      <c r="H108" s="10" t="s">
        <v>10672</v>
      </c>
      <c r="I108" s="7">
        <v>4</v>
      </c>
      <c r="J108" s="7">
        <v>69</v>
      </c>
      <c r="K108" s="7" t="s">
        <v>10673</v>
      </c>
      <c r="L108" s="7" t="s">
        <v>10674</v>
      </c>
      <c r="M108" s="7" t="s">
        <v>10569</v>
      </c>
      <c r="N108" s="7" t="s">
        <v>316</v>
      </c>
      <c r="O108" s="7"/>
      <c r="P108" s="7"/>
      <c r="Q108" s="7"/>
      <c r="R108" s="7"/>
      <c r="S108" s="7"/>
      <c r="T108" s="7"/>
      <c r="U108" s="7"/>
      <c r="V108" s="7"/>
      <c r="W108" s="7"/>
      <c r="X108" s="7"/>
      <c r="Y108" s="7"/>
      <c r="Z108" s="7"/>
      <c r="AA108" s="7"/>
      <c r="AB108" s="7"/>
    </row>
    <row r="109" spans="1:28" ht="22.5" customHeight="1">
      <c r="A109" t="s">
        <v>10000</v>
      </c>
      <c r="B109" s="7" t="s">
        <v>716</v>
      </c>
      <c r="C109" s="7" t="s">
        <v>10675</v>
      </c>
      <c r="D109" s="7" t="s">
        <v>10676</v>
      </c>
      <c r="E109" s="7" t="s">
        <v>10677</v>
      </c>
      <c r="F109" s="7" t="s">
        <v>10678</v>
      </c>
      <c r="G109" s="7"/>
      <c r="H109" s="10" t="s">
        <v>10679</v>
      </c>
      <c r="I109" s="7">
        <v>3.6</v>
      </c>
      <c r="J109" s="7">
        <v>192</v>
      </c>
      <c r="K109" s="7" t="s">
        <v>10680</v>
      </c>
      <c r="L109" s="7" t="s">
        <v>10660</v>
      </c>
      <c r="M109" s="7" t="s">
        <v>10569</v>
      </c>
      <c r="N109" s="7" t="s">
        <v>316</v>
      </c>
      <c r="O109" s="7"/>
      <c r="P109" s="7"/>
      <c r="Q109" s="7"/>
      <c r="R109" s="7"/>
      <c r="S109" s="7"/>
      <c r="T109" s="7"/>
      <c r="U109" s="7"/>
      <c r="V109" s="7"/>
      <c r="W109" s="7"/>
      <c r="X109" s="7"/>
      <c r="Y109" s="7"/>
      <c r="Z109" s="7"/>
      <c r="AA109" s="7"/>
      <c r="AB109" s="7"/>
    </row>
    <row r="110" spans="1:28" ht="22.5" customHeight="1">
      <c r="A110" t="s">
        <v>10000</v>
      </c>
      <c r="B110" s="7" t="s">
        <v>872</v>
      </c>
      <c r="C110" s="7" t="s">
        <v>10681</v>
      </c>
      <c r="D110" s="7" t="s">
        <v>10682</v>
      </c>
      <c r="E110" s="7" t="s">
        <v>10683</v>
      </c>
      <c r="F110" s="7" t="s">
        <v>10684</v>
      </c>
      <c r="G110" s="7"/>
      <c r="H110" s="10" t="s">
        <v>10685</v>
      </c>
      <c r="I110" s="7">
        <v>4.7</v>
      </c>
      <c r="J110" s="7" t="s">
        <v>10686</v>
      </c>
      <c r="K110" s="7" t="s">
        <v>10687</v>
      </c>
      <c r="L110" s="7" t="s">
        <v>10688</v>
      </c>
      <c r="M110" s="7" t="s">
        <v>872</v>
      </c>
      <c r="N110" s="7" t="s">
        <v>316</v>
      </c>
      <c r="O110" s="7"/>
      <c r="P110" s="7"/>
      <c r="Q110" s="7"/>
      <c r="R110" s="7"/>
      <c r="S110" s="7"/>
      <c r="T110" s="7"/>
      <c r="U110" s="7"/>
      <c r="V110" s="7"/>
      <c r="W110" s="7"/>
      <c r="X110" s="7"/>
      <c r="Y110" s="7"/>
      <c r="Z110" s="7"/>
      <c r="AA110" s="7"/>
      <c r="AB110" s="7"/>
    </row>
    <row r="111" spans="1:28" ht="22.5" customHeight="1">
      <c r="A111" t="s">
        <v>10000</v>
      </c>
      <c r="B111" s="7" t="s">
        <v>872</v>
      </c>
      <c r="C111" s="7" t="s">
        <v>10689</v>
      </c>
      <c r="D111" s="7" t="s">
        <v>10690</v>
      </c>
      <c r="E111" s="7" t="s">
        <v>10691</v>
      </c>
      <c r="F111" s="7" t="s">
        <v>10692</v>
      </c>
      <c r="G111" s="7"/>
      <c r="H111" s="10" t="s">
        <v>10693</v>
      </c>
      <c r="I111" s="7">
        <v>4.8</v>
      </c>
      <c r="J111" s="7" t="s">
        <v>10694</v>
      </c>
      <c r="K111" s="7" t="s">
        <v>10695</v>
      </c>
      <c r="L111" s="7" t="s">
        <v>10696</v>
      </c>
      <c r="M111" s="7" t="s">
        <v>872</v>
      </c>
      <c r="N111" s="7" t="s">
        <v>316</v>
      </c>
      <c r="O111" s="7"/>
      <c r="P111" s="7"/>
      <c r="Q111" s="7"/>
      <c r="R111" s="7"/>
      <c r="S111" s="7"/>
      <c r="T111" s="7"/>
      <c r="U111" s="7"/>
      <c r="V111" s="7"/>
      <c r="W111" s="7"/>
      <c r="X111" s="7"/>
      <c r="Y111" s="7"/>
      <c r="Z111" s="7"/>
      <c r="AA111" s="7"/>
      <c r="AB111" s="7"/>
    </row>
    <row r="112" spans="1:28" ht="22.5" customHeight="1">
      <c r="A112" t="s">
        <v>10000</v>
      </c>
      <c r="B112" s="7" t="s">
        <v>872</v>
      </c>
      <c r="C112" s="7" t="s">
        <v>10697</v>
      </c>
      <c r="D112" s="7" t="s">
        <v>10698</v>
      </c>
      <c r="E112" s="7" t="s">
        <v>10699</v>
      </c>
      <c r="F112" s="7" t="s">
        <v>10700</v>
      </c>
      <c r="G112" s="7"/>
      <c r="H112" s="10" t="s">
        <v>10701</v>
      </c>
      <c r="I112" s="7">
        <v>4.8</v>
      </c>
      <c r="J112" s="7">
        <v>800</v>
      </c>
      <c r="K112" s="7" t="s">
        <v>10702</v>
      </c>
      <c r="L112" s="7" t="s">
        <v>10703</v>
      </c>
      <c r="M112" s="7" t="s">
        <v>872</v>
      </c>
      <c r="N112" s="7" t="s">
        <v>888</v>
      </c>
      <c r="O112" s="7"/>
      <c r="P112" s="7"/>
      <c r="Q112" s="7"/>
      <c r="R112" s="7"/>
      <c r="S112" s="7"/>
      <c r="T112" s="7"/>
      <c r="U112" s="7"/>
      <c r="V112" s="7"/>
      <c r="W112" s="7"/>
      <c r="X112" s="7"/>
      <c r="Y112" s="7"/>
      <c r="Z112" s="7"/>
      <c r="AA112" s="7"/>
      <c r="AB112" s="7"/>
    </row>
    <row r="113" spans="1:28" ht="22.5" customHeight="1">
      <c r="A113" t="s">
        <v>10000</v>
      </c>
      <c r="B113" s="7" t="s">
        <v>872</v>
      </c>
      <c r="C113" s="7" t="s">
        <v>10704</v>
      </c>
      <c r="D113" s="7" t="s">
        <v>10705</v>
      </c>
      <c r="E113" s="7" t="s">
        <v>10706</v>
      </c>
      <c r="F113" s="7" t="s">
        <v>10707</v>
      </c>
      <c r="G113" s="7"/>
      <c r="H113" s="10" t="s">
        <v>10708</v>
      </c>
      <c r="I113" s="7">
        <v>4.5999999999999996</v>
      </c>
      <c r="J113" s="7">
        <v>560</v>
      </c>
      <c r="K113" s="7" t="s">
        <v>10709</v>
      </c>
      <c r="L113" s="7" t="s">
        <v>10710</v>
      </c>
      <c r="M113" s="7" t="s">
        <v>872</v>
      </c>
      <c r="N113" s="7" t="s">
        <v>462</v>
      </c>
      <c r="O113" s="7"/>
      <c r="P113" s="7"/>
      <c r="Q113" s="7"/>
      <c r="R113" s="7"/>
      <c r="S113" s="7"/>
      <c r="T113" s="7"/>
      <c r="U113" s="7"/>
      <c r="V113" s="7"/>
      <c r="W113" s="7"/>
      <c r="X113" s="7"/>
      <c r="Y113" s="7"/>
      <c r="Z113" s="7"/>
      <c r="AA113" s="7"/>
      <c r="AB113" s="7"/>
    </row>
    <row r="114" spans="1:28" ht="22.5" customHeight="1">
      <c r="A114" t="s">
        <v>10000</v>
      </c>
      <c r="B114" s="7" t="s">
        <v>872</v>
      </c>
      <c r="C114" s="7" t="s">
        <v>10711</v>
      </c>
      <c r="D114" s="7" t="s">
        <v>10712</v>
      </c>
      <c r="E114" s="7" t="s">
        <v>10713</v>
      </c>
      <c r="F114" s="7" t="s">
        <v>10700</v>
      </c>
      <c r="G114" s="7"/>
      <c r="H114" s="10" t="s">
        <v>10714</v>
      </c>
      <c r="I114" s="7">
        <v>4.9000000000000004</v>
      </c>
      <c r="J114" s="7">
        <v>405</v>
      </c>
      <c r="K114" s="7" t="s">
        <v>10715</v>
      </c>
      <c r="L114" s="7" t="s">
        <v>10716</v>
      </c>
      <c r="M114" s="7" t="s">
        <v>10717</v>
      </c>
      <c r="N114" s="7" t="s">
        <v>888</v>
      </c>
      <c r="O114" s="7"/>
      <c r="P114" s="7"/>
      <c r="Q114" s="7"/>
      <c r="R114" s="7"/>
      <c r="S114" s="7"/>
      <c r="T114" s="7"/>
      <c r="U114" s="7"/>
      <c r="V114" s="7"/>
      <c r="W114" s="7"/>
      <c r="X114" s="7"/>
      <c r="Y114" s="7"/>
      <c r="Z114" s="7"/>
      <c r="AA114" s="7"/>
      <c r="AB114" s="7"/>
    </row>
    <row r="115" spans="1:28" ht="22.5" customHeight="1">
      <c r="A115" t="s">
        <v>10000</v>
      </c>
      <c r="B115" s="7" t="s">
        <v>872</v>
      </c>
      <c r="C115" s="7" t="s">
        <v>10718</v>
      </c>
      <c r="D115" s="7" t="s">
        <v>10718</v>
      </c>
      <c r="E115" s="7" t="s">
        <v>10719</v>
      </c>
      <c r="F115" s="7" t="s">
        <v>10720</v>
      </c>
      <c r="G115" s="7"/>
      <c r="H115" s="10" t="s">
        <v>10721</v>
      </c>
      <c r="I115" s="7">
        <v>4.9000000000000004</v>
      </c>
      <c r="J115" s="7">
        <v>523</v>
      </c>
      <c r="K115" s="7" t="s">
        <v>10722</v>
      </c>
      <c r="L115" s="7" t="s">
        <v>10723</v>
      </c>
      <c r="M115" s="7" t="s">
        <v>6586</v>
      </c>
      <c r="N115" s="7" t="s">
        <v>316</v>
      </c>
      <c r="O115" s="7"/>
      <c r="P115" s="7"/>
      <c r="Q115" s="7"/>
      <c r="R115" s="7"/>
      <c r="S115" s="7"/>
      <c r="T115" s="7"/>
      <c r="U115" s="7"/>
      <c r="V115" s="7"/>
      <c r="W115" s="7"/>
      <c r="X115" s="7"/>
      <c r="Y115" s="7"/>
      <c r="Z115" s="7"/>
      <c r="AA115" s="7"/>
      <c r="AB115" s="7"/>
    </row>
    <row r="116" spans="1:28" ht="22.5" customHeight="1">
      <c r="A116" t="s">
        <v>10000</v>
      </c>
      <c r="B116" s="7" t="s">
        <v>872</v>
      </c>
      <c r="C116" s="7" t="s">
        <v>10724</v>
      </c>
      <c r="D116" s="7" t="s">
        <v>10725</v>
      </c>
      <c r="E116" s="7" t="s">
        <v>10726</v>
      </c>
      <c r="F116" s="7"/>
      <c r="G116" s="7"/>
      <c r="H116" s="10" t="s">
        <v>10727</v>
      </c>
      <c r="I116" s="7">
        <v>4.9000000000000004</v>
      </c>
      <c r="J116" s="7">
        <v>256</v>
      </c>
      <c r="K116" s="7" t="s">
        <v>10728</v>
      </c>
      <c r="L116" s="7" t="s">
        <v>10729</v>
      </c>
      <c r="M116" s="7" t="s">
        <v>872</v>
      </c>
      <c r="N116" s="7" t="s">
        <v>316</v>
      </c>
      <c r="O116" s="7"/>
      <c r="P116" s="7"/>
      <c r="Q116" s="7"/>
      <c r="R116" s="7"/>
      <c r="S116" s="7"/>
      <c r="T116" s="7"/>
      <c r="U116" s="7"/>
      <c r="V116" s="7"/>
      <c r="W116" s="7"/>
      <c r="X116" s="7"/>
      <c r="Y116" s="7"/>
      <c r="Z116" s="7"/>
      <c r="AA116" s="7"/>
      <c r="AB116" s="7"/>
    </row>
    <row r="117" spans="1:28" ht="22.5" customHeight="1">
      <c r="A117" t="s">
        <v>10000</v>
      </c>
      <c r="B117" s="7" t="s">
        <v>872</v>
      </c>
      <c r="C117" s="7" t="s">
        <v>10730</v>
      </c>
      <c r="D117" s="7" t="s">
        <v>10731</v>
      </c>
      <c r="E117" s="7" t="s">
        <v>10732</v>
      </c>
      <c r="F117" s="7" t="s">
        <v>10733</v>
      </c>
      <c r="G117" s="7"/>
      <c r="H117" s="10" t="s">
        <v>10734</v>
      </c>
      <c r="I117" s="7">
        <v>4.5999999999999996</v>
      </c>
      <c r="J117" s="7">
        <v>204</v>
      </c>
      <c r="K117" s="7" t="s">
        <v>10735</v>
      </c>
      <c r="L117" s="7" t="s">
        <v>10736</v>
      </c>
      <c r="M117" s="7" t="s">
        <v>872</v>
      </c>
      <c r="N117" s="7" t="s">
        <v>316</v>
      </c>
      <c r="O117" s="7"/>
      <c r="P117" s="7"/>
      <c r="Q117" s="7"/>
      <c r="R117" s="7"/>
      <c r="S117" s="7"/>
      <c r="T117" s="7"/>
      <c r="U117" s="7"/>
      <c r="V117" s="7"/>
      <c r="W117" s="7"/>
      <c r="X117" s="7"/>
      <c r="Y117" s="7"/>
      <c r="Z117" s="7"/>
      <c r="AA117" s="7"/>
      <c r="AB117" s="7"/>
    </row>
    <row r="118" spans="1:28" ht="22.5" customHeight="1">
      <c r="A118" t="s">
        <v>10000</v>
      </c>
      <c r="B118" s="7" t="s">
        <v>872</v>
      </c>
      <c r="C118" s="7" t="s">
        <v>10737</v>
      </c>
      <c r="D118" s="7" t="s">
        <v>10738</v>
      </c>
      <c r="E118" s="7" t="s">
        <v>10739</v>
      </c>
      <c r="F118" s="7" t="s">
        <v>10740</v>
      </c>
      <c r="G118" s="7"/>
      <c r="H118" s="10" t="s">
        <v>10741</v>
      </c>
      <c r="I118" s="7">
        <v>4.9000000000000004</v>
      </c>
      <c r="J118" s="7" t="s">
        <v>7329</v>
      </c>
      <c r="K118" s="7" t="s">
        <v>10742</v>
      </c>
      <c r="L118" s="7" t="s">
        <v>10716</v>
      </c>
      <c r="M118" s="7" t="s">
        <v>872</v>
      </c>
      <c r="N118" s="7" t="s">
        <v>316</v>
      </c>
      <c r="O118" s="7"/>
      <c r="P118" s="7"/>
      <c r="Q118" s="7"/>
      <c r="R118" s="7"/>
      <c r="S118" s="7"/>
      <c r="T118" s="7"/>
      <c r="U118" s="7"/>
      <c r="V118" s="7"/>
      <c r="W118" s="7"/>
      <c r="X118" s="7"/>
      <c r="Y118" s="7"/>
      <c r="Z118" s="7"/>
      <c r="AA118" s="7"/>
      <c r="AB118" s="7"/>
    </row>
    <row r="119" spans="1:28" ht="22.5" customHeight="1">
      <c r="A119" t="s">
        <v>10000</v>
      </c>
      <c r="B119" s="7" t="s">
        <v>872</v>
      </c>
      <c r="C119" s="7" t="s">
        <v>10743</v>
      </c>
      <c r="D119" s="7" t="s">
        <v>10744</v>
      </c>
      <c r="E119" s="7" t="s">
        <v>10745</v>
      </c>
      <c r="F119" s="7" t="s">
        <v>10746</v>
      </c>
      <c r="G119" s="7"/>
      <c r="H119" s="10" t="s">
        <v>10747</v>
      </c>
      <c r="I119" s="7">
        <v>5</v>
      </c>
      <c r="J119" s="7">
        <v>83</v>
      </c>
      <c r="K119" s="7" t="s">
        <v>10748</v>
      </c>
      <c r="L119" s="7" t="s">
        <v>10749</v>
      </c>
      <c r="M119" s="7" t="s">
        <v>872</v>
      </c>
      <c r="N119" s="7" t="s">
        <v>316</v>
      </c>
      <c r="O119" s="7"/>
      <c r="P119" s="7"/>
      <c r="Q119" s="7"/>
      <c r="R119" s="7"/>
      <c r="S119" s="7"/>
      <c r="T119" s="7"/>
      <c r="U119" s="7"/>
      <c r="V119" s="7"/>
      <c r="W119" s="7"/>
      <c r="X119" s="7"/>
      <c r="Y119" s="7"/>
      <c r="Z119" s="7"/>
      <c r="AA119" s="7"/>
      <c r="AB119" s="7"/>
    </row>
    <row r="120" spans="1:28" ht="22.5" customHeight="1">
      <c r="A120" t="s">
        <v>10000</v>
      </c>
      <c r="B120" s="7" t="s">
        <v>872</v>
      </c>
      <c r="C120" s="7" t="s">
        <v>10750</v>
      </c>
      <c r="D120" s="7" t="s">
        <v>10751</v>
      </c>
      <c r="E120" s="7" t="s">
        <v>10752</v>
      </c>
      <c r="F120" s="7" t="s">
        <v>10692</v>
      </c>
      <c r="G120" s="7"/>
      <c r="H120" s="10" t="s">
        <v>10753</v>
      </c>
      <c r="I120" s="7">
        <v>5</v>
      </c>
      <c r="J120" s="7">
        <v>377</v>
      </c>
      <c r="K120" s="7" t="s">
        <v>10754</v>
      </c>
      <c r="L120" s="7" t="s">
        <v>10755</v>
      </c>
      <c r="M120" s="7" t="s">
        <v>6586</v>
      </c>
      <c r="N120" s="7" t="s">
        <v>316</v>
      </c>
      <c r="O120" s="7"/>
      <c r="P120" s="7"/>
      <c r="Q120" s="7"/>
      <c r="R120" s="7"/>
      <c r="S120" s="7"/>
      <c r="T120" s="7"/>
      <c r="U120" s="7"/>
      <c r="V120" s="7"/>
      <c r="W120" s="7"/>
      <c r="X120" s="7"/>
      <c r="Y120" s="7"/>
      <c r="Z120" s="7"/>
      <c r="AA120" s="7"/>
      <c r="AB120" s="7"/>
    </row>
    <row r="121" spans="1:28" ht="22.5" customHeight="1">
      <c r="A121" t="s">
        <v>10000</v>
      </c>
      <c r="B121" s="7" t="s">
        <v>872</v>
      </c>
      <c r="C121" s="7" t="s">
        <v>10756</v>
      </c>
      <c r="D121" s="7" t="s">
        <v>10757</v>
      </c>
      <c r="E121" s="7" t="s">
        <v>10758</v>
      </c>
      <c r="F121" s="7" t="s">
        <v>10684</v>
      </c>
      <c r="G121" s="7"/>
      <c r="H121" s="10" t="s">
        <v>10759</v>
      </c>
      <c r="I121" s="7">
        <v>4.8</v>
      </c>
      <c r="J121" s="7" t="s">
        <v>10694</v>
      </c>
      <c r="K121" s="7" t="s">
        <v>10760</v>
      </c>
      <c r="L121" s="7" t="s">
        <v>10761</v>
      </c>
      <c r="M121" s="7" t="s">
        <v>872</v>
      </c>
      <c r="N121" s="7" t="s">
        <v>316</v>
      </c>
      <c r="O121" s="7"/>
      <c r="P121" s="7"/>
      <c r="Q121" s="7"/>
      <c r="R121" s="7"/>
      <c r="S121" s="7"/>
      <c r="T121" s="7"/>
      <c r="U121" s="7"/>
      <c r="V121" s="7"/>
      <c r="W121" s="7"/>
      <c r="X121" s="7"/>
      <c r="Y121" s="7"/>
      <c r="Z121" s="7"/>
      <c r="AA121" s="7"/>
      <c r="AB121" s="7"/>
    </row>
    <row r="122" spans="1:28" ht="22.5" customHeight="1">
      <c r="A122" t="s">
        <v>10000</v>
      </c>
      <c r="B122" s="7" t="s">
        <v>872</v>
      </c>
      <c r="C122" s="7" t="s">
        <v>10762</v>
      </c>
      <c r="D122" s="7" t="s">
        <v>10763</v>
      </c>
      <c r="E122" s="7" t="s">
        <v>10745</v>
      </c>
      <c r="F122" s="7" t="s">
        <v>10746</v>
      </c>
      <c r="G122" s="7"/>
      <c r="H122" s="10" t="s">
        <v>10764</v>
      </c>
      <c r="I122" s="7">
        <v>4.9000000000000004</v>
      </c>
      <c r="J122" s="7">
        <v>349</v>
      </c>
      <c r="K122" s="7" t="s">
        <v>10637</v>
      </c>
      <c r="L122" s="7" t="s">
        <v>10765</v>
      </c>
      <c r="M122" s="7" t="s">
        <v>10766</v>
      </c>
      <c r="N122" s="7" t="s">
        <v>324</v>
      </c>
      <c r="O122" s="7"/>
      <c r="P122" s="7"/>
      <c r="Q122" s="7"/>
      <c r="R122" s="7"/>
      <c r="S122" s="7"/>
      <c r="T122" s="7"/>
      <c r="U122" s="7"/>
      <c r="V122" s="7"/>
      <c r="W122" s="7"/>
      <c r="X122" s="7"/>
      <c r="Y122" s="7"/>
      <c r="Z122" s="7"/>
      <c r="AA122" s="7"/>
      <c r="AB122" s="7"/>
    </row>
    <row r="123" spans="1:28" ht="22.5" customHeight="1">
      <c r="A123" t="s">
        <v>10000</v>
      </c>
      <c r="B123" s="7" t="s">
        <v>872</v>
      </c>
      <c r="C123" s="7" t="s">
        <v>10767</v>
      </c>
      <c r="D123" s="7" t="s">
        <v>10768</v>
      </c>
      <c r="E123" s="7" t="s">
        <v>10713</v>
      </c>
      <c r="F123" s="7" t="s">
        <v>10769</v>
      </c>
      <c r="G123" s="7"/>
      <c r="H123" s="10" t="s">
        <v>10770</v>
      </c>
      <c r="I123" s="7">
        <v>4.9000000000000004</v>
      </c>
      <c r="J123" s="7">
        <v>427</v>
      </c>
      <c r="K123" s="7" t="s">
        <v>10771</v>
      </c>
      <c r="L123" s="7" t="s">
        <v>10723</v>
      </c>
      <c r="M123" s="7" t="s">
        <v>6586</v>
      </c>
      <c r="N123" s="7" t="s">
        <v>316</v>
      </c>
      <c r="O123" s="7"/>
      <c r="P123" s="7"/>
      <c r="Q123" s="7"/>
      <c r="R123" s="7"/>
      <c r="S123" s="7"/>
      <c r="T123" s="7"/>
      <c r="U123" s="7"/>
      <c r="V123" s="7"/>
      <c r="W123" s="7"/>
      <c r="X123" s="7"/>
      <c r="Y123" s="7"/>
      <c r="Z123" s="7"/>
      <c r="AA123" s="7"/>
      <c r="AB123" s="7"/>
    </row>
    <row r="124" spans="1:28" ht="22.5" customHeight="1">
      <c r="A124" t="s">
        <v>10000</v>
      </c>
      <c r="B124" s="7" t="s">
        <v>872</v>
      </c>
      <c r="C124" s="7" t="s">
        <v>10772</v>
      </c>
      <c r="D124" s="7" t="s">
        <v>10773</v>
      </c>
      <c r="E124" s="7" t="s">
        <v>10774</v>
      </c>
      <c r="F124" s="7" t="s">
        <v>10775</v>
      </c>
      <c r="G124" s="7"/>
      <c r="H124" s="10" t="s">
        <v>10776</v>
      </c>
      <c r="I124" s="7">
        <v>4.9000000000000004</v>
      </c>
      <c r="J124" s="7">
        <v>245</v>
      </c>
      <c r="K124" s="7" t="s">
        <v>10777</v>
      </c>
      <c r="L124" s="7" t="s">
        <v>10778</v>
      </c>
      <c r="M124" s="7" t="s">
        <v>872</v>
      </c>
      <c r="N124" s="7" t="s">
        <v>316</v>
      </c>
      <c r="O124" s="7"/>
      <c r="P124" s="7"/>
      <c r="Q124" s="7"/>
      <c r="R124" s="7"/>
      <c r="S124" s="7"/>
      <c r="T124" s="7"/>
      <c r="U124" s="7"/>
      <c r="V124" s="7"/>
      <c r="W124" s="7"/>
      <c r="X124" s="7"/>
      <c r="Y124" s="7"/>
      <c r="Z124" s="7"/>
      <c r="AA124" s="7"/>
      <c r="AB124" s="7"/>
    </row>
    <row r="125" spans="1:28" ht="22.5" customHeight="1">
      <c r="A125" t="s">
        <v>10000</v>
      </c>
      <c r="B125" s="7" t="s">
        <v>872</v>
      </c>
      <c r="C125" s="7" t="s">
        <v>10779</v>
      </c>
      <c r="D125" s="7" t="s">
        <v>10780</v>
      </c>
      <c r="E125" s="7" t="s">
        <v>10781</v>
      </c>
      <c r="F125" s="7" t="s">
        <v>10782</v>
      </c>
      <c r="G125" s="7"/>
      <c r="H125" s="10" t="s">
        <v>10783</v>
      </c>
      <c r="I125" s="7">
        <v>4.8</v>
      </c>
      <c r="J125" s="7">
        <v>706</v>
      </c>
      <c r="K125" s="7" t="s">
        <v>10784</v>
      </c>
      <c r="L125" s="7" t="s">
        <v>10785</v>
      </c>
      <c r="M125" s="7" t="s">
        <v>872</v>
      </c>
      <c r="N125" s="7" t="s">
        <v>316</v>
      </c>
      <c r="O125" s="7"/>
      <c r="P125" s="7"/>
      <c r="Q125" s="7"/>
      <c r="R125" s="7"/>
      <c r="S125" s="7"/>
      <c r="T125" s="7"/>
      <c r="U125" s="7"/>
      <c r="V125" s="7"/>
      <c r="W125" s="7"/>
      <c r="X125" s="7"/>
      <c r="Y125" s="7"/>
      <c r="Z125" s="7"/>
      <c r="AA125" s="7"/>
      <c r="AB125" s="7"/>
    </row>
    <row r="126" spans="1:28" ht="22.5" customHeight="1">
      <c r="A126" t="s">
        <v>10000</v>
      </c>
      <c r="B126" s="7" t="s">
        <v>872</v>
      </c>
      <c r="C126" s="7" t="s">
        <v>10786</v>
      </c>
      <c r="D126" s="7" t="s">
        <v>10787</v>
      </c>
      <c r="E126" s="7" t="s">
        <v>10788</v>
      </c>
      <c r="F126" s="7" t="s">
        <v>10782</v>
      </c>
      <c r="G126" s="7"/>
      <c r="H126" s="10" t="s">
        <v>10789</v>
      </c>
      <c r="I126" s="7">
        <v>4.9000000000000004</v>
      </c>
      <c r="J126" s="7">
        <v>343</v>
      </c>
      <c r="K126" s="7" t="s">
        <v>10790</v>
      </c>
      <c r="L126" s="7" t="s">
        <v>10791</v>
      </c>
      <c r="M126" s="7" t="s">
        <v>6586</v>
      </c>
      <c r="N126" s="7" t="s">
        <v>316</v>
      </c>
      <c r="O126" s="7"/>
      <c r="P126" s="7"/>
      <c r="Q126" s="7"/>
      <c r="R126" s="7"/>
      <c r="S126" s="7"/>
      <c r="T126" s="7"/>
      <c r="U126" s="7"/>
      <c r="V126" s="7"/>
      <c r="W126" s="7"/>
      <c r="X126" s="7"/>
      <c r="Y126" s="7"/>
      <c r="Z126" s="7"/>
      <c r="AA126" s="7"/>
      <c r="AB126" s="7"/>
    </row>
    <row r="127" spans="1:28" ht="22.5" customHeight="1">
      <c r="A127" t="s">
        <v>10000</v>
      </c>
      <c r="B127" s="7" t="s">
        <v>872</v>
      </c>
      <c r="C127" s="7" t="s">
        <v>10792</v>
      </c>
      <c r="D127" s="7" t="s">
        <v>10793</v>
      </c>
      <c r="E127" s="7" t="s">
        <v>10794</v>
      </c>
      <c r="F127" s="7" t="s">
        <v>10795</v>
      </c>
      <c r="G127" s="7"/>
      <c r="H127" s="17" t="s">
        <v>10734</v>
      </c>
      <c r="I127" s="7">
        <v>4.8</v>
      </c>
      <c r="J127" s="7">
        <v>232</v>
      </c>
      <c r="K127" s="7" t="s">
        <v>10796</v>
      </c>
      <c r="L127" s="7" t="s">
        <v>10797</v>
      </c>
      <c r="M127" s="7" t="s">
        <v>872</v>
      </c>
      <c r="N127" s="7" t="s">
        <v>888</v>
      </c>
      <c r="O127" s="7"/>
      <c r="P127" s="7"/>
      <c r="Q127" s="7"/>
      <c r="R127" s="7"/>
      <c r="S127" s="7"/>
      <c r="T127" s="7"/>
      <c r="U127" s="7"/>
      <c r="V127" s="7"/>
      <c r="W127" s="7"/>
      <c r="X127" s="7"/>
      <c r="Y127" s="7"/>
      <c r="Z127" s="7"/>
      <c r="AA127" s="7"/>
      <c r="AB127" s="7"/>
    </row>
    <row r="128" spans="1:28" ht="22.5" customHeight="1">
      <c r="A128" t="s">
        <v>10000</v>
      </c>
      <c r="B128" s="7" t="s">
        <v>872</v>
      </c>
      <c r="C128" s="7" t="s">
        <v>10798</v>
      </c>
      <c r="D128" s="7" t="s">
        <v>10799</v>
      </c>
      <c r="E128" s="7" t="s">
        <v>10800</v>
      </c>
      <c r="F128" s="7" t="s">
        <v>10801</v>
      </c>
      <c r="G128" s="7"/>
      <c r="H128" s="10" t="s">
        <v>10802</v>
      </c>
      <c r="I128" s="7">
        <v>4.9000000000000004</v>
      </c>
      <c r="J128" s="7">
        <v>394</v>
      </c>
      <c r="K128" s="7" t="s">
        <v>10803</v>
      </c>
      <c r="L128" s="7" t="s">
        <v>10804</v>
      </c>
      <c r="M128" s="7" t="s">
        <v>6586</v>
      </c>
      <c r="N128" s="7" t="s">
        <v>316</v>
      </c>
      <c r="O128" s="7"/>
      <c r="P128" s="7"/>
      <c r="Q128" s="7"/>
      <c r="R128" s="7"/>
      <c r="S128" s="7"/>
      <c r="T128" s="7"/>
      <c r="U128" s="7"/>
      <c r="V128" s="7"/>
      <c r="W128" s="7"/>
      <c r="X128" s="7"/>
      <c r="Y128" s="7"/>
      <c r="Z128" s="7"/>
      <c r="AA128" s="7"/>
      <c r="AB128" s="7"/>
    </row>
    <row r="129" spans="1:28" ht="22.5" customHeight="1">
      <c r="A129" t="s">
        <v>10000</v>
      </c>
      <c r="B129" s="7" t="s">
        <v>872</v>
      </c>
      <c r="C129" s="7" t="s">
        <v>10805</v>
      </c>
      <c r="D129" s="7" t="s">
        <v>10806</v>
      </c>
      <c r="E129" s="7" t="s">
        <v>10807</v>
      </c>
      <c r="F129" s="7" t="s">
        <v>10808</v>
      </c>
      <c r="G129" s="7"/>
      <c r="H129" s="10" t="s">
        <v>10809</v>
      </c>
      <c r="I129" s="7">
        <v>4.8</v>
      </c>
      <c r="J129" s="7">
        <v>226</v>
      </c>
      <c r="K129" s="7" t="s">
        <v>10810</v>
      </c>
      <c r="L129" s="7" t="s">
        <v>10811</v>
      </c>
      <c r="M129" s="7" t="s">
        <v>10812</v>
      </c>
      <c r="N129" s="7" t="s">
        <v>316</v>
      </c>
      <c r="O129" s="7"/>
      <c r="P129" s="7"/>
      <c r="Q129" s="7"/>
      <c r="R129" s="7"/>
      <c r="S129" s="7"/>
      <c r="T129" s="7"/>
      <c r="U129" s="7"/>
      <c r="V129" s="7"/>
      <c r="W129" s="7"/>
      <c r="X129" s="7"/>
      <c r="Y129" s="7"/>
      <c r="Z129" s="7"/>
      <c r="AA129" s="7"/>
      <c r="AB129" s="7"/>
    </row>
    <row r="130" spans="1:28" ht="22.5" customHeight="1">
      <c r="A130" t="s">
        <v>10000</v>
      </c>
      <c r="B130" s="7" t="s">
        <v>1013</v>
      </c>
      <c r="C130" s="7" t="s">
        <v>10813</v>
      </c>
      <c r="D130" s="7" t="s">
        <v>10814</v>
      </c>
      <c r="E130" s="7" t="s">
        <v>10815</v>
      </c>
      <c r="F130" s="7"/>
      <c r="G130" s="7"/>
      <c r="H130" s="10" t="s">
        <v>10816</v>
      </c>
      <c r="I130" s="7">
        <v>4.7</v>
      </c>
      <c r="J130" s="7" t="s">
        <v>8026</v>
      </c>
      <c r="K130" s="7" t="s">
        <v>10817</v>
      </c>
      <c r="L130" s="7" t="s">
        <v>10818</v>
      </c>
      <c r="M130" s="7" t="s">
        <v>10819</v>
      </c>
      <c r="N130" s="7" t="s">
        <v>316</v>
      </c>
      <c r="O130" s="7"/>
      <c r="P130" s="7"/>
      <c r="Q130" s="7"/>
      <c r="R130" s="7"/>
      <c r="S130" s="7"/>
      <c r="T130" s="7"/>
      <c r="U130" s="7"/>
      <c r="V130" s="7"/>
      <c r="W130" s="7"/>
      <c r="X130" s="7"/>
      <c r="Y130" s="7"/>
      <c r="Z130" s="7"/>
      <c r="AA130" s="7"/>
      <c r="AB130" s="7"/>
    </row>
    <row r="131" spans="1:28" ht="22.5" customHeight="1">
      <c r="A131" t="s">
        <v>10000</v>
      </c>
      <c r="B131" s="7" t="s">
        <v>1013</v>
      </c>
      <c r="C131" s="7" t="s">
        <v>10820</v>
      </c>
      <c r="D131" s="7" t="s">
        <v>10821</v>
      </c>
      <c r="E131" s="7" t="s">
        <v>10822</v>
      </c>
      <c r="F131" s="7" t="s">
        <v>10823</v>
      </c>
      <c r="G131" s="7"/>
      <c r="H131" s="10" t="s">
        <v>10824</v>
      </c>
      <c r="I131" s="7">
        <v>4.9000000000000004</v>
      </c>
      <c r="J131" s="7" t="s">
        <v>6581</v>
      </c>
      <c r="K131" s="7" t="s">
        <v>10825</v>
      </c>
      <c r="L131" s="7" t="s">
        <v>10826</v>
      </c>
      <c r="M131" s="7" t="s">
        <v>1013</v>
      </c>
      <c r="N131" s="7" t="s">
        <v>119</v>
      </c>
      <c r="O131" s="7"/>
      <c r="P131" s="7"/>
      <c r="Q131" s="7"/>
      <c r="R131" s="7"/>
      <c r="S131" s="7"/>
      <c r="T131" s="7"/>
      <c r="U131" s="7"/>
      <c r="V131" s="7"/>
      <c r="W131" s="7"/>
      <c r="X131" s="7"/>
      <c r="Y131" s="7"/>
      <c r="Z131" s="7"/>
      <c r="AA131" s="7"/>
      <c r="AB131" s="7"/>
    </row>
    <row r="132" spans="1:28" ht="22.5" customHeight="1">
      <c r="A132" t="s">
        <v>10000</v>
      </c>
      <c r="B132" s="7" t="s">
        <v>1013</v>
      </c>
      <c r="C132" s="7" t="s">
        <v>10827</v>
      </c>
      <c r="D132" s="7" t="s">
        <v>10828</v>
      </c>
      <c r="E132" s="7" t="s">
        <v>10829</v>
      </c>
      <c r="F132" s="7" t="s">
        <v>10830</v>
      </c>
      <c r="G132" s="7"/>
      <c r="H132" s="10" t="s">
        <v>10831</v>
      </c>
      <c r="I132" s="7">
        <v>4.9000000000000004</v>
      </c>
      <c r="J132" s="7">
        <v>99</v>
      </c>
      <c r="K132" s="7" t="s">
        <v>10832</v>
      </c>
      <c r="L132" s="7" t="s">
        <v>10833</v>
      </c>
      <c r="M132" s="7" t="s">
        <v>10834</v>
      </c>
      <c r="N132" s="7" t="s">
        <v>316</v>
      </c>
      <c r="O132" s="7"/>
      <c r="P132" s="7"/>
      <c r="Q132" s="7"/>
      <c r="R132" s="7"/>
      <c r="S132" s="7"/>
      <c r="T132" s="7"/>
      <c r="U132" s="7"/>
      <c r="V132" s="7"/>
      <c r="W132" s="7"/>
      <c r="X132" s="7"/>
      <c r="Y132" s="7"/>
      <c r="Z132" s="7"/>
      <c r="AA132" s="7"/>
      <c r="AB132" s="7"/>
    </row>
    <row r="133" spans="1:28" ht="22.5" customHeight="1">
      <c r="A133" t="s">
        <v>10000</v>
      </c>
      <c r="B133" s="7" t="s">
        <v>1013</v>
      </c>
      <c r="C133" s="7" t="s">
        <v>10835</v>
      </c>
      <c r="D133" s="7" t="s">
        <v>10836</v>
      </c>
      <c r="E133" s="7" t="s">
        <v>10829</v>
      </c>
      <c r="F133" s="7" t="s">
        <v>10830</v>
      </c>
      <c r="G133" s="7"/>
      <c r="H133" s="10" t="s">
        <v>10837</v>
      </c>
      <c r="I133" s="7">
        <v>4.4000000000000004</v>
      </c>
      <c r="J133" s="7">
        <v>255</v>
      </c>
      <c r="K133" s="7" t="s">
        <v>10838</v>
      </c>
      <c r="L133" s="7" t="s">
        <v>10839</v>
      </c>
      <c r="M133" s="7" t="s">
        <v>1013</v>
      </c>
      <c r="N133" s="7" t="s">
        <v>316</v>
      </c>
      <c r="O133" s="7"/>
      <c r="P133" s="7"/>
      <c r="Q133" s="7"/>
      <c r="R133" s="7"/>
      <c r="S133" s="7"/>
      <c r="T133" s="7"/>
      <c r="U133" s="7"/>
      <c r="V133" s="7"/>
      <c r="W133" s="7"/>
      <c r="X133" s="7"/>
      <c r="Y133" s="7"/>
      <c r="Z133" s="7"/>
      <c r="AA133" s="7"/>
      <c r="AB133" s="7"/>
    </row>
    <row r="134" spans="1:28" ht="22.5" customHeight="1">
      <c r="A134" t="s">
        <v>10000</v>
      </c>
      <c r="B134" s="7" t="s">
        <v>1013</v>
      </c>
      <c r="C134" s="7" t="s">
        <v>10840</v>
      </c>
      <c r="D134" s="7" t="s">
        <v>10841</v>
      </c>
      <c r="E134" s="7" t="s">
        <v>10842</v>
      </c>
      <c r="F134" s="7" t="s">
        <v>10843</v>
      </c>
      <c r="G134" s="7"/>
      <c r="H134" s="10" t="s">
        <v>10844</v>
      </c>
      <c r="I134" s="7">
        <v>4.4000000000000004</v>
      </c>
      <c r="J134" s="7">
        <v>210</v>
      </c>
      <c r="K134" s="7" t="s">
        <v>10845</v>
      </c>
      <c r="L134" s="7" t="s">
        <v>10846</v>
      </c>
      <c r="M134" s="7" t="s">
        <v>1013</v>
      </c>
      <c r="N134" s="7" t="s">
        <v>888</v>
      </c>
      <c r="O134" s="7"/>
      <c r="P134" s="7"/>
      <c r="Q134" s="7"/>
      <c r="R134" s="7"/>
      <c r="S134" s="7"/>
      <c r="T134" s="7"/>
      <c r="U134" s="7"/>
      <c r="V134" s="7"/>
      <c r="W134" s="7"/>
      <c r="X134" s="7"/>
      <c r="Y134" s="7"/>
      <c r="Z134" s="7"/>
      <c r="AA134" s="7"/>
      <c r="AB134" s="7"/>
    </row>
    <row r="135" spans="1:28" ht="22.5" customHeight="1">
      <c r="A135" t="s">
        <v>10000</v>
      </c>
      <c r="B135" s="7" t="s">
        <v>1013</v>
      </c>
      <c r="C135" s="7" t="s">
        <v>10847</v>
      </c>
      <c r="D135" s="7" t="s">
        <v>10848</v>
      </c>
      <c r="E135" s="7" t="s">
        <v>10849</v>
      </c>
      <c r="F135" s="7" t="s">
        <v>10850</v>
      </c>
      <c r="G135" s="7"/>
      <c r="H135" s="10" t="s">
        <v>10851</v>
      </c>
      <c r="I135" s="7">
        <v>4.2</v>
      </c>
      <c r="J135" s="7">
        <v>836</v>
      </c>
      <c r="K135" s="7" t="s">
        <v>10852</v>
      </c>
      <c r="L135" s="7" t="s">
        <v>10853</v>
      </c>
      <c r="M135" s="7" t="s">
        <v>1013</v>
      </c>
      <c r="N135" s="7" t="s">
        <v>316</v>
      </c>
      <c r="O135" s="7"/>
      <c r="P135" s="7"/>
      <c r="Q135" s="7"/>
      <c r="R135" s="7"/>
      <c r="S135" s="7"/>
      <c r="T135" s="7"/>
      <c r="U135" s="7"/>
      <c r="V135" s="7"/>
      <c r="W135" s="7"/>
      <c r="X135" s="7"/>
      <c r="Y135" s="7"/>
      <c r="Z135" s="7"/>
      <c r="AA135" s="7"/>
      <c r="AB135" s="7"/>
    </row>
    <row r="136" spans="1:28" ht="22.5" customHeight="1">
      <c r="A136" t="s">
        <v>10000</v>
      </c>
      <c r="B136" s="7" t="s">
        <v>1013</v>
      </c>
      <c r="C136" s="7" t="s">
        <v>10854</v>
      </c>
      <c r="D136" s="7" t="s">
        <v>10854</v>
      </c>
      <c r="E136" s="7" t="s">
        <v>10855</v>
      </c>
      <c r="F136" s="7" t="s">
        <v>10856</v>
      </c>
      <c r="G136" s="7"/>
      <c r="H136" s="10" t="s">
        <v>10857</v>
      </c>
      <c r="I136" s="7">
        <v>4.9000000000000004</v>
      </c>
      <c r="J136" s="7">
        <v>64</v>
      </c>
      <c r="K136" s="7" t="s">
        <v>10858</v>
      </c>
      <c r="L136" s="7" t="s">
        <v>10859</v>
      </c>
      <c r="M136" s="7" t="s">
        <v>10834</v>
      </c>
      <c r="N136" s="7" t="s">
        <v>316</v>
      </c>
      <c r="O136" s="7"/>
      <c r="P136" s="7"/>
      <c r="Q136" s="7"/>
      <c r="R136" s="7"/>
      <c r="S136" s="7"/>
      <c r="T136" s="7"/>
      <c r="U136" s="7"/>
      <c r="V136" s="7"/>
      <c r="W136" s="7"/>
      <c r="X136" s="7"/>
      <c r="Y136" s="7"/>
      <c r="Z136" s="7"/>
      <c r="AA136" s="7"/>
      <c r="AB136" s="7"/>
    </row>
    <row r="137" spans="1:28" ht="22.5" customHeight="1">
      <c r="A137" t="s">
        <v>10000</v>
      </c>
      <c r="B137" s="7" t="s">
        <v>1013</v>
      </c>
      <c r="C137" s="7" t="s">
        <v>10860</v>
      </c>
      <c r="D137" s="7" t="s">
        <v>10861</v>
      </c>
      <c r="E137" s="7" t="s">
        <v>10862</v>
      </c>
      <c r="F137" s="7" t="s">
        <v>10863</v>
      </c>
      <c r="G137" s="7"/>
      <c r="H137" s="10" t="s">
        <v>10864</v>
      </c>
      <c r="I137" s="7">
        <v>4.5999999999999996</v>
      </c>
      <c r="J137" s="7" t="s">
        <v>6681</v>
      </c>
      <c r="K137" s="7" t="s">
        <v>10865</v>
      </c>
      <c r="L137" s="7" t="s">
        <v>10839</v>
      </c>
      <c r="M137" s="7" t="s">
        <v>1013</v>
      </c>
      <c r="N137" s="7" t="s">
        <v>316</v>
      </c>
      <c r="O137" s="7"/>
      <c r="P137" s="7"/>
      <c r="Q137" s="7"/>
      <c r="R137" s="7"/>
      <c r="S137" s="7"/>
      <c r="T137" s="7"/>
      <c r="U137" s="7"/>
      <c r="V137" s="7"/>
      <c r="W137" s="7"/>
      <c r="X137" s="7"/>
      <c r="Y137" s="7"/>
      <c r="Z137" s="7"/>
      <c r="AA137" s="7"/>
      <c r="AB137" s="7"/>
    </row>
    <row r="138" spans="1:28" ht="22.5" customHeight="1">
      <c r="A138" t="s">
        <v>10000</v>
      </c>
      <c r="B138" s="7" t="s">
        <v>1013</v>
      </c>
      <c r="C138" s="7" t="s">
        <v>10866</v>
      </c>
      <c r="D138" s="7" t="s">
        <v>10866</v>
      </c>
      <c r="E138" s="7" t="s">
        <v>10867</v>
      </c>
      <c r="F138" s="7" t="s">
        <v>10868</v>
      </c>
      <c r="G138" s="7"/>
      <c r="H138" s="10" t="s">
        <v>10869</v>
      </c>
      <c r="I138" s="7">
        <v>5</v>
      </c>
      <c r="J138" s="7">
        <v>108</v>
      </c>
      <c r="K138" s="7" t="s">
        <v>10870</v>
      </c>
      <c r="L138" s="7" t="s">
        <v>10871</v>
      </c>
      <c r="M138" s="7" t="s">
        <v>10834</v>
      </c>
      <c r="N138" s="7" t="s">
        <v>651</v>
      </c>
      <c r="O138" s="7"/>
      <c r="P138" s="7"/>
      <c r="Q138" s="7"/>
      <c r="R138" s="7"/>
      <c r="S138" s="7"/>
      <c r="T138" s="7"/>
      <c r="U138" s="7"/>
      <c r="V138" s="7"/>
      <c r="W138" s="7"/>
      <c r="X138" s="7"/>
      <c r="Y138" s="7"/>
      <c r="Z138" s="7"/>
      <c r="AA138" s="7"/>
      <c r="AB138" s="7"/>
    </row>
    <row r="139" spans="1:28" ht="22.5" customHeight="1">
      <c r="A139" t="s">
        <v>10000</v>
      </c>
      <c r="B139" s="7" t="s">
        <v>1013</v>
      </c>
      <c r="C139" s="7" t="s">
        <v>10872</v>
      </c>
      <c r="D139" s="7" t="s">
        <v>10873</v>
      </c>
      <c r="E139" s="7" t="s">
        <v>10874</v>
      </c>
      <c r="F139" s="7" t="s">
        <v>10875</v>
      </c>
      <c r="G139" s="7"/>
      <c r="H139" s="10" t="s">
        <v>10876</v>
      </c>
      <c r="I139" s="7">
        <v>4.4000000000000004</v>
      </c>
      <c r="J139" s="7">
        <v>652</v>
      </c>
      <c r="K139" s="7" t="s">
        <v>10877</v>
      </c>
      <c r="L139" s="7" t="s">
        <v>10878</v>
      </c>
      <c r="M139" s="7" t="s">
        <v>1013</v>
      </c>
      <c r="N139" s="7" t="s">
        <v>888</v>
      </c>
      <c r="O139" s="7"/>
      <c r="P139" s="7"/>
      <c r="Q139" s="7"/>
      <c r="R139" s="7"/>
      <c r="S139" s="7"/>
      <c r="T139" s="7"/>
      <c r="U139" s="7"/>
      <c r="V139" s="7"/>
      <c r="W139" s="7"/>
      <c r="X139" s="7"/>
      <c r="Y139" s="7"/>
      <c r="Z139" s="7"/>
      <c r="AA139" s="7"/>
      <c r="AB139" s="7"/>
    </row>
    <row r="140" spans="1:28" ht="22.5" customHeight="1">
      <c r="A140" t="s">
        <v>10000</v>
      </c>
      <c r="B140" s="7" t="s">
        <v>1013</v>
      </c>
      <c r="C140" s="7" t="s">
        <v>10879</v>
      </c>
      <c r="D140" s="7" t="s">
        <v>10880</v>
      </c>
      <c r="E140" s="7" t="s">
        <v>10881</v>
      </c>
      <c r="F140" s="7" t="s">
        <v>10882</v>
      </c>
      <c r="G140" s="7"/>
      <c r="H140" s="10" t="s">
        <v>10883</v>
      </c>
      <c r="I140" s="7">
        <v>4.7</v>
      </c>
      <c r="J140" s="7">
        <v>278</v>
      </c>
      <c r="K140" s="7" t="s">
        <v>10884</v>
      </c>
      <c r="L140" s="7" t="s">
        <v>10885</v>
      </c>
      <c r="M140" s="7" t="s">
        <v>10886</v>
      </c>
      <c r="N140" s="7" t="s">
        <v>316</v>
      </c>
      <c r="O140" s="7"/>
      <c r="P140" s="7"/>
      <c r="Q140" s="7"/>
      <c r="R140" s="7"/>
      <c r="S140" s="7"/>
      <c r="T140" s="7"/>
      <c r="U140" s="7"/>
      <c r="V140" s="7"/>
      <c r="W140" s="7"/>
      <c r="X140" s="7"/>
      <c r="Y140" s="7"/>
      <c r="Z140" s="7"/>
      <c r="AA140" s="7"/>
      <c r="AB140" s="7"/>
    </row>
    <row r="141" spans="1:28" ht="22.5" customHeight="1">
      <c r="A141" t="s">
        <v>10000</v>
      </c>
      <c r="B141" s="7" t="s">
        <v>1013</v>
      </c>
      <c r="C141" s="7" t="s">
        <v>10887</v>
      </c>
      <c r="D141" s="7" t="s">
        <v>10887</v>
      </c>
      <c r="E141" s="7" t="s">
        <v>10888</v>
      </c>
      <c r="F141" s="7" t="s">
        <v>10850</v>
      </c>
      <c r="G141" s="7"/>
      <c r="H141" s="10" t="s">
        <v>10889</v>
      </c>
      <c r="I141" s="7">
        <v>4.9000000000000004</v>
      </c>
      <c r="J141" s="7">
        <v>94</v>
      </c>
      <c r="K141" s="7" t="s">
        <v>10890</v>
      </c>
      <c r="L141" s="7" t="s">
        <v>10833</v>
      </c>
      <c r="M141" s="7" t="s">
        <v>10834</v>
      </c>
      <c r="N141" s="7" t="s">
        <v>316</v>
      </c>
      <c r="O141" s="7"/>
      <c r="P141" s="7"/>
      <c r="Q141" s="7"/>
      <c r="R141" s="7"/>
      <c r="S141" s="7"/>
      <c r="T141" s="7"/>
      <c r="U141" s="7"/>
      <c r="V141" s="7"/>
      <c r="W141" s="7"/>
      <c r="X141" s="7"/>
      <c r="Y141" s="7"/>
      <c r="Z141" s="7"/>
      <c r="AA141" s="7"/>
      <c r="AB141" s="7"/>
    </row>
    <row r="142" spans="1:28" ht="22.5" customHeight="1">
      <c r="A142" t="s">
        <v>10000</v>
      </c>
      <c r="B142" s="7" t="s">
        <v>1013</v>
      </c>
      <c r="C142" s="7" t="s">
        <v>10891</v>
      </c>
      <c r="D142" s="7" t="s">
        <v>10892</v>
      </c>
      <c r="E142" s="7" t="s">
        <v>10888</v>
      </c>
      <c r="F142" s="7" t="s">
        <v>10850</v>
      </c>
      <c r="G142" s="7"/>
      <c r="H142" s="10" t="s">
        <v>10893</v>
      </c>
      <c r="I142" s="7">
        <v>4.5999999999999996</v>
      </c>
      <c r="J142" s="7">
        <v>165</v>
      </c>
      <c r="K142" s="7" t="s">
        <v>10894</v>
      </c>
      <c r="L142" s="7" t="s">
        <v>10818</v>
      </c>
      <c r="M142" s="7" t="s">
        <v>10834</v>
      </c>
      <c r="N142" s="7" t="s">
        <v>316</v>
      </c>
      <c r="O142" s="7"/>
      <c r="P142" s="7"/>
      <c r="Q142" s="7"/>
      <c r="R142" s="7"/>
      <c r="S142" s="7"/>
      <c r="T142" s="7"/>
      <c r="U142" s="7"/>
      <c r="V142" s="7"/>
      <c r="W142" s="7"/>
      <c r="X142" s="7"/>
      <c r="Y142" s="7"/>
      <c r="Z142" s="7"/>
      <c r="AA142" s="7"/>
      <c r="AB142" s="7"/>
    </row>
    <row r="143" spans="1:28" ht="22.5" customHeight="1">
      <c r="A143" t="s">
        <v>10000</v>
      </c>
      <c r="B143" s="7" t="s">
        <v>1013</v>
      </c>
      <c r="C143" s="7" t="s">
        <v>10895</v>
      </c>
      <c r="D143" s="7" t="s">
        <v>10896</v>
      </c>
      <c r="E143" s="7" t="s">
        <v>10897</v>
      </c>
      <c r="F143" s="7" t="s">
        <v>10898</v>
      </c>
      <c r="G143" s="7"/>
      <c r="H143" s="10" t="s">
        <v>10899</v>
      </c>
      <c r="I143" s="7">
        <v>4.4000000000000004</v>
      </c>
      <c r="J143" s="7">
        <v>143</v>
      </c>
      <c r="K143" s="7" t="s">
        <v>10900</v>
      </c>
      <c r="L143" s="7" t="s">
        <v>10839</v>
      </c>
      <c r="M143" s="7" t="s">
        <v>1013</v>
      </c>
      <c r="N143" s="7" t="s">
        <v>1580</v>
      </c>
      <c r="O143" s="7"/>
      <c r="P143" s="7"/>
      <c r="Q143" s="7"/>
      <c r="R143" s="7"/>
      <c r="S143" s="7"/>
      <c r="T143" s="7"/>
      <c r="U143" s="7"/>
      <c r="V143" s="7"/>
      <c r="W143" s="7"/>
      <c r="X143" s="7"/>
      <c r="Y143" s="7"/>
      <c r="Z143" s="7"/>
      <c r="AA143" s="7"/>
      <c r="AB143" s="7"/>
    </row>
    <row r="144" spans="1:28" ht="22.5" customHeight="1">
      <c r="A144" t="s">
        <v>10000</v>
      </c>
      <c r="B144" s="7" t="s">
        <v>1013</v>
      </c>
      <c r="C144" s="7" t="s">
        <v>10901</v>
      </c>
      <c r="D144" s="7" t="s">
        <v>10902</v>
      </c>
      <c r="E144" s="7" t="s">
        <v>10903</v>
      </c>
      <c r="F144" s="7" t="s">
        <v>10904</v>
      </c>
      <c r="G144" s="7"/>
      <c r="H144" s="10" t="s">
        <v>10905</v>
      </c>
      <c r="I144" s="7">
        <v>4</v>
      </c>
      <c r="J144" s="7">
        <v>96</v>
      </c>
      <c r="K144" s="7" t="s">
        <v>10906</v>
      </c>
      <c r="L144" s="7" t="s">
        <v>10833</v>
      </c>
      <c r="M144" s="7" t="s">
        <v>1013</v>
      </c>
      <c r="N144" s="7" t="s">
        <v>316</v>
      </c>
      <c r="O144" s="7"/>
      <c r="P144" s="7"/>
      <c r="Q144" s="7"/>
      <c r="R144" s="7"/>
      <c r="S144" s="7"/>
      <c r="T144" s="7"/>
      <c r="U144" s="7"/>
      <c r="V144" s="7"/>
      <c r="W144" s="7"/>
      <c r="X144" s="7"/>
      <c r="Y144" s="7"/>
      <c r="Z144" s="7"/>
      <c r="AA144" s="7"/>
      <c r="AB144" s="7"/>
    </row>
    <row r="145" spans="1:28" ht="22.5" customHeight="1">
      <c r="A145" t="s">
        <v>10000</v>
      </c>
      <c r="B145" s="7" t="s">
        <v>1013</v>
      </c>
      <c r="C145" s="7" t="s">
        <v>10907</v>
      </c>
      <c r="D145" s="7" t="s">
        <v>10861</v>
      </c>
      <c r="E145" s="7" t="s">
        <v>10908</v>
      </c>
      <c r="F145" s="7" t="s">
        <v>10909</v>
      </c>
      <c r="G145" s="7"/>
      <c r="H145" s="10" t="s">
        <v>10864</v>
      </c>
      <c r="I145" s="7">
        <v>4.5999999999999996</v>
      </c>
      <c r="J145" s="7">
        <v>668</v>
      </c>
      <c r="K145" s="7" t="s">
        <v>10910</v>
      </c>
      <c r="L145" s="7" t="s">
        <v>10839</v>
      </c>
      <c r="M145" s="7" t="s">
        <v>1013</v>
      </c>
      <c r="N145" s="7" t="s">
        <v>316</v>
      </c>
      <c r="O145" s="7"/>
      <c r="P145" s="7"/>
      <c r="Q145" s="7"/>
      <c r="R145" s="7"/>
      <c r="S145" s="7"/>
      <c r="T145" s="7"/>
      <c r="U145" s="7"/>
      <c r="V145" s="7"/>
      <c r="W145" s="7"/>
      <c r="X145" s="7"/>
      <c r="Y145" s="7"/>
      <c r="Z145" s="7"/>
      <c r="AA145" s="7"/>
      <c r="AB145" s="7"/>
    </row>
    <row r="146" spans="1:28" ht="22.5" customHeight="1">
      <c r="A146" t="s">
        <v>10000</v>
      </c>
      <c r="B146" s="7" t="s">
        <v>1013</v>
      </c>
      <c r="C146" s="7" t="s">
        <v>10911</v>
      </c>
      <c r="D146" s="7" t="s">
        <v>10911</v>
      </c>
      <c r="E146" s="7" t="s">
        <v>10888</v>
      </c>
      <c r="F146" s="7" t="s">
        <v>10912</v>
      </c>
      <c r="G146" s="7"/>
      <c r="H146" s="10" t="s">
        <v>10913</v>
      </c>
      <c r="I146" s="7">
        <v>4.7</v>
      </c>
      <c r="J146" s="7">
        <v>151</v>
      </c>
      <c r="K146" s="7" t="s">
        <v>10914</v>
      </c>
      <c r="L146" s="7" t="s">
        <v>10871</v>
      </c>
      <c r="M146" s="7" t="s">
        <v>10834</v>
      </c>
      <c r="N146" s="7" t="s">
        <v>888</v>
      </c>
      <c r="O146" s="7"/>
      <c r="P146" s="7"/>
      <c r="Q146" s="7"/>
      <c r="R146" s="7"/>
      <c r="S146" s="7"/>
      <c r="T146" s="7"/>
      <c r="U146" s="7"/>
      <c r="V146" s="7"/>
      <c r="W146" s="7"/>
      <c r="X146" s="7"/>
      <c r="Y146" s="7"/>
      <c r="Z146" s="7"/>
      <c r="AA146" s="7"/>
      <c r="AB146" s="7"/>
    </row>
    <row r="147" spans="1:28" ht="22.5" customHeight="1">
      <c r="A147" t="s">
        <v>10000</v>
      </c>
      <c r="B147" s="7" t="s">
        <v>1013</v>
      </c>
      <c r="C147" s="7" t="s">
        <v>10915</v>
      </c>
      <c r="D147" s="7" t="s">
        <v>10866</v>
      </c>
      <c r="E147" s="7" t="s">
        <v>10916</v>
      </c>
      <c r="F147" s="7" t="s">
        <v>10917</v>
      </c>
      <c r="G147" s="7"/>
      <c r="H147" s="10" t="s">
        <v>10869</v>
      </c>
      <c r="I147" s="7">
        <v>3.6</v>
      </c>
      <c r="J147" s="7">
        <v>98</v>
      </c>
      <c r="K147" s="7" t="s">
        <v>10918</v>
      </c>
      <c r="L147" s="7" t="s">
        <v>10846</v>
      </c>
      <c r="M147" s="7" t="s">
        <v>1013</v>
      </c>
      <c r="N147" s="7" t="s">
        <v>316</v>
      </c>
      <c r="O147" s="7"/>
      <c r="P147" s="7"/>
      <c r="Q147" s="7"/>
      <c r="R147" s="7"/>
      <c r="S147" s="7"/>
      <c r="T147" s="7"/>
      <c r="U147" s="7"/>
      <c r="V147" s="7"/>
      <c r="W147" s="7"/>
      <c r="X147" s="7"/>
      <c r="Y147" s="7"/>
      <c r="Z147" s="7"/>
      <c r="AA147" s="7"/>
      <c r="AB147" s="7"/>
    </row>
    <row r="148" spans="1:28" ht="22.5" customHeight="1">
      <c r="A148" t="s">
        <v>10000</v>
      </c>
      <c r="B148" s="7" t="s">
        <v>1013</v>
      </c>
      <c r="C148" s="7" t="s">
        <v>10919</v>
      </c>
      <c r="D148" s="7" t="s">
        <v>10836</v>
      </c>
      <c r="E148" s="7" t="s">
        <v>10920</v>
      </c>
      <c r="F148" s="7" t="s">
        <v>10830</v>
      </c>
      <c r="G148" s="7"/>
      <c r="H148" s="17" t="s">
        <v>10837</v>
      </c>
      <c r="I148" s="7">
        <v>5</v>
      </c>
      <c r="J148" s="7">
        <v>111</v>
      </c>
      <c r="K148" s="7" t="s">
        <v>10921</v>
      </c>
      <c r="L148" s="7" t="s">
        <v>10833</v>
      </c>
      <c r="M148" s="7" t="s">
        <v>10834</v>
      </c>
      <c r="N148" s="7" t="s">
        <v>316</v>
      </c>
      <c r="O148" s="7"/>
      <c r="P148" s="7"/>
      <c r="Q148" s="7"/>
      <c r="R148" s="7"/>
      <c r="S148" s="7"/>
      <c r="T148" s="7"/>
      <c r="U148" s="7"/>
      <c r="V148" s="7"/>
      <c r="W148" s="7"/>
      <c r="X148" s="7"/>
      <c r="Y148" s="7"/>
      <c r="Z148" s="7"/>
      <c r="AA148" s="7"/>
      <c r="AB148" s="7"/>
    </row>
    <row r="149" spans="1:28" ht="22.5" customHeight="1">
      <c r="A149" t="s">
        <v>10000</v>
      </c>
      <c r="B149" s="7" t="s">
        <v>1013</v>
      </c>
      <c r="C149" s="7" t="s">
        <v>10922</v>
      </c>
      <c r="D149" s="7" t="s">
        <v>10923</v>
      </c>
      <c r="E149" s="7" t="s">
        <v>10924</v>
      </c>
      <c r="F149" s="7"/>
      <c r="G149" s="7"/>
      <c r="H149" s="10" t="s">
        <v>10925</v>
      </c>
      <c r="I149" s="7">
        <v>4.7</v>
      </c>
      <c r="J149" s="7">
        <v>69</v>
      </c>
      <c r="K149" s="7" t="s">
        <v>10926</v>
      </c>
      <c r="L149" s="7" t="s">
        <v>10818</v>
      </c>
      <c r="M149" s="7" t="s">
        <v>10834</v>
      </c>
      <c r="N149" s="7" t="s">
        <v>316</v>
      </c>
      <c r="O149" s="7"/>
      <c r="P149" s="7"/>
      <c r="Q149" s="7"/>
      <c r="R149" s="7"/>
      <c r="S149" s="7"/>
      <c r="T149" s="7"/>
      <c r="U149" s="7"/>
      <c r="V149" s="7"/>
      <c r="W149" s="7"/>
      <c r="X149" s="7"/>
      <c r="Y149" s="7"/>
      <c r="Z149" s="7"/>
      <c r="AA149" s="7"/>
      <c r="AB149" s="7"/>
    </row>
    <row r="150" spans="1:28" ht="22.5" customHeight="1">
      <c r="A150" t="s">
        <v>10000</v>
      </c>
      <c r="B150" s="7" t="s">
        <v>1160</v>
      </c>
      <c r="C150" s="7" t="s">
        <v>10927</v>
      </c>
      <c r="D150" s="7" t="s">
        <v>10928</v>
      </c>
      <c r="E150" s="7" t="s">
        <v>10929</v>
      </c>
      <c r="F150" s="7" t="s">
        <v>10930</v>
      </c>
      <c r="G150" s="7"/>
      <c r="H150" s="10" t="s">
        <v>10931</v>
      </c>
      <c r="I150" s="7">
        <v>4.9000000000000004</v>
      </c>
      <c r="J150" s="7">
        <v>278</v>
      </c>
      <c r="K150" s="7" t="s">
        <v>10932</v>
      </c>
      <c r="L150" s="7" t="s">
        <v>10933</v>
      </c>
      <c r="M150" s="7" t="s">
        <v>10934</v>
      </c>
      <c r="N150" s="7" t="s">
        <v>316</v>
      </c>
      <c r="O150" s="7"/>
      <c r="P150" s="7"/>
      <c r="Q150" s="7"/>
      <c r="R150" s="7"/>
      <c r="S150" s="7"/>
      <c r="T150" s="7"/>
      <c r="U150" s="7"/>
      <c r="V150" s="7"/>
      <c r="W150" s="7"/>
      <c r="X150" s="7"/>
      <c r="Y150" s="7"/>
      <c r="Z150" s="7"/>
      <c r="AA150" s="7"/>
      <c r="AB150" s="7"/>
    </row>
    <row r="151" spans="1:28" ht="22.5" customHeight="1">
      <c r="A151" t="s">
        <v>10000</v>
      </c>
      <c r="B151" s="7" t="s">
        <v>1160</v>
      </c>
      <c r="C151" s="7" t="s">
        <v>10935</v>
      </c>
      <c r="D151" s="7" t="s">
        <v>10936</v>
      </c>
      <c r="E151" s="7" t="s">
        <v>10937</v>
      </c>
      <c r="F151" s="7">
        <v>17205525812</v>
      </c>
      <c r="G151" s="7"/>
      <c r="H151" s="10" t="s">
        <v>10938</v>
      </c>
      <c r="I151" s="7">
        <v>4.9000000000000004</v>
      </c>
      <c r="J151" s="7">
        <v>227</v>
      </c>
      <c r="K151" s="7" t="s">
        <v>10939</v>
      </c>
      <c r="L151" s="7" t="s">
        <v>10940</v>
      </c>
      <c r="M151" s="7" t="s">
        <v>10934</v>
      </c>
      <c r="N151" s="7" t="s">
        <v>119</v>
      </c>
      <c r="O151" s="7"/>
      <c r="P151" s="7"/>
      <c r="Q151" s="7"/>
      <c r="R151" s="7"/>
      <c r="S151" s="7"/>
      <c r="T151" s="7"/>
      <c r="U151" s="7"/>
      <c r="V151" s="7"/>
      <c r="W151" s="7"/>
      <c r="X151" s="7"/>
      <c r="Y151" s="7"/>
      <c r="Z151" s="7"/>
      <c r="AA151" s="7"/>
      <c r="AB151" s="7"/>
    </row>
    <row r="152" spans="1:28" ht="22.5" customHeight="1">
      <c r="A152" t="s">
        <v>10000</v>
      </c>
      <c r="B152" s="7" t="s">
        <v>1160</v>
      </c>
      <c r="C152" s="7" t="s">
        <v>10941</v>
      </c>
      <c r="D152" s="7" t="s">
        <v>10942</v>
      </c>
      <c r="E152" s="7" t="s">
        <v>10943</v>
      </c>
      <c r="F152" s="7" t="s">
        <v>10944</v>
      </c>
      <c r="G152" s="7"/>
      <c r="H152" s="10" t="s">
        <v>10945</v>
      </c>
      <c r="I152" s="7">
        <v>4.8</v>
      </c>
      <c r="J152" s="7">
        <v>214</v>
      </c>
      <c r="K152" s="7" t="s">
        <v>10946</v>
      </c>
      <c r="L152" s="7" t="s">
        <v>10947</v>
      </c>
      <c r="M152" s="7" t="s">
        <v>10934</v>
      </c>
      <c r="N152" s="7" t="s">
        <v>119</v>
      </c>
      <c r="O152" s="7"/>
      <c r="P152" s="7"/>
      <c r="Q152" s="7"/>
      <c r="R152" s="7"/>
      <c r="S152" s="7"/>
      <c r="T152" s="7"/>
      <c r="U152" s="7"/>
      <c r="V152" s="7"/>
      <c r="W152" s="7"/>
      <c r="X152" s="7"/>
      <c r="Y152" s="7"/>
      <c r="Z152" s="7"/>
      <c r="AA152" s="7"/>
      <c r="AB152" s="7"/>
    </row>
    <row r="153" spans="1:28" ht="22.5" customHeight="1">
      <c r="A153" t="s">
        <v>10000</v>
      </c>
      <c r="B153" s="7" t="s">
        <v>1160</v>
      </c>
      <c r="C153" s="7" t="s">
        <v>10948</v>
      </c>
      <c r="D153" s="7" t="s">
        <v>10949</v>
      </c>
      <c r="E153" s="7" t="s">
        <v>10950</v>
      </c>
      <c r="F153" s="7" t="s">
        <v>10951</v>
      </c>
      <c r="G153" s="7"/>
      <c r="H153" s="10" t="s">
        <v>10952</v>
      </c>
      <c r="I153" s="7">
        <v>4.9000000000000004</v>
      </c>
      <c r="J153" s="7">
        <v>535</v>
      </c>
      <c r="K153" s="7" t="s">
        <v>10953</v>
      </c>
      <c r="L153" s="7" t="s">
        <v>10954</v>
      </c>
      <c r="M153" s="7" t="s">
        <v>10934</v>
      </c>
      <c r="N153" s="7" t="s">
        <v>316</v>
      </c>
      <c r="O153" s="7"/>
      <c r="P153" s="7"/>
      <c r="Q153" s="7"/>
      <c r="R153" s="7"/>
      <c r="S153" s="7"/>
      <c r="T153" s="7"/>
      <c r="U153" s="7"/>
      <c r="V153" s="7"/>
      <c r="W153" s="7"/>
      <c r="X153" s="7"/>
      <c r="Y153" s="7"/>
      <c r="Z153" s="7"/>
      <c r="AA153" s="7"/>
      <c r="AB153" s="7"/>
    </row>
    <row r="154" spans="1:28" ht="22.5" customHeight="1">
      <c r="A154" t="s">
        <v>10000</v>
      </c>
      <c r="B154" s="7" t="s">
        <v>1160</v>
      </c>
      <c r="C154" s="7" t="s">
        <v>10955</v>
      </c>
      <c r="D154" s="7" t="s">
        <v>10956</v>
      </c>
      <c r="E154" s="7" t="s">
        <v>10957</v>
      </c>
      <c r="F154" s="7" t="s">
        <v>10958</v>
      </c>
      <c r="G154" s="7"/>
      <c r="H154" s="10" t="s">
        <v>10959</v>
      </c>
      <c r="I154" s="7">
        <v>5</v>
      </c>
      <c r="J154" s="7">
        <v>136</v>
      </c>
      <c r="K154" s="7" t="s">
        <v>10960</v>
      </c>
      <c r="L154" s="7" t="s">
        <v>10961</v>
      </c>
      <c r="M154" s="7" t="s">
        <v>10934</v>
      </c>
      <c r="N154" s="7" t="s">
        <v>316</v>
      </c>
      <c r="O154" s="7"/>
      <c r="P154" s="7"/>
      <c r="Q154" s="7"/>
      <c r="R154" s="7"/>
      <c r="S154" s="7"/>
      <c r="T154" s="7"/>
      <c r="U154" s="7"/>
      <c r="V154" s="7"/>
      <c r="W154" s="7"/>
      <c r="X154" s="7"/>
      <c r="Y154" s="7"/>
      <c r="Z154" s="7"/>
      <c r="AA154" s="7"/>
      <c r="AB154" s="7"/>
    </row>
    <row r="155" spans="1:28" ht="22.5" customHeight="1">
      <c r="A155" t="s">
        <v>10000</v>
      </c>
      <c r="B155" s="7" t="s">
        <v>1160</v>
      </c>
      <c r="C155" s="7" t="s">
        <v>10962</v>
      </c>
      <c r="D155" s="7" t="s">
        <v>10963</v>
      </c>
      <c r="E155" s="7" t="s">
        <v>10964</v>
      </c>
      <c r="F155" s="7" t="s">
        <v>10965</v>
      </c>
      <c r="G155" s="7"/>
      <c r="H155" s="10" t="s">
        <v>10966</v>
      </c>
      <c r="I155" s="7">
        <v>4.8</v>
      </c>
      <c r="J155" s="7">
        <v>315</v>
      </c>
      <c r="K155" s="7" t="s">
        <v>10967</v>
      </c>
      <c r="L155" s="7" t="s">
        <v>10968</v>
      </c>
      <c r="M155" s="7" t="s">
        <v>10934</v>
      </c>
      <c r="N155" s="7" t="s">
        <v>119</v>
      </c>
      <c r="O155" s="7"/>
      <c r="P155" s="7"/>
      <c r="Q155" s="7"/>
      <c r="R155" s="7"/>
      <c r="S155" s="7"/>
      <c r="T155" s="7"/>
      <c r="U155" s="7"/>
      <c r="V155" s="7"/>
      <c r="W155" s="7"/>
      <c r="X155" s="7"/>
      <c r="Y155" s="7"/>
      <c r="Z155" s="7"/>
      <c r="AA155" s="7"/>
      <c r="AB155" s="7"/>
    </row>
    <row r="156" spans="1:28" ht="22.5" customHeight="1">
      <c r="A156" t="s">
        <v>10000</v>
      </c>
      <c r="B156" s="7" t="s">
        <v>1160</v>
      </c>
      <c r="C156" s="7" t="s">
        <v>10969</v>
      </c>
      <c r="D156" s="7" t="s">
        <v>10970</v>
      </c>
      <c r="E156" s="7" t="s">
        <v>10971</v>
      </c>
      <c r="F156" s="7" t="s">
        <v>10972</v>
      </c>
      <c r="G156" s="7"/>
      <c r="H156" s="7"/>
      <c r="I156" s="7">
        <v>4.9000000000000004</v>
      </c>
      <c r="J156" s="7">
        <v>154</v>
      </c>
      <c r="K156" s="7" t="s">
        <v>10973</v>
      </c>
      <c r="L156" s="7" t="s">
        <v>10974</v>
      </c>
      <c r="M156" s="7" t="s">
        <v>10934</v>
      </c>
      <c r="N156" s="7" t="s">
        <v>119</v>
      </c>
      <c r="O156" s="7"/>
      <c r="P156" s="7"/>
      <c r="Q156" s="7"/>
      <c r="R156" s="7"/>
      <c r="S156" s="7"/>
      <c r="T156" s="7"/>
      <c r="U156" s="7"/>
      <c r="V156" s="7"/>
      <c r="W156" s="7"/>
      <c r="X156" s="7"/>
      <c r="Y156" s="7"/>
      <c r="Z156" s="7"/>
      <c r="AA156" s="7"/>
      <c r="AB156" s="7"/>
    </row>
    <row r="157" spans="1:28" ht="22.5" customHeight="1">
      <c r="A157" t="s">
        <v>10000</v>
      </c>
      <c r="B157" s="7" t="s">
        <v>1160</v>
      </c>
      <c r="C157" s="7" t="s">
        <v>10975</v>
      </c>
      <c r="D157" s="7" t="s">
        <v>10976</v>
      </c>
      <c r="E157" s="7" t="s">
        <v>10977</v>
      </c>
      <c r="F157" s="7" t="s">
        <v>10978</v>
      </c>
      <c r="G157" s="7"/>
      <c r="H157" s="10" t="s">
        <v>10979</v>
      </c>
      <c r="I157" s="7">
        <v>4.9000000000000004</v>
      </c>
      <c r="J157" s="7">
        <v>156</v>
      </c>
      <c r="K157" s="7" t="s">
        <v>10980</v>
      </c>
      <c r="L157" s="7" t="s">
        <v>10981</v>
      </c>
      <c r="M157" s="7" t="s">
        <v>10934</v>
      </c>
      <c r="N157" s="7" t="s">
        <v>119</v>
      </c>
      <c r="O157" s="7"/>
      <c r="P157" s="7"/>
      <c r="Q157" s="7"/>
      <c r="R157" s="7"/>
      <c r="S157" s="7"/>
      <c r="T157" s="7"/>
      <c r="U157" s="7"/>
      <c r="V157" s="7"/>
      <c r="W157" s="7"/>
      <c r="X157" s="7"/>
      <c r="Y157" s="7"/>
      <c r="Z157" s="7"/>
      <c r="AA157" s="7"/>
      <c r="AB157" s="7"/>
    </row>
    <row r="158" spans="1:28" ht="22.5" customHeight="1">
      <c r="A158" t="s">
        <v>10000</v>
      </c>
      <c r="B158" s="7" t="s">
        <v>1160</v>
      </c>
      <c r="C158" s="7" t="s">
        <v>10982</v>
      </c>
      <c r="D158" s="7" t="s">
        <v>10983</v>
      </c>
      <c r="E158" s="7" t="s">
        <v>10984</v>
      </c>
      <c r="F158" s="7" t="s">
        <v>10985</v>
      </c>
      <c r="G158" s="7"/>
      <c r="H158" s="10" t="s">
        <v>10986</v>
      </c>
      <c r="I158" s="7">
        <v>4.9000000000000004</v>
      </c>
      <c r="J158" s="7">
        <v>818</v>
      </c>
      <c r="K158" s="7" t="s">
        <v>10987</v>
      </c>
      <c r="L158" s="7" t="s">
        <v>10988</v>
      </c>
      <c r="M158" s="7" t="s">
        <v>10934</v>
      </c>
      <c r="N158" s="7" t="s">
        <v>119</v>
      </c>
      <c r="O158" s="7"/>
      <c r="P158" s="7"/>
      <c r="Q158" s="7"/>
      <c r="R158" s="7"/>
      <c r="S158" s="7"/>
      <c r="T158" s="7"/>
      <c r="U158" s="7"/>
      <c r="V158" s="7"/>
      <c r="W158" s="7"/>
      <c r="X158" s="7"/>
      <c r="Y158" s="7"/>
      <c r="Z158" s="7"/>
      <c r="AA158" s="7"/>
      <c r="AB158" s="7"/>
    </row>
    <row r="159" spans="1:28" ht="22.5" customHeight="1">
      <c r="A159" t="s">
        <v>10000</v>
      </c>
      <c r="B159" s="7" t="s">
        <v>1160</v>
      </c>
      <c r="C159" s="7" t="s">
        <v>10989</v>
      </c>
      <c r="D159" s="7" t="s">
        <v>10990</v>
      </c>
      <c r="E159" s="7" t="s">
        <v>10991</v>
      </c>
      <c r="F159" s="7" t="s">
        <v>10992</v>
      </c>
      <c r="G159" s="7"/>
      <c r="H159" s="10" t="s">
        <v>10993</v>
      </c>
      <c r="I159" s="7">
        <v>4.8</v>
      </c>
      <c r="J159" s="7">
        <v>174</v>
      </c>
      <c r="K159" s="7" t="s">
        <v>10994</v>
      </c>
      <c r="L159" s="7" t="s">
        <v>10995</v>
      </c>
      <c r="M159" s="7" t="s">
        <v>10934</v>
      </c>
      <c r="N159" s="7" t="s">
        <v>462</v>
      </c>
      <c r="O159" s="7"/>
      <c r="P159" s="7"/>
      <c r="Q159" s="7"/>
      <c r="R159" s="7"/>
      <c r="S159" s="7"/>
      <c r="T159" s="7"/>
      <c r="U159" s="7"/>
      <c r="V159" s="7"/>
      <c r="W159" s="7"/>
      <c r="X159" s="7"/>
      <c r="Y159" s="7"/>
      <c r="Z159" s="7"/>
      <c r="AA159" s="7"/>
      <c r="AB159" s="7"/>
    </row>
    <row r="160" spans="1:28" ht="22.5" customHeight="1">
      <c r="A160" t="s">
        <v>10000</v>
      </c>
      <c r="B160" s="7" t="s">
        <v>1160</v>
      </c>
      <c r="C160" s="7" t="s">
        <v>10996</v>
      </c>
      <c r="D160" s="7" t="s">
        <v>10997</v>
      </c>
      <c r="E160" s="7" t="s">
        <v>10998</v>
      </c>
      <c r="F160" s="7" t="s">
        <v>10999</v>
      </c>
      <c r="G160" s="7"/>
      <c r="H160" s="10" t="s">
        <v>11000</v>
      </c>
      <c r="I160" s="7">
        <v>4.9000000000000004</v>
      </c>
      <c r="J160" s="7">
        <v>71</v>
      </c>
      <c r="K160" s="7" t="s">
        <v>11001</v>
      </c>
      <c r="L160" s="7" t="s">
        <v>11002</v>
      </c>
      <c r="M160" s="7" t="s">
        <v>10934</v>
      </c>
      <c r="N160" s="7" t="s">
        <v>119</v>
      </c>
      <c r="O160" s="7"/>
      <c r="P160" s="7"/>
      <c r="Q160" s="7"/>
      <c r="R160" s="7"/>
      <c r="S160" s="7"/>
      <c r="T160" s="7"/>
      <c r="U160" s="7"/>
      <c r="V160" s="7"/>
      <c r="W160" s="7"/>
      <c r="X160" s="7"/>
      <c r="Y160" s="7"/>
      <c r="Z160" s="7"/>
      <c r="AA160" s="7"/>
      <c r="AB160" s="7"/>
    </row>
    <row r="161" spans="1:28" ht="22.5" customHeight="1">
      <c r="A161" t="s">
        <v>10000</v>
      </c>
      <c r="B161" s="7" t="s">
        <v>1160</v>
      </c>
      <c r="C161" s="7" t="s">
        <v>11003</v>
      </c>
      <c r="D161" s="7" t="s">
        <v>11004</v>
      </c>
      <c r="E161" s="7" t="s">
        <v>11005</v>
      </c>
      <c r="F161" s="7" t="s">
        <v>11006</v>
      </c>
      <c r="G161" s="7"/>
      <c r="H161" s="10" t="s">
        <v>11007</v>
      </c>
      <c r="I161" s="7">
        <v>4.9000000000000004</v>
      </c>
      <c r="J161" s="7">
        <v>113</v>
      </c>
      <c r="K161" s="7" t="s">
        <v>11008</v>
      </c>
      <c r="L161" s="7" t="s">
        <v>11002</v>
      </c>
      <c r="M161" s="7" t="s">
        <v>11009</v>
      </c>
      <c r="N161" s="7" t="s">
        <v>316</v>
      </c>
      <c r="O161" s="7"/>
      <c r="P161" s="7"/>
      <c r="Q161" s="7"/>
      <c r="R161" s="7"/>
      <c r="S161" s="7"/>
      <c r="T161" s="7"/>
      <c r="U161" s="7"/>
      <c r="V161" s="7"/>
      <c r="W161" s="7"/>
      <c r="X161" s="7"/>
      <c r="Y161" s="7"/>
      <c r="Z161" s="7"/>
      <c r="AA161" s="7"/>
      <c r="AB161" s="7"/>
    </row>
    <row r="162" spans="1:28" ht="22.5" customHeight="1">
      <c r="A162" t="s">
        <v>10000</v>
      </c>
      <c r="B162" s="7" t="s">
        <v>1160</v>
      </c>
      <c r="C162" s="7" t="s">
        <v>11010</v>
      </c>
      <c r="D162" s="7" t="s">
        <v>11011</v>
      </c>
      <c r="E162" s="7" t="s">
        <v>11012</v>
      </c>
      <c r="F162" s="7" t="s">
        <v>11013</v>
      </c>
      <c r="G162" s="7"/>
      <c r="H162" s="10" t="s">
        <v>11014</v>
      </c>
      <c r="I162" s="7">
        <v>4.5</v>
      </c>
      <c r="J162" s="7">
        <v>280</v>
      </c>
      <c r="K162" s="7" t="s">
        <v>11015</v>
      </c>
      <c r="L162" s="7" t="s">
        <v>11016</v>
      </c>
      <c r="M162" s="7" t="s">
        <v>10934</v>
      </c>
      <c r="N162" s="7" t="s">
        <v>119</v>
      </c>
      <c r="O162" s="7"/>
      <c r="P162" s="7"/>
      <c r="Q162" s="7"/>
      <c r="R162" s="7"/>
      <c r="S162" s="7"/>
      <c r="T162" s="7"/>
      <c r="U162" s="7"/>
      <c r="V162" s="7"/>
      <c r="W162" s="7"/>
      <c r="X162" s="7"/>
      <c r="Y162" s="7"/>
      <c r="Z162" s="7"/>
      <c r="AA162" s="7"/>
      <c r="AB162" s="7"/>
    </row>
    <row r="163" spans="1:28" ht="22.5" customHeight="1">
      <c r="A163" t="s">
        <v>10000</v>
      </c>
      <c r="B163" s="7" t="s">
        <v>1160</v>
      </c>
      <c r="C163" s="7" t="s">
        <v>10935</v>
      </c>
      <c r="D163" s="7" t="s">
        <v>11017</v>
      </c>
      <c r="E163" s="7" t="s">
        <v>11018</v>
      </c>
      <c r="F163" s="7" t="s">
        <v>11019</v>
      </c>
      <c r="G163" s="7"/>
      <c r="H163" s="13" t="s">
        <v>11020</v>
      </c>
      <c r="I163" s="7">
        <v>4.8</v>
      </c>
      <c r="J163" s="7">
        <v>251</v>
      </c>
      <c r="K163" s="7" t="s">
        <v>11021</v>
      </c>
      <c r="L163" s="7" t="s">
        <v>11022</v>
      </c>
      <c r="M163" s="7" t="s">
        <v>10934</v>
      </c>
      <c r="N163" s="7" t="s">
        <v>119</v>
      </c>
      <c r="O163" s="7"/>
      <c r="P163" s="7"/>
      <c r="Q163" s="7"/>
      <c r="R163" s="7"/>
      <c r="S163" s="7"/>
      <c r="T163" s="7"/>
      <c r="U163" s="7"/>
      <c r="V163" s="7"/>
      <c r="W163" s="7"/>
      <c r="X163" s="7"/>
      <c r="Y163" s="7"/>
      <c r="Z163" s="7"/>
      <c r="AA163" s="7"/>
      <c r="AB163" s="7"/>
    </row>
    <row r="164" spans="1:28" ht="22.5" customHeight="1">
      <c r="A164" t="s">
        <v>10000</v>
      </c>
      <c r="B164" s="7" t="s">
        <v>1160</v>
      </c>
      <c r="C164" s="7" t="s">
        <v>11023</v>
      </c>
      <c r="D164" s="7" t="s">
        <v>11024</v>
      </c>
      <c r="E164" s="7" t="s">
        <v>11025</v>
      </c>
      <c r="F164" s="7" t="s">
        <v>11026</v>
      </c>
      <c r="G164" s="7"/>
      <c r="H164" s="7"/>
      <c r="I164" s="7">
        <v>4.9000000000000004</v>
      </c>
      <c r="J164" s="7">
        <v>120</v>
      </c>
      <c r="K164" s="7" t="s">
        <v>11027</v>
      </c>
      <c r="L164" s="7" t="s">
        <v>11028</v>
      </c>
      <c r="M164" s="7" t="s">
        <v>11009</v>
      </c>
      <c r="N164" s="7" t="s">
        <v>119</v>
      </c>
      <c r="O164" s="7"/>
      <c r="P164" s="7"/>
      <c r="Q164" s="7"/>
      <c r="R164" s="7"/>
      <c r="S164" s="7"/>
      <c r="T164" s="7"/>
      <c r="U164" s="7"/>
      <c r="V164" s="7"/>
      <c r="W164" s="7"/>
      <c r="X164" s="7"/>
      <c r="Y164" s="7"/>
      <c r="Z164" s="7"/>
      <c r="AA164" s="7"/>
      <c r="AB164" s="7"/>
    </row>
    <row r="165" spans="1:28" ht="22.5" customHeight="1">
      <c r="A165" t="s">
        <v>10000</v>
      </c>
      <c r="B165" s="7" t="s">
        <v>1160</v>
      </c>
      <c r="C165" s="7" t="s">
        <v>11029</v>
      </c>
      <c r="D165" s="7" t="s">
        <v>11030</v>
      </c>
      <c r="E165" s="7" t="s">
        <v>11031</v>
      </c>
      <c r="F165" s="7" t="s">
        <v>11032</v>
      </c>
      <c r="G165" s="7"/>
      <c r="H165" s="7"/>
      <c r="I165" s="7">
        <v>4.9000000000000004</v>
      </c>
      <c r="J165" s="7">
        <v>531</v>
      </c>
      <c r="K165" s="7" t="s">
        <v>10960</v>
      </c>
      <c r="L165" s="7" t="s">
        <v>11033</v>
      </c>
      <c r="M165" s="7" t="s">
        <v>10934</v>
      </c>
      <c r="N165" s="7" t="s">
        <v>119</v>
      </c>
      <c r="O165" s="7"/>
      <c r="P165" s="7"/>
      <c r="Q165" s="7"/>
      <c r="R165" s="7"/>
      <c r="S165" s="7"/>
      <c r="T165" s="7"/>
      <c r="U165" s="7"/>
      <c r="V165" s="7"/>
      <c r="W165" s="7"/>
      <c r="X165" s="7"/>
      <c r="Y165" s="7"/>
      <c r="Z165" s="7"/>
      <c r="AA165" s="7"/>
      <c r="AB165" s="7"/>
    </row>
    <row r="166" spans="1:28" ht="22.5" customHeight="1">
      <c r="A166" t="s">
        <v>10000</v>
      </c>
      <c r="B166" s="7" t="s">
        <v>1160</v>
      </c>
      <c r="C166" s="7" t="s">
        <v>11034</v>
      </c>
      <c r="D166" s="7" t="s">
        <v>11035</v>
      </c>
      <c r="E166" s="7" t="s">
        <v>11036</v>
      </c>
      <c r="F166" s="7" t="s">
        <v>11037</v>
      </c>
      <c r="G166" s="7"/>
      <c r="H166" s="10" t="s">
        <v>11038</v>
      </c>
      <c r="I166" s="7">
        <v>4.8</v>
      </c>
      <c r="J166" s="7">
        <v>445</v>
      </c>
      <c r="K166" s="7" t="s">
        <v>11039</v>
      </c>
      <c r="L166" s="7" t="s">
        <v>11040</v>
      </c>
      <c r="M166" s="7" t="s">
        <v>11041</v>
      </c>
      <c r="N166" s="7" t="s">
        <v>119</v>
      </c>
      <c r="O166" s="7"/>
      <c r="P166" s="7"/>
      <c r="Q166" s="7"/>
      <c r="R166" s="7"/>
      <c r="S166" s="7"/>
      <c r="T166" s="7"/>
      <c r="U166" s="7"/>
      <c r="V166" s="7"/>
      <c r="W166" s="7"/>
      <c r="X166" s="7"/>
      <c r="Y166" s="7"/>
      <c r="Z166" s="7"/>
      <c r="AA166" s="7"/>
      <c r="AB166" s="7"/>
    </row>
    <row r="167" spans="1:28" ht="22.5" customHeight="1">
      <c r="A167" t="s">
        <v>10000</v>
      </c>
      <c r="B167" s="7" t="s">
        <v>1160</v>
      </c>
      <c r="C167" s="7" t="s">
        <v>11042</v>
      </c>
      <c r="D167" s="7" t="s">
        <v>11043</v>
      </c>
      <c r="E167" s="7" t="s">
        <v>11044</v>
      </c>
      <c r="F167" s="7" t="s">
        <v>11045</v>
      </c>
      <c r="G167" s="7"/>
      <c r="H167" s="10" t="s">
        <v>11046</v>
      </c>
      <c r="I167" s="7">
        <v>4.9000000000000004</v>
      </c>
      <c r="J167" s="7">
        <v>601</v>
      </c>
      <c r="K167" s="7" t="s">
        <v>11047</v>
      </c>
      <c r="L167" s="7" t="s">
        <v>11028</v>
      </c>
      <c r="M167" s="7" t="s">
        <v>11009</v>
      </c>
      <c r="N167" s="7" t="s">
        <v>119</v>
      </c>
      <c r="O167" s="7"/>
      <c r="P167" s="7"/>
      <c r="Q167" s="7"/>
      <c r="R167" s="7"/>
      <c r="S167" s="7"/>
      <c r="T167" s="7"/>
      <c r="U167" s="7"/>
      <c r="V167" s="7"/>
      <c r="W167" s="7"/>
      <c r="X167" s="7"/>
      <c r="Y167" s="7"/>
      <c r="Z167" s="7"/>
      <c r="AA167" s="7"/>
      <c r="AB167" s="7"/>
    </row>
    <row r="168" spans="1:28" ht="22.5" customHeight="1">
      <c r="A168" t="s">
        <v>10000</v>
      </c>
      <c r="B168" s="7" t="s">
        <v>1160</v>
      </c>
      <c r="C168" s="7" t="s">
        <v>11048</v>
      </c>
      <c r="D168" s="7" t="s">
        <v>11049</v>
      </c>
      <c r="E168" s="7" t="s">
        <v>11050</v>
      </c>
      <c r="F168" s="7" t="s">
        <v>11051</v>
      </c>
      <c r="G168" s="7"/>
      <c r="H168" s="10" t="s">
        <v>11052</v>
      </c>
      <c r="I168" s="7">
        <v>4.7</v>
      </c>
      <c r="J168" s="7">
        <v>234</v>
      </c>
      <c r="K168" s="7" t="s">
        <v>11053</v>
      </c>
      <c r="L168" s="7" t="s">
        <v>11016</v>
      </c>
      <c r="M168" s="7" t="s">
        <v>10934</v>
      </c>
      <c r="N168" s="7" t="s">
        <v>119</v>
      </c>
      <c r="O168" s="7"/>
      <c r="P168" s="7"/>
      <c r="Q168" s="7"/>
      <c r="R168" s="7"/>
      <c r="S168" s="7"/>
      <c r="T168" s="7"/>
      <c r="U168" s="7"/>
      <c r="V168" s="7"/>
      <c r="W168" s="7"/>
      <c r="X168" s="7"/>
      <c r="Y168" s="7"/>
      <c r="Z168" s="7"/>
      <c r="AA168" s="7"/>
      <c r="AB168" s="7"/>
    </row>
    <row r="169" spans="1:28" ht="22.5" customHeight="1">
      <c r="A169" t="s">
        <v>10000</v>
      </c>
      <c r="B169" s="7" t="s">
        <v>1160</v>
      </c>
      <c r="C169" s="7" t="s">
        <v>11054</v>
      </c>
      <c r="D169" s="7" t="s">
        <v>11055</v>
      </c>
      <c r="E169" s="7" t="s">
        <v>11056</v>
      </c>
      <c r="F169" s="7" t="s">
        <v>11057</v>
      </c>
      <c r="G169" s="7"/>
      <c r="H169" s="17" t="s">
        <v>11058</v>
      </c>
      <c r="I169" s="7">
        <v>4.7</v>
      </c>
      <c r="J169" s="7">
        <v>162</v>
      </c>
      <c r="K169" s="7" t="s">
        <v>11059</v>
      </c>
      <c r="L169" s="7" t="s">
        <v>11060</v>
      </c>
      <c r="M169" s="7" t="s">
        <v>11009</v>
      </c>
      <c r="N169" s="7" t="s">
        <v>119</v>
      </c>
      <c r="O169" s="7"/>
      <c r="P169" s="7"/>
      <c r="Q169" s="7"/>
      <c r="R169" s="7"/>
      <c r="S169" s="7"/>
      <c r="T169" s="7"/>
      <c r="U169" s="7"/>
      <c r="V169" s="7"/>
      <c r="W169" s="7"/>
      <c r="X169" s="7"/>
      <c r="Y169" s="7"/>
      <c r="Z169" s="7"/>
      <c r="AA169" s="7"/>
      <c r="AB169" s="7"/>
    </row>
    <row r="170" spans="1:28" ht="22.5" customHeight="1">
      <c r="A170" t="s">
        <v>10000</v>
      </c>
      <c r="B170" s="7" t="s">
        <v>1300</v>
      </c>
      <c r="C170" s="7" t="s">
        <v>11061</v>
      </c>
      <c r="D170" s="7" t="s">
        <v>11062</v>
      </c>
      <c r="E170" s="7" t="s">
        <v>11063</v>
      </c>
      <c r="F170" s="7" t="s">
        <v>11064</v>
      </c>
      <c r="G170" s="7"/>
      <c r="H170" s="10" t="s">
        <v>11065</v>
      </c>
      <c r="I170" s="7">
        <v>4.9000000000000004</v>
      </c>
      <c r="J170" s="7">
        <v>273</v>
      </c>
      <c r="K170" s="7" t="s">
        <v>11066</v>
      </c>
      <c r="L170" s="7" t="s">
        <v>11067</v>
      </c>
      <c r="M170" s="7" t="s">
        <v>11068</v>
      </c>
      <c r="N170" s="7" t="s">
        <v>316</v>
      </c>
      <c r="O170" s="7"/>
      <c r="P170" s="7"/>
      <c r="Q170" s="7"/>
      <c r="R170" s="7"/>
      <c r="S170" s="7"/>
      <c r="T170" s="7"/>
      <c r="U170" s="7"/>
      <c r="V170" s="7"/>
      <c r="W170" s="7"/>
      <c r="X170" s="7"/>
      <c r="Y170" s="7"/>
      <c r="Z170" s="7"/>
      <c r="AA170" s="7"/>
      <c r="AB170" s="7"/>
    </row>
    <row r="171" spans="1:28" ht="22.5" customHeight="1">
      <c r="A171" t="s">
        <v>10000</v>
      </c>
      <c r="B171" s="7" t="s">
        <v>1300</v>
      </c>
      <c r="C171" s="7" t="s">
        <v>11069</v>
      </c>
      <c r="D171" s="7" t="s">
        <v>11070</v>
      </c>
      <c r="E171" s="7" t="s">
        <v>11071</v>
      </c>
      <c r="F171" s="7"/>
      <c r="G171" s="7"/>
      <c r="H171" s="10" t="s">
        <v>11072</v>
      </c>
      <c r="I171" s="7">
        <v>4.9000000000000004</v>
      </c>
      <c r="J171" s="7">
        <v>789</v>
      </c>
      <c r="K171" s="7" t="s">
        <v>11073</v>
      </c>
      <c r="L171" s="7" t="s">
        <v>11074</v>
      </c>
      <c r="M171" s="7" t="s">
        <v>11068</v>
      </c>
      <c r="N171" s="7" t="s">
        <v>316</v>
      </c>
      <c r="O171" s="7"/>
      <c r="P171" s="7"/>
      <c r="Q171" s="7"/>
      <c r="R171" s="7"/>
      <c r="S171" s="7"/>
      <c r="T171" s="7"/>
      <c r="U171" s="7"/>
      <c r="V171" s="7"/>
      <c r="W171" s="7"/>
      <c r="X171" s="7"/>
      <c r="Y171" s="7"/>
      <c r="Z171" s="7"/>
      <c r="AA171" s="7"/>
      <c r="AB171" s="7"/>
    </row>
    <row r="172" spans="1:28" ht="22.5" customHeight="1">
      <c r="A172" t="s">
        <v>10000</v>
      </c>
      <c r="B172" s="7" t="s">
        <v>1300</v>
      </c>
      <c r="C172" s="7" t="s">
        <v>11075</v>
      </c>
      <c r="D172" s="7" t="s">
        <v>11076</v>
      </c>
      <c r="E172" s="7" t="s">
        <v>11077</v>
      </c>
      <c r="F172" s="7" t="s">
        <v>11078</v>
      </c>
      <c r="G172" s="7"/>
      <c r="H172" s="10" t="s">
        <v>11079</v>
      </c>
      <c r="I172" s="7">
        <v>4.9000000000000004</v>
      </c>
      <c r="J172" s="7">
        <v>279</v>
      </c>
      <c r="K172" s="7" t="s">
        <v>11080</v>
      </c>
      <c r="L172" s="7" t="s">
        <v>11081</v>
      </c>
      <c r="M172" s="7" t="s">
        <v>11068</v>
      </c>
      <c r="N172" s="7" t="s">
        <v>316</v>
      </c>
      <c r="O172" s="7"/>
      <c r="P172" s="7"/>
      <c r="Q172" s="7"/>
      <c r="R172" s="7"/>
      <c r="S172" s="7"/>
      <c r="T172" s="7"/>
      <c r="U172" s="7"/>
      <c r="V172" s="7"/>
      <c r="W172" s="7"/>
      <c r="X172" s="7"/>
      <c r="Y172" s="7"/>
      <c r="Z172" s="7"/>
      <c r="AA172" s="7"/>
      <c r="AB172" s="7"/>
    </row>
    <row r="173" spans="1:28" ht="22.5" customHeight="1">
      <c r="A173" t="s">
        <v>10000</v>
      </c>
      <c r="B173" s="7" t="s">
        <v>1300</v>
      </c>
      <c r="C173" s="7" t="s">
        <v>11069</v>
      </c>
      <c r="D173" s="7" t="s">
        <v>11082</v>
      </c>
      <c r="E173" s="7" t="s">
        <v>11083</v>
      </c>
      <c r="F173" s="7" t="s">
        <v>11084</v>
      </c>
      <c r="G173" s="7"/>
      <c r="H173" s="10" t="s">
        <v>11085</v>
      </c>
      <c r="I173" s="7">
        <v>4.8</v>
      </c>
      <c r="J173" s="7">
        <v>407</v>
      </c>
      <c r="K173" s="7" t="s">
        <v>11086</v>
      </c>
      <c r="L173" s="7" t="s">
        <v>11087</v>
      </c>
      <c r="M173" s="7" t="s">
        <v>11068</v>
      </c>
      <c r="N173" s="7" t="s">
        <v>316</v>
      </c>
      <c r="O173" s="7"/>
      <c r="P173" s="7"/>
      <c r="Q173" s="7"/>
      <c r="R173" s="7"/>
      <c r="S173" s="7"/>
      <c r="T173" s="7"/>
      <c r="U173" s="7"/>
      <c r="V173" s="7"/>
      <c r="W173" s="7"/>
      <c r="X173" s="7"/>
      <c r="Y173" s="7"/>
      <c r="Z173" s="7"/>
      <c r="AA173" s="7"/>
      <c r="AB173" s="7"/>
    </row>
    <row r="174" spans="1:28" ht="22.5" customHeight="1">
      <c r="A174" t="s">
        <v>10000</v>
      </c>
      <c r="B174" s="7" t="s">
        <v>1300</v>
      </c>
      <c r="C174" s="7" t="s">
        <v>11088</v>
      </c>
      <c r="D174" s="7" t="s">
        <v>11089</v>
      </c>
      <c r="E174" s="7" t="s">
        <v>11090</v>
      </c>
      <c r="F174" s="7"/>
      <c r="G174" s="7"/>
      <c r="H174" s="10" t="s">
        <v>11091</v>
      </c>
      <c r="I174" s="7">
        <v>5</v>
      </c>
      <c r="J174" s="7">
        <v>512</v>
      </c>
      <c r="K174" s="7" t="s">
        <v>11092</v>
      </c>
      <c r="L174" s="7" t="s">
        <v>11093</v>
      </c>
      <c r="M174" s="7" t="s">
        <v>11068</v>
      </c>
      <c r="N174" s="7" t="s">
        <v>316</v>
      </c>
      <c r="O174" s="7"/>
      <c r="P174" s="7"/>
      <c r="Q174" s="7"/>
      <c r="R174" s="7"/>
      <c r="S174" s="7"/>
      <c r="T174" s="7"/>
      <c r="U174" s="7"/>
      <c r="V174" s="7"/>
      <c r="W174" s="7"/>
      <c r="X174" s="7"/>
      <c r="Y174" s="7"/>
      <c r="Z174" s="7"/>
      <c r="AA174" s="7"/>
      <c r="AB174" s="7"/>
    </row>
    <row r="175" spans="1:28" ht="22.5" customHeight="1">
      <c r="A175" t="s">
        <v>10000</v>
      </c>
      <c r="B175" s="7" t="s">
        <v>1300</v>
      </c>
      <c r="C175" s="7" t="s">
        <v>11069</v>
      </c>
      <c r="D175" s="7" t="s">
        <v>11094</v>
      </c>
      <c r="E175" s="7" t="s">
        <v>11095</v>
      </c>
      <c r="F175" s="7"/>
      <c r="G175" s="7"/>
      <c r="H175" s="10" t="s">
        <v>11096</v>
      </c>
      <c r="I175" s="7">
        <v>4.8</v>
      </c>
      <c r="J175" s="7">
        <v>257</v>
      </c>
      <c r="K175" s="7" t="s">
        <v>11097</v>
      </c>
      <c r="L175" s="7" t="s">
        <v>11087</v>
      </c>
      <c r="M175" s="7" t="s">
        <v>11068</v>
      </c>
      <c r="N175" s="7" t="s">
        <v>316</v>
      </c>
      <c r="O175" s="7"/>
      <c r="P175" s="7"/>
      <c r="Q175" s="7"/>
      <c r="R175" s="7"/>
      <c r="S175" s="7"/>
      <c r="T175" s="7"/>
      <c r="U175" s="7"/>
      <c r="V175" s="7"/>
      <c r="W175" s="7"/>
      <c r="X175" s="7"/>
      <c r="Y175" s="7"/>
      <c r="Z175" s="7"/>
      <c r="AA175" s="7"/>
      <c r="AB175" s="7"/>
    </row>
    <row r="176" spans="1:28" ht="22.5" customHeight="1">
      <c r="A176" t="s">
        <v>10000</v>
      </c>
      <c r="B176" s="7" t="s">
        <v>1300</v>
      </c>
      <c r="C176" s="7" t="s">
        <v>11098</v>
      </c>
      <c r="D176" s="7" t="s">
        <v>11099</v>
      </c>
      <c r="E176" s="7" t="s">
        <v>11100</v>
      </c>
      <c r="F176" s="7" t="s">
        <v>11101</v>
      </c>
      <c r="G176" s="7"/>
      <c r="H176" s="10" t="s">
        <v>11102</v>
      </c>
      <c r="I176" s="7">
        <v>5</v>
      </c>
      <c r="J176" s="7">
        <v>352</v>
      </c>
      <c r="K176" s="7" t="s">
        <v>11103</v>
      </c>
      <c r="L176" s="7" t="s">
        <v>11104</v>
      </c>
      <c r="M176" s="7" t="s">
        <v>11068</v>
      </c>
      <c r="N176" s="7" t="s">
        <v>316</v>
      </c>
      <c r="O176" s="7"/>
      <c r="P176" s="7"/>
      <c r="Q176" s="7"/>
      <c r="R176" s="7"/>
      <c r="S176" s="7"/>
      <c r="T176" s="7"/>
      <c r="U176" s="7"/>
      <c r="V176" s="7"/>
      <c r="W176" s="7"/>
      <c r="X176" s="7"/>
      <c r="Y176" s="7"/>
      <c r="Z176" s="7"/>
      <c r="AA176" s="7"/>
      <c r="AB176" s="7"/>
    </row>
    <row r="177" spans="1:28" ht="22.5" customHeight="1">
      <c r="A177" t="s">
        <v>10000</v>
      </c>
      <c r="B177" s="7" t="s">
        <v>1300</v>
      </c>
      <c r="C177" s="7" t="s">
        <v>11105</v>
      </c>
      <c r="D177" s="7" t="s">
        <v>11106</v>
      </c>
      <c r="E177" s="7" t="s">
        <v>11107</v>
      </c>
      <c r="F177" s="7" t="s">
        <v>11108</v>
      </c>
      <c r="G177" s="7"/>
      <c r="H177" s="10" t="s">
        <v>11109</v>
      </c>
      <c r="I177" s="7">
        <v>4.9000000000000004</v>
      </c>
      <c r="J177" s="7">
        <v>390</v>
      </c>
      <c r="K177" s="7" t="s">
        <v>11110</v>
      </c>
      <c r="L177" s="7" t="s">
        <v>11111</v>
      </c>
      <c r="M177" s="7" t="s">
        <v>11068</v>
      </c>
      <c r="N177" s="7" t="s">
        <v>888</v>
      </c>
      <c r="O177" s="7"/>
      <c r="P177" s="7"/>
      <c r="Q177" s="7"/>
      <c r="R177" s="7"/>
      <c r="S177" s="7"/>
      <c r="T177" s="7"/>
      <c r="U177" s="7"/>
      <c r="V177" s="7"/>
      <c r="W177" s="7"/>
      <c r="X177" s="7"/>
      <c r="Y177" s="7"/>
      <c r="Z177" s="7"/>
      <c r="AA177" s="7"/>
      <c r="AB177" s="7"/>
    </row>
    <row r="178" spans="1:28" ht="22.5" customHeight="1">
      <c r="A178" t="s">
        <v>10000</v>
      </c>
      <c r="B178" s="7" t="s">
        <v>1300</v>
      </c>
      <c r="C178" s="7" t="s">
        <v>11112</v>
      </c>
      <c r="D178" s="7" t="s">
        <v>4307</v>
      </c>
      <c r="E178" s="7" t="s">
        <v>11113</v>
      </c>
      <c r="F178" s="7" t="s">
        <v>11114</v>
      </c>
      <c r="G178" s="7"/>
      <c r="H178" s="10" t="s">
        <v>11115</v>
      </c>
      <c r="I178" s="7">
        <v>4.9000000000000004</v>
      </c>
      <c r="J178" s="7">
        <v>184</v>
      </c>
      <c r="K178" s="7" t="s">
        <v>11116</v>
      </c>
      <c r="L178" s="7" t="s">
        <v>11117</v>
      </c>
      <c r="M178" s="7" t="s">
        <v>11068</v>
      </c>
      <c r="N178" s="7" t="s">
        <v>316</v>
      </c>
      <c r="O178" s="7"/>
      <c r="P178" s="7"/>
      <c r="Q178" s="7"/>
      <c r="R178" s="7"/>
      <c r="S178" s="7"/>
      <c r="T178" s="7"/>
      <c r="U178" s="7"/>
      <c r="V178" s="7"/>
      <c r="W178" s="7"/>
      <c r="X178" s="7"/>
      <c r="Y178" s="7"/>
      <c r="Z178" s="7"/>
      <c r="AA178" s="7"/>
      <c r="AB178" s="7"/>
    </row>
    <row r="179" spans="1:28" ht="22.5" customHeight="1">
      <c r="A179" t="s">
        <v>10000</v>
      </c>
      <c r="B179" s="7" t="s">
        <v>1300</v>
      </c>
      <c r="C179" s="7" t="s">
        <v>11118</v>
      </c>
      <c r="D179" s="7" t="s">
        <v>11119</v>
      </c>
      <c r="E179" s="7" t="s">
        <v>11120</v>
      </c>
      <c r="F179" s="7" t="s">
        <v>11121</v>
      </c>
      <c r="G179" s="7"/>
      <c r="H179" s="10" t="s">
        <v>11122</v>
      </c>
      <c r="I179" s="7">
        <v>4.9000000000000004</v>
      </c>
      <c r="J179" s="7">
        <v>422</v>
      </c>
      <c r="K179" s="7" t="s">
        <v>11123</v>
      </c>
      <c r="L179" s="7" t="s">
        <v>11124</v>
      </c>
      <c r="M179" s="7" t="s">
        <v>11068</v>
      </c>
      <c r="N179" s="7" t="s">
        <v>316</v>
      </c>
      <c r="O179" s="7"/>
      <c r="P179" s="7"/>
      <c r="Q179" s="7"/>
      <c r="R179" s="7"/>
      <c r="S179" s="7"/>
      <c r="T179" s="7"/>
      <c r="U179" s="7"/>
      <c r="V179" s="7"/>
      <c r="W179" s="7"/>
      <c r="X179" s="7"/>
      <c r="Y179" s="7"/>
      <c r="Z179" s="7"/>
      <c r="AA179" s="7"/>
      <c r="AB179" s="7"/>
    </row>
    <row r="180" spans="1:28" ht="22.5" customHeight="1">
      <c r="A180" t="s">
        <v>10000</v>
      </c>
      <c r="B180" s="7" t="s">
        <v>1300</v>
      </c>
      <c r="C180" s="7" t="s">
        <v>11125</v>
      </c>
      <c r="D180" s="7" t="s">
        <v>11126</v>
      </c>
      <c r="E180" s="7" t="s">
        <v>11127</v>
      </c>
      <c r="F180" s="7" t="s">
        <v>11128</v>
      </c>
      <c r="G180" s="7"/>
      <c r="H180" s="10" t="s">
        <v>11129</v>
      </c>
      <c r="I180" s="7">
        <v>5</v>
      </c>
      <c r="J180" s="7">
        <v>206</v>
      </c>
      <c r="K180" s="7" t="s">
        <v>11130</v>
      </c>
      <c r="L180" s="7" t="s">
        <v>11131</v>
      </c>
      <c r="M180" s="7" t="s">
        <v>11068</v>
      </c>
      <c r="N180" s="7" t="s">
        <v>316</v>
      </c>
      <c r="O180" s="7"/>
      <c r="P180" s="7"/>
      <c r="Q180" s="7"/>
      <c r="R180" s="7"/>
      <c r="S180" s="7"/>
      <c r="T180" s="7"/>
      <c r="U180" s="7"/>
      <c r="V180" s="7"/>
      <c r="W180" s="7"/>
      <c r="X180" s="7"/>
      <c r="Y180" s="7"/>
      <c r="Z180" s="7"/>
      <c r="AA180" s="7"/>
      <c r="AB180" s="7"/>
    </row>
    <row r="181" spans="1:28" ht="22.5" customHeight="1">
      <c r="A181" t="s">
        <v>10000</v>
      </c>
      <c r="B181" s="7" t="s">
        <v>1300</v>
      </c>
      <c r="C181" s="7" t="s">
        <v>11132</v>
      </c>
      <c r="D181" s="7" t="s">
        <v>11133</v>
      </c>
      <c r="E181" s="7" t="s">
        <v>11134</v>
      </c>
      <c r="F181" s="7" t="s">
        <v>11135</v>
      </c>
      <c r="G181" s="7"/>
      <c r="H181" s="10" t="s">
        <v>11136</v>
      </c>
      <c r="I181" s="7">
        <v>4.7</v>
      </c>
      <c r="J181" s="7">
        <v>79</v>
      </c>
      <c r="K181" s="7" t="s">
        <v>11137</v>
      </c>
      <c r="L181" s="7" t="s">
        <v>11138</v>
      </c>
      <c r="M181" s="7" t="s">
        <v>11068</v>
      </c>
      <c r="N181" s="7" t="s">
        <v>316</v>
      </c>
      <c r="O181" s="7"/>
      <c r="P181" s="7"/>
      <c r="Q181" s="7"/>
      <c r="R181" s="7"/>
      <c r="S181" s="7"/>
      <c r="T181" s="7"/>
      <c r="U181" s="7"/>
      <c r="V181" s="7"/>
      <c r="W181" s="7"/>
      <c r="X181" s="7"/>
      <c r="Y181" s="7"/>
      <c r="Z181" s="7"/>
      <c r="AA181" s="7"/>
      <c r="AB181" s="7"/>
    </row>
    <row r="182" spans="1:28" ht="22.5" customHeight="1">
      <c r="A182" t="s">
        <v>10000</v>
      </c>
      <c r="B182" s="7" t="s">
        <v>1300</v>
      </c>
      <c r="C182" s="7" t="s">
        <v>11139</v>
      </c>
      <c r="D182" s="7" t="s">
        <v>11140</v>
      </c>
      <c r="E182" s="7" t="s">
        <v>11141</v>
      </c>
      <c r="F182" s="7"/>
      <c r="G182" s="7"/>
      <c r="H182" s="10" t="s">
        <v>11142</v>
      </c>
      <c r="I182" s="7">
        <v>5</v>
      </c>
      <c r="J182" s="7">
        <v>101</v>
      </c>
      <c r="K182" s="7" t="s">
        <v>11143</v>
      </c>
      <c r="L182" s="7" t="s">
        <v>11144</v>
      </c>
      <c r="M182" s="7" t="s">
        <v>11068</v>
      </c>
      <c r="N182" s="7" t="s">
        <v>316</v>
      </c>
      <c r="O182" s="7"/>
      <c r="P182" s="7"/>
      <c r="Q182" s="7"/>
      <c r="R182" s="7"/>
      <c r="S182" s="7"/>
      <c r="T182" s="7"/>
      <c r="U182" s="7"/>
      <c r="V182" s="7"/>
      <c r="W182" s="7"/>
      <c r="X182" s="7"/>
      <c r="Y182" s="7"/>
      <c r="Z182" s="7"/>
      <c r="AA182" s="7"/>
      <c r="AB182" s="7"/>
    </row>
    <row r="183" spans="1:28" ht="22.5" customHeight="1">
      <c r="A183" t="s">
        <v>10000</v>
      </c>
      <c r="B183" s="7" t="s">
        <v>1300</v>
      </c>
      <c r="C183" s="7" t="s">
        <v>11145</v>
      </c>
      <c r="D183" s="7" t="s">
        <v>11146</v>
      </c>
      <c r="E183" s="7" t="s">
        <v>11147</v>
      </c>
      <c r="F183" s="7" t="s">
        <v>11148</v>
      </c>
      <c r="G183" s="7"/>
      <c r="H183" s="10" t="s">
        <v>11149</v>
      </c>
      <c r="I183" s="7">
        <v>4.9000000000000004</v>
      </c>
      <c r="J183" s="7">
        <v>177</v>
      </c>
      <c r="K183" s="7" t="s">
        <v>11150</v>
      </c>
      <c r="L183" s="7" t="s">
        <v>11151</v>
      </c>
      <c r="M183" s="7" t="s">
        <v>11068</v>
      </c>
      <c r="N183" s="7" t="s">
        <v>316</v>
      </c>
      <c r="O183" s="7"/>
      <c r="P183" s="7"/>
      <c r="Q183" s="7"/>
      <c r="R183" s="7"/>
      <c r="S183" s="7"/>
      <c r="T183" s="7"/>
      <c r="U183" s="7"/>
      <c r="V183" s="7"/>
      <c r="W183" s="7"/>
      <c r="X183" s="7"/>
      <c r="Y183" s="7"/>
      <c r="Z183" s="7"/>
      <c r="AA183" s="7"/>
      <c r="AB183" s="7"/>
    </row>
    <row r="184" spans="1:28" ht="22.5" customHeight="1">
      <c r="A184" t="s">
        <v>10000</v>
      </c>
      <c r="B184" s="7" t="s">
        <v>1300</v>
      </c>
      <c r="C184" s="7" t="s">
        <v>11152</v>
      </c>
      <c r="D184" s="7" t="s">
        <v>11153</v>
      </c>
      <c r="E184" s="7" t="s">
        <v>11154</v>
      </c>
      <c r="F184" s="7"/>
      <c r="G184" s="7"/>
      <c r="H184" s="10" t="s">
        <v>11155</v>
      </c>
      <c r="I184" s="7">
        <v>5</v>
      </c>
      <c r="J184" s="7">
        <v>126</v>
      </c>
      <c r="K184" s="7" t="s">
        <v>11156</v>
      </c>
      <c r="L184" s="7" t="s">
        <v>11157</v>
      </c>
      <c r="M184" s="7" t="s">
        <v>11068</v>
      </c>
      <c r="N184" s="7" t="s">
        <v>316</v>
      </c>
      <c r="O184" s="7"/>
      <c r="P184" s="7"/>
      <c r="Q184" s="7"/>
      <c r="R184" s="7"/>
      <c r="S184" s="7"/>
      <c r="T184" s="7"/>
      <c r="U184" s="7"/>
      <c r="V184" s="7"/>
      <c r="W184" s="7"/>
      <c r="X184" s="7"/>
      <c r="Y184" s="7"/>
      <c r="Z184" s="7"/>
      <c r="AA184" s="7"/>
      <c r="AB184" s="7"/>
    </row>
    <row r="185" spans="1:28" ht="22.5" customHeight="1">
      <c r="A185" t="s">
        <v>10000</v>
      </c>
      <c r="B185" s="7" t="s">
        <v>1300</v>
      </c>
      <c r="C185" s="7" t="s">
        <v>11158</v>
      </c>
      <c r="D185" s="7" t="s">
        <v>11159</v>
      </c>
      <c r="E185" s="7" t="s">
        <v>11160</v>
      </c>
      <c r="F185" s="7"/>
      <c r="G185" s="7"/>
      <c r="H185" s="10" t="s">
        <v>11161</v>
      </c>
      <c r="I185" s="7">
        <v>5</v>
      </c>
      <c r="J185" s="7">
        <v>110</v>
      </c>
      <c r="K185" s="7" t="s">
        <v>11162</v>
      </c>
      <c r="L185" s="7" t="s">
        <v>11163</v>
      </c>
      <c r="M185" s="7" t="s">
        <v>11068</v>
      </c>
      <c r="N185" s="7" t="s">
        <v>316</v>
      </c>
      <c r="O185" s="7"/>
      <c r="P185" s="7"/>
      <c r="Q185" s="7"/>
      <c r="R185" s="7"/>
      <c r="S185" s="7"/>
      <c r="T185" s="7"/>
      <c r="U185" s="7"/>
      <c r="V185" s="7"/>
      <c r="W185" s="7"/>
      <c r="X185" s="7"/>
      <c r="Y185" s="7"/>
      <c r="Z185" s="7"/>
      <c r="AA185" s="7"/>
      <c r="AB185" s="7"/>
    </row>
    <row r="186" spans="1:28" ht="22.5" customHeight="1">
      <c r="A186" t="s">
        <v>10000</v>
      </c>
      <c r="B186" s="7" t="s">
        <v>1300</v>
      </c>
      <c r="C186" s="7" t="s">
        <v>11164</v>
      </c>
      <c r="D186" s="7" t="s">
        <v>11165</v>
      </c>
      <c r="E186" s="7" t="s">
        <v>11166</v>
      </c>
      <c r="F186" s="7" t="s">
        <v>11167</v>
      </c>
      <c r="G186" s="7"/>
      <c r="H186" s="10" t="s">
        <v>11168</v>
      </c>
      <c r="I186" s="7">
        <v>4.7</v>
      </c>
      <c r="J186" s="7">
        <v>55</v>
      </c>
      <c r="K186" s="7" t="s">
        <v>11169</v>
      </c>
      <c r="L186" s="7" t="s">
        <v>11170</v>
      </c>
      <c r="M186" s="7" t="s">
        <v>1455</v>
      </c>
      <c r="N186" s="7" t="s">
        <v>316</v>
      </c>
      <c r="O186" s="7"/>
      <c r="P186" s="7"/>
      <c r="Q186" s="7"/>
      <c r="R186" s="7"/>
      <c r="S186" s="7"/>
      <c r="T186" s="7"/>
      <c r="U186" s="7"/>
      <c r="V186" s="7"/>
      <c r="W186" s="7"/>
      <c r="X186" s="7"/>
      <c r="Y186" s="7"/>
      <c r="Z186" s="7"/>
      <c r="AA186" s="7"/>
      <c r="AB186" s="7"/>
    </row>
    <row r="187" spans="1:28" ht="22.5" customHeight="1">
      <c r="A187" t="s">
        <v>10000</v>
      </c>
      <c r="B187" s="7" t="s">
        <v>11171</v>
      </c>
      <c r="C187" s="7" t="s">
        <v>11172</v>
      </c>
      <c r="D187" s="7" t="s">
        <v>11173</v>
      </c>
      <c r="E187" s="7" t="s">
        <v>11174</v>
      </c>
      <c r="F187" s="7" t="s">
        <v>11175</v>
      </c>
      <c r="G187" s="7"/>
      <c r="H187" s="10" t="s">
        <v>11176</v>
      </c>
      <c r="I187" s="7">
        <v>4.8</v>
      </c>
      <c r="J187" s="7">
        <v>422</v>
      </c>
      <c r="K187" s="7" t="s">
        <v>11177</v>
      </c>
      <c r="L187" s="7" t="s">
        <v>11178</v>
      </c>
      <c r="M187" s="7" t="s">
        <v>1455</v>
      </c>
      <c r="N187" s="7" t="s">
        <v>316</v>
      </c>
      <c r="O187" s="7"/>
      <c r="P187" s="7"/>
      <c r="Q187" s="7"/>
      <c r="R187" s="7"/>
      <c r="S187" s="7"/>
      <c r="T187" s="7"/>
      <c r="U187" s="7"/>
      <c r="V187" s="7"/>
      <c r="W187" s="7"/>
      <c r="X187" s="7"/>
      <c r="Y187" s="7"/>
      <c r="Z187" s="7"/>
      <c r="AA187" s="7"/>
      <c r="AB187" s="7"/>
    </row>
    <row r="188" spans="1:28" ht="22.5" customHeight="1">
      <c r="A188" t="s">
        <v>10000</v>
      </c>
      <c r="B188" s="7" t="s">
        <v>11171</v>
      </c>
      <c r="C188" s="7" t="s">
        <v>11179</v>
      </c>
      <c r="D188" s="7" t="s">
        <v>11180</v>
      </c>
      <c r="E188" s="7" t="s">
        <v>11181</v>
      </c>
      <c r="F188" s="7" t="s">
        <v>11182</v>
      </c>
      <c r="G188" s="7"/>
      <c r="H188" s="10" t="s">
        <v>11183</v>
      </c>
      <c r="I188" s="7">
        <v>4.9000000000000004</v>
      </c>
      <c r="J188" s="7">
        <v>712</v>
      </c>
      <c r="K188" s="7" t="s">
        <v>11184</v>
      </c>
      <c r="L188" s="7" t="s">
        <v>11185</v>
      </c>
      <c r="M188" s="7" t="s">
        <v>1455</v>
      </c>
      <c r="N188" s="7" t="s">
        <v>316</v>
      </c>
      <c r="O188" s="7"/>
      <c r="P188" s="7"/>
      <c r="Q188" s="7"/>
      <c r="R188" s="7"/>
      <c r="S188" s="7"/>
      <c r="T188" s="7"/>
      <c r="U188" s="7"/>
      <c r="V188" s="7"/>
      <c r="W188" s="7"/>
      <c r="X188" s="7"/>
      <c r="Y188" s="7"/>
      <c r="Z188" s="7"/>
      <c r="AA188" s="7"/>
      <c r="AB188" s="7"/>
    </row>
    <row r="189" spans="1:28" ht="22.5" customHeight="1">
      <c r="A189" t="s">
        <v>10000</v>
      </c>
      <c r="B189" s="7" t="s">
        <v>11171</v>
      </c>
      <c r="C189" s="7" t="s">
        <v>11186</v>
      </c>
      <c r="D189" s="7" t="s">
        <v>11187</v>
      </c>
      <c r="E189" s="7" t="s">
        <v>11188</v>
      </c>
      <c r="F189" s="7" t="s">
        <v>11189</v>
      </c>
      <c r="G189" s="7"/>
      <c r="H189" s="10" t="s">
        <v>11190</v>
      </c>
      <c r="I189" s="7">
        <v>4.8</v>
      </c>
      <c r="J189" s="7">
        <v>436</v>
      </c>
      <c r="K189" s="7" t="s">
        <v>11191</v>
      </c>
      <c r="L189" s="7" t="s">
        <v>11192</v>
      </c>
      <c r="M189" s="7" t="s">
        <v>1455</v>
      </c>
      <c r="N189" s="7" t="s">
        <v>888</v>
      </c>
      <c r="O189" s="7"/>
      <c r="P189" s="7"/>
      <c r="Q189" s="7"/>
      <c r="R189" s="7"/>
      <c r="S189" s="7"/>
      <c r="T189" s="7"/>
      <c r="U189" s="7"/>
      <c r="V189" s="7"/>
      <c r="W189" s="7"/>
      <c r="X189" s="7"/>
      <c r="Y189" s="7"/>
      <c r="Z189" s="7"/>
      <c r="AA189" s="7"/>
      <c r="AB189" s="7"/>
    </row>
    <row r="190" spans="1:28" ht="22.5" customHeight="1">
      <c r="A190" t="s">
        <v>10000</v>
      </c>
      <c r="B190" s="7" t="s">
        <v>11171</v>
      </c>
      <c r="C190" s="7" t="s">
        <v>11193</v>
      </c>
      <c r="D190" s="7" t="s">
        <v>11194</v>
      </c>
      <c r="E190" s="7" t="s">
        <v>11195</v>
      </c>
      <c r="F190" s="7" t="s">
        <v>11196</v>
      </c>
      <c r="G190" s="7"/>
      <c r="H190" s="22" t="s">
        <v>11197</v>
      </c>
      <c r="I190" s="7">
        <v>4.7</v>
      </c>
      <c r="J190" s="7">
        <v>241</v>
      </c>
      <c r="K190" s="7" t="s">
        <v>11198</v>
      </c>
      <c r="L190" s="7" t="s">
        <v>11199</v>
      </c>
      <c r="M190" s="7" t="s">
        <v>1455</v>
      </c>
      <c r="N190" s="7" t="s">
        <v>316</v>
      </c>
      <c r="O190" s="7"/>
      <c r="P190" s="7"/>
      <c r="Q190" s="7"/>
      <c r="R190" s="7"/>
      <c r="S190" s="7"/>
      <c r="T190" s="7"/>
      <c r="U190" s="7"/>
      <c r="V190" s="7"/>
      <c r="W190" s="7"/>
      <c r="X190" s="7"/>
      <c r="Y190" s="7"/>
      <c r="Z190" s="7"/>
      <c r="AA190" s="7"/>
      <c r="AB190" s="7"/>
    </row>
    <row r="191" spans="1:28" ht="22.5" customHeight="1">
      <c r="A191" t="s">
        <v>10000</v>
      </c>
      <c r="B191" s="7" t="s">
        <v>11171</v>
      </c>
      <c r="C191" s="7" t="s">
        <v>11200</v>
      </c>
      <c r="D191" s="7" t="s">
        <v>11201</v>
      </c>
      <c r="E191" s="7" t="s">
        <v>11202</v>
      </c>
      <c r="F191" s="7" t="s">
        <v>11203</v>
      </c>
      <c r="G191" s="7"/>
      <c r="H191" s="10" t="s">
        <v>11204</v>
      </c>
      <c r="I191" s="7">
        <v>4.5999999999999996</v>
      </c>
      <c r="J191" s="7" t="s">
        <v>6681</v>
      </c>
      <c r="K191" s="7" t="s">
        <v>11205</v>
      </c>
      <c r="L191" s="7" t="s">
        <v>11192</v>
      </c>
      <c r="M191" s="7" t="s">
        <v>11206</v>
      </c>
      <c r="N191" s="7" t="s">
        <v>316</v>
      </c>
      <c r="O191" s="7"/>
      <c r="P191" s="7"/>
      <c r="Q191" s="7"/>
      <c r="R191" s="7"/>
      <c r="S191" s="7"/>
      <c r="T191" s="7"/>
      <c r="U191" s="7"/>
      <c r="V191" s="7"/>
      <c r="W191" s="7"/>
      <c r="X191" s="7"/>
      <c r="Y191" s="7"/>
      <c r="Z191" s="7"/>
      <c r="AA191" s="7"/>
      <c r="AB191" s="7"/>
    </row>
    <row r="192" spans="1:28" ht="22.5" customHeight="1">
      <c r="A192" t="s">
        <v>10000</v>
      </c>
      <c r="B192" s="7" t="s">
        <v>11171</v>
      </c>
      <c r="C192" s="7" t="s">
        <v>11207</v>
      </c>
      <c r="D192" s="7" t="s">
        <v>11208</v>
      </c>
      <c r="E192" s="7" t="s">
        <v>11209</v>
      </c>
      <c r="F192" s="7" t="s">
        <v>11210</v>
      </c>
      <c r="G192" s="7"/>
      <c r="H192" s="10" t="s">
        <v>11211</v>
      </c>
      <c r="I192" s="7">
        <v>4.9000000000000004</v>
      </c>
      <c r="J192" s="7">
        <v>289</v>
      </c>
      <c r="K192" s="7" t="s">
        <v>11212</v>
      </c>
      <c r="L192" s="7" t="s">
        <v>11213</v>
      </c>
      <c r="M192" s="7" t="s">
        <v>1455</v>
      </c>
      <c r="N192" s="7" t="s">
        <v>316</v>
      </c>
      <c r="O192" s="7"/>
      <c r="P192" s="7"/>
      <c r="Q192" s="7"/>
      <c r="R192" s="7"/>
      <c r="S192" s="7"/>
      <c r="T192" s="7"/>
      <c r="U192" s="7"/>
      <c r="V192" s="7"/>
      <c r="W192" s="7"/>
      <c r="X192" s="7"/>
      <c r="Y192" s="7"/>
      <c r="Z192" s="7"/>
      <c r="AA192" s="7"/>
      <c r="AB192" s="7"/>
    </row>
    <row r="193" spans="1:28" ht="22.5" customHeight="1">
      <c r="A193" t="s">
        <v>10000</v>
      </c>
      <c r="B193" s="7" t="s">
        <v>11171</v>
      </c>
      <c r="C193" s="7" t="s">
        <v>11214</v>
      </c>
      <c r="D193" s="7" t="s">
        <v>11215</v>
      </c>
      <c r="E193" s="7" t="s">
        <v>11216</v>
      </c>
      <c r="F193" s="7" t="s">
        <v>11217</v>
      </c>
      <c r="G193" s="7"/>
      <c r="H193" s="10" t="s">
        <v>11218</v>
      </c>
      <c r="I193" s="7">
        <v>4.9000000000000004</v>
      </c>
      <c r="J193" s="7">
        <v>125</v>
      </c>
      <c r="K193" s="7" t="s">
        <v>11219</v>
      </c>
      <c r="L193" s="7" t="s">
        <v>11220</v>
      </c>
      <c r="M193" s="7" t="s">
        <v>1455</v>
      </c>
      <c r="N193" s="7" t="s">
        <v>316</v>
      </c>
      <c r="O193" s="7"/>
      <c r="P193" s="7"/>
      <c r="Q193" s="7"/>
      <c r="R193" s="7"/>
      <c r="S193" s="7"/>
      <c r="T193" s="7"/>
      <c r="U193" s="7"/>
      <c r="V193" s="7"/>
      <c r="W193" s="7"/>
      <c r="X193" s="7"/>
      <c r="Y193" s="7"/>
      <c r="Z193" s="7"/>
      <c r="AA193" s="7"/>
      <c r="AB193" s="7"/>
    </row>
    <row r="194" spans="1:28" ht="22.5" customHeight="1">
      <c r="A194" t="s">
        <v>10000</v>
      </c>
      <c r="B194" s="7" t="s">
        <v>11171</v>
      </c>
      <c r="C194" s="7" t="s">
        <v>11221</v>
      </c>
      <c r="D194" s="7" t="s">
        <v>11222</v>
      </c>
      <c r="E194" s="7" t="s">
        <v>11223</v>
      </c>
      <c r="F194" s="7" t="s">
        <v>11224</v>
      </c>
      <c r="G194" s="7"/>
      <c r="H194" s="10" t="s">
        <v>11225</v>
      </c>
      <c r="I194" s="7">
        <v>5</v>
      </c>
      <c r="J194" s="7">
        <v>400</v>
      </c>
      <c r="K194" s="7" t="s">
        <v>11226</v>
      </c>
      <c r="L194" s="7" t="s">
        <v>11185</v>
      </c>
      <c r="M194" s="7" t="s">
        <v>1455</v>
      </c>
      <c r="N194" s="7" t="s">
        <v>316</v>
      </c>
      <c r="O194" s="7"/>
      <c r="P194" s="7"/>
      <c r="Q194" s="7"/>
      <c r="R194" s="7"/>
      <c r="S194" s="7"/>
      <c r="T194" s="7"/>
      <c r="U194" s="7"/>
      <c r="V194" s="7"/>
      <c r="W194" s="7"/>
      <c r="X194" s="7"/>
      <c r="Y194" s="7"/>
      <c r="Z194" s="7"/>
      <c r="AA194" s="7"/>
      <c r="AB194" s="7"/>
    </row>
    <row r="195" spans="1:28" ht="22.5" customHeight="1">
      <c r="A195" t="s">
        <v>10000</v>
      </c>
      <c r="B195" s="7" t="s">
        <v>11171</v>
      </c>
      <c r="C195" s="7" t="s">
        <v>11227</v>
      </c>
      <c r="D195" s="7" t="s">
        <v>11228</v>
      </c>
      <c r="E195" s="7" t="s">
        <v>11229</v>
      </c>
      <c r="F195" s="7" t="s">
        <v>11230</v>
      </c>
      <c r="G195" s="7"/>
      <c r="H195" s="10" t="s">
        <v>11231</v>
      </c>
      <c r="I195" s="7">
        <v>4.9000000000000004</v>
      </c>
      <c r="J195" s="7">
        <v>242</v>
      </c>
      <c r="K195" s="7" t="s">
        <v>11232</v>
      </c>
      <c r="L195" s="7" t="s">
        <v>11170</v>
      </c>
      <c r="M195" s="7" t="s">
        <v>1455</v>
      </c>
      <c r="N195" s="7" t="s">
        <v>316</v>
      </c>
      <c r="O195" s="7"/>
      <c r="P195" s="7"/>
      <c r="Q195" s="7"/>
      <c r="R195" s="7"/>
      <c r="S195" s="7"/>
      <c r="T195" s="7"/>
      <c r="U195" s="7"/>
      <c r="V195" s="7"/>
      <c r="W195" s="7"/>
      <c r="X195" s="7"/>
      <c r="Y195" s="7"/>
      <c r="Z195" s="7"/>
      <c r="AA195" s="7"/>
      <c r="AB195" s="7"/>
    </row>
    <row r="196" spans="1:28" ht="22.5" customHeight="1">
      <c r="A196" t="s">
        <v>10000</v>
      </c>
      <c r="B196" s="7" t="s">
        <v>11171</v>
      </c>
      <c r="C196" s="7" t="s">
        <v>11233</v>
      </c>
      <c r="D196" s="7" t="s">
        <v>11234</v>
      </c>
      <c r="E196" s="7" t="s">
        <v>11235</v>
      </c>
      <c r="F196" s="7" t="s">
        <v>11236</v>
      </c>
      <c r="G196" s="7"/>
      <c r="H196" s="7"/>
      <c r="I196" s="7">
        <v>4.9000000000000004</v>
      </c>
      <c r="J196" s="7">
        <v>162</v>
      </c>
      <c r="K196" s="7" t="s">
        <v>11237</v>
      </c>
      <c r="L196" s="7" t="s">
        <v>11192</v>
      </c>
      <c r="M196" s="7" t="s">
        <v>1455</v>
      </c>
      <c r="N196" s="7" t="s">
        <v>316</v>
      </c>
      <c r="O196" s="7"/>
      <c r="P196" s="7"/>
      <c r="Q196" s="7"/>
      <c r="R196" s="7"/>
      <c r="S196" s="7"/>
      <c r="T196" s="7"/>
      <c r="U196" s="7"/>
      <c r="V196" s="7"/>
      <c r="W196" s="7"/>
      <c r="X196" s="7"/>
      <c r="Y196" s="7"/>
      <c r="Z196" s="7"/>
      <c r="AA196" s="7"/>
      <c r="AB196" s="7"/>
    </row>
    <row r="197" spans="1:28" ht="22.5" customHeight="1">
      <c r="A197" t="s">
        <v>10000</v>
      </c>
      <c r="B197" s="7" t="s">
        <v>11171</v>
      </c>
      <c r="C197" s="7" t="s">
        <v>11238</v>
      </c>
      <c r="D197" s="7" t="s">
        <v>11239</v>
      </c>
      <c r="E197" s="7" t="s">
        <v>11240</v>
      </c>
      <c r="F197" s="7" t="s">
        <v>11241</v>
      </c>
      <c r="G197" s="7"/>
      <c r="H197" s="10" t="s">
        <v>11242</v>
      </c>
      <c r="I197" s="7">
        <v>4.7</v>
      </c>
      <c r="J197" s="7" t="s">
        <v>7787</v>
      </c>
      <c r="K197" s="7" t="s">
        <v>11243</v>
      </c>
      <c r="L197" s="7" t="s">
        <v>11185</v>
      </c>
      <c r="M197" s="7" t="s">
        <v>1455</v>
      </c>
      <c r="N197" s="7" t="s">
        <v>316</v>
      </c>
      <c r="O197" s="7"/>
      <c r="P197" s="7"/>
      <c r="Q197" s="7"/>
      <c r="R197" s="7"/>
      <c r="S197" s="7"/>
      <c r="T197" s="7"/>
      <c r="U197" s="7"/>
      <c r="V197" s="7"/>
      <c r="W197" s="7"/>
      <c r="X197" s="7"/>
      <c r="Y197" s="7"/>
      <c r="Z197" s="7"/>
      <c r="AA197" s="7"/>
      <c r="AB197" s="7"/>
    </row>
    <row r="198" spans="1:28" ht="22.5" customHeight="1">
      <c r="A198" t="s">
        <v>10000</v>
      </c>
      <c r="B198" s="7" t="s">
        <v>11171</v>
      </c>
      <c r="C198" s="7" t="s">
        <v>11244</v>
      </c>
      <c r="D198" s="7" t="s">
        <v>11245</v>
      </c>
      <c r="E198" s="7" t="s">
        <v>11246</v>
      </c>
      <c r="F198" s="7" t="s">
        <v>11247</v>
      </c>
      <c r="G198" s="7"/>
      <c r="H198" s="10" t="s">
        <v>11248</v>
      </c>
      <c r="I198" s="7">
        <v>4.5999999999999996</v>
      </c>
      <c r="J198" s="7">
        <v>424</v>
      </c>
      <c r="K198" s="7" t="s">
        <v>11249</v>
      </c>
      <c r="L198" s="7" t="s">
        <v>11170</v>
      </c>
      <c r="M198" s="7" t="s">
        <v>1455</v>
      </c>
      <c r="N198" s="7" t="s">
        <v>316</v>
      </c>
      <c r="O198" s="7"/>
      <c r="P198" s="7"/>
      <c r="Q198" s="7"/>
      <c r="R198" s="7"/>
      <c r="S198" s="7"/>
      <c r="T198" s="7"/>
      <c r="U198" s="7"/>
      <c r="V198" s="7"/>
      <c r="W198" s="7"/>
      <c r="X198" s="7"/>
      <c r="Y198" s="7"/>
      <c r="Z198" s="7"/>
      <c r="AA198" s="7"/>
      <c r="AB198" s="7"/>
    </row>
    <row r="199" spans="1:28" ht="22.5" customHeight="1">
      <c r="A199" t="s">
        <v>10000</v>
      </c>
      <c r="B199" s="7" t="s">
        <v>11171</v>
      </c>
      <c r="C199" s="7" t="s">
        <v>11250</v>
      </c>
      <c r="D199" s="7" t="s">
        <v>11251</v>
      </c>
      <c r="E199" s="7" t="s">
        <v>11252</v>
      </c>
      <c r="F199" s="7" t="s">
        <v>11253</v>
      </c>
      <c r="G199" s="7"/>
      <c r="H199" s="10" t="s">
        <v>11254</v>
      </c>
      <c r="I199" s="7">
        <v>4.5</v>
      </c>
      <c r="J199" s="7">
        <v>147</v>
      </c>
      <c r="K199" s="7" t="s">
        <v>11255</v>
      </c>
      <c r="L199" s="7" t="s">
        <v>11178</v>
      </c>
      <c r="M199" s="7" t="s">
        <v>1455</v>
      </c>
      <c r="N199" s="7" t="s">
        <v>316</v>
      </c>
      <c r="O199" s="7"/>
      <c r="P199" s="7"/>
      <c r="Q199" s="7"/>
      <c r="R199" s="7"/>
      <c r="S199" s="7"/>
      <c r="T199" s="7"/>
      <c r="U199" s="7"/>
      <c r="V199" s="7"/>
      <c r="W199" s="7"/>
      <c r="X199" s="7"/>
      <c r="Y199" s="7"/>
      <c r="Z199" s="7"/>
      <c r="AA199" s="7"/>
      <c r="AB199" s="7"/>
    </row>
    <row r="200" spans="1:28" ht="22.5" customHeight="1">
      <c r="A200" t="s">
        <v>10000</v>
      </c>
      <c r="B200" s="7" t="s">
        <v>11171</v>
      </c>
      <c r="C200" s="7" t="s">
        <v>11256</v>
      </c>
      <c r="D200" s="7" t="s">
        <v>11257</v>
      </c>
      <c r="E200" s="7" t="s">
        <v>11258</v>
      </c>
      <c r="F200" s="7" t="s">
        <v>11259</v>
      </c>
      <c r="G200" s="7"/>
      <c r="H200" s="10" t="s">
        <v>11260</v>
      </c>
      <c r="I200" s="7">
        <v>4.7</v>
      </c>
      <c r="J200" s="7">
        <v>514</v>
      </c>
      <c r="K200" s="7" t="s">
        <v>11261</v>
      </c>
      <c r="L200" s="7" t="s">
        <v>11170</v>
      </c>
      <c r="M200" s="7" t="s">
        <v>1455</v>
      </c>
      <c r="N200" s="7" t="s">
        <v>316</v>
      </c>
      <c r="O200" s="7"/>
      <c r="P200" s="7"/>
      <c r="Q200" s="7"/>
      <c r="R200" s="7"/>
      <c r="S200" s="7"/>
      <c r="T200" s="7"/>
      <c r="U200" s="7"/>
      <c r="V200" s="7"/>
      <c r="W200" s="7"/>
      <c r="X200" s="7"/>
      <c r="Y200" s="7"/>
      <c r="Z200" s="7"/>
      <c r="AA200" s="7"/>
      <c r="AB200" s="7"/>
    </row>
    <row r="201" spans="1:28" ht="22.5" customHeight="1">
      <c r="A201" t="s">
        <v>10000</v>
      </c>
      <c r="B201" s="7" t="s">
        <v>11171</v>
      </c>
      <c r="C201" s="7" t="s">
        <v>11262</v>
      </c>
      <c r="D201" s="7" t="s">
        <v>11263</v>
      </c>
      <c r="E201" s="7" t="s">
        <v>11264</v>
      </c>
      <c r="F201" s="7" t="s">
        <v>11265</v>
      </c>
      <c r="G201" s="7"/>
      <c r="H201" s="10" t="s">
        <v>11266</v>
      </c>
      <c r="I201" s="7">
        <v>4.7</v>
      </c>
      <c r="J201" s="7">
        <v>187</v>
      </c>
      <c r="K201" s="7" t="s">
        <v>11267</v>
      </c>
      <c r="L201" s="7" t="s">
        <v>11213</v>
      </c>
      <c r="M201" s="7" t="s">
        <v>1455</v>
      </c>
      <c r="N201" s="7" t="s">
        <v>316</v>
      </c>
      <c r="O201" s="7"/>
      <c r="P201" s="7"/>
      <c r="Q201" s="7"/>
      <c r="R201" s="7"/>
      <c r="S201" s="7"/>
      <c r="T201" s="7"/>
      <c r="U201" s="7"/>
      <c r="V201" s="7"/>
      <c r="W201" s="7"/>
      <c r="X201" s="7"/>
      <c r="Y201" s="7"/>
      <c r="Z201" s="7"/>
      <c r="AA201" s="7"/>
      <c r="AB201" s="7"/>
    </row>
    <row r="202" spans="1:28" ht="22.5" customHeight="1">
      <c r="A202" t="s">
        <v>10000</v>
      </c>
      <c r="B202" s="7" t="s">
        <v>11171</v>
      </c>
      <c r="C202" s="7" t="s">
        <v>11268</v>
      </c>
      <c r="D202" s="7" t="s">
        <v>11269</v>
      </c>
      <c r="E202" s="7" t="s">
        <v>11270</v>
      </c>
      <c r="F202" s="7" t="s">
        <v>11271</v>
      </c>
      <c r="G202" s="7"/>
      <c r="H202" s="10" t="s">
        <v>11272</v>
      </c>
      <c r="I202" s="7">
        <v>4.7</v>
      </c>
      <c r="J202" s="7">
        <v>443</v>
      </c>
      <c r="K202" s="7" t="s">
        <v>11273</v>
      </c>
      <c r="L202" s="7" t="s">
        <v>11170</v>
      </c>
      <c r="M202" s="7" t="s">
        <v>1455</v>
      </c>
      <c r="N202" s="7" t="s">
        <v>316</v>
      </c>
      <c r="O202" s="7"/>
      <c r="P202" s="7"/>
      <c r="Q202" s="7"/>
      <c r="R202" s="7"/>
      <c r="S202" s="7"/>
      <c r="T202" s="7"/>
      <c r="U202" s="7"/>
      <c r="V202" s="7"/>
      <c r="W202" s="7"/>
      <c r="X202" s="7"/>
      <c r="Y202" s="7"/>
      <c r="Z202" s="7"/>
      <c r="AA202" s="7"/>
      <c r="AB202" s="7"/>
    </row>
    <row r="203" spans="1:28" ht="22.5" customHeight="1">
      <c r="A203" t="s">
        <v>10000</v>
      </c>
      <c r="B203" s="7" t="s">
        <v>11171</v>
      </c>
      <c r="C203" s="7" t="s">
        <v>11274</v>
      </c>
      <c r="D203" s="7" t="s">
        <v>11275</v>
      </c>
      <c r="E203" s="7" t="s">
        <v>11276</v>
      </c>
      <c r="F203" s="7" t="s">
        <v>11277</v>
      </c>
      <c r="G203" s="7"/>
      <c r="H203" s="10" t="s">
        <v>11278</v>
      </c>
      <c r="I203" s="7">
        <v>4.9000000000000004</v>
      </c>
      <c r="J203" s="7">
        <v>902</v>
      </c>
      <c r="K203" s="7" t="s">
        <v>11279</v>
      </c>
      <c r="L203" s="7" t="s">
        <v>11280</v>
      </c>
      <c r="M203" s="7" t="s">
        <v>1455</v>
      </c>
      <c r="N203" s="7" t="s">
        <v>316</v>
      </c>
      <c r="O203" s="7"/>
      <c r="P203" s="7"/>
      <c r="Q203" s="7"/>
      <c r="R203" s="7"/>
      <c r="S203" s="7"/>
      <c r="T203" s="7"/>
      <c r="U203" s="7"/>
      <c r="V203" s="7"/>
      <c r="W203" s="7"/>
      <c r="X203" s="7"/>
      <c r="Y203" s="7"/>
      <c r="Z203" s="7"/>
      <c r="AA203" s="7"/>
      <c r="AB203" s="7"/>
    </row>
    <row r="204" spans="1:28" ht="22.5" customHeight="1">
      <c r="A204" t="s">
        <v>10000</v>
      </c>
      <c r="B204" s="7" t="s">
        <v>11171</v>
      </c>
      <c r="C204" s="7" t="s">
        <v>11281</v>
      </c>
      <c r="D204" s="7" t="s">
        <v>11282</v>
      </c>
      <c r="E204" s="7" t="s">
        <v>11283</v>
      </c>
      <c r="F204" s="7" t="s">
        <v>11284</v>
      </c>
      <c r="G204" s="7"/>
      <c r="H204" s="10" t="s">
        <v>11285</v>
      </c>
      <c r="I204" s="7">
        <v>4.5</v>
      </c>
      <c r="J204" s="7">
        <v>466</v>
      </c>
      <c r="K204" s="7" t="s">
        <v>11286</v>
      </c>
      <c r="L204" s="7" t="s">
        <v>11192</v>
      </c>
      <c r="M204" s="7" t="s">
        <v>1455</v>
      </c>
      <c r="N204" s="7" t="s">
        <v>316</v>
      </c>
      <c r="O204" s="7"/>
      <c r="P204" s="7"/>
      <c r="Q204" s="7"/>
      <c r="R204" s="7"/>
      <c r="S204" s="7"/>
      <c r="T204" s="7"/>
      <c r="U204" s="7"/>
      <c r="V204" s="7"/>
      <c r="W204" s="7"/>
      <c r="X204" s="7"/>
      <c r="Y204" s="7"/>
      <c r="Z204" s="7"/>
      <c r="AA204" s="7"/>
      <c r="AB204" s="7"/>
    </row>
    <row r="205" spans="1:28" ht="22.5" customHeight="1">
      <c r="A205" t="s">
        <v>10000</v>
      </c>
      <c r="B205" s="7" t="s">
        <v>11171</v>
      </c>
      <c r="C205" s="7" t="s">
        <v>11287</v>
      </c>
      <c r="D205" s="7" t="s">
        <v>11288</v>
      </c>
      <c r="E205" s="7" t="s">
        <v>11289</v>
      </c>
      <c r="F205" s="7" t="s">
        <v>11290</v>
      </c>
      <c r="G205" s="7"/>
      <c r="H205" s="10" t="s">
        <v>11291</v>
      </c>
      <c r="I205" s="7">
        <v>4.3</v>
      </c>
      <c r="J205" s="7">
        <v>715</v>
      </c>
      <c r="K205" s="7" t="s">
        <v>11292</v>
      </c>
      <c r="L205" s="7" t="s">
        <v>11213</v>
      </c>
      <c r="M205" s="7" t="s">
        <v>1455</v>
      </c>
      <c r="N205" s="7" t="s">
        <v>316</v>
      </c>
      <c r="O205" s="7"/>
      <c r="P205" s="7"/>
      <c r="Q205" s="7"/>
      <c r="R205" s="7"/>
      <c r="S205" s="7"/>
      <c r="T205" s="7"/>
      <c r="U205" s="7"/>
      <c r="V205" s="7"/>
      <c r="W205" s="7"/>
      <c r="X205" s="7"/>
      <c r="Y205" s="7"/>
      <c r="Z205" s="7"/>
      <c r="AA205" s="7"/>
      <c r="AB205" s="7"/>
    </row>
    <row r="206" spans="1:28" ht="12.75">
      <c r="B206" s="7"/>
      <c r="C206" s="7"/>
      <c r="D206" s="7"/>
      <c r="E206" s="7"/>
      <c r="F206" s="7"/>
      <c r="G206" s="7"/>
      <c r="H206" s="10"/>
      <c r="I206" s="7"/>
      <c r="J206" s="7"/>
      <c r="K206" s="7"/>
      <c r="L206" s="7"/>
      <c r="M206" s="7"/>
      <c r="N206" s="7"/>
      <c r="O206" s="7"/>
      <c r="P206" s="7"/>
      <c r="Q206" s="7"/>
      <c r="R206" s="7"/>
      <c r="S206" s="7"/>
      <c r="T206" s="7"/>
      <c r="U206" s="7"/>
      <c r="V206" s="7"/>
      <c r="W206" s="7"/>
      <c r="X206" s="7"/>
      <c r="Y206" s="7"/>
      <c r="Z206" s="7"/>
      <c r="AA206" s="7"/>
      <c r="AB206" s="7"/>
    </row>
    <row r="207" spans="1:28" ht="12.75">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spans="1:28" ht="12.75">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spans="2:28" ht="12.75">
      <c r="B209" s="7"/>
      <c r="C209" s="7"/>
      <c r="D209" s="7"/>
      <c r="E209" s="7"/>
      <c r="F209" s="7"/>
      <c r="G209" s="7"/>
      <c r="H209" s="10"/>
      <c r="I209" s="7"/>
      <c r="J209" s="7"/>
      <c r="K209" s="7"/>
      <c r="L209" s="7"/>
      <c r="M209" s="7"/>
      <c r="N209" s="7"/>
      <c r="O209" s="7"/>
      <c r="P209" s="7"/>
      <c r="Q209" s="7"/>
      <c r="R209" s="7"/>
      <c r="S209" s="7"/>
      <c r="T209" s="7"/>
      <c r="U209" s="7"/>
      <c r="V209" s="7"/>
      <c r="W209" s="7"/>
      <c r="X209" s="7"/>
      <c r="Y209" s="7"/>
      <c r="Z209" s="7"/>
      <c r="AA209" s="7"/>
      <c r="AB209" s="7"/>
    </row>
    <row r="210" spans="2:28" ht="12.75">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spans="2:28" ht="12.75">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spans="2:28" ht="12.75">
      <c r="B212" s="7"/>
      <c r="C212" s="7"/>
      <c r="D212" s="7"/>
      <c r="E212" s="7"/>
      <c r="F212" s="7"/>
      <c r="G212" s="7"/>
      <c r="H212" s="17"/>
      <c r="I212" s="7"/>
      <c r="J212" s="7"/>
      <c r="K212" s="7"/>
      <c r="L212" s="7"/>
      <c r="M212" s="7"/>
      <c r="N212" s="7"/>
      <c r="O212" s="7"/>
      <c r="P212" s="7"/>
      <c r="Q212" s="7"/>
      <c r="R212" s="7"/>
      <c r="S212" s="7"/>
      <c r="T212" s="7"/>
      <c r="U212" s="7"/>
      <c r="V212" s="7"/>
      <c r="W212" s="7"/>
      <c r="X212" s="7"/>
      <c r="Y212" s="7"/>
      <c r="Z212" s="7"/>
      <c r="AA212" s="7"/>
      <c r="AB212" s="7"/>
    </row>
    <row r="213" spans="2:28" ht="12.75">
      <c r="B213" s="7"/>
      <c r="C213" s="7"/>
      <c r="D213" s="7"/>
      <c r="E213" s="7"/>
      <c r="F213" s="7"/>
      <c r="G213" s="7"/>
      <c r="H213" s="17"/>
      <c r="I213" s="7"/>
      <c r="J213" s="7"/>
      <c r="K213" s="7"/>
      <c r="L213" s="7"/>
      <c r="M213" s="7"/>
      <c r="N213" s="7"/>
      <c r="O213" s="7"/>
      <c r="P213" s="7"/>
      <c r="Q213" s="7"/>
      <c r="R213" s="7"/>
      <c r="S213" s="7"/>
      <c r="T213" s="7"/>
      <c r="U213" s="7"/>
      <c r="V213" s="7"/>
      <c r="W213" s="7"/>
      <c r="X213" s="7"/>
      <c r="Y213" s="7"/>
      <c r="Z213" s="7"/>
      <c r="AA213" s="7"/>
      <c r="AB213" s="7"/>
    </row>
    <row r="214" spans="2:28" ht="12.75">
      <c r="B214" s="7"/>
      <c r="C214" s="7"/>
      <c r="D214" s="7"/>
      <c r="E214" s="7"/>
      <c r="F214" s="7"/>
      <c r="G214" s="7"/>
      <c r="H214" s="17"/>
      <c r="I214" s="7"/>
      <c r="J214" s="7"/>
      <c r="K214" s="7"/>
      <c r="L214" s="7"/>
      <c r="M214" s="7"/>
      <c r="N214" s="7"/>
      <c r="O214" s="7"/>
      <c r="P214" s="7"/>
      <c r="Q214" s="7"/>
      <c r="R214" s="7"/>
      <c r="S214" s="7"/>
      <c r="T214" s="7"/>
      <c r="U214" s="7"/>
      <c r="V214" s="7"/>
      <c r="W214" s="7"/>
      <c r="X214" s="7"/>
      <c r="Y214" s="7"/>
      <c r="Z214" s="7"/>
      <c r="AA214" s="7"/>
      <c r="AB214" s="7"/>
    </row>
    <row r="215" spans="2:28" ht="12.75">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spans="2:28" ht="12.75">
      <c r="B216" s="7"/>
      <c r="C216" s="7"/>
      <c r="D216" s="7"/>
      <c r="E216" s="7"/>
      <c r="F216" s="7"/>
      <c r="G216" s="7"/>
      <c r="H216" s="17"/>
      <c r="I216" s="7"/>
      <c r="J216" s="7"/>
      <c r="K216" s="7"/>
      <c r="L216" s="7"/>
      <c r="M216" s="7"/>
      <c r="N216" s="7"/>
      <c r="O216" s="7"/>
      <c r="P216" s="7"/>
      <c r="Q216" s="7"/>
      <c r="R216" s="7"/>
      <c r="S216" s="7"/>
      <c r="T216" s="7"/>
      <c r="U216" s="7"/>
      <c r="V216" s="7"/>
      <c r="W216" s="7"/>
      <c r="X216" s="7"/>
      <c r="Y216" s="7"/>
      <c r="Z216" s="7"/>
      <c r="AA216" s="7"/>
      <c r="AB216" s="7"/>
    </row>
    <row r="217" spans="2:28" ht="12.75">
      <c r="B217" s="7"/>
      <c r="C217" s="7"/>
      <c r="D217" s="7"/>
      <c r="E217" s="7"/>
      <c r="F217" s="7"/>
      <c r="G217" s="7"/>
      <c r="H217" s="17"/>
      <c r="I217" s="7"/>
      <c r="J217" s="7"/>
      <c r="K217" s="7"/>
      <c r="L217" s="7"/>
      <c r="M217" s="7"/>
      <c r="N217" s="7"/>
      <c r="O217" s="7"/>
      <c r="P217" s="7"/>
      <c r="Q217" s="7"/>
      <c r="R217" s="7"/>
      <c r="S217" s="7"/>
      <c r="T217" s="7"/>
      <c r="U217" s="7"/>
      <c r="V217" s="7"/>
      <c r="W217" s="7"/>
      <c r="X217" s="7"/>
      <c r="Y217" s="7"/>
      <c r="Z217" s="7"/>
      <c r="AA217" s="7"/>
      <c r="AB217" s="7"/>
    </row>
    <row r="218" spans="2:28" ht="12.75">
      <c r="B218" s="7"/>
      <c r="C218" s="7"/>
      <c r="D218" s="7"/>
      <c r="E218" s="7"/>
      <c r="F218" s="7"/>
      <c r="G218" s="7"/>
      <c r="H218" s="17"/>
      <c r="I218" s="7"/>
      <c r="J218" s="7"/>
      <c r="K218" s="7"/>
      <c r="L218" s="7"/>
      <c r="M218" s="7"/>
      <c r="N218" s="7"/>
      <c r="O218" s="7"/>
      <c r="P218" s="7"/>
      <c r="Q218" s="7"/>
      <c r="R218" s="7"/>
      <c r="S218" s="7"/>
      <c r="T218" s="7"/>
      <c r="U218" s="7"/>
      <c r="V218" s="7"/>
      <c r="W218" s="7"/>
      <c r="X218" s="7"/>
      <c r="Y218" s="7"/>
      <c r="Z218" s="7"/>
      <c r="AA218" s="7"/>
      <c r="AB218" s="7"/>
    </row>
    <row r="219" spans="2:28" ht="12.75">
      <c r="B219" s="7"/>
      <c r="C219" s="7"/>
      <c r="D219" s="7"/>
      <c r="E219" s="7"/>
      <c r="F219" s="7"/>
      <c r="G219" s="7"/>
      <c r="H219" s="17"/>
      <c r="I219" s="7"/>
      <c r="J219" s="7"/>
      <c r="K219" s="7"/>
      <c r="L219" s="7"/>
      <c r="M219" s="7"/>
      <c r="N219" s="7"/>
      <c r="O219" s="7"/>
      <c r="P219" s="7"/>
      <c r="Q219" s="7"/>
      <c r="R219" s="7"/>
      <c r="S219" s="7"/>
      <c r="T219" s="7"/>
      <c r="U219" s="7"/>
      <c r="V219" s="7"/>
      <c r="W219" s="7"/>
      <c r="X219" s="7"/>
      <c r="Y219" s="7"/>
      <c r="Z219" s="7"/>
      <c r="AA219" s="7"/>
      <c r="AB219" s="7"/>
    </row>
    <row r="220" spans="2:28" ht="12.75">
      <c r="B220" s="7"/>
      <c r="C220" s="7"/>
      <c r="D220" s="7"/>
      <c r="E220" s="7"/>
      <c r="F220" s="7"/>
      <c r="G220" s="7"/>
      <c r="H220" s="17"/>
      <c r="I220" s="7"/>
      <c r="J220" s="7"/>
      <c r="K220" s="7"/>
      <c r="L220" s="7"/>
      <c r="M220" s="7"/>
      <c r="N220" s="7"/>
      <c r="O220" s="7"/>
      <c r="P220" s="7"/>
      <c r="Q220" s="7"/>
      <c r="R220" s="7"/>
      <c r="S220" s="7"/>
      <c r="T220" s="7"/>
      <c r="U220" s="7"/>
      <c r="V220" s="7"/>
      <c r="W220" s="7"/>
      <c r="X220" s="7"/>
      <c r="Y220" s="7"/>
      <c r="Z220" s="7"/>
      <c r="AA220" s="7"/>
      <c r="AB220" s="7"/>
    </row>
    <row r="221" spans="2:28" ht="12.75">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spans="2:28" ht="12.75">
      <c r="B222" s="7"/>
      <c r="C222" s="7"/>
      <c r="D222" s="7"/>
      <c r="E222" s="7"/>
      <c r="F222" s="7"/>
      <c r="G222" s="7"/>
      <c r="H222" s="17"/>
      <c r="I222" s="7"/>
      <c r="J222" s="7"/>
      <c r="K222" s="7"/>
      <c r="L222" s="7"/>
      <c r="M222" s="7"/>
      <c r="N222" s="7"/>
      <c r="O222" s="7"/>
      <c r="P222" s="7"/>
      <c r="Q222" s="7"/>
      <c r="R222" s="7"/>
      <c r="S222" s="7"/>
      <c r="T222" s="7"/>
      <c r="U222" s="7"/>
      <c r="V222" s="7"/>
      <c r="W222" s="7"/>
      <c r="X222" s="7"/>
      <c r="Y222" s="7"/>
      <c r="Z222" s="7"/>
      <c r="AA222" s="7"/>
      <c r="AB222" s="7"/>
    </row>
    <row r="223" spans="2:28" ht="12.75">
      <c r="B223" s="7"/>
      <c r="C223" s="7"/>
      <c r="D223" s="7"/>
      <c r="E223" s="7"/>
      <c r="F223" s="7"/>
      <c r="G223" s="7"/>
      <c r="H223" s="17"/>
      <c r="I223" s="7"/>
      <c r="J223" s="7"/>
      <c r="K223" s="7"/>
      <c r="L223" s="7"/>
      <c r="M223" s="7"/>
      <c r="N223" s="7"/>
      <c r="O223" s="7"/>
      <c r="P223" s="7"/>
      <c r="Q223" s="7"/>
      <c r="R223" s="7"/>
      <c r="S223" s="7"/>
      <c r="T223" s="7"/>
      <c r="U223" s="7"/>
      <c r="V223" s="7"/>
      <c r="W223" s="7"/>
      <c r="X223" s="7"/>
      <c r="Y223" s="7"/>
      <c r="Z223" s="7"/>
      <c r="AA223" s="7"/>
      <c r="AB223" s="7"/>
    </row>
    <row r="224" spans="2:28" ht="12.75">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spans="2:28" ht="12.75">
      <c r="B225" s="7"/>
      <c r="C225" s="7"/>
      <c r="D225" s="7"/>
      <c r="E225" s="7"/>
      <c r="F225" s="7"/>
      <c r="G225" s="7"/>
      <c r="H225" s="17"/>
      <c r="I225" s="7"/>
      <c r="J225" s="7"/>
      <c r="K225" s="7"/>
      <c r="L225" s="7"/>
      <c r="M225" s="7"/>
      <c r="N225" s="7"/>
      <c r="O225" s="7"/>
      <c r="P225" s="7"/>
      <c r="Q225" s="7"/>
      <c r="R225" s="7"/>
      <c r="S225" s="7"/>
      <c r="T225" s="7"/>
      <c r="U225" s="7"/>
      <c r="V225" s="7"/>
      <c r="W225" s="7"/>
      <c r="X225" s="7"/>
      <c r="Y225" s="7"/>
      <c r="Z225" s="7"/>
      <c r="AA225" s="7"/>
      <c r="AB225" s="7"/>
    </row>
    <row r="226" spans="2:28" ht="12.75">
      <c r="B226" s="7"/>
      <c r="C226" s="7"/>
      <c r="D226" s="7"/>
      <c r="E226" s="7"/>
      <c r="F226" s="7"/>
      <c r="G226" s="7"/>
      <c r="H226" s="17"/>
      <c r="I226" s="7"/>
      <c r="J226" s="7"/>
      <c r="K226" s="7"/>
      <c r="L226" s="7"/>
      <c r="M226" s="7"/>
      <c r="N226" s="7"/>
      <c r="O226" s="7"/>
      <c r="P226" s="7"/>
      <c r="Q226" s="7"/>
      <c r="R226" s="7"/>
      <c r="S226" s="7"/>
      <c r="T226" s="7"/>
      <c r="U226" s="7"/>
      <c r="V226" s="7"/>
      <c r="W226" s="7"/>
      <c r="X226" s="7"/>
      <c r="Y226" s="7"/>
      <c r="Z226" s="7"/>
      <c r="AA226" s="7"/>
      <c r="AB226" s="7"/>
    </row>
    <row r="227" spans="2:28" ht="12.75">
      <c r="B227" s="7"/>
      <c r="C227" s="7"/>
      <c r="D227" s="7"/>
      <c r="E227" s="7"/>
      <c r="F227" s="7"/>
      <c r="G227" s="7"/>
      <c r="H227" s="17"/>
      <c r="I227" s="7"/>
      <c r="J227" s="7"/>
      <c r="K227" s="7"/>
      <c r="L227" s="7"/>
      <c r="M227" s="7"/>
      <c r="N227" s="7"/>
      <c r="O227" s="7"/>
      <c r="P227" s="7"/>
      <c r="Q227" s="7"/>
      <c r="R227" s="7"/>
      <c r="S227" s="7"/>
      <c r="T227" s="7"/>
      <c r="U227" s="7"/>
      <c r="V227" s="7"/>
      <c r="W227" s="7"/>
      <c r="X227" s="7"/>
      <c r="Y227" s="7"/>
      <c r="Z227" s="7"/>
      <c r="AA227" s="7"/>
      <c r="AB227" s="7"/>
    </row>
    <row r="228" spans="2:28" ht="12.75">
      <c r="B228" s="7"/>
      <c r="C228" s="7"/>
      <c r="D228" s="7"/>
      <c r="E228" s="7"/>
      <c r="F228" s="7"/>
      <c r="G228" s="7"/>
      <c r="H228" s="17"/>
      <c r="I228" s="7"/>
      <c r="J228" s="7"/>
      <c r="K228" s="7"/>
      <c r="L228" s="7"/>
      <c r="M228" s="7"/>
      <c r="N228" s="7"/>
      <c r="O228" s="7"/>
      <c r="P228" s="7"/>
      <c r="Q228" s="7"/>
      <c r="R228" s="7"/>
      <c r="S228" s="7"/>
      <c r="T228" s="7"/>
      <c r="U228" s="7"/>
      <c r="V228" s="7"/>
      <c r="W228" s="7"/>
      <c r="X228" s="7"/>
      <c r="Y228" s="7"/>
      <c r="Z228" s="7"/>
      <c r="AA228" s="7"/>
      <c r="AB228" s="7"/>
    </row>
    <row r="229" spans="2:28" ht="12.75">
      <c r="B229" s="7"/>
      <c r="C229" s="7"/>
      <c r="D229" s="7"/>
      <c r="E229" s="7"/>
      <c r="F229" s="7"/>
      <c r="G229" s="7"/>
      <c r="H229" s="17"/>
      <c r="I229" s="7"/>
      <c r="J229" s="7"/>
      <c r="K229" s="7"/>
      <c r="L229" s="7"/>
      <c r="M229" s="7"/>
      <c r="N229" s="7"/>
      <c r="O229" s="7"/>
      <c r="P229" s="7"/>
      <c r="Q229" s="7"/>
      <c r="R229" s="7"/>
      <c r="S229" s="7"/>
      <c r="T229" s="7"/>
      <c r="U229" s="7"/>
      <c r="V229" s="7"/>
      <c r="W229" s="7"/>
      <c r="X229" s="7"/>
      <c r="Y229" s="7"/>
      <c r="Z229" s="7"/>
      <c r="AA229" s="7"/>
      <c r="AB229" s="7"/>
    </row>
    <row r="230" spans="2:28" ht="12.75">
      <c r="B230" s="7"/>
      <c r="C230" s="7"/>
      <c r="D230" s="7"/>
      <c r="E230" s="7"/>
      <c r="F230" s="7"/>
      <c r="G230" s="7"/>
      <c r="H230" s="17"/>
      <c r="I230" s="7"/>
      <c r="J230" s="7"/>
      <c r="K230" s="7"/>
      <c r="L230" s="7"/>
      <c r="M230" s="7"/>
      <c r="N230" s="7"/>
      <c r="O230" s="7"/>
      <c r="P230" s="7"/>
      <c r="Q230" s="7"/>
      <c r="R230" s="7"/>
      <c r="S230" s="7"/>
      <c r="T230" s="7"/>
      <c r="U230" s="7"/>
      <c r="V230" s="7"/>
      <c r="W230" s="7"/>
      <c r="X230" s="7"/>
      <c r="Y230" s="7"/>
      <c r="Z230" s="7"/>
      <c r="AA230" s="7"/>
      <c r="AB230" s="7"/>
    </row>
    <row r="231" spans="2:28" ht="12.75">
      <c r="B231" s="7"/>
      <c r="C231" s="7"/>
      <c r="D231" s="7"/>
      <c r="E231" s="7"/>
      <c r="F231" s="7"/>
      <c r="G231" s="7"/>
      <c r="H231" s="17"/>
      <c r="I231" s="7"/>
      <c r="J231" s="7"/>
      <c r="K231" s="7"/>
      <c r="L231" s="7"/>
      <c r="M231" s="7"/>
      <c r="N231" s="7"/>
      <c r="O231" s="7"/>
      <c r="P231" s="7"/>
      <c r="Q231" s="7"/>
      <c r="R231" s="7"/>
      <c r="S231" s="7"/>
      <c r="T231" s="7"/>
      <c r="U231" s="7"/>
      <c r="V231" s="7"/>
      <c r="W231" s="7"/>
      <c r="X231" s="7"/>
      <c r="Y231" s="7"/>
      <c r="Z231" s="7"/>
      <c r="AA231" s="7"/>
      <c r="AB231" s="7"/>
    </row>
    <row r="232" spans="2:28" ht="12.7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spans="2:28" ht="12.7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spans="2:28" ht="12.7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spans="2:28" ht="12.7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spans="2:28" ht="12.7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spans="2:28" ht="12.7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spans="2:28" ht="12.7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spans="2:28" ht="12.7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spans="2:28" ht="12.7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spans="2:28" ht="12.7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spans="2:28" ht="12.7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spans="2:28" ht="12.7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spans="2:28" ht="12.7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spans="2:28" ht="12.7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spans="2:28" ht="12.7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spans="2:28" ht="12.7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spans="2:28" ht="12.7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spans="2:28" ht="12.7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spans="2:28" ht="12.7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spans="2:28" ht="12.7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spans="2:28" ht="12.7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spans="2:28" ht="12.7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spans="2:28" ht="12.7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spans="2:28" ht="12.7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spans="2:28" ht="12.7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spans="2:28" ht="12.7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spans="2:28" ht="12.7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spans="2:28" ht="12.7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spans="2:28" ht="12.7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spans="2:28" ht="12.7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spans="2:28" ht="12.7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spans="2:28" ht="12.7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spans="2:28" ht="12.7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spans="2:28" ht="12.7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spans="2:28" ht="12.7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spans="2:28" ht="12.7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spans="2:28" ht="12.7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spans="2:28" ht="12.7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spans="2:28" ht="12.7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spans="2:28" ht="12.7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spans="2:28" ht="12.7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spans="2:28" ht="12.7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spans="2:28" ht="12.7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spans="2:28" ht="12.7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spans="2:28" ht="12.7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spans="2:28" ht="12.7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spans="2:28" ht="12.7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spans="2:28" ht="12.7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spans="2:28" ht="12.7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spans="2:28" ht="12.7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spans="2:28" ht="12.7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spans="2:28" ht="12.7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spans="2:28" ht="12.7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spans="2:28" ht="12.7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spans="2:28" ht="12.7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spans="2:28" ht="12.7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spans="2:28" ht="12.7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spans="2:28" ht="12.7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spans="2:28" ht="12.7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spans="2:28" ht="12.7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spans="2:28" ht="12.7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spans="2:28" ht="12.7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spans="2:28" ht="12.7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spans="2:28" ht="12.7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spans="2:28" ht="12.7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spans="2:28" ht="12.7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spans="2:28" ht="12.7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spans="2:28" ht="12.7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spans="2:28" ht="12.7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spans="2:28" ht="12.7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spans="2:28" ht="12.75">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spans="2:28" ht="12.7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spans="2:28" ht="12.7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spans="2:28" ht="12.75">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spans="2:28" ht="12.7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spans="2:28" ht="12.7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spans="2:28" ht="12.7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spans="2:28" ht="12.7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spans="2:28" ht="12.7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spans="2:28" ht="12.7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spans="2:28" ht="12.7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spans="2:28" ht="12.75">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spans="2:28" ht="12.75">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spans="2:28" ht="12.75">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spans="2:28" ht="12.75">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spans="2:28" ht="12.75">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spans="2:28" ht="12.75">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spans="2:28" ht="12.75">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spans="2:28" ht="12.75">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spans="2:28" ht="12.75">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spans="2:28" ht="12.75">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spans="2:28" ht="12.75">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spans="2:28" ht="12.75">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spans="2:28" ht="12.75">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spans="2:28" ht="12.75">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spans="2:28" ht="12.75">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spans="2:28" ht="12.75">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spans="2:28" ht="12.75">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spans="2:28" ht="12.75">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spans="2:28" ht="12.75">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spans="2:28" ht="12.75">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spans="2:28" ht="12.75">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spans="2:28" ht="12.75">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spans="2:28" ht="12.75">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spans="2:28" ht="12.75">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spans="2:28" ht="12.75">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spans="2:28" ht="12.75">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spans="2:28" ht="12.7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spans="2:28" ht="12.7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spans="2:28" ht="12.7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spans="2:28" ht="12.7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spans="2:28" ht="12.7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spans="2:28" ht="12.7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spans="2:28" ht="12.7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spans="2:28" ht="12.7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spans="2:28" ht="12.7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spans="2:28" ht="12.7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2:28" ht="12.7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2:28" ht="12.7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spans="2:28" ht="12.7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spans="2:28" ht="12.7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spans="2:28" ht="12.7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spans="2:28" ht="12.7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spans="2:28" ht="12.7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spans="2:28" ht="12.7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spans="2:28" ht="12.7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spans="2:28" ht="12.7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spans="2:28" ht="12.7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spans="2:28" ht="12.7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spans="2:28" ht="12.7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spans="2:28" ht="12.7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spans="2:28" ht="12.7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spans="2:28" ht="12.7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spans="2:28" ht="12.7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spans="2:28" ht="12.7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spans="2:28" ht="12.7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spans="2:28" ht="12.7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spans="2:28" ht="12.7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2:28" ht="12.7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2:28" ht="12.7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2:28" ht="12.7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2:28" ht="12.7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2:28" ht="12.7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2:28" ht="12.7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2:28" ht="12.7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2:28" ht="12.7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2:28" ht="12.7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2:28" ht="12.7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2:28" ht="12.7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2:28" ht="12.7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2:28" ht="12.7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2:28" ht="12.7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2:28" ht="12.7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2:28" ht="12.7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2:28" ht="12.7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2:28" ht="12.7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2:28" ht="12.7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2:28" ht="12.7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2:28" ht="12.7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2:28" ht="12.7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2:28" ht="12.7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2:28" ht="12.7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2:28" ht="12.7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2:28" ht="12.7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2:28" ht="12.7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2:28" ht="12.7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2:28" ht="12.7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2:28" ht="12.7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2:28" ht="12.7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2:28" ht="12.7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2:28" ht="12.7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2:28" ht="12.7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2:28" ht="12.7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2:28" ht="12.7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2:28" ht="12.7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2:28" ht="12.7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2:28" ht="12.7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2:28" ht="12.7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2:28" ht="12.7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2:28" ht="12.7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2:28" ht="12.7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2:28" ht="12.7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2:28" ht="12.7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2:28" ht="12.7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2:28" ht="12.7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2:28" ht="12.7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2:28" ht="12.7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2:28" ht="12.7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2:28" ht="12.7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2:28" ht="12.7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2:28" ht="12.7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2:28" ht="12.7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2:28" ht="12.7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2:28" ht="12.7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2:28" ht="12.7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2:28" ht="12.7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2:28" ht="12.7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2:28" ht="12.7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2:28" ht="12.7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2:28" ht="12.7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2:28" ht="12.7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2:28" ht="12.7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2:28" ht="12.7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2:28" ht="12.7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2:28" ht="12.7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2:28" ht="12.7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2:28" ht="12.7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2:28" ht="12.7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2:28" ht="12.7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2:28" ht="12.7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2:28" ht="12.7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2:28" ht="12.7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2:28" ht="12.7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2:28" ht="12.7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2:28" ht="12.7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2:28" ht="12.7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2:28" ht="12.7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2:28" ht="12.7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2:28" ht="12.7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2:28" ht="12.7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2:28" ht="12.7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2:28" ht="12.7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2:28" ht="12.7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2:28" ht="12.7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2:28" ht="12.7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2:28" ht="12.7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2:28" ht="12.7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2:28" ht="12.7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2:28" ht="12.7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2:28" ht="12.7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2:28" ht="12.7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2:28" ht="12.7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2:28" ht="12.7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2:28" ht="12.7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2:28" ht="12.7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2:28" ht="12.7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2:28" ht="12.7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2:28" ht="12.7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2:28" ht="12.7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2:28" ht="12.7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2:28" ht="12.7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2:28" ht="12.7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2:28" ht="12.7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2:28" ht="12.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2:28" ht="12.7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2:28" ht="12.7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2:28" ht="12.7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2:28" ht="12.7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2:28" ht="12.7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2:28" ht="12.7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2:28" ht="12.7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2:28" ht="12.7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2:28" ht="12.7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2:28" ht="12.7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2:28" ht="12.7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2:28" ht="12.7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2:28" ht="12.7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2:28" ht="12.7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2:28" ht="12.7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2:28" ht="12.7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2:28" ht="12.7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2:28" ht="12.7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2:28" ht="12.7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2:28" ht="12.7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2:28" ht="12.7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2:28" ht="12.7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2:28" ht="12.7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2:28" ht="12.7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2:28" ht="12.7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2:28" ht="12.7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2:28" ht="12.7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2:28" ht="12.7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2:28" ht="12.7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2:28" ht="12.7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2:28" ht="12.7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2:28" ht="12.7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2:28" ht="12.7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2:28" ht="12.7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2:28" ht="12.7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2:28" ht="12.7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2:28" ht="12.7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2:28" ht="12.7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2:28" ht="12.7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2:28" ht="12.7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2:28" ht="12.7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2:28" ht="12.7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2:28" ht="12.7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2:28" ht="12.7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2:28" ht="12.7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2:28" ht="12.7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2:28" ht="12.7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2:28" ht="12.7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2:28" ht="12.7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2:28" ht="12.7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2:28" ht="12.7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2:28" ht="12.7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2:28" ht="12.7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2:28" ht="12.7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2:28" ht="12.7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2:28" ht="12.7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2:28" ht="12.7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2:28" ht="12.7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2:28" ht="12.7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2:28" ht="12.7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2:28" ht="12.7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2:28" ht="12.7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2:28" ht="12.7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2:28" ht="12.7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2:28" ht="12.7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2:28" ht="12.7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2:28" ht="12.7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2:28" ht="12.7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2:28" ht="12.7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2:28" ht="12.7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2:28" ht="12.7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2:28" ht="12.7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spans="2:28" ht="12.7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spans="2:28" ht="12.7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spans="2:28" ht="12.7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spans="2:28" ht="12.7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spans="2:28" ht="12.7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2:28" ht="12.7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2:28" ht="12.7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2:28" ht="12.7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2:28" ht="12.7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2:28" ht="12.7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2:28" ht="12.7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2:28" ht="12.7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2:28" ht="12.7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2:28" ht="12.7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2:28" ht="12.7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2:28" ht="12.7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2:28" ht="12.7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2:28" ht="12.7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2:28" ht="12.7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2:28" ht="12.7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2:28" ht="12.7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2:28" ht="12.7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spans="2:28" ht="12.7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spans="2:28" ht="12.7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spans="2:28" ht="12.7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spans="2:28" ht="12.7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spans="2:28" ht="12.7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spans="2:28" ht="12.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spans="2:28" ht="12.7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spans="2:28" ht="12.7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spans="2:28" ht="12.7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spans="2:28" ht="12.7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spans="2:28" ht="12.7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spans="2:28" ht="12.7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spans="2:28" ht="12.7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spans="2:28" ht="12.7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spans="2:28" ht="12.7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spans="2:28" ht="12.7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spans="2:28" ht="12.7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spans="2:28" ht="12.7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spans="2:28" ht="12.7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spans="2:28" ht="12.7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spans="2:28" ht="12.7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spans="2:28" ht="12.7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spans="2:28" ht="12.7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spans="2:28" ht="12.7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spans="2:28" ht="12.7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spans="2:28" ht="12.7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spans="2:28" ht="12.7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spans="2:28" ht="12.7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spans="2:28" ht="12.7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spans="2:28" ht="12.7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spans="2:28" ht="12.7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spans="2:28" ht="12.7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spans="2:28" ht="12.7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spans="2:28" ht="12.7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spans="2:28" ht="12.7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spans="2:28" ht="12.7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spans="2:28" ht="12.7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spans="2:28" ht="12.7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spans="2:28" ht="12.7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spans="2:28" ht="12.7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spans="2:28" ht="12.7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spans="2:28" ht="12.7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spans="2:28" ht="12.7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spans="2:28" ht="12.7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spans="2:28" ht="12.7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spans="2:28" ht="12.7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spans="2:28" ht="12.7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spans="2:28" ht="12.7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spans="2:28" ht="12.7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spans="2:28" ht="12.7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spans="2:28" ht="12.7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spans="2:28" ht="12.7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spans="2:28" ht="12.7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spans="2:28" ht="12.7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spans="2:28" ht="12.7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spans="2:28" ht="12.7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spans="2:28" ht="12.7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spans="2:28" ht="12.7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spans="2:28" ht="12.7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spans="2:28" ht="12.7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spans="2:28" ht="12.7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spans="2:28" ht="12.7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spans="2:28" ht="12.7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spans="2:28" ht="12.7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spans="2:28" ht="12.7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spans="2:28" ht="12.7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spans="2:28" ht="12.7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spans="2:28" ht="12.7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spans="2:28" ht="12.7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spans="2:28" ht="12.7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spans="2:28" ht="12.7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spans="2:28" ht="12.7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spans="2:28" ht="12.7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spans="2:28" ht="12.7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spans="2:28" ht="12.7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spans="2:28" ht="12.7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spans="2:28" ht="12.7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spans="2:28" ht="12.7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spans="2:28" ht="12.7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spans="2:28" ht="12.7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spans="2:28" ht="12.7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spans="2:28" ht="12.7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spans="2:28" ht="12.7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spans="2:28" ht="12.7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spans="2:28" ht="12.7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spans="2:28" ht="12.7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spans="2:28" ht="12.7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spans="2:28" ht="12.7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spans="2:28" ht="12.7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spans="2:28" ht="12.7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spans="2:28" ht="12.7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spans="2:28" ht="12.7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spans="2:28" ht="12.7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spans="2:28" ht="12.7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spans="2:28" ht="12.7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spans="2:28" ht="12.7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spans="2:28" ht="12.7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spans="2:28" ht="12.7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spans="2:28" ht="12.7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spans="2:28" ht="12.7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spans="2:28" ht="12.7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spans="2:28" ht="12.7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spans="2:28" ht="12.7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spans="2:28" ht="12.7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spans="2:28" ht="12.7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spans="2:28" ht="12.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spans="2:28" ht="12.7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spans="2:28" ht="12.7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spans="2:28" ht="12.7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spans="2:28" ht="12.7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spans="2:28" ht="12.7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spans="2:28" ht="12.7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spans="2:28" ht="12.7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spans="2:28" ht="12.7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spans="2:28" ht="12.7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spans="2:28" ht="12.7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spans="2:28" ht="12.7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spans="2:28" ht="12.7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spans="2:28" ht="12.7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spans="2:28" ht="12.7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spans="2:28" ht="12.7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spans="2:28" ht="12.7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spans="2:28" ht="12.7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spans="2:28" ht="12.7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spans="2:28" ht="12.7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spans="2:28" ht="12.7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spans="2:28" ht="12.7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spans="2:28" ht="12.7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spans="2:28" ht="12.7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spans="2:28" ht="12.7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spans="2:28" ht="12.75">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spans="2:28" ht="12.75">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spans="2:28" ht="12.75">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spans="2:28" ht="12.75">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spans="2:28" ht="12.75">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spans="2:28" ht="12.7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spans="2:28" ht="12.75">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spans="2:28" ht="12.75">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spans="2:28" ht="12.75">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spans="2:28" ht="12.75">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spans="2:28" ht="12.75">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spans="2:28" ht="12.75">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spans="2:28" ht="12.75">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spans="2:28" ht="12.75">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spans="2:28" ht="12.75">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spans="2:28" ht="12.7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spans="2:28" ht="12.75">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spans="2:28" ht="12.75">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spans="2:28" ht="12.75">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spans="2:28" ht="12.75">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spans="2:28" ht="12.75">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spans="2:28" ht="12.75">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spans="2:28" ht="12.75">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spans="2:28" ht="12.75">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spans="2:28" ht="12.75">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spans="2:28" ht="12.7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spans="2:28" ht="12.75">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spans="2:28" ht="12.75">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spans="2:28" ht="12.75">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spans="2:28" ht="12.75">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spans="2:28" ht="12.75">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spans="2:28" ht="12.75">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spans="2:28" ht="12.75">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spans="2:28" ht="12.75">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spans="2:28" ht="12.75">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spans="2:28" ht="12.75">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spans="2:28" ht="12.75">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spans="2:28" ht="12.75">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spans="2:28" ht="12.75">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spans="2:28" ht="12.75">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spans="2:28" ht="12.75">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spans="2:28" ht="12.75">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spans="2:28" ht="12.75">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spans="2:28" ht="12.75">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spans="2:28" ht="12.75">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spans="2:28" ht="12.75">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spans="2:28" ht="12.75">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spans="2:28" ht="12.75">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spans="2:28" ht="12.75">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spans="2:28" ht="12.75">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spans="2:28" ht="12.75">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spans="2:28" ht="12.75">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spans="2:28" ht="12.75">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spans="2:28" ht="12.75">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spans="2:28" ht="12.75">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spans="2:28" ht="12.75">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spans="2:28" ht="12.75">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spans="2:28" ht="12.75">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spans="2:28" ht="12.75">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spans="2:28" ht="12.75">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spans="2:28" ht="12.75">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spans="2:28" ht="12.75">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spans="2:28" ht="12.75">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spans="2:28" ht="12.75">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spans="2:28" ht="12.75">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spans="2:28" ht="12.75">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spans="2:28" ht="12.75">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spans="2:28" ht="12.75">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spans="2:28" ht="12.75">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spans="2:28" ht="12.75">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spans="2:28" ht="12.75">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spans="2:28" ht="12.75">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spans="2:28" ht="12.75">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spans="2:28" ht="12.75">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spans="2:28" ht="12.75">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spans="2:28" ht="12.75">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spans="2:28" ht="12.75">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spans="2:28" ht="12.75">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spans="2:28" ht="12.75">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spans="2:28" ht="12.75">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spans="2:28" ht="12.75">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spans="2:28" ht="12.75">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spans="2:28" ht="12.75">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spans="2:28" ht="12.75">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spans="2:28" ht="12.75">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spans="2:28" ht="12.75">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spans="2:28" ht="12.75">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spans="2:28" ht="12.75">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spans="2:28" ht="12.75">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spans="2:28" ht="12.75">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spans="2:28" ht="12.75">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spans="2:28" ht="12.75">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spans="2:28" ht="12.75">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spans="2:28" ht="12.75">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spans="2:28" ht="12.75">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spans="2:28" ht="12.75">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spans="2:28" ht="12.75">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spans="2:28" ht="12.75">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spans="2:28" ht="12.75">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spans="2:28" ht="12.75">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spans="2:28" ht="12.75">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spans="2:28" ht="12.75">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spans="2:28" ht="12.75">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spans="2:28" ht="12.75">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spans="2:28" ht="12.75">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spans="2:28" ht="12.75">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spans="2:28" ht="12.75">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spans="2:28" ht="12.75">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spans="2:28" ht="12.75">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spans="2:28" ht="12.75">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spans="2:28" ht="12.75">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spans="2:28" ht="12.75">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spans="2:28" ht="12.75">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spans="2:28" ht="12.75">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spans="2:28" ht="12.75">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spans="2:28" ht="12.75">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spans="2:28" ht="12.75">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spans="2:28" ht="12.75">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spans="2:28" ht="12.75">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spans="2:28" ht="12.75">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spans="2:28" ht="12.75">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spans="2:28" ht="12.75">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spans="2:28" ht="12.75">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spans="2:28" ht="12.75">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spans="2:28" ht="12.75">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spans="2:28" ht="12.75">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spans="2:28" ht="12.75">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spans="2:28" ht="12.75">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spans="2:28" ht="12.75">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spans="2:28" ht="12.75">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spans="2:28" ht="12.75">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spans="2:28" ht="12.75">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spans="2:28" ht="12.75">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spans="2:28" ht="12.75">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spans="2:28" ht="12.75">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spans="2:28" ht="12.75">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spans="2:28" ht="12.75">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spans="2:28" ht="12.75">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spans="2:28" ht="12.75">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spans="2:28" ht="12.75">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spans="2:28" ht="12.75">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spans="2:28" ht="12.75">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spans="2:28" ht="12.75">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spans="2:28" ht="12.75">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spans="2:28" ht="12.75">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spans="2:28" ht="12.75">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spans="2:28" ht="12.75">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spans="2:28" ht="12.75">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spans="2:28" ht="12.75">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spans="2:28" ht="12.75">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spans="2:28" ht="12.75">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spans="2:28" ht="12.75">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spans="2:28" ht="12.75">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spans="2:28" ht="12.75">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spans="2:28" ht="12.75">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spans="2:28" ht="12.75">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spans="2:28" ht="12.75">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spans="2:28" ht="12.75">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spans="2:28" ht="12.75">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spans="2:28" ht="12.75">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spans="2:28" ht="12.75">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spans="2:28" ht="12.75">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spans="2:28" ht="12.75">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spans="2:28" ht="12.75">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spans="2:28" ht="12.75">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spans="2:28" ht="12.75">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spans="2:28" ht="12.75">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spans="2:28" ht="12.75">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spans="2:28" ht="12.75">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spans="2:28" ht="12.75">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spans="2:28" ht="12.75">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spans="2:28" ht="12.75">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spans="2:28" ht="12.75">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spans="2:28" ht="12.75">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spans="2:28" ht="12.75">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spans="2:28" ht="12.75">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spans="2:28" ht="12.75">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spans="2:28" ht="12.75">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spans="2:28" ht="12.75">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spans="2:28" ht="12.75">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spans="2:28" ht="12.75">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spans="2:28" ht="12.75">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spans="2:28" ht="12.75">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spans="2:28" ht="12.75">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spans="2:28" ht="12.75">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spans="2:28" ht="12.75">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spans="2:28" ht="12.75">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spans="2:28" ht="12.75">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spans="2:28" ht="12.75">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spans="2:28" ht="12.75">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spans="2:28" ht="12.75">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spans="2:28" ht="12.75">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spans="2:28" ht="12.75">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spans="2:28" ht="12.75">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spans="2:28" ht="12.75">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spans="2:28" ht="12.75">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spans="2:28" ht="12.75">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spans="2:28" ht="12.75">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spans="2:28" ht="12.75">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spans="2:28" ht="12.75">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spans="2:28" ht="12.75">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spans="2:28" ht="12.75">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spans="2:28" ht="12.75">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spans="2:28" ht="12.75">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spans="2:28" ht="12.75">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spans="2:28" ht="12.75">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spans="2:28" ht="12.75">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spans="2:28" ht="12.75">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spans="2:28" ht="12.75">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spans="2:28" ht="12.75">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spans="2:28" ht="12.75">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spans="2:28" ht="12.75">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spans="2:28" ht="12.75">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spans="2:28" ht="12.75">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spans="2:28" ht="12.75">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spans="2:28" ht="12.75">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spans="2:28" ht="12.75">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spans="2:28" ht="12.75">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spans="2:28" ht="12.75">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spans="2:28" ht="12.75">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spans="2:28" ht="12.75">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spans="2:28" ht="12.75">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spans="2:28" ht="12.75">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spans="2:28" ht="12.75">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spans="2:28" ht="12.75">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spans="2:28" ht="12.75">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spans="2:28" ht="12.75">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spans="2:28" ht="12.75">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spans="2:28" ht="12.75">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spans="2:28" ht="12.75">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spans="2:28" ht="12.75">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spans="2:28" ht="12.75">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spans="2:28" ht="12.75">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spans="2:28" ht="12.75">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spans="2:28" ht="12.75">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spans="2:28" ht="12.75">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spans="2:28" ht="12.75">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spans="2:28" ht="12.75">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spans="2:28" ht="12.75">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spans="2:28" ht="12.75">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spans="2:28" ht="12.75">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spans="2:28" ht="12.75">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spans="2:28" ht="12.75">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spans="2:28" ht="12.75">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spans="2:28" ht="12.75">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spans="2:28" ht="12.75">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spans="2:28" ht="12.75">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spans="2:28" ht="12.75">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spans="2:28" ht="12.75">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spans="2:28" ht="12.75">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spans="2:28" ht="12.75">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spans="2:28" ht="12.75">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spans="2:28" ht="12.75">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spans="2:28" ht="12.75">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spans="2:28" ht="12.75">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spans="2:28" ht="12.75">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spans="2:28" ht="12.75">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spans="2:28" ht="12.75">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spans="2:28" ht="12.75">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spans="2:28" ht="12.75">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spans="2:28" ht="12.75">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spans="2:28" ht="12.75">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spans="2:28" ht="12.75">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spans="2:28" ht="12.75">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spans="2:28" ht="12.75">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spans="2:28" ht="12.75">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spans="2:28" ht="12.75">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spans="2:28" ht="12.75">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spans="2:28" ht="12.75">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spans="2:28" ht="12.75">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spans="2:28" ht="12.75">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spans="2:28" ht="12.75">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spans="2:28" ht="12.75">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spans="2:28" ht="12.75">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spans="2:28" ht="12.75">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spans="2:28" ht="12.75">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spans="2:28" ht="12.75">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spans="2:28" ht="12.75">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spans="2:28" ht="12.75">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spans="2:28" ht="12.75">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spans="2:28" ht="12.75">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spans="2:28" ht="12.75">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spans="2:28" ht="12.75">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spans="2:28" ht="12.75">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spans="2:28" ht="12.75">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spans="2:28" ht="12.75">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spans="2:28" ht="12.75">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spans="2:28" ht="12.75">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spans="2:28" ht="12.75">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spans="2:28" ht="12.75">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spans="2:28" ht="12.75">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spans="2:28" ht="12.75">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spans="2:28" ht="12.75">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spans="2:28" ht="12.75">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spans="2:28" ht="12.75">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spans="2:28" ht="12.75">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spans="2:28" ht="12.75">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spans="2:28" ht="12.75">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spans="2:28" ht="12.75">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spans="2:28" ht="12.75">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spans="2:28" ht="12.75">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hyperlinks>
    <hyperlink ref="H2" r:id="rId1" xr:uid="{00000000-0004-0000-0800-000000000000}"/>
    <hyperlink ref="H3" r:id="rId2" xr:uid="{00000000-0004-0000-0800-000001000000}"/>
    <hyperlink ref="H4" r:id="rId3" xr:uid="{00000000-0004-0000-0800-000002000000}"/>
    <hyperlink ref="H5" r:id="rId4" xr:uid="{00000000-0004-0000-0800-000003000000}"/>
    <hyperlink ref="H6" r:id="rId5" xr:uid="{00000000-0004-0000-0800-000004000000}"/>
    <hyperlink ref="H8" r:id="rId6" xr:uid="{00000000-0004-0000-0800-000005000000}"/>
    <hyperlink ref="H9" r:id="rId7" xr:uid="{00000000-0004-0000-0800-000006000000}"/>
    <hyperlink ref="H10" r:id="rId8" xr:uid="{00000000-0004-0000-0800-000007000000}"/>
    <hyperlink ref="H11" r:id="rId9" xr:uid="{00000000-0004-0000-0800-000008000000}"/>
    <hyperlink ref="H12" r:id="rId10" xr:uid="{00000000-0004-0000-0800-000009000000}"/>
    <hyperlink ref="H13" r:id="rId11" xr:uid="{00000000-0004-0000-0800-00000A000000}"/>
    <hyperlink ref="H14" r:id="rId12" xr:uid="{00000000-0004-0000-0800-00000B000000}"/>
    <hyperlink ref="H15" r:id="rId13" xr:uid="{00000000-0004-0000-0800-00000C000000}"/>
    <hyperlink ref="H16" r:id="rId14" xr:uid="{00000000-0004-0000-0800-00000D000000}"/>
    <hyperlink ref="H17" r:id="rId15" xr:uid="{00000000-0004-0000-0800-00000E000000}"/>
    <hyperlink ref="H18" r:id="rId16" xr:uid="{00000000-0004-0000-0800-00000F000000}"/>
    <hyperlink ref="H20" r:id="rId17" xr:uid="{00000000-0004-0000-0800-000010000000}"/>
    <hyperlink ref="H21" r:id="rId18" xr:uid="{00000000-0004-0000-0800-000011000000}"/>
    <hyperlink ref="H22" r:id="rId19" xr:uid="{00000000-0004-0000-0800-000012000000}"/>
    <hyperlink ref="H23" r:id="rId20" xr:uid="{00000000-0004-0000-0800-000013000000}"/>
    <hyperlink ref="H24" r:id="rId21" xr:uid="{00000000-0004-0000-0800-000014000000}"/>
    <hyperlink ref="H25" r:id="rId22" xr:uid="{00000000-0004-0000-0800-000015000000}"/>
    <hyperlink ref="H26" r:id="rId23" xr:uid="{00000000-0004-0000-0800-000016000000}"/>
    <hyperlink ref="H27" r:id="rId24" xr:uid="{00000000-0004-0000-0800-000017000000}"/>
    <hyperlink ref="H29" r:id="rId25" xr:uid="{00000000-0004-0000-0800-000018000000}"/>
    <hyperlink ref="H30" r:id="rId26" xr:uid="{00000000-0004-0000-0800-000019000000}"/>
    <hyperlink ref="H31" r:id="rId27" xr:uid="{00000000-0004-0000-0800-00001A000000}"/>
    <hyperlink ref="H32" r:id="rId28" xr:uid="{00000000-0004-0000-0800-00001B000000}"/>
    <hyperlink ref="H33" r:id="rId29" xr:uid="{00000000-0004-0000-0800-00001C000000}"/>
    <hyperlink ref="H34" r:id="rId30" xr:uid="{00000000-0004-0000-0800-00001D000000}"/>
    <hyperlink ref="H35" r:id="rId31" xr:uid="{00000000-0004-0000-0800-00001E000000}"/>
    <hyperlink ref="H36" r:id="rId32" xr:uid="{00000000-0004-0000-0800-00001F000000}"/>
    <hyperlink ref="H37" r:id="rId33" xr:uid="{00000000-0004-0000-0800-000020000000}"/>
    <hyperlink ref="H38" r:id="rId34" xr:uid="{00000000-0004-0000-0800-000021000000}"/>
    <hyperlink ref="H39" r:id="rId35" xr:uid="{00000000-0004-0000-0800-000022000000}"/>
    <hyperlink ref="H40" r:id="rId36" xr:uid="{00000000-0004-0000-0800-000023000000}"/>
    <hyperlink ref="H41" r:id="rId37" xr:uid="{00000000-0004-0000-0800-000024000000}"/>
    <hyperlink ref="H42" r:id="rId38" xr:uid="{00000000-0004-0000-0800-000025000000}"/>
    <hyperlink ref="H43" r:id="rId39" xr:uid="{00000000-0004-0000-0800-000026000000}"/>
    <hyperlink ref="H44" r:id="rId40" xr:uid="{00000000-0004-0000-0800-000027000000}"/>
    <hyperlink ref="H45" r:id="rId41" xr:uid="{00000000-0004-0000-0800-000028000000}"/>
    <hyperlink ref="H46" r:id="rId42" xr:uid="{00000000-0004-0000-0800-000029000000}"/>
    <hyperlink ref="H47" r:id="rId43" xr:uid="{00000000-0004-0000-0800-00002A000000}"/>
    <hyperlink ref="H48" r:id="rId44" xr:uid="{00000000-0004-0000-0800-00002B000000}"/>
    <hyperlink ref="H49" r:id="rId45" xr:uid="{00000000-0004-0000-0800-00002C000000}"/>
    <hyperlink ref="H50" r:id="rId46" xr:uid="{00000000-0004-0000-0800-00002D000000}"/>
    <hyperlink ref="H51" r:id="rId47" xr:uid="{00000000-0004-0000-0800-00002E000000}"/>
    <hyperlink ref="H52" r:id="rId48" xr:uid="{00000000-0004-0000-0800-00002F000000}"/>
    <hyperlink ref="H53" r:id="rId49" xr:uid="{00000000-0004-0000-0800-000030000000}"/>
    <hyperlink ref="H54" r:id="rId50" xr:uid="{00000000-0004-0000-0800-000031000000}"/>
    <hyperlink ref="H55" r:id="rId51" xr:uid="{00000000-0004-0000-0800-000032000000}"/>
    <hyperlink ref="H56" r:id="rId52" xr:uid="{00000000-0004-0000-0800-000033000000}"/>
    <hyperlink ref="H57" r:id="rId53" xr:uid="{00000000-0004-0000-0800-000034000000}"/>
    <hyperlink ref="H58" r:id="rId54" xr:uid="{00000000-0004-0000-0800-000035000000}"/>
    <hyperlink ref="H59" r:id="rId55" xr:uid="{00000000-0004-0000-0800-000036000000}"/>
    <hyperlink ref="H60" r:id="rId56" xr:uid="{00000000-0004-0000-0800-000037000000}"/>
    <hyperlink ref="H61" r:id="rId57" xr:uid="{00000000-0004-0000-0800-000038000000}"/>
    <hyperlink ref="H62" r:id="rId58" xr:uid="{00000000-0004-0000-0800-000039000000}"/>
    <hyperlink ref="H63" r:id="rId59" xr:uid="{00000000-0004-0000-0800-00003A000000}"/>
    <hyperlink ref="H64" r:id="rId60" xr:uid="{00000000-0004-0000-0800-00003B000000}"/>
    <hyperlink ref="H65" r:id="rId61" xr:uid="{00000000-0004-0000-0800-00003C000000}"/>
    <hyperlink ref="H66" r:id="rId62" xr:uid="{00000000-0004-0000-0800-00003D000000}"/>
    <hyperlink ref="H67" r:id="rId63" xr:uid="{00000000-0004-0000-0800-00003E000000}"/>
    <hyperlink ref="H68" r:id="rId64" xr:uid="{00000000-0004-0000-0800-00003F000000}"/>
    <hyperlink ref="H69" r:id="rId65" xr:uid="{00000000-0004-0000-0800-000040000000}"/>
    <hyperlink ref="H70" r:id="rId66" xr:uid="{00000000-0004-0000-0800-000041000000}"/>
    <hyperlink ref="H71" r:id="rId67" xr:uid="{00000000-0004-0000-0800-000042000000}"/>
    <hyperlink ref="H72" r:id="rId68" xr:uid="{00000000-0004-0000-0800-000043000000}"/>
    <hyperlink ref="H73" r:id="rId69" xr:uid="{00000000-0004-0000-0800-000044000000}"/>
    <hyperlink ref="H74" r:id="rId70" xr:uid="{00000000-0004-0000-0800-000045000000}"/>
    <hyperlink ref="H75" r:id="rId71" xr:uid="{00000000-0004-0000-0800-000046000000}"/>
    <hyperlink ref="H76" r:id="rId72" xr:uid="{00000000-0004-0000-0800-000047000000}"/>
    <hyperlink ref="H77" r:id="rId73" xr:uid="{00000000-0004-0000-0800-000048000000}"/>
    <hyperlink ref="H78" r:id="rId74" xr:uid="{00000000-0004-0000-0800-000049000000}"/>
    <hyperlink ref="H79" r:id="rId75" xr:uid="{00000000-0004-0000-0800-00004A000000}"/>
    <hyperlink ref="H80" r:id="rId76" xr:uid="{00000000-0004-0000-0800-00004B000000}"/>
    <hyperlink ref="H81" r:id="rId77" xr:uid="{00000000-0004-0000-0800-00004C000000}"/>
    <hyperlink ref="H82" r:id="rId78" xr:uid="{00000000-0004-0000-0800-00004D000000}"/>
    <hyperlink ref="H83" r:id="rId79" xr:uid="{00000000-0004-0000-0800-00004E000000}"/>
    <hyperlink ref="H84" r:id="rId80" xr:uid="{00000000-0004-0000-0800-00004F000000}"/>
    <hyperlink ref="H85" r:id="rId81" xr:uid="{00000000-0004-0000-0800-000050000000}"/>
    <hyperlink ref="H86" r:id="rId82" xr:uid="{00000000-0004-0000-0800-000051000000}"/>
    <hyperlink ref="H87" r:id="rId83" xr:uid="{00000000-0004-0000-0800-000052000000}"/>
    <hyperlink ref="H88" r:id="rId84" xr:uid="{00000000-0004-0000-0800-000053000000}"/>
    <hyperlink ref="H89" r:id="rId85" xr:uid="{00000000-0004-0000-0800-000054000000}"/>
    <hyperlink ref="H90" r:id="rId86" xr:uid="{00000000-0004-0000-0800-000055000000}"/>
    <hyperlink ref="H91" r:id="rId87" xr:uid="{00000000-0004-0000-0800-000056000000}"/>
    <hyperlink ref="H92" r:id="rId88" xr:uid="{00000000-0004-0000-0800-000057000000}"/>
    <hyperlink ref="H93" r:id="rId89" xr:uid="{00000000-0004-0000-0800-000058000000}"/>
    <hyperlink ref="H94" r:id="rId90" xr:uid="{00000000-0004-0000-0800-000059000000}"/>
    <hyperlink ref="H95" r:id="rId91" xr:uid="{00000000-0004-0000-0800-00005A000000}"/>
    <hyperlink ref="H96" r:id="rId92" xr:uid="{00000000-0004-0000-0800-00005B000000}"/>
    <hyperlink ref="H97" r:id="rId93" xr:uid="{00000000-0004-0000-0800-00005C000000}"/>
    <hyperlink ref="H98" r:id="rId94" xr:uid="{00000000-0004-0000-0800-00005D000000}"/>
    <hyperlink ref="H99" r:id="rId95" xr:uid="{00000000-0004-0000-0800-00005E000000}"/>
    <hyperlink ref="H100" r:id="rId96" xr:uid="{00000000-0004-0000-0800-00005F000000}"/>
    <hyperlink ref="H101" r:id="rId97" xr:uid="{00000000-0004-0000-0800-000060000000}"/>
    <hyperlink ref="H102" r:id="rId98" xr:uid="{00000000-0004-0000-0800-000061000000}"/>
    <hyperlink ref="H103" r:id="rId99" xr:uid="{00000000-0004-0000-0800-000062000000}"/>
    <hyperlink ref="H104" r:id="rId100" xr:uid="{00000000-0004-0000-0800-000063000000}"/>
    <hyperlink ref="H105" r:id="rId101" xr:uid="{00000000-0004-0000-0800-000064000000}"/>
    <hyperlink ref="H106" r:id="rId102" xr:uid="{00000000-0004-0000-0800-000065000000}"/>
    <hyperlink ref="H107" r:id="rId103" xr:uid="{00000000-0004-0000-0800-000066000000}"/>
    <hyperlink ref="H108" r:id="rId104" xr:uid="{00000000-0004-0000-0800-000067000000}"/>
    <hyperlink ref="H109" r:id="rId105" xr:uid="{00000000-0004-0000-0800-000068000000}"/>
    <hyperlink ref="H110" r:id="rId106" xr:uid="{00000000-0004-0000-0800-000069000000}"/>
    <hyperlink ref="H111" r:id="rId107" xr:uid="{00000000-0004-0000-0800-00006A000000}"/>
    <hyperlink ref="H112" r:id="rId108" xr:uid="{00000000-0004-0000-0800-00006B000000}"/>
    <hyperlink ref="H113" r:id="rId109" xr:uid="{00000000-0004-0000-0800-00006C000000}"/>
    <hyperlink ref="H114" r:id="rId110" xr:uid="{00000000-0004-0000-0800-00006D000000}"/>
    <hyperlink ref="H115" r:id="rId111" xr:uid="{00000000-0004-0000-0800-00006E000000}"/>
    <hyperlink ref="H116" r:id="rId112" xr:uid="{00000000-0004-0000-0800-00006F000000}"/>
    <hyperlink ref="H117" r:id="rId113" xr:uid="{00000000-0004-0000-0800-000070000000}"/>
    <hyperlink ref="H118" r:id="rId114" xr:uid="{00000000-0004-0000-0800-000071000000}"/>
    <hyperlink ref="H119" r:id="rId115" xr:uid="{00000000-0004-0000-0800-000072000000}"/>
    <hyperlink ref="H120" r:id="rId116" xr:uid="{00000000-0004-0000-0800-000073000000}"/>
    <hyperlink ref="H121" r:id="rId117" xr:uid="{00000000-0004-0000-0800-000074000000}"/>
    <hyperlink ref="H122" r:id="rId118" xr:uid="{00000000-0004-0000-0800-000075000000}"/>
    <hyperlink ref="H123" r:id="rId119" xr:uid="{00000000-0004-0000-0800-000076000000}"/>
    <hyperlink ref="H124" r:id="rId120" xr:uid="{00000000-0004-0000-0800-000077000000}"/>
    <hyperlink ref="H125" r:id="rId121" xr:uid="{00000000-0004-0000-0800-000078000000}"/>
    <hyperlink ref="H126" r:id="rId122" xr:uid="{00000000-0004-0000-0800-000079000000}"/>
    <hyperlink ref="H127" r:id="rId123" xr:uid="{00000000-0004-0000-0800-00007A000000}"/>
    <hyperlink ref="H128" r:id="rId124" xr:uid="{00000000-0004-0000-0800-00007B000000}"/>
    <hyperlink ref="H129" r:id="rId125" xr:uid="{00000000-0004-0000-0800-00007C000000}"/>
    <hyperlink ref="H130" r:id="rId126" xr:uid="{00000000-0004-0000-0800-00007D000000}"/>
    <hyperlink ref="H131" r:id="rId127" xr:uid="{00000000-0004-0000-0800-00007E000000}"/>
    <hyperlink ref="H132" r:id="rId128" xr:uid="{00000000-0004-0000-0800-00007F000000}"/>
    <hyperlink ref="H133" r:id="rId129" xr:uid="{00000000-0004-0000-0800-000080000000}"/>
    <hyperlink ref="H134" r:id="rId130" xr:uid="{00000000-0004-0000-0800-000081000000}"/>
    <hyperlink ref="H135" r:id="rId131" xr:uid="{00000000-0004-0000-0800-000082000000}"/>
    <hyperlink ref="H136" r:id="rId132" xr:uid="{00000000-0004-0000-0800-000083000000}"/>
    <hyperlink ref="H137" r:id="rId133" xr:uid="{00000000-0004-0000-0800-000084000000}"/>
    <hyperlink ref="H138" r:id="rId134" xr:uid="{00000000-0004-0000-0800-000085000000}"/>
    <hyperlink ref="H139" r:id="rId135" xr:uid="{00000000-0004-0000-0800-000086000000}"/>
    <hyperlink ref="H140" r:id="rId136" xr:uid="{00000000-0004-0000-0800-000087000000}"/>
    <hyperlink ref="H141" r:id="rId137" xr:uid="{00000000-0004-0000-0800-000088000000}"/>
    <hyperlink ref="H142" r:id="rId138" xr:uid="{00000000-0004-0000-0800-000089000000}"/>
    <hyperlink ref="H143" r:id="rId139" xr:uid="{00000000-0004-0000-0800-00008A000000}"/>
    <hyperlink ref="H144" r:id="rId140" xr:uid="{00000000-0004-0000-0800-00008B000000}"/>
    <hyperlink ref="H145" r:id="rId141" xr:uid="{00000000-0004-0000-0800-00008C000000}"/>
    <hyperlink ref="H146" r:id="rId142" xr:uid="{00000000-0004-0000-0800-00008D000000}"/>
    <hyperlink ref="H147" r:id="rId143" xr:uid="{00000000-0004-0000-0800-00008E000000}"/>
    <hyperlink ref="H148" r:id="rId144" xr:uid="{00000000-0004-0000-0800-00008F000000}"/>
    <hyperlink ref="H149" r:id="rId145" xr:uid="{00000000-0004-0000-0800-000090000000}"/>
    <hyperlink ref="H150" r:id="rId146" xr:uid="{00000000-0004-0000-0800-000091000000}"/>
    <hyperlink ref="H151" r:id="rId147" xr:uid="{00000000-0004-0000-0800-000092000000}"/>
    <hyperlink ref="H152" r:id="rId148" xr:uid="{00000000-0004-0000-0800-000093000000}"/>
    <hyperlink ref="H153" r:id="rId149" xr:uid="{00000000-0004-0000-0800-000094000000}"/>
    <hyperlink ref="H154" r:id="rId150" xr:uid="{00000000-0004-0000-0800-000095000000}"/>
    <hyperlink ref="H155" r:id="rId151" xr:uid="{00000000-0004-0000-0800-000096000000}"/>
    <hyperlink ref="H157" r:id="rId152" xr:uid="{00000000-0004-0000-0800-000097000000}"/>
    <hyperlink ref="H158" r:id="rId153" xr:uid="{00000000-0004-0000-0800-000098000000}"/>
    <hyperlink ref="H159" r:id="rId154" xr:uid="{00000000-0004-0000-0800-000099000000}"/>
    <hyperlink ref="H160" r:id="rId155" xr:uid="{00000000-0004-0000-0800-00009A000000}"/>
    <hyperlink ref="H161" r:id="rId156" xr:uid="{00000000-0004-0000-0800-00009B000000}"/>
    <hyperlink ref="H162" r:id="rId157" xr:uid="{00000000-0004-0000-0800-00009C000000}"/>
    <hyperlink ref="H163" r:id="rId158" xr:uid="{00000000-0004-0000-0800-00009D000000}"/>
    <hyperlink ref="H166" r:id="rId159" xr:uid="{00000000-0004-0000-0800-00009E000000}"/>
    <hyperlink ref="H167" r:id="rId160" xr:uid="{00000000-0004-0000-0800-00009F000000}"/>
    <hyperlink ref="H168" r:id="rId161" xr:uid="{00000000-0004-0000-0800-0000A0000000}"/>
    <hyperlink ref="H169" r:id="rId162" xr:uid="{00000000-0004-0000-0800-0000A1000000}"/>
    <hyperlink ref="H170" r:id="rId163" xr:uid="{00000000-0004-0000-0800-0000A2000000}"/>
    <hyperlink ref="H171" r:id="rId164" xr:uid="{00000000-0004-0000-0800-0000A3000000}"/>
    <hyperlink ref="H172" r:id="rId165" xr:uid="{00000000-0004-0000-0800-0000A4000000}"/>
    <hyperlink ref="H173" r:id="rId166" xr:uid="{00000000-0004-0000-0800-0000A5000000}"/>
    <hyperlink ref="H174" r:id="rId167" xr:uid="{00000000-0004-0000-0800-0000A6000000}"/>
    <hyperlink ref="H175" r:id="rId168" xr:uid="{00000000-0004-0000-0800-0000A7000000}"/>
    <hyperlink ref="H176" r:id="rId169" xr:uid="{00000000-0004-0000-0800-0000A8000000}"/>
    <hyperlink ref="H177" r:id="rId170" xr:uid="{00000000-0004-0000-0800-0000A9000000}"/>
    <hyperlink ref="H178" r:id="rId171" xr:uid="{00000000-0004-0000-0800-0000AA000000}"/>
    <hyperlink ref="H179" r:id="rId172" xr:uid="{00000000-0004-0000-0800-0000AB000000}"/>
    <hyperlink ref="H180" r:id="rId173" xr:uid="{00000000-0004-0000-0800-0000AC000000}"/>
    <hyperlink ref="H181" r:id="rId174" xr:uid="{00000000-0004-0000-0800-0000AD000000}"/>
    <hyperlink ref="H182" r:id="rId175" xr:uid="{00000000-0004-0000-0800-0000AE000000}"/>
    <hyperlink ref="H183" r:id="rId176" xr:uid="{00000000-0004-0000-0800-0000AF000000}"/>
    <hyperlink ref="H184" r:id="rId177" xr:uid="{00000000-0004-0000-0800-0000B0000000}"/>
    <hyperlink ref="H185" r:id="rId178" xr:uid="{00000000-0004-0000-0800-0000B1000000}"/>
    <hyperlink ref="H186" r:id="rId179" xr:uid="{00000000-0004-0000-0800-0000B2000000}"/>
    <hyperlink ref="H187" r:id="rId180" xr:uid="{00000000-0004-0000-0800-0000B3000000}"/>
    <hyperlink ref="H188" r:id="rId181" xr:uid="{00000000-0004-0000-0800-0000B4000000}"/>
    <hyperlink ref="H189" r:id="rId182" xr:uid="{00000000-0004-0000-0800-0000B5000000}"/>
    <hyperlink ref="H190" r:id="rId183" xr:uid="{00000000-0004-0000-0800-0000B6000000}"/>
    <hyperlink ref="H191" r:id="rId184" xr:uid="{00000000-0004-0000-0800-0000B7000000}"/>
    <hyperlink ref="H192" r:id="rId185" xr:uid="{00000000-0004-0000-0800-0000B8000000}"/>
    <hyperlink ref="H193" r:id="rId186" xr:uid="{00000000-0004-0000-0800-0000B9000000}"/>
    <hyperlink ref="H194" r:id="rId187" xr:uid="{00000000-0004-0000-0800-0000BA000000}"/>
    <hyperlink ref="H195" r:id="rId188" xr:uid="{00000000-0004-0000-0800-0000BB000000}"/>
    <hyperlink ref="H197" r:id="rId189" xr:uid="{00000000-0004-0000-0800-0000BC000000}"/>
    <hyperlink ref="H198" r:id="rId190" xr:uid="{00000000-0004-0000-0800-0000BD000000}"/>
    <hyperlink ref="H199" r:id="rId191" xr:uid="{00000000-0004-0000-0800-0000BE000000}"/>
    <hyperlink ref="H200" r:id="rId192" xr:uid="{00000000-0004-0000-0800-0000BF000000}"/>
    <hyperlink ref="H201" r:id="rId193" xr:uid="{00000000-0004-0000-0800-0000C0000000}"/>
    <hyperlink ref="H202" r:id="rId194" xr:uid="{00000000-0004-0000-0800-0000C1000000}"/>
    <hyperlink ref="H203" r:id="rId195" xr:uid="{00000000-0004-0000-0800-0000C2000000}"/>
    <hyperlink ref="H204" r:id="rId196" xr:uid="{00000000-0004-0000-0800-0000C3000000}"/>
    <hyperlink ref="H205" r:id="rId197" xr:uid="{00000000-0004-0000-0800-0000C4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E1000"/>
  <sheetViews>
    <sheetView workbookViewId="0">
      <pane ySplit="1" topLeftCell="A2" activePane="bottomLeft" state="frozen"/>
      <selection pane="bottomLeft" activeCell="A2" sqref="A2:A210"/>
    </sheetView>
  </sheetViews>
  <sheetFormatPr defaultColWidth="12.5703125" defaultRowHeight="15.75" customHeight="1"/>
  <cols>
    <col min="2" max="14" width="12.5703125" customWidth="1"/>
  </cols>
  <sheetData>
    <row r="1" spans="1:31">
      <c r="A1" t="s">
        <v>14459</v>
      </c>
      <c r="B1" s="1" t="s">
        <v>0</v>
      </c>
      <c r="C1" s="1" t="s">
        <v>1</v>
      </c>
      <c r="D1" s="1" t="s">
        <v>2</v>
      </c>
      <c r="E1" s="1" t="s">
        <v>3</v>
      </c>
      <c r="F1" s="1" t="s">
        <v>4</v>
      </c>
      <c r="G1" s="1" t="s">
        <v>18</v>
      </c>
      <c r="H1" s="1" t="s">
        <v>6</v>
      </c>
      <c r="I1" s="1" t="s">
        <v>7</v>
      </c>
      <c r="J1" s="1" t="s">
        <v>8</v>
      </c>
      <c r="K1" s="1" t="s">
        <v>9</v>
      </c>
      <c r="L1" s="1" t="s">
        <v>10</v>
      </c>
      <c r="M1" s="1" t="s">
        <v>11</v>
      </c>
      <c r="N1" s="1" t="s">
        <v>12</v>
      </c>
      <c r="O1" s="1"/>
      <c r="P1" s="3"/>
      <c r="Q1" s="3"/>
      <c r="R1" s="3"/>
      <c r="S1" s="3"/>
      <c r="T1" s="3"/>
      <c r="U1" s="3"/>
      <c r="V1" s="3"/>
      <c r="W1" s="3"/>
      <c r="X1" s="3"/>
      <c r="Y1" s="3"/>
      <c r="Z1" s="3"/>
      <c r="AA1" s="3"/>
      <c r="AB1" s="3"/>
      <c r="AC1" s="3"/>
      <c r="AD1" s="3"/>
      <c r="AE1" s="3"/>
    </row>
    <row r="2" spans="1:31" ht="22.5" customHeight="1">
      <c r="A2" t="s">
        <v>14467</v>
      </c>
      <c r="B2" s="7" t="s">
        <v>13</v>
      </c>
      <c r="C2" s="7" t="s">
        <v>11293</v>
      </c>
      <c r="D2" s="7" t="s">
        <v>11294</v>
      </c>
      <c r="E2" s="29" t="s">
        <v>11295</v>
      </c>
      <c r="F2" s="7" t="s">
        <v>11296</v>
      </c>
      <c r="G2" s="7"/>
      <c r="H2" s="17" t="s">
        <v>11297</v>
      </c>
      <c r="I2" s="7">
        <v>4.5999999999999996</v>
      </c>
      <c r="J2" s="7">
        <v>768</v>
      </c>
      <c r="K2" s="7" t="s">
        <v>11298</v>
      </c>
      <c r="L2" s="7" t="s">
        <v>10158</v>
      </c>
      <c r="M2" s="7" t="s">
        <v>7293</v>
      </c>
      <c r="N2" s="7" t="s">
        <v>27</v>
      </c>
      <c r="O2" s="7"/>
      <c r="P2" s="7"/>
      <c r="Q2" s="7"/>
      <c r="R2" s="7"/>
      <c r="S2" s="7"/>
      <c r="T2" s="7"/>
      <c r="U2" s="7"/>
      <c r="V2" s="7"/>
      <c r="W2" s="7"/>
      <c r="X2" s="7"/>
      <c r="Y2" s="7"/>
      <c r="Z2" s="7"/>
      <c r="AA2" s="7"/>
      <c r="AB2" s="7"/>
      <c r="AC2" s="7"/>
      <c r="AD2" s="7"/>
      <c r="AE2" s="7"/>
    </row>
    <row r="3" spans="1:31" ht="22.5" customHeight="1">
      <c r="A3" t="s">
        <v>14467</v>
      </c>
      <c r="B3" s="7" t="s">
        <v>13</v>
      </c>
      <c r="C3" s="7" t="s">
        <v>11299</v>
      </c>
      <c r="D3" s="7" t="s">
        <v>11300</v>
      </c>
      <c r="E3" s="7" t="s">
        <v>11301</v>
      </c>
      <c r="F3" s="7" t="s">
        <v>11302</v>
      </c>
      <c r="G3" s="7"/>
      <c r="H3" s="17" t="s">
        <v>11303</v>
      </c>
      <c r="I3" s="7">
        <v>4.9000000000000004</v>
      </c>
      <c r="J3" s="9">
        <v>1301</v>
      </c>
      <c r="K3" s="9" t="s">
        <v>11304</v>
      </c>
      <c r="L3" s="7" t="s">
        <v>11305</v>
      </c>
      <c r="M3" s="7" t="s">
        <v>7293</v>
      </c>
      <c r="N3" s="7" t="s">
        <v>44</v>
      </c>
      <c r="O3" s="7"/>
      <c r="P3" s="7"/>
      <c r="Q3" s="7"/>
      <c r="R3" s="7"/>
      <c r="S3" s="7"/>
      <c r="T3" s="7"/>
      <c r="U3" s="7"/>
      <c r="V3" s="7"/>
      <c r="W3" s="7"/>
      <c r="X3" s="7"/>
      <c r="Y3" s="7"/>
      <c r="Z3" s="7"/>
      <c r="AA3" s="7"/>
      <c r="AB3" s="7"/>
      <c r="AC3" s="7"/>
      <c r="AD3" s="7"/>
      <c r="AE3" s="7"/>
    </row>
    <row r="4" spans="1:31" ht="22.5" customHeight="1">
      <c r="A4" t="s">
        <v>14467</v>
      </c>
      <c r="B4" s="7" t="s">
        <v>13</v>
      </c>
      <c r="C4" s="7" t="s">
        <v>11306</v>
      </c>
      <c r="D4" s="7" t="s">
        <v>11307</v>
      </c>
      <c r="E4" s="7" t="s">
        <v>11308</v>
      </c>
      <c r="F4" s="7" t="s">
        <v>11309</v>
      </c>
      <c r="G4" s="7"/>
      <c r="H4" s="17" t="s">
        <v>11310</v>
      </c>
      <c r="I4" s="7">
        <v>4.9000000000000004</v>
      </c>
      <c r="J4" s="7">
        <v>22</v>
      </c>
      <c r="K4" s="7" t="s">
        <v>11311</v>
      </c>
      <c r="L4" s="7" t="s">
        <v>11312</v>
      </c>
      <c r="M4" s="7" t="s">
        <v>11313</v>
      </c>
      <c r="N4" s="7" t="s">
        <v>27</v>
      </c>
      <c r="O4" s="7"/>
      <c r="P4" s="7"/>
      <c r="Q4" s="7"/>
      <c r="R4" s="7"/>
      <c r="S4" s="7"/>
      <c r="T4" s="7"/>
      <c r="U4" s="7"/>
      <c r="V4" s="7"/>
      <c r="W4" s="7"/>
      <c r="X4" s="7"/>
      <c r="Y4" s="7"/>
      <c r="Z4" s="7"/>
      <c r="AA4" s="7"/>
      <c r="AB4" s="7"/>
      <c r="AC4" s="7"/>
      <c r="AD4" s="7"/>
      <c r="AE4" s="7"/>
    </row>
    <row r="5" spans="1:31" ht="22.5" customHeight="1">
      <c r="A5" t="s">
        <v>14467</v>
      </c>
      <c r="B5" s="7" t="s">
        <v>13</v>
      </c>
      <c r="C5" s="7" t="s">
        <v>11314</v>
      </c>
      <c r="D5" s="7" t="s">
        <v>11315</v>
      </c>
      <c r="E5" s="7" t="s">
        <v>11316</v>
      </c>
      <c r="F5" s="7" t="s">
        <v>11317</v>
      </c>
      <c r="G5" s="7"/>
      <c r="H5" s="17" t="s">
        <v>11318</v>
      </c>
      <c r="I5" s="7">
        <v>4.7</v>
      </c>
      <c r="J5" s="7">
        <v>853</v>
      </c>
      <c r="K5" s="7" t="s">
        <v>11319</v>
      </c>
      <c r="L5" s="7" t="s">
        <v>11320</v>
      </c>
      <c r="M5" s="7" t="s">
        <v>7293</v>
      </c>
      <c r="N5" s="7" t="s">
        <v>27</v>
      </c>
      <c r="O5" s="7"/>
      <c r="P5" s="7"/>
      <c r="Q5" s="7"/>
      <c r="R5" s="7"/>
      <c r="S5" s="7"/>
      <c r="T5" s="7"/>
      <c r="U5" s="7"/>
      <c r="V5" s="7"/>
      <c r="W5" s="7"/>
      <c r="X5" s="7"/>
      <c r="Y5" s="7"/>
      <c r="Z5" s="7"/>
      <c r="AA5" s="7"/>
      <c r="AB5" s="7"/>
      <c r="AC5" s="7"/>
      <c r="AD5" s="7"/>
      <c r="AE5" s="7"/>
    </row>
    <row r="6" spans="1:31" ht="22.5" customHeight="1">
      <c r="A6" t="s">
        <v>14467</v>
      </c>
      <c r="B6" s="7" t="s">
        <v>13</v>
      </c>
      <c r="C6" s="7" t="s">
        <v>11321</v>
      </c>
      <c r="D6" s="7" t="s">
        <v>11322</v>
      </c>
      <c r="E6" s="7" t="s">
        <v>11323</v>
      </c>
      <c r="F6" s="7" t="s">
        <v>11324</v>
      </c>
      <c r="G6" s="7"/>
      <c r="H6" s="17" t="s">
        <v>11325</v>
      </c>
      <c r="I6" s="7">
        <v>4.9000000000000004</v>
      </c>
      <c r="J6" s="9">
        <v>556</v>
      </c>
      <c r="K6" s="7" t="s">
        <v>11326</v>
      </c>
      <c r="L6" s="7" t="s">
        <v>11327</v>
      </c>
      <c r="M6" s="7" t="s">
        <v>7293</v>
      </c>
      <c r="N6" s="7" t="s">
        <v>27</v>
      </c>
      <c r="O6" s="7"/>
      <c r="P6" s="7"/>
      <c r="Q6" s="7"/>
      <c r="R6" s="7"/>
      <c r="S6" s="7"/>
      <c r="T6" s="7"/>
      <c r="U6" s="7"/>
      <c r="V6" s="7"/>
      <c r="W6" s="7"/>
      <c r="X6" s="7"/>
      <c r="Y6" s="7"/>
      <c r="Z6" s="7"/>
      <c r="AA6" s="7"/>
      <c r="AB6" s="7"/>
      <c r="AC6" s="7"/>
      <c r="AD6" s="7"/>
      <c r="AE6" s="7"/>
    </row>
    <row r="7" spans="1:31" ht="22.5" customHeight="1">
      <c r="A7" t="s">
        <v>14467</v>
      </c>
      <c r="B7" s="7" t="s">
        <v>13</v>
      </c>
      <c r="C7" s="7" t="s">
        <v>11328</v>
      </c>
      <c r="D7" s="7" t="s">
        <v>11329</v>
      </c>
      <c r="E7" s="7" t="s">
        <v>11330</v>
      </c>
      <c r="F7" s="7" t="s">
        <v>11331</v>
      </c>
      <c r="G7" s="7"/>
      <c r="H7" s="17" t="s">
        <v>11332</v>
      </c>
      <c r="I7" s="7">
        <v>4.8</v>
      </c>
      <c r="J7" s="7">
        <v>463</v>
      </c>
      <c r="K7" s="7" t="s">
        <v>11333</v>
      </c>
      <c r="L7" s="7" t="s">
        <v>11334</v>
      </c>
      <c r="M7" s="7" t="s">
        <v>7293</v>
      </c>
      <c r="N7" s="7" t="s">
        <v>27</v>
      </c>
      <c r="O7" s="7"/>
      <c r="P7" s="7"/>
      <c r="Q7" s="7"/>
      <c r="R7" s="7"/>
      <c r="S7" s="7"/>
      <c r="T7" s="7"/>
      <c r="U7" s="7"/>
      <c r="V7" s="7"/>
      <c r="W7" s="7"/>
      <c r="X7" s="7"/>
      <c r="Y7" s="7"/>
      <c r="Z7" s="7"/>
      <c r="AA7" s="7"/>
      <c r="AB7" s="7"/>
      <c r="AC7" s="7"/>
      <c r="AD7" s="7"/>
      <c r="AE7" s="7"/>
    </row>
    <row r="8" spans="1:31" ht="22.5" customHeight="1">
      <c r="A8" t="s">
        <v>14467</v>
      </c>
      <c r="B8" s="7" t="s">
        <v>13</v>
      </c>
      <c r="C8" s="7" t="s">
        <v>11335</v>
      </c>
      <c r="D8" s="7" t="s">
        <v>11336</v>
      </c>
      <c r="E8" s="7" t="s">
        <v>11337</v>
      </c>
      <c r="F8" s="7" t="s">
        <v>11338</v>
      </c>
      <c r="G8" s="7"/>
      <c r="H8" s="17" t="s">
        <v>11339</v>
      </c>
      <c r="I8" s="7">
        <v>4.9000000000000004</v>
      </c>
      <c r="J8" s="7">
        <v>583</v>
      </c>
      <c r="K8" s="7" t="s">
        <v>11340</v>
      </c>
      <c r="L8" s="7" t="s">
        <v>11341</v>
      </c>
      <c r="M8" s="7" t="s">
        <v>7293</v>
      </c>
      <c r="N8" s="7" t="s">
        <v>27</v>
      </c>
      <c r="O8" s="7"/>
      <c r="P8" s="7"/>
      <c r="Q8" s="7"/>
      <c r="R8" s="7"/>
      <c r="S8" s="7"/>
      <c r="T8" s="7"/>
      <c r="U8" s="7"/>
      <c r="V8" s="7"/>
      <c r="W8" s="7"/>
      <c r="X8" s="7"/>
      <c r="Y8" s="7"/>
      <c r="Z8" s="7"/>
      <c r="AA8" s="7"/>
      <c r="AB8" s="7"/>
      <c r="AC8" s="7"/>
      <c r="AD8" s="7"/>
      <c r="AE8" s="7"/>
    </row>
    <row r="9" spans="1:31" ht="22.5" customHeight="1">
      <c r="A9" t="s">
        <v>14467</v>
      </c>
      <c r="B9" s="7" t="s">
        <v>13</v>
      </c>
      <c r="C9" s="7" t="s">
        <v>11342</v>
      </c>
      <c r="D9" s="7" t="s">
        <v>11343</v>
      </c>
      <c r="E9" s="7" t="s">
        <v>11344</v>
      </c>
      <c r="F9" s="7" t="s">
        <v>11345</v>
      </c>
      <c r="G9" s="7"/>
      <c r="H9" s="17" t="s">
        <v>11346</v>
      </c>
      <c r="I9" s="7">
        <v>4.9000000000000004</v>
      </c>
      <c r="J9" s="7">
        <v>328</v>
      </c>
      <c r="K9" s="7" t="s">
        <v>11347</v>
      </c>
      <c r="L9" s="7" t="s">
        <v>9515</v>
      </c>
      <c r="M9" s="7" t="s">
        <v>11313</v>
      </c>
      <c r="N9" s="7" t="s">
        <v>92</v>
      </c>
      <c r="O9" s="7"/>
      <c r="P9" s="7"/>
      <c r="Q9" s="7"/>
      <c r="R9" s="7"/>
      <c r="S9" s="7"/>
      <c r="T9" s="7"/>
      <c r="U9" s="7"/>
      <c r="V9" s="7"/>
      <c r="W9" s="7"/>
      <c r="X9" s="7"/>
      <c r="Y9" s="7"/>
      <c r="Z9" s="7"/>
      <c r="AA9" s="7"/>
      <c r="AB9" s="7"/>
      <c r="AC9" s="7"/>
      <c r="AD9" s="7"/>
      <c r="AE9" s="7"/>
    </row>
    <row r="10" spans="1:31" ht="22.5" customHeight="1">
      <c r="A10" t="s">
        <v>14467</v>
      </c>
      <c r="B10" s="7" t="s">
        <v>13</v>
      </c>
      <c r="C10" s="7" t="s">
        <v>11348</v>
      </c>
      <c r="D10" s="7" t="s">
        <v>11349</v>
      </c>
      <c r="E10" s="7" t="s">
        <v>11350</v>
      </c>
      <c r="F10" s="7" t="s">
        <v>11351</v>
      </c>
      <c r="G10" s="7"/>
      <c r="H10" s="17" t="s">
        <v>11352</v>
      </c>
      <c r="I10" s="7">
        <v>4.3</v>
      </c>
      <c r="J10" s="7">
        <v>462</v>
      </c>
      <c r="K10" s="7" t="s">
        <v>11353</v>
      </c>
      <c r="L10" s="7" t="s">
        <v>10101</v>
      </c>
      <c r="M10" s="7" t="s">
        <v>7293</v>
      </c>
      <c r="N10" s="7" t="s">
        <v>11354</v>
      </c>
      <c r="O10" s="7"/>
      <c r="P10" s="7"/>
      <c r="Q10" s="7"/>
      <c r="R10" s="7"/>
      <c r="S10" s="7"/>
      <c r="T10" s="7"/>
      <c r="U10" s="7"/>
      <c r="V10" s="7"/>
      <c r="W10" s="7"/>
      <c r="X10" s="7"/>
      <c r="Y10" s="7"/>
      <c r="Z10" s="7"/>
      <c r="AA10" s="7"/>
      <c r="AB10" s="7"/>
      <c r="AC10" s="7"/>
      <c r="AD10" s="7"/>
      <c r="AE10" s="7"/>
    </row>
    <row r="11" spans="1:31" ht="22.5" customHeight="1">
      <c r="A11" t="s">
        <v>14467</v>
      </c>
      <c r="B11" s="7" t="s">
        <v>13</v>
      </c>
      <c r="C11" s="7" t="s">
        <v>11355</v>
      </c>
      <c r="D11" s="7" t="s">
        <v>11356</v>
      </c>
      <c r="E11" s="7" t="s">
        <v>11357</v>
      </c>
      <c r="F11" s="7" t="s">
        <v>11358</v>
      </c>
      <c r="G11" s="7"/>
      <c r="H11" s="17" t="s">
        <v>11359</v>
      </c>
      <c r="I11" s="7">
        <v>4.9000000000000004</v>
      </c>
      <c r="J11" s="7">
        <v>785</v>
      </c>
      <c r="K11" s="7" t="s">
        <v>11360</v>
      </c>
      <c r="L11" s="7" t="s">
        <v>11361</v>
      </c>
      <c r="M11" s="7" t="s">
        <v>7293</v>
      </c>
      <c r="N11" s="7" t="s">
        <v>324</v>
      </c>
      <c r="O11" s="7"/>
      <c r="P11" s="7"/>
      <c r="Q11" s="7"/>
      <c r="R11" s="7"/>
      <c r="S11" s="7"/>
      <c r="T11" s="7"/>
      <c r="U11" s="7"/>
      <c r="V11" s="7"/>
      <c r="W11" s="7"/>
      <c r="X11" s="7"/>
      <c r="Y11" s="7"/>
      <c r="Z11" s="7"/>
      <c r="AA11" s="7"/>
      <c r="AB11" s="7"/>
      <c r="AC11" s="7"/>
      <c r="AD11" s="7"/>
      <c r="AE11" s="7"/>
    </row>
    <row r="12" spans="1:31" ht="22.5" customHeight="1">
      <c r="A12" t="s">
        <v>14467</v>
      </c>
      <c r="B12" s="7" t="s">
        <v>13</v>
      </c>
      <c r="C12" s="7" t="s">
        <v>11362</v>
      </c>
      <c r="D12" s="7" t="s">
        <v>11363</v>
      </c>
      <c r="E12" s="7" t="s">
        <v>11364</v>
      </c>
      <c r="F12" s="7" t="s">
        <v>11365</v>
      </c>
      <c r="G12" s="7"/>
      <c r="H12" s="17" t="s">
        <v>11366</v>
      </c>
      <c r="I12" s="7">
        <v>4.9000000000000004</v>
      </c>
      <c r="J12" s="7">
        <v>334</v>
      </c>
      <c r="K12" s="7" t="s">
        <v>11367</v>
      </c>
      <c r="L12" s="7" t="s">
        <v>11368</v>
      </c>
      <c r="M12" s="7" t="s">
        <v>7293</v>
      </c>
      <c r="N12" s="7" t="s">
        <v>194</v>
      </c>
      <c r="O12" s="7"/>
      <c r="P12" s="7"/>
      <c r="Q12" s="7"/>
      <c r="R12" s="7"/>
      <c r="S12" s="7"/>
      <c r="T12" s="7"/>
      <c r="U12" s="7"/>
      <c r="V12" s="7"/>
      <c r="W12" s="7"/>
      <c r="X12" s="7"/>
      <c r="Y12" s="7"/>
      <c r="Z12" s="7"/>
      <c r="AA12" s="7"/>
      <c r="AB12" s="7"/>
      <c r="AC12" s="7"/>
      <c r="AD12" s="7"/>
      <c r="AE12" s="7"/>
    </row>
    <row r="13" spans="1:31" ht="22.5" customHeight="1">
      <c r="A13" t="s">
        <v>14467</v>
      </c>
      <c r="B13" s="7" t="s">
        <v>13</v>
      </c>
      <c r="C13" s="7" t="s">
        <v>11369</v>
      </c>
      <c r="D13" s="7" t="s">
        <v>11370</v>
      </c>
      <c r="E13" s="7" t="s">
        <v>11371</v>
      </c>
      <c r="F13" s="7" t="s">
        <v>11372</v>
      </c>
      <c r="G13" s="7"/>
      <c r="H13" s="17" t="s">
        <v>11373</v>
      </c>
      <c r="I13" s="7">
        <v>4.8</v>
      </c>
      <c r="J13" s="7">
        <v>549</v>
      </c>
      <c r="K13" s="7" t="s">
        <v>11374</v>
      </c>
      <c r="L13" s="7" t="s">
        <v>11375</v>
      </c>
      <c r="M13" s="7" t="s">
        <v>7293</v>
      </c>
      <c r="N13" s="7" t="s">
        <v>462</v>
      </c>
      <c r="O13" s="7"/>
      <c r="P13" s="7"/>
      <c r="Q13" s="7"/>
      <c r="R13" s="7"/>
      <c r="S13" s="7"/>
      <c r="T13" s="7"/>
      <c r="U13" s="7"/>
      <c r="V13" s="7"/>
      <c r="W13" s="7"/>
      <c r="X13" s="7"/>
      <c r="Y13" s="7"/>
      <c r="Z13" s="7"/>
      <c r="AA13" s="7"/>
      <c r="AB13" s="7"/>
      <c r="AC13" s="7"/>
      <c r="AD13" s="7"/>
      <c r="AE13" s="7"/>
    </row>
    <row r="14" spans="1:31" ht="22.5" customHeight="1">
      <c r="A14" t="s">
        <v>14467</v>
      </c>
      <c r="B14" s="7" t="s">
        <v>13</v>
      </c>
      <c r="C14" s="7" t="s">
        <v>11376</v>
      </c>
      <c r="D14" s="7" t="s">
        <v>11377</v>
      </c>
      <c r="E14" s="7" t="s">
        <v>11378</v>
      </c>
      <c r="F14" s="7" t="s">
        <v>11379</v>
      </c>
      <c r="G14" s="7"/>
      <c r="H14" s="17" t="s">
        <v>11380</v>
      </c>
      <c r="I14" s="7">
        <v>4.7</v>
      </c>
      <c r="J14" s="7">
        <v>949</v>
      </c>
      <c r="K14" s="7" t="s">
        <v>11381</v>
      </c>
      <c r="L14" s="7" t="s">
        <v>11382</v>
      </c>
      <c r="M14" s="7" t="s">
        <v>7293</v>
      </c>
      <c r="N14" s="7" t="s">
        <v>27</v>
      </c>
      <c r="O14" s="7"/>
      <c r="P14" s="7"/>
      <c r="Q14" s="7"/>
      <c r="R14" s="7"/>
      <c r="S14" s="7"/>
      <c r="T14" s="7"/>
      <c r="U14" s="7"/>
      <c r="V14" s="7"/>
      <c r="W14" s="7"/>
      <c r="X14" s="7"/>
      <c r="Y14" s="7"/>
      <c r="Z14" s="7"/>
      <c r="AA14" s="7"/>
      <c r="AB14" s="7"/>
      <c r="AC14" s="7"/>
      <c r="AD14" s="7"/>
      <c r="AE14" s="7"/>
    </row>
    <row r="15" spans="1:31" ht="22.5" customHeight="1">
      <c r="A15" t="s">
        <v>14467</v>
      </c>
      <c r="B15" s="7" t="s">
        <v>13</v>
      </c>
      <c r="C15" s="7" t="s">
        <v>11383</v>
      </c>
      <c r="D15" s="7" t="s">
        <v>11384</v>
      </c>
      <c r="E15" s="7" t="s">
        <v>11385</v>
      </c>
      <c r="F15" s="7" t="s">
        <v>11386</v>
      </c>
      <c r="G15" s="7"/>
      <c r="H15" s="17" t="s">
        <v>11387</v>
      </c>
      <c r="I15" s="7">
        <v>4.8</v>
      </c>
      <c r="J15" s="7">
        <v>928</v>
      </c>
      <c r="K15" s="7" t="s">
        <v>11388</v>
      </c>
      <c r="L15" s="7" t="s">
        <v>9478</v>
      </c>
      <c r="M15" s="7" t="s">
        <v>7293</v>
      </c>
      <c r="N15" s="7" t="s">
        <v>27</v>
      </c>
      <c r="O15" s="7"/>
      <c r="P15" s="7"/>
      <c r="Q15" s="7"/>
      <c r="R15" s="7"/>
      <c r="S15" s="7"/>
      <c r="T15" s="7"/>
      <c r="U15" s="7"/>
      <c r="V15" s="7"/>
      <c r="W15" s="7"/>
      <c r="X15" s="7"/>
      <c r="Y15" s="7"/>
      <c r="Z15" s="7"/>
      <c r="AA15" s="7"/>
      <c r="AB15" s="7"/>
      <c r="AC15" s="7"/>
      <c r="AD15" s="7"/>
      <c r="AE15" s="7"/>
    </row>
    <row r="16" spans="1:31" ht="22.5" customHeight="1">
      <c r="A16" t="s">
        <v>14467</v>
      </c>
      <c r="B16" s="7" t="s">
        <v>13</v>
      </c>
      <c r="C16" s="7" t="s">
        <v>11389</v>
      </c>
      <c r="D16" s="7" t="s">
        <v>11390</v>
      </c>
      <c r="E16" s="7" t="s">
        <v>11391</v>
      </c>
      <c r="F16" s="7" t="s">
        <v>11392</v>
      </c>
      <c r="G16" s="7"/>
      <c r="H16" s="17" t="s">
        <v>11393</v>
      </c>
      <c r="I16" s="7">
        <v>4.9000000000000004</v>
      </c>
      <c r="J16" s="7">
        <v>563</v>
      </c>
      <c r="K16" s="7" t="s">
        <v>11394</v>
      </c>
      <c r="L16" s="7" t="s">
        <v>11361</v>
      </c>
      <c r="M16" s="7" t="s">
        <v>7293</v>
      </c>
      <c r="N16" s="7" t="s">
        <v>27</v>
      </c>
      <c r="O16" s="7"/>
      <c r="P16" s="7"/>
      <c r="Q16" s="7"/>
      <c r="R16" s="7"/>
      <c r="S16" s="7"/>
      <c r="T16" s="7"/>
      <c r="U16" s="7"/>
      <c r="V16" s="7"/>
      <c r="W16" s="7"/>
      <c r="X16" s="7"/>
      <c r="Y16" s="7"/>
      <c r="Z16" s="7"/>
      <c r="AA16" s="7"/>
      <c r="AB16" s="7"/>
      <c r="AC16" s="7"/>
      <c r="AD16" s="7"/>
      <c r="AE16" s="7"/>
    </row>
    <row r="17" spans="1:31" ht="22.5" customHeight="1">
      <c r="A17" t="s">
        <v>14467</v>
      </c>
      <c r="B17" s="7" t="s">
        <v>13</v>
      </c>
      <c r="C17" s="7" t="s">
        <v>11395</v>
      </c>
      <c r="D17" s="7" t="s">
        <v>11396</v>
      </c>
      <c r="E17" s="7" t="s">
        <v>11397</v>
      </c>
      <c r="F17" s="7" t="s">
        <v>11398</v>
      </c>
      <c r="G17" s="7"/>
      <c r="H17" s="17" t="s">
        <v>11399</v>
      </c>
      <c r="I17" s="7">
        <v>5</v>
      </c>
      <c r="J17" s="9">
        <v>1012</v>
      </c>
      <c r="K17" s="7" t="s">
        <v>11400</v>
      </c>
      <c r="L17" s="7" t="s">
        <v>11401</v>
      </c>
      <c r="M17" s="7" t="s">
        <v>7293</v>
      </c>
      <c r="N17" s="7" t="s">
        <v>27</v>
      </c>
      <c r="O17" s="7"/>
      <c r="P17" s="7"/>
      <c r="Q17" s="7"/>
      <c r="R17" s="7"/>
      <c r="S17" s="7"/>
      <c r="T17" s="7"/>
      <c r="U17" s="7"/>
      <c r="V17" s="7"/>
      <c r="W17" s="7"/>
      <c r="X17" s="7"/>
      <c r="Y17" s="7"/>
      <c r="Z17" s="7"/>
      <c r="AA17" s="7"/>
      <c r="AB17" s="7"/>
      <c r="AC17" s="7"/>
      <c r="AD17" s="7"/>
      <c r="AE17" s="7"/>
    </row>
    <row r="18" spans="1:31" ht="22.5" customHeight="1">
      <c r="A18" t="s">
        <v>14467</v>
      </c>
      <c r="B18" s="7" t="s">
        <v>13</v>
      </c>
      <c r="C18" s="7" t="s">
        <v>11402</v>
      </c>
      <c r="D18" s="7" t="s">
        <v>11403</v>
      </c>
      <c r="E18" s="7" t="s">
        <v>11404</v>
      </c>
      <c r="F18" s="7" t="s">
        <v>11405</v>
      </c>
      <c r="G18" s="7"/>
      <c r="H18" s="17" t="s">
        <v>11406</v>
      </c>
      <c r="I18" s="7">
        <v>4.9000000000000004</v>
      </c>
      <c r="J18" s="7">
        <v>481</v>
      </c>
      <c r="K18" s="9" t="s">
        <v>11407</v>
      </c>
      <c r="L18" s="7" t="s">
        <v>11408</v>
      </c>
      <c r="M18" s="7" t="s">
        <v>7293</v>
      </c>
      <c r="N18" s="7" t="s">
        <v>27</v>
      </c>
      <c r="O18" s="7"/>
      <c r="P18" s="7"/>
      <c r="Q18" s="7"/>
      <c r="R18" s="7"/>
      <c r="S18" s="7"/>
      <c r="T18" s="7"/>
      <c r="U18" s="7"/>
      <c r="V18" s="7"/>
      <c r="W18" s="7"/>
      <c r="X18" s="7"/>
      <c r="Y18" s="7"/>
      <c r="Z18" s="7"/>
      <c r="AA18" s="7"/>
      <c r="AB18" s="7"/>
      <c r="AC18" s="7"/>
      <c r="AD18" s="7"/>
      <c r="AE18" s="7"/>
    </row>
    <row r="19" spans="1:31" ht="22.5" customHeight="1">
      <c r="A19" t="s">
        <v>14467</v>
      </c>
      <c r="B19" s="7" t="s">
        <v>13</v>
      </c>
      <c r="C19" s="7" t="s">
        <v>11409</v>
      </c>
      <c r="D19" s="7" t="s">
        <v>11410</v>
      </c>
      <c r="E19" s="7" t="s">
        <v>11411</v>
      </c>
      <c r="F19" s="7" t="s">
        <v>11412</v>
      </c>
      <c r="G19" s="7"/>
      <c r="H19" s="17" t="s">
        <v>11413</v>
      </c>
      <c r="I19" s="7">
        <v>4.9000000000000004</v>
      </c>
      <c r="J19" s="7">
        <v>539</v>
      </c>
      <c r="K19" s="7" t="s">
        <v>11414</v>
      </c>
      <c r="L19" s="7" t="s">
        <v>11415</v>
      </c>
      <c r="M19" s="7" t="s">
        <v>7293</v>
      </c>
      <c r="N19" s="7" t="s">
        <v>27</v>
      </c>
      <c r="O19" s="7"/>
      <c r="P19" s="7"/>
      <c r="Q19" s="7"/>
      <c r="R19" s="7"/>
      <c r="S19" s="7"/>
      <c r="T19" s="7"/>
      <c r="U19" s="7"/>
      <c r="V19" s="7"/>
      <c r="W19" s="7"/>
      <c r="X19" s="7"/>
      <c r="Y19" s="7"/>
      <c r="Z19" s="7"/>
      <c r="AA19" s="7"/>
      <c r="AB19" s="7"/>
      <c r="AC19" s="7"/>
      <c r="AD19" s="7"/>
      <c r="AE19" s="7"/>
    </row>
    <row r="20" spans="1:31" ht="22.5" customHeight="1">
      <c r="A20" t="s">
        <v>14467</v>
      </c>
      <c r="B20" s="7" t="s">
        <v>13</v>
      </c>
      <c r="C20" s="7" t="s">
        <v>11416</v>
      </c>
      <c r="D20" s="7" t="s">
        <v>11417</v>
      </c>
      <c r="E20" s="7" t="s">
        <v>11418</v>
      </c>
      <c r="F20" s="7" t="s">
        <v>11419</v>
      </c>
      <c r="G20" s="7"/>
      <c r="H20" s="17" t="s">
        <v>11420</v>
      </c>
      <c r="I20" s="7">
        <v>4.9000000000000004</v>
      </c>
      <c r="J20" s="7">
        <v>603</v>
      </c>
      <c r="K20" s="7" t="s">
        <v>11421</v>
      </c>
      <c r="L20" s="7" t="s">
        <v>11422</v>
      </c>
      <c r="M20" s="7" t="s">
        <v>7293</v>
      </c>
      <c r="N20" s="7" t="s">
        <v>339</v>
      </c>
      <c r="O20" s="7"/>
      <c r="P20" s="7"/>
      <c r="Q20" s="7"/>
      <c r="R20" s="7"/>
      <c r="S20" s="7"/>
      <c r="T20" s="7"/>
      <c r="U20" s="7"/>
      <c r="V20" s="7"/>
      <c r="W20" s="7"/>
      <c r="X20" s="7"/>
      <c r="Y20" s="7"/>
      <c r="Z20" s="7"/>
      <c r="AA20" s="7"/>
      <c r="AB20" s="7"/>
      <c r="AC20" s="7"/>
      <c r="AD20" s="7"/>
      <c r="AE20" s="7"/>
    </row>
    <row r="21" spans="1:31" ht="22.5" customHeight="1">
      <c r="A21" t="s">
        <v>14467</v>
      </c>
      <c r="B21" s="7" t="s">
        <v>13</v>
      </c>
      <c r="C21" s="30" t="s">
        <v>11423</v>
      </c>
      <c r="D21" s="7" t="s">
        <v>11424</v>
      </c>
      <c r="E21" s="7" t="s">
        <v>11425</v>
      </c>
      <c r="F21" s="7" t="s">
        <v>11426</v>
      </c>
      <c r="G21" s="7"/>
      <c r="H21" s="17" t="s">
        <v>11427</v>
      </c>
      <c r="I21" s="7"/>
      <c r="J21" s="9"/>
      <c r="K21" s="7" t="s">
        <v>11428</v>
      </c>
      <c r="L21" s="7" t="s">
        <v>11429</v>
      </c>
      <c r="M21" s="7" t="s">
        <v>7293</v>
      </c>
      <c r="N21" s="7" t="s">
        <v>119</v>
      </c>
      <c r="O21" s="7"/>
      <c r="P21" s="7"/>
      <c r="Q21" s="7"/>
      <c r="R21" s="7"/>
      <c r="S21" s="7"/>
      <c r="T21" s="7"/>
      <c r="U21" s="7"/>
      <c r="V21" s="7"/>
      <c r="W21" s="7"/>
      <c r="X21" s="7"/>
      <c r="Y21" s="7"/>
      <c r="Z21" s="7"/>
      <c r="AA21" s="7"/>
      <c r="AB21" s="7"/>
      <c r="AC21" s="7"/>
      <c r="AD21" s="7"/>
      <c r="AE21" s="7"/>
    </row>
    <row r="22" spans="1:31" ht="22.5" customHeight="1">
      <c r="A22" t="s">
        <v>14467</v>
      </c>
      <c r="B22" s="7" t="s">
        <v>159</v>
      </c>
      <c r="C22" s="7" t="s">
        <v>11430</v>
      </c>
      <c r="D22" s="7" t="s">
        <v>11431</v>
      </c>
      <c r="E22" s="7" t="s">
        <v>11432</v>
      </c>
      <c r="F22" s="7" t="s">
        <v>11433</v>
      </c>
      <c r="G22" s="7"/>
      <c r="H22" s="17" t="s">
        <v>11434</v>
      </c>
      <c r="I22" s="7">
        <v>4.9000000000000004</v>
      </c>
      <c r="J22" s="9">
        <v>1706</v>
      </c>
      <c r="K22" s="7" t="s">
        <v>11435</v>
      </c>
      <c r="L22" s="7" t="s">
        <v>11436</v>
      </c>
      <c r="M22" s="7" t="s">
        <v>7293</v>
      </c>
      <c r="N22" s="7" t="s">
        <v>316</v>
      </c>
      <c r="O22" s="7"/>
      <c r="P22" s="7"/>
      <c r="Q22" s="7"/>
      <c r="R22" s="7"/>
      <c r="S22" s="7"/>
      <c r="T22" s="7"/>
      <c r="U22" s="7"/>
      <c r="V22" s="7"/>
      <c r="W22" s="7"/>
      <c r="X22" s="7"/>
      <c r="Y22" s="7"/>
      <c r="Z22" s="7"/>
      <c r="AA22" s="7"/>
      <c r="AB22" s="7"/>
      <c r="AC22" s="7"/>
      <c r="AD22" s="7"/>
      <c r="AE22" s="7"/>
    </row>
    <row r="23" spans="1:31" ht="22.5" customHeight="1">
      <c r="A23" t="s">
        <v>14467</v>
      </c>
      <c r="B23" s="7" t="s">
        <v>159</v>
      </c>
      <c r="C23" s="7" t="s">
        <v>11437</v>
      </c>
      <c r="D23" s="7" t="s">
        <v>11438</v>
      </c>
      <c r="E23" s="7" t="s">
        <v>11439</v>
      </c>
      <c r="F23" s="7" t="s">
        <v>11440</v>
      </c>
      <c r="G23" s="7"/>
      <c r="H23" s="17" t="s">
        <v>11441</v>
      </c>
      <c r="I23" s="7">
        <v>4.9000000000000004</v>
      </c>
      <c r="J23" s="7">
        <v>767</v>
      </c>
      <c r="K23" s="9" t="s">
        <v>11442</v>
      </c>
      <c r="L23" s="7" t="s">
        <v>11312</v>
      </c>
      <c r="M23" s="7" t="s">
        <v>11313</v>
      </c>
      <c r="N23" s="7" t="s">
        <v>27</v>
      </c>
      <c r="O23" s="7"/>
      <c r="P23" s="7"/>
      <c r="Q23" s="7"/>
      <c r="R23" s="7"/>
      <c r="S23" s="7"/>
      <c r="T23" s="7"/>
      <c r="U23" s="7"/>
      <c r="V23" s="7"/>
      <c r="W23" s="7"/>
      <c r="X23" s="7"/>
      <c r="Y23" s="7"/>
      <c r="Z23" s="7"/>
      <c r="AA23" s="7"/>
      <c r="AB23" s="7"/>
      <c r="AC23" s="7"/>
      <c r="AD23" s="7"/>
      <c r="AE23" s="7"/>
    </row>
    <row r="24" spans="1:31" ht="22.5" customHeight="1">
      <c r="A24" t="s">
        <v>14467</v>
      </c>
      <c r="B24" s="7" t="s">
        <v>159</v>
      </c>
      <c r="C24" s="7" t="s">
        <v>11443</v>
      </c>
      <c r="D24" s="7" t="s">
        <v>9889</v>
      </c>
      <c r="E24" s="7" t="s">
        <v>11444</v>
      </c>
      <c r="F24" s="7" t="s">
        <v>11445</v>
      </c>
      <c r="G24" s="7"/>
      <c r="H24" s="17" t="s">
        <v>11446</v>
      </c>
      <c r="I24" s="7">
        <v>4.9000000000000004</v>
      </c>
      <c r="J24" s="9">
        <v>1043</v>
      </c>
      <c r="K24" s="7" t="s">
        <v>11447</v>
      </c>
      <c r="L24" s="7" t="s">
        <v>11448</v>
      </c>
      <c r="M24" s="7" t="s">
        <v>11449</v>
      </c>
      <c r="N24" s="7" t="s">
        <v>27</v>
      </c>
      <c r="O24" s="7"/>
      <c r="P24" s="7"/>
      <c r="Q24" s="7"/>
      <c r="R24" s="7"/>
      <c r="S24" s="7"/>
      <c r="T24" s="7"/>
      <c r="U24" s="7"/>
      <c r="V24" s="7"/>
      <c r="W24" s="7"/>
      <c r="X24" s="7"/>
      <c r="Y24" s="7"/>
      <c r="Z24" s="7"/>
      <c r="AA24" s="7"/>
      <c r="AB24" s="7"/>
      <c r="AC24" s="7"/>
      <c r="AD24" s="7"/>
      <c r="AE24" s="7"/>
    </row>
    <row r="25" spans="1:31" ht="22.5" customHeight="1">
      <c r="A25" t="s">
        <v>14467</v>
      </c>
      <c r="B25" s="7" t="s">
        <v>159</v>
      </c>
      <c r="C25" s="7" t="s">
        <v>11450</v>
      </c>
      <c r="D25" s="7" t="s">
        <v>11451</v>
      </c>
      <c r="E25" s="7" t="s">
        <v>11452</v>
      </c>
      <c r="F25" s="7" t="s">
        <v>11453</v>
      </c>
      <c r="G25" s="7"/>
      <c r="H25" s="17" t="s">
        <v>11454</v>
      </c>
      <c r="I25" s="7">
        <v>4.8</v>
      </c>
      <c r="J25" s="7">
        <v>741</v>
      </c>
      <c r="K25" s="9" t="s">
        <v>11455</v>
      </c>
      <c r="L25" s="7" t="s">
        <v>9521</v>
      </c>
      <c r="M25" s="7" t="s">
        <v>11313</v>
      </c>
      <c r="N25" s="7" t="s">
        <v>27</v>
      </c>
      <c r="O25" s="7"/>
      <c r="P25" s="7"/>
      <c r="Q25" s="7"/>
      <c r="R25" s="7"/>
      <c r="S25" s="7"/>
      <c r="T25" s="7"/>
      <c r="U25" s="7"/>
      <c r="V25" s="7"/>
      <c r="W25" s="7"/>
      <c r="X25" s="7"/>
      <c r="Y25" s="7"/>
      <c r="Z25" s="7"/>
      <c r="AA25" s="7"/>
      <c r="AB25" s="7"/>
      <c r="AC25" s="7"/>
      <c r="AD25" s="7"/>
      <c r="AE25" s="7"/>
    </row>
    <row r="26" spans="1:31" ht="22.5" customHeight="1">
      <c r="A26" t="s">
        <v>14467</v>
      </c>
      <c r="B26" s="7" t="s">
        <v>159</v>
      </c>
      <c r="C26" s="7" t="s">
        <v>11456</v>
      </c>
      <c r="D26" s="7" t="s">
        <v>11457</v>
      </c>
      <c r="E26" s="7" t="s">
        <v>11458</v>
      </c>
      <c r="F26" s="7" t="s">
        <v>11459</v>
      </c>
      <c r="G26" s="7"/>
      <c r="H26" s="17" t="s">
        <v>11460</v>
      </c>
      <c r="I26" s="7">
        <v>4.9000000000000004</v>
      </c>
      <c r="J26" s="7">
        <v>913</v>
      </c>
      <c r="K26" s="7" t="s">
        <v>11461</v>
      </c>
      <c r="L26" s="7" t="s">
        <v>9509</v>
      </c>
      <c r="M26" s="7" t="s">
        <v>7293</v>
      </c>
      <c r="N26" s="7" t="s">
        <v>27</v>
      </c>
      <c r="O26" s="7"/>
      <c r="P26" s="7"/>
      <c r="Q26" s="7"/>
      <c r="R26" s="7"/>
      <c r="S26" s="7"/>
      <c r="T26" s="7"/>
      <c r="U26" s="7"/>
      <c r="V26" s="7"/>
      <c r="W26" s="7"/>
      <c r="X26" s="7"/>
      <c r="Y26" s="7"/>
      <c r="Z26" s="7"/>
      <c r="AA26" s="7"/>
      <c r="AB26" s="7"/>
      <c r="AC26" s="7"/>
      <c r="AD26" s="7"/>
      <c r="AE26" s="7"/>
    </row>
    <row r="27" spans="1:31" ht="22.5" customHeight="1">
      <c r="A27" t="s">
        <v>14467</v>
      </c>
      <c r="B27" s="7" t="s">
        <v>159</v>
      </c>
      <c r="C27" s="7" t="s">
        <v>11462</v>
      </c>
      <c r="D27" s="7" t="s">
        <v>11463</v>
      </c>
      <c r="E27" s="7" t="s">
        <v>11464</v>
      </c>
      <c r="F27" s="7" t="s">
        <v>11465</v>
      </c>
      <c r="G27" s="7"/>
      <c r="H27" s="17" t="s">
        <v>11466</v>
      </c>
      <c r="I27" s="7">
        <v>4.9000000000000004</v>
      </c>
      <c r="J27" s="7">
        <v>751</v>
      </c>
      <c r="K27" s="7" t="s">
        <v>11467</v>
      </c>
      <c r="L27" s="7" t="s">
        <v>11468</v>
      </c>
      <c r="M27" s="7" t="s">
        <v>7293</v>
      </c>
      <c r="N27" s="7" t="s">
        <v>27</v>
      </c>
      <c r="O27" s="7"/>
      <c r="P27" s="7"/>
      <c r="Q27" s="7"/>
      <c r="R27" s="7"/>
      <c r="S27" s="7"/>
      <c r="T27" s="7"/>
      <c r="U27" s="7"/>
      <c r="V27" s="7"/>
      <c r="W27" s="7"/>
      <c r="X27" s="7"/>
      <c r="Y27" s="7"/>
      <c r="Z27" s="7"/>
      <c r="AA27" s="7"/>
      <c r="AB27" s="7"/>
      <c r="AC27" s="7"/>
      <c r="AD27" s="7"/>
      <c r="AE27" s="7"/>
    </row>
    <row r="28" spans="1:31" ht="22.5" customHeight="1">
      <c r="A28" t="s">
        <v>14467</v>
      </c>
      <c r="B28" s="7" t="s">
        <v>159</v>
      </c>
      <c r="C28" s="7" t="s">
        <v>11469</v>
      </c>
      <c r="D28" s="7" t="s">
        <v>11470</v>
      </c>
      <c r="E28" s="7" t="s">
        <v>11471</v>
      </c>
      <c r="F28" s="7" t="s">
        <v>11472</v>
      </c>
      <c r="G28" s="7"/>
      <c r="H28" s="17" t="s">
        <v>11473</v>
      </c>
      <c r="I28" s="7">
        <v>4.5</v>
      </c>
      <c r="J28" s="9">
        <v>1797</v>
      </c>
      <c r="K28" s="7" t="s">
        <v>11474</v>
      </c>
      <c r="L28" s="7" t="s">
        <v>11361</v>
      </c>
      <c r="M28" s="7" t="s">
        <v>7293</v>
      </c>
      <c r="N28" s="7" t="s">
        <v>11475</v>
      </c>
      <c r="O28" s="7"/>
      <c r="P28" s="7"/>
      <c r="Q28" s="7"/>
      <c r="R28" s="7"/>
      <c r="S28" s="7"/>
      <c r="T28" s="7"/>
      <c r="U28" s="7"/>
      <c r="V28" s="7"/>
      <c r="W28" s="7"/>
      <c r="X28" s="7"/>
      <c r="Y28" s="7"/>
      <c r="Z28" s="7"/>
      <c r="AA28" s="7"/>
      <c r="AB28" s="7"/>
      <c r="AC28" s="7"/>
      <c r="AD28" s="7"/>
      <c r="AE28" s="7"/>
    </row>
    <row r="29" spans="1:31" ht="22.5" customHeight="1">
      <c r="A29" t="s">
        <v>14467</v>
      </c>
      <c r="B29" s="7" t="s">
        <v>159</v>
      </c>
      <c r="C29" s="7" t="s">
        <v>11476</v>
      </c>
      <c r="D29" s="7" t="s">
        <v>11477</v>
      </c>
      <c r="E29" s="7" t="s">
        <v>11478</v>
      </c>
      <c r="F29" s="7" t="s">
        <v>11479</v>
      </c>
      <c r="G29" s="7"/>
      <c r="H29" s="17" t="s">
        <v>11480</v>
      </c>
      <c r="I29" s="7">
        <v>4.9000000000000004</v>
      </c>
      <c r="J29" s="7">
        <v>452</v>
      </c>
      <c r="K29" s="9" t="s">
        <v>11481</v>
      </c>
      <c r="L29" s="7" t="s">
        <v>11482</v>
      </c>
      <c r="M29" s="7" t="s">
        <v>11449</v>
      </c>
      <c r="N29" s="7" t="s">
        <v>27</v>
      </c>
      <c r="O29" s="7"/>
      <c r="P29" s="7"/>
      <c r="Q29" s="7"/>
      <c r="R29" s="7"/>
      <c r="S29" s="7"/>
      <c r="T29" s="7"/>
      <c r="U29" s="7"/>
      <c r="V29" s="7"/>
      <c r="W29" s="7"/>
      <c r="X29" s="7"/>
      <c r="Y29" s="7"/>
      <c r="Z29" s="7"/>
      <c r="AA29" s="7"/>
      <c r="AB29" s="7"/>
      <c r="AC29" s="7"/>
      <c r="AD29" s="7"/>
      <c r="AE29" s="7"/>
    </row>
    <row r="30" spans="1:31" ht="22.5" customHeight="1">
      <c r="A30" t="s">
        <v>14467</v>
      </c>
      <c r="B30" s="7" t="s">
        <v>159</v>
      </c>
      <c r="C30" s="7" t="s">
        <v>11483</v>
      </c>
      <c r="D30" s="7" t="s">
        <v>11484</v>
      </c>
      <c r="E30" s="7" t="s">
        <v>11485</v>
      </c>
      <c r="F30" s="7" t="s">
        <v>11486</v>
      </c>
      <c r="G30" s="7"/>
      <c r="H30" s="17" t="s">
        <v>11487</v>
      </c>
      <c r="I30" s="7">
        <v>4.9000000000000004</v>
      </c>
      <c r="J30" s="7">
        <v>292</v>
      </c>
      <c r="K30" s="7" t="s">
        <v>11488</v>
      </c>
      <c r="L30" s="7" t="s">
        <v>11361</v>
      </c>
      <c r="M30" s="7" t="s">
        <v>7293</v>
      </c>
      <c r="N30" s="7" t="s">
        <v>27</v>
      </c>
      <c r="O30" s="7"/>
      <c r="P30" s="7"/>
      <c r="Q30" s="7"/>
      <c r="R30" s="7"/>
      <c r="S30" s="7"/>
      <c r="T30" s="7"/>
      <c r="U30" s="7"/>
      <c r="V30" s="7"/>
      <c r="W30" s="7"/>
      <c r="X30" s="7"/>
      <c r="Y30" s="7"/>
      <c r="Z30" s="7"/>
      <c r="AA30" s="7"/>
      <c r="AB30" s="7"/>
      <c r="AC30" s="7"/>
      <c r="AD30" s="7"/>
      <c r="AE30" s="7"/>
    </row>
    <row r="31" spans="1:31" ht="22.5" customHeight="1">
      <c r="A31" t="s">
        <v>14467</v>
      </c>
      <c r="B31" s="7" t="s">
        <v>159</v>
      </c>
      <c r="C31" s="7" t="s">
        <v>11489</v>
      </c>
      <c r="D31" s="7" t="s">
        <v>11490</v>
      </c>
      <c r="E31" s="7" t="s">
        <v>11491</v>
      </c>
      <c r="F31" s="7" t="s">
        <v>11492</v>
      </c>
      <c r="G31" s="7"/>
      <c r="H31" s="17" t="s">
        <v>11493</v>
      </c>
      <c r="I31" s="7">
        <v>4.9000000000000004</v>
      </c>
      <c r="J31" s="7">
        <v>600</v>
      </c>
      <c r="K31" s="7" t="s">
        <v>11494</v>
      </c>
      <c r="L31" s="7" t="s">
        <v>11495</v>
      </c>
      <c r="M31" s="7" t="s">
        <v>7293</v>
      </c>
      <c r="N31" s="7" t="s">
        <v>27</v>
      </c>
      <c r="O31" s="7"/>
      <c r="P31" s="7"/>
      <c r="Q31" s="7"/>
      <c r="R31" s="7"/>
      <c r="S31" s="7"/>
      <c r="T31" s="7"/>
      <c r="U31" s="7"/>
      <c r="V31" s="7"/>
      <c r="W31" s="7"/>
      <c r="X31" s="7"/>
      <c r="Y31" s="7"/>
      <c r="Z31" s="7"/>
      <c r="AA31" s="7"/>
      <c r="AB31" s="7"/>
      <c r="AC31" s="7"/>
      <c r="AD31" s="7"/>
      <c r="AE31" s="7"/>
    </row>
    <row r="32" spans="1:31" ht="22.5" customHeight="1">
      <c r="A32" t="s">
        <v>14467</v>
      </c>
      <c r="B32" s="7" t="s">
        <v>159</v>
      </c>
      <c r="C32" s="7" t="s">
        <v>11496</v>
      </c>
      <c r="D32" s="7" t="s">
        <v>11497</v>
      </c>
      <c r="E32" s="7" t="s">
        <v>11498</v>
      </c>
      <c r="F32" s="7" t="s">
        <v>11499</v>
      </c>
      <c r="G32" s="7"/>
      <c r="H32" s="17" t="s">
        <v>11500</v>
      </c>
      <c r="I32" s="7">
        <v>4.9000000000000004</v>
      </c>
      <c r="J32" s="7">
        <v>416</v>
      </c>
      <c r="K32" s="7" t="s">
        <v>11501</v>
      </c>
      <c r="L32" s="7" t="s">
        <v>11502</v>
      </c>
      <c r="M32" s="7" t="s">
        <v>11503</v>
      </c>
      <c r="N32" s="7" t="s">
        <v>27</v>
      </c>
      <c r="O32" s="7"/>
      <c r="P32" s="7"/>
      <c r="Q32" s="7"/>
      <c r="R32" s="7"/>
      <c r="S32" s="7"/>
      <c r="T32" s="7"/>
      <c r="U32" s="7"/>
      <c r="V32" s="7"/>
      <c r="W32" s="7"/>
      <c r="X32" s="7"/>
      <c r="Y32" s="7"/>
      <c r="Z32" s="7"/>
      <c r="AA32" s="7"/>
      <c r="AB32" s="7"/>
      <c r="AC32" s="7"/>
      <c r="AD32" s="7"/>
      <c r="AE32" s="7"/>
    </row>
    <row r="33" spans="1:31" ht="22.5" customHeight="1">
      <c r="A33" t="s">
        <v>14467</v>
      </c>
      <c r="B33" s="7" t="s">
        <v>159</v>
      </c>
      <c r="C33" s="7" t="s">
        <v>11504</v>
      </c>
      <c r="D33" s="7" t="s">
        <v>11505</v>
      </c>
      <c r="E33" s="7" t="s">
        <v>11506</v>
      </c>
      <c r="F33" s="7" t="s">
        <v>11507</v>
      </c>
      <c r="G33" s="7"/>
      <c r="H33" s="17" t="s">
        <v>11508</v>
      </c>
      <c r="I33" s="7">
        <v>5</v>
      </c>
      <c r="J33" s="7">
        <v>87</v>
      </c>
      <c r="K33" s="7" t="s">
        <v>11509</v>
      </c>
      <c r="L33" s="7" t="s">
        <v>11408</v>
      </c>
      <c r="M33" s="7" t="s">
        <v>7293</v>
      </c>
      <c r="N33" s="7" t="s">
        <v>27</v>
      </c>
      <c r="O33" s="7"/>
      <c r="P33" s="7"/>
      <c r="Q33" s="7"/>
      <c r="R33" s="7"/>
      <c r="S33" s="7"/>
      <c r="T33" s="7"/>
      <c r="U33" s="7"/>
      <c r="V33" s="7"/>
      <c r="W33" s="7"/>
      <c r="X33" s="7"/>
      <c r="Y33" s="7"/>
      <c r="Z33" s="7"/>
      <c r="AA33" s="7"/>
      <c r="AB33" s="7"/>
      <c r="AC33" s="7"/>
      <c r="AD33" s="7"/>
      <c r="AE33" s="7"/>
    </row>
    <row r="34" spans="1:31" ht="22.5" customHeight="1">
      <c r="A34" t="s">
        <v>14467</v>
      </c>
      <c r="B34" s="7" t="s">
        <v>159</v>
      </c>
      <c r="C34" s="7" t="s">
        <v>11510</v>
      </c>
      <c r="D34" s="7" t="s">
        <v>11511</v>
      </c>
      <c r="E34" s="7" t="s">
        <v>11512</v>
      </c>
      <c r="F34" s="7" t="s">
        <v>11513</v>
      </c>
      <c r="G34" s="7"/>
      <c r="H34" s="17" t="s">
        <v>11514</v>
      </c>
      <c r="I34" s="7">
        <v>5</v>
      </c>
      <c r="J34" s="7">
        <v>276</v>
      </c>
      <c r="K34" s="7" t="s">
        <v>11515</v>
      </c>
      <c r="L34" s="7" t="s">
        <v>11516</v>
      </c>
      <c r="M34" s="7" t="s">
        <v>7293</v>
      </c>
      <c r="N34" s="7" t="s">
        <v>27</v>
      </c>
      <c r="O34" s="7"/>
      <c r="P34" s="7"/>
      <c r="Q34" s="7"/>
      <c r="R34" s="7"/>
      <c r="S34" s="7"/>
      <c r="T34" s="7"/>
      <c r="U34" s="7"/>
      <c r="V34" s="7"/>
      <c r="W34" s="7"/>
      <c r="X34" s="7"/>
      <c r="Y34" s="7"/>
      <c r="Z34" s="7"/>
      <c r="AA34" s="7"/>
      <c r="AB34" s="7"/>
      <c r="AC34" s="7"/>
      <c r="AD34" s="7"/>
      <c r="AE34" s="7"/>
    </row>
    <row r="35" spans="1:31" ht="22.5" customHeight="1">
      <c r="A35" t="s">
        <v>14467</v>
      </c>
      <c r="B35" s="7" t="s">
        <v>159</v>
      </c>
      <c r="C35" s="7" t="s">
        <v>11517</v>
      </c>
      <c r="D35" s="7" t="s">
        <v>11518</v>
      </c>
      <c r="E35" s="7" t="s">
        <v>11519</v>
      </c>
      <c r="F35" s="7" t="s">
        <v>11520</v>
      </c>
      <c r="G35" s="7"/>
      <c r="H35" s="17" t="s">
        <v>11521</v>
      </c>
      <c r="I35" s="7">
        <v>4.8</v>
      </c>
      <c r="J35" s="7">
        <v>842</v>
      </c>
      <c r="K35" s="7" t="s">
        <v>11522</v>
      </c>
      <c r="L35" s="7" t="s">
        <v>11523</v>
      </c>
      <c r="M35" s="7" t="s">
        <v>7293</v>
      </c>
      <c r="N35" s="7" t="s">
        <v>92</v>
      </c>
      <c r="O35" s="7"/>
      <c r="P35" s="7"/>
      <c r="Q35" s="7"/>
      <c r="R35" s="7"/>
      <c r="S35" s="7"/>
      <c r="T35" s="7"/>
      <c r="U35" s="7"/>
      <c r="V35" s="7"/>
      <c r="W35" s="7"/>
      <c r="X35" s="7"/>
      <c r="Y35" s="7"/>
      <c r="Z35" s="7"/>
      <c r="AA35" s="7"/>
      <c r="AB35" s="7"/>
      <c r="AC35" s="7"/>
      <c r="AD35" s="7"/>
      <c r="AE35" s="7"/>
    </row>
    <row r="36" spans="1:31" ht="22.5" customHeight="1">
      <c r="A36" t="s">
        <v>14467</v>
      </c>
      <c r="B36" s="7" t="s">
        <v>159</v>
      </c>
      <c r="C36" s="7" t="s">
        <v>11524</v>
      </c>
      <c r="D36" s="7" t="s">
        <v>11525</v>
      </c>
      <c r="E36" s="7" t="s">
        <v>11526</v>
      </c>
      <c r="F36" s="7" t="s">
        <v>11527</v>
      </c>
      <c r="G36" s="7"/>
      <c r="H36" s="17" t="s">
        <v>11528</v>
      </c>
      <c r="I36" s="7">
        <v>4.5999999999999996</v>
      </c>
      <c r="J36" s="7">
        <v>36</v>
      </c>
      <c r="K36" s="9" t="s">
        <v>11529</v>
      </c>
      <c r="L36" s="7" t="s">
        <v>11530</v>
      </c>
      <c r="M36" s="7" t="s">
        <v>11531</v>
      </c>
      <c r="N36" s="7" t="s">
        <v>27</v>
      </c>
      <c r="O36" s="7"/>
      <c r="P36" s="7"/>
      <c r="Q36" s="7"/>
      <c r="R36" s="7"/>
      <c r="S36" s="7"/>
      <c r="T36" s="7"/>
      <c r="U36" s="7"/>
      <c r="V36" s="7"/>
      <c r="W36" s="7"/>
      <c r="X36" s="7"/>
      <c r="Y36" s="7"/>
      <c r="Z36" s="7"/>
      <c r="AA36" s="7"/>
      <c r="AB36" s="7"/>
      <c r="AC36" s="7"/>
      <c r="AD36" s="7"/>
      <c r="AE36" s="7"/>
    </row>
    <row r="37" spans="1:31" ht="22.5" customHeight="1">
      <c r="A37" t="s">
        <v>14467</v>
      </c>
      <c r="B37" s="7" t="s">
        <v>159</v>
      </c>
      <c r="C37" s="7" t="s">
        <v>11532</v>
      </c>
      <c r="D37" s="7" t="s">
        <v>11533</v>
      </c>
      <c r="E37" s="7" t="s">
        <v>11534</v>
      </c>
      <c r="F37" s="7" t="s">
        <v>11535</v>
      </c>
      <c r="G37" s="7"/>
      <c r="H37" s="17" t="s">
        <v>11536</v>
      </c>
      <c r="I37" s="7"/>
      <c r="J37" s="7"/>
      <c r="K37" s="7" t="s">
        <v>11537</v>
      </c>
      <c r="L37" s="7" t="s">
        <v>9527</v>
      </c>
      <c r="M37" s="7" t="s">
        <v>7293</v>
      </c>
      <c r="N37" s="7" t="s">
        <v>44</v>
      </c>
      <c r="O37" s="7"/>
      <c r="P37" s="7"/>
      <c r="Q37" s="7"/>
      <c r="R37" s="7"/>
      <c r="S37" s="7"/>
      <c r="T37" s="7"/>
      <c r="U37" s="7"/>
      <c r="V37" s="7"/>
      <c r="W37" s="7"/>
      <c r="X37" s="7"/>
      <c r="Y37" s="7"/>
      <c r="Z37" s="7"/>
      <c r="AA37" s="7"/>
      <c r="AB37" s="7"/>
      <c r="AC37" s="7"/>
      <c r="AD37" s="7"/>
      <c r="AE37" s="7"/>
    </row>
    <row r="38" spans="1:31" ht="22.5" customHeight="1">
      <c r="A38" t="s">
        <v>14467</v>
      </c>
      <c r="B38" s="7" t="s">
        <v>159</v>
      </c>
      <c r="C38" s="7" t="s">
        <v>11538</v>
      </c>
      <c r="D38" s="7" t="s">
        <v>11539</v>
      </c>
      <c r="E38" s="7" t="s">
        <v>11540</v>
      </c>
      <c r="F38" s="7" t="s">
        <v>11541</v>
      </c>
      <c r="G38" s="7"/>
      <c r="H38" s="17" t="s">
        <v>11542</v>
      </c>
      <c r="I38" s="7"/>
      <c r="J38" s="9"/>
      <c r="K38" s="7" t="s">
        <v>11543</v>
      </c>
      <c r="L38" s="7" t="s">
        <v>11544</v>
      </c>
      <c r="M38" s="7" t="s">
        <v>7293</v>
      </c>
      <c r="N38" s="7" t="s">
        <v>44</v>
      </c>
      <c r="O38" s="7"/>
      <c r="P38" s="7"/>
      <c r="Q38" s="7"/>
      <c r="R38" s="7"/>
      <c r="S38" s="7"/>
      <c r="T38" s="7"/>
      <c r="U38" s="7"/>
      <c r="V38" s="7"/>
      <c r="W38" s="7"/>
      <c r="X38" s="7"/>
      <c r="Y38" s="7"/>
      <c r="Z38" s="7"/>
      <c r="AA38" s="7"/>
      <c r="AB38" s="7"/>
      <c r="AC38" s="7"/>
      <c r="AD38" s="7"/>
      <c r="AE38" s="7"/>
    </row>
    <row r="39" spans="1:31" ht="22.5" customHeight="1">
      <c r="A39" t="s">
        <v>14467</v>
      </c>
      <c r="B39" s="7" t="s">
        <v>159</v>
      </c>
      <c r="C39" s="7" t="s">
        <v>11545</v>
      </c>
      <c r="D39" s="7" t="s">
        <v>11546</v>
      </c>
      <c r="E39" s="7" t="s">
        <v>11547</v>
      </c>
      <c r="F39" s="7" t="s">
        <v>11548</v>
      </c>
      <c r="G39" s="7"/>
      <c r="H39" s="17" t="s">
        <v>11549</v>
      </c>
      <c r="I39" s="7"/>
      <c r="J39" s="7"/>
      <c r="K39" s="7" t="s">
        <v>11550</v>
      </c>
      <c r="L39" s="7" t="s">
        <v>11361</v>
      </c>
      <c r="M39" s="7" t="s">
        <v>7293</v>
      </c>
      <c r="N39" s="7" t="s">
        <v>324</v>
      </c>
      <c r="O39" s="7"/>
      <c r="P39" s="7"/>
      <c r="Q39" s="7"/>
      <c r="R39" s="7"/>
      <c r="S39" s="7"/>
      <c r="T39" s="7"/>
      <c r="U39" s="7"/>
      <c r="V39" s="7"/>
      <c r="W39" s="7"/>
      <c r="X39" s="7"/>
      <c r="Y39" s="7"/>
      <c r="Z39" s="7"/>
      <c r="AA39" s="7"/>
      <c r="AB39" s="7"/>
      <c r="AC39" s="7"/>
      <c r="AD39" s="7"/>
      <c r="AE39" s="7"/>
    </row>
    <row r="40" spans="1:31" ht="22.5" customHeight="1">
      <c r="A40" t="s">
        <v>14467</v>
      </c>
      <c r="B40" s="7" t="s">
        <v>159</v>
      </c>
      <c r="C40" s="7" t="s">
        <v>11551</v>
      </c>
      <c r="D40" s="7" t="s">
        <v>11552</v>
      </c>
      <c r="E40" s="7" t="s">
        <v>11553</v>
      </c>
      <c r="F40" s="7" t="s">
        <v>11554</v>
      </c>
      <c r="G40" s="7"/>
      <c r="H40" s="17" t="s">
        <v>11555</v>
      </c>
      <c r="I40" s="7"/>
      <c r="J40" s="9"/>
      <c r="K40" s="7" t="s">
        <v>11556</v>
      </c>
      <c r="L40" s="7" t="s">
        <v>10158</v>
      </c>
      <c r="M40" s="7" t="s">
        <v>7293</v>
      </c>
      <c r="N40" s="7" t="s">
        <v>44</v>
      </c>
      <c r="O40" s="7"/>
      <c r="P40" s="7"/>
      <c r="Q40" s="7"/>
      <c r="R40" s="7"/>
      <c r="S40" s="7"/>
      <c r="T40" s="7"/>
      <c r="U40" s="7"/>
      <c r="V40" s="7"/>
      <c r="W40" s="7"/>
      <c r="X40" s="7"/>
      <c r="Y40" s="7"/>
      <c r="Z40" s="7"/>
      <c r="AA40" s="7"/>
      <c r="AB40" s="7"/>
      <c r="AC40" s="7"/>
      <c r="AD40" s="7"/>
      <c r="AE40" s="7"/>
    </row>
    <row r="41" spans="1:31" ht="22.5" customHeight="1">
      <c r="A41" t="s">
        <v>14467</v>
      </c>
      <c r="B41" s="7" t="s">
        <v>159</v>
      </c>
      <c r="C41" s="7" t="s">
        <v>11557</v>
      </c>
      <c r="D41" s="7" t="s">
        <v>11364</v>
      </c>
      <c r="E41" s="7" t="s">
        <v>11558</v>
      </c>
      <c r="F41" s="7" t="s">
        <v>11365</v>
      </c>
      <c r="G41" s="7"/>
      <c r="H41" s="17" t="s">
        <v>11559</v>
      </c>
      <c r="I41" s="7"/>
      <c r="J41" s="7"/>
      <c r="K41" s="7" t="s">
        <v>11560</v>
      </c>
      <c r="L41" s="7" t="s">
        <v>11561</v>
      </c>
      <c r="M41" s="7" t="s">
        <v>7293</v>
      </c>
      <c r="N41" s="7" t="s">
        <v>92</v>
      </c>
      <c r="O41" s="7"/>
      <c r="P41" s="7"/>
      <c r="Q41" s="7"/>
      <c r="R41" s="7"/>
      <c r="S41" s="7"/>
      <c r="T41" s="7"/>
      <c r="U41" s="7"/>
      <c r="V41" s="7"/>
      <c r="W41" s="7"/>
      <c r="X41" s="7"/>
      <c r="Y41" s="7"/>
      <c r="Z41" s="7"/>
      <c r="AA41" s="7"/>
      <c r="AB41" s="7"/>
      <c r="AC41" s="7"/>
      <c r="AD41" s="7"/>
      <c r="AE41" s="7"/>
    </row>
    <row r="42" spans="1:31" ht="22.5" customHeight="1">
      <c r="A42" t="s">
        <v>14467</v>
      </c>
      <c r="B42" s="7" t="s">
        <v>307</v>
      </c>
      <c r="C42" s="7" t="s">
        <v>11562</v>
      </c>
      <c r="D42" s="7" t="s">
        <v>11563</v>
      </c>
      <c r="E42" s="7" t="s">
        <v>11564</v>
      </c>
      <c r="F42" s="7" t="s">
        <v>11565</v>
      </c>
      <c r="G42" s="7"/>
      <c r="H42" s="17" t="s">
        <v>11566</v>
      </c>
      <c r="I42" s="7">
        <v>4.9000000000000004</v>
      </c>
      <c r="J42" s="7">
        <v>311</v>
      </c>
      <c r="K42" s="7" t="s">
        <v>11567</v>
      </c>
      <c r="L42" s="7" t="s">
        <v>10214</v>
      </c>
      <c r="M42" s="7" t="s">
        <v>307</v>
      </c>
      <c r="N42" s="7" t="s">
        <v>324</v>
      </c>
      <c r="O42" s="7"/>
      <c r="P42" s="7"/>
      <c r="Q42" s="7"/>
      <c r="R42" s="7"/>
      <c r="S42" s="7"/>
      <c r="T42" s="7"/>
      <c r="U42" s="7"/>
      <c r="V42" s="7"/>
      <c r="W42" s="7"/>
      <c r="X42" s="7"/>
      <c r="Y42" s="7"/>
      <c r="Z42" s="7"/>
      <c r="AA42" s="7"/>
      <c r="AB42" s="7"/>
      <c r="AC42" s="7"/>
      <c r="AD42" s="7"/>
      <c r="AE42" s="7"/>
    </row>
    <row r="43" spans="1:31" ht="22.5" customHeight="1">
      <c r="A43" t="s">
        <v>14467</v>
      </c>
      <c r="B43" s="7" t="s">
        <v>307</v>
      </c>
      <c r="C43" s="7" t="s">
        <v>11568</v>
      </c>
      <c r="D43" s="7" t="s">
        <v>11569</v>
      </c>
      <c r="E43" s="7" t="s">
        <v>11570</v>
      </c>
      <c r="F43" s="7" t="s">
        <v>11571</v>
      </c>
      <c r="G43" s="7"/>
      <c r="H43" s="17" t="s">
        <v>11572</v>
      </c>
      <c r="I43" s="7">
        <v>5</v>
      </c>
      <c r="J43" s="7">
        <v>380</v>
      </c>
      <c r="K43" s="7" t="s">
        <v>11573</v>
      </c>
      <c r="L43" s="7" t="s">
        <v>10296</v>
      </c>
      <c r="M43" s="7" t="s">
        <v>307</v>
      </c>
      <c r="N43" s="7" t="s">
        <v>11354</v>
      </c>
      <c r="O43" s="7"/>
      <c r="P43" s="7"/>
      <c r="Q43" s="7"/>
      <c r="R43" s="7"/>
      <c r="S43" s="7"/>
      <c r="T43" s="7"/>
      <c r="U43" s="7"/>
      <c r="V43" s="7"/>
      <c r="W43" s="7"/>
      <c r="X43" s="7"/>
      <c r="Y43" s="7"/>
      <c r="Z43" s="7"/>
      <c r="AA43" s="7"/>
      <c r="AB43" s="7"/>
      <c r="AC43" s="7"/>
      <c r="AD43" s="7"/>
      <c r="AE43" s="7"/>
    </row>
    <row r="44" spans="1:31" ht="22.5" customHeight="1">
      <c r="A44" t="s">
        <v>14467</v>
      </c>
      <c r="B44" s="7" t="s">
        <v>307</v>
      </c>
      <c r="C44" s="7" t="s">
        <v>11574</v>
      </c>
      <c r="D44" s="7" t="s">
        <v>11575</v>
      </c>
      <c r="E44" s="7" t="s">
        <v>11576</v>
      </c>
      <c r="F44" s="7" t="s">
        <v>11577</v>
      </c>
      <c r="G44" s="7"/>
      <c r="H44" s="17" t="s">
        <v>11578</v>
      </c>
      <c r="I44" s="7">
        <v>4.8</v>
      </c>
      <c r="J44" s="7">
        <v>322</v>
      </c>
      <c r="K44" s="7" t="s">
        <v>11579</v>
      </c>
      <c r="L44" s="7" t="s">
        <v>10283</v>
      </c>
      <c r="M44" s="7" t="s">
        <v>307</v>
      </c>
      <c r="N44" s="7" t="s">
        <v>1732</v>
      </c>
      <c r="O44" s="7"/>
      <c r="P44" s="7"/>
      <c r="Q44" s="7"/>
      <c r="R44" s="7"/>
      <c r="S44" s="7"/>
      <c r="T44" s="7"/>
      <c r="U44" s="7"/>
      <c r="V44" s="7"/>
      <c r="W44" s="7"/>
      <c r="X44" s="7"/>
      <c r="Y44" s="7"/>
      <c r="Z44" s="7"/>
      <c r="AA44" s="7"/>
      <c r="AB44" s="7"/>
      <c r="AC44" s="7"/>
      <c r="AD44" s="7"/>
      <c r="AE44" s="7"/>
    </row>
    <row r="45" spans="1:31" ht="22.5" customHeight="1">
      <c r="A45" t="s">
        <v>14467</v>
      </c>
      <c r="B45" s="7" t="s">
        <v>307</v>
      </c>
      <c r="C45" s="7" t="s">
        <v>11580</v>
      </c>
      <c r="D45" s="7" t="s">
        <v>11581</v>
      </c>
      <c r="E45" s="7" t="s">
        <v>11582</v>
      </c>
      <c r="F45" s="7" t="s">
        <v>11583</v>
      </c>
      <c r="G45" s="7"/>
      <c r="H45" s="17" t="s">
        <v>11584</v>
      </c>
      <c r="I45" s="7">
        <v>4.9000000000000004</v>
      </c>
      <c r="J45" s="7">
        <v>395</v>
      </c>
      <c r="K45" s="7" t="s">
        <v>11585</v>
      </c>
      <c r="L45" s="7" t="s">
        <v>9236</v>
      </c>
      <c r="M45" s="7" t="s">
        <v>307</v>
      </c>
      <c r="N45" s="7" t="s">
        <v>307</v>
      </c>
      <c r="O45" s="7"/>
      <c r="P45" s="7"/>
      <c r="Q45" s="7"/>
      <c r="R45" s="7"/>
      <c r="S45" s="7"/>
      <c r="T45" s="7"/>
      <c r="U45" s="7"/>
      <c r="V45" s="7"/>
      <c r="W45" s="7"/>
      <c r="X45" s="7"/>
      <c r="Y45" s="7"/>
      <c r="Z45" s="7"/>
      <c r="AA45" s="7"/>
      <c r="AB45" s="7"/>
      <c r="AC45" s="7"/>
      <c r="AD45" s="7"/>
      <c r="AE45" s="7"/>
    </row>
    <row r="46" spans="1:31" ht="22.5" customHeight="1">
      <c r="A46" t="s">
        <v>14467</v>
      </c>
      <c r="B46" s="7" t="s">
        <v>307</v>
      </c>
      <c r="C46" s="7" t="s">
        <v>11586</v>
      </c>
      <c r="D46" s="7" t="s">
        <v>11587</v>
      </c>
      <c r="E46" s="7" t="s">
        <v>11588</v>
      </c>
      <c r="F46" s="7" t="s">
        <v>11589</v>
      </c>
      <c r="G46" s="7"/>
      <c r="H46" s="17" t="s">
        <v>11590</v>
      </c>
      <c r="I46" s="7">
        <v>4.8</v>
      </c>
      <c r="J46" s="9">
        <v>544</v>
      </c>
      <c r="K46" s="7" t="s">
        <v>11591</v>
      </c>
      <c r="L46" s="7" t="s">
        <v>11592</v>
      </c>
      <c r="M46" s="7" t="s">
        <v>307</v>
      </c>
      <c r="N46" s="7" t="s">
        <v>324</v>
      </c>
      <c r="O46" s="7"/>
      <c r="P46" s="7"/>
      <c r="Q46" s="7"/>
      <c r="R46" s="7"/>
      <c r="S46" s="7"/>
      <c r="T46" s="7"/>
      <c r="U46" s="7"/>
      <c r="V46" s="7"/>
      <c r="W46" s="7"/>
      <c r="X46" s="7"/>
      <c r="Y46" s="7"/>
      <c r="Z46" s="7"/>
      <c r="AA46" s="7"/>
      <c r="AB46" s="7"/>
      <c r="AC46" s="7"/>
      <c r="AD46" s="7"/>
      <c r="AE46" s="7"/>
    </row>
    <row r="47" spans="1:31" ht="22.5" customHeight="1">
      <c r="A47" t="s">
        <v>14467</v>
      </c>
      <c r="B47" s="7" t="s">
        <v>307</v>
      </c>
      <c r="C47" s="7" t="s">
        <v>11593</v>
      </c>
      <c r="D47" s="7" t="s">
        <v>11594</v>
      </c>
      <c r="E47" s="7" t="s">
        <v>11595</v>
      </c>
      <c r="F47" s="7" t="s">
        <v>11596</v>
      </c>
      <c r="G47" s="7"/>
      <c r="H47" s="17" t="s">
        <v>11597</v>
      </c>
      <c r="I47" s="7">
        <v>4.9000000000000004</v>
      </c>
      <c r="J47" s="7">
        <v>75</v>
      </c>
      <c r="K47" s="7" t="s">
        <v>11598</v>
      </c>
      <c r="L47" s="7" t="s">
        <v>10200</v>
      </c>
      <c r="M47" s="7" t="s">
        <v>307</v>
      </c>
      <c r="N47" s="7" t="s">
        <v>324</v>
      </c>
      <c r="O47" s="7"/>
      <c r="P47" s="7"/>
      <c r="Q47" s="7"/>
      <c r="R47" s="7"/>
      <c r="S47" s="7"/>
      <c r="T47" s="7"/>
      <c r="U47" s="7"/>
      <c r="V47" s="7"/>
      <c r="W47" s="7"/>
      <c r="X47" s="7"/>
      <c r="Y47" s="7"/>
      <c r="Z47" s="7"/>
      <c r="AA47" s="7"/>
      <c r="AB47" s="7"/>
      <c r="AC47" s="7"/>
      <c r="AD47" s="7"/>
      <c r="AE47" s="7"/>
    </row>
    <row r="48" spans="1:31" ht="22.5" customHeight="1">
      <c r="A48" t="s">
        <v>14467</v>
      </c>
      <c r="B48" s="7" t="s">
        <v>307</v>
      </c>
      <c r="C48" s="7" t="s">
        <v>11599</v>
      </c>
      <c r="D48" s="7" t="s">
        <v>11600</v>
      </c>
      <c r="E48" s="7" t="s">
        <v>11601</v>
      </c>
      <c r="F48" s="7" t="s">
        <v>11602</v>
      </c>
      <c r="G48" s="7"/>
      <c r="H48" s="17" t="s">
        <v>11603</v>
      </c>
      <c r="I48" s="7">
        <v>4.9000000000000004</v>
      </c>
      <c r="J48" s="9">
        <v>393</v>
      </c>
      <c r="K48" s="7" t="s">
        <v>11604</v>
      </c>
      <c r="L48" s="7" t="s">
        <v>9392</v>
      </c>
      <c r="M48" s="7" t="s">
        <v>307</v>
      </c>
      <c r="N48" s="7" t="s">
        <v>324</v>
      </c>
      <c r="O48" s="7"/>
      <c r="P48" s="7"/>
      <c r="Q48" s="7"/>
      <c r="R48" s="7"/>
      <c r="S48" s="7"/>
      <c r="T48" s="7"/>
      <c r="U48" s="7"/>
      <c r="V48" s="7"/>
      <c r="W48" s="7"/>
      <c r="X48" s="7"/>
      <c r="Y48" s="7"/>
      <c r="Z48" s="7"/>
      <c r="AA48" s="7"/>
      <c r="AB48" s="7"/>
      <c r="AC48" s="7"/>
      <c r="AD48" s="7"/>
      <c r="AE48" s="7"/>
    </row>
    <row r="49" spans="1:31" ht="22.5" customHeight="1">
      <c r="A49" t="s">
        <v>14467</v>
      </c>
      <c r="B49" s="7" t="s">
        <v>307</v>
      </c>
      <c r="C49" s="7" t="s">
        <v>11605</v>
      </c>
      <c r="D49" s="7" t="s">
        <v>11606</v>
      </c>
      <c r="E49" s="7" t="s">
        <v>11607</v>
      </c>
      <c r="F49" s="7" t="s">
        <v>11608</v>
      </c>
      <c r="G49" s="7"/>
      <c r="H49" s="17" t="s">
        <v>11609</v>
      </c>
      <c r="I49" s="7">
        <v>4.9000000000000004</v>
      </c>
      <c r="J49" s="7">
        <v>244</v>
      </c>
      <c r="K49" s="7" t="s">
        <v>11610</v>
      </c>
      <c r="L49" s="7" t="s">
        <v>10296</v>
      </c>
      <c r="M49" s="7" t="s">
        <v>307</v>
      </c>
      <c r="N49" s="7" t="s">
        <v>307</v>
      </c>
      <c r="O49" s="7"/>
      <c r="P49" s="7"/>
      <c r="Q49" s="7"/>
      <c r="R49" s="7"/>
      <c r="S49" s="7"/>
      <c r="T49" s="7"/>
      <c r="U49" s="7"/>
      <c r="V49" s="7"/>
      <c r="W49" s="7"/>
      <c r="X49" s="7"/>
      <c r="Y49" s="7"/>
      <c r="Z49" s="7"/>
      <c r="AA49" s="7"/>
      <c r="AB49" s="7"/>
      <c r="AC49" s="7"/>
      <c r="AD49" s="7"/>
      <c r="AE49" s="7"/>
    </row>
    <row r="50" spans="1:31" ht="22.5" customHeight="1">
      <c r="A50" t="s">
        <v>14467</v>
      </c>
      <c r="B50" s="7" t="s">
        <v>307</v>
      </c>
      <c r="C50" s="7" t="s">
        <v>11611</v>
      </c>
      <c r="D50" s="7" t="s">
        <v>11612</v>
      </c>
      <c r="E50" s="7" t="s">
        <v>11613</v>
      </c>
      <c r="F50" s="7" t="s">
        <v>11614</v>
      </c>
      <c r="G50" s="7"/>
      <c r="H50" s="17" t="s">
        <v>11615</v>
      </c>
      <c r="I50" s="7">
        <v>4.0999999999999996</v>
      </c>
      <c r="J50" s="7">
        <v>262</v>
      </c>
      <c r="K50" s="7" t="s">
        <v>11616</v>
      </c>
      <c r="L50" s="7" t="s">
        <v>11617</v>
      </c>
      <c r="M50" s="7" t="s">
        <v>307</v>
      </c>
      <c r="N50" s="7" t="s">
        <v>119</v>
      </c>
      <c r="O50" s="7"/>
      <c r="P50" s="7"/>
      <c r="Q50" s="7"/>
      <c r="R50" s="7"/>
      <c r="S50" s="7"/>
      <c r="T50" s="7"/>
      <c r="U50" s="7"/>
      <c r="V50" s="7"/>
      <c r="W50" s="7"/>
      <c r="X50" s="7"/>
      <c r="Y50" s="7"/>
      <c r="Z50" s="7"/>
      <c r="AA50" s="7"/>
      <c r="AB50" s="7"/>
      <c r="AC50" s="7"/>
      <c r="AD50" s="7"/>
      <c r="AE50" s="7"/>
    </row>
    <row r="51" spans="1:31" ht="22.5" customHeight="1">
      <c r="A51" t="s">
        <v>14467</v>
      </c>
      <c r="B51" s="7" t="s">
        <v>307</v>
      </c>
      <c r="C51" s="7" t="s">
        <v>11618</v>
      </c>
      <c r="D51" s="7" t="s">
        <v>11619</v>
      </c>
      <c r="E51" s="7" t="s">
        <v>11620</v>
      </c>
      <c r="F51" s="7" t="s">
        <v>11621</v>
      </c>
      <c r="G51" s="7"/>
      <c r="H51" s="17" t="s">
        <v>11622</v>
      </c>
      <c r="I51" s="7">
        <v>4.8</v>
      </c>
      <c r="J51" s="7">
        <v>83</v>
      </c>
      <c r="K51" s="7" t="s">
        <v>11623</v>
      </c>
      <c r="L51" s="7" t="s">
        <v>11624</v>
      </c>
      <c r="M51" s="7" t="s">
        <v>307</v>
      </c>
      <c r="N51" s="7" t="s">
        <v>339</v>
      </c>
      <c r="O51" s="7"/>
      <c r="P51" s="7"/>
      <c r="Q51" s="7"/>
      <c r="R51" s="7"/>
      <c r="S51" s="7"/>
      <c r="T51" s="7"/>
      <c r="U51" s="7"/>
      <c r="V51" s="7"/>
      <c r="W51" s="7"/>
      <c r="X51" s="7"/>
      <c r="Y51" s="7"/>
      <c r="Z51" s="7"/>
      <c r="AA51" s="7"/>
      <c r="AB51" s="7"/>
      <c r="AC51" s="7"/>
      <c r="AD51" s="7"/>
      <c r="AE51" s="7"/>
    </row>
    <row r="52" spans="1:31" ht="22.5" customHeight="1">
      <c r="A52" t="s">
        <v>14467</v>
      </c>
      <c r="B52" s="7" t="s">
        <v>307</v>
      </c>
      <c r="C52" s="7" t="s">
        <v>11625</v>
      </c>
      <c r="D52" s="7" t="s">
        <v>11626</v>
      </c>
      <c r="E52" s="7" t="s">
        <v>11627</v>
      </c>
      <c r="F52" s="7" t="s">
        <v>11628</v>
      </c>
      <c r="G52" s="7"/>
      <c r="H52" s="17" t="s">
        <v>11629</v>
      </c>
      <c r="I52" s="7">
        <v>5</v>
      </c>
      <c r="J52" s="7">
        <v>297</v>
      </c>
      <c r="K52" s="7" t="s">
        <v>11630</v>
      </c>
      <c r="L52" s="7" t="s">
        <v>10214</v>
      </c>
      <c r="M52" s="7" t="s">
        <v>307</v>
      </c>
      <c r="N52" s="7" t="s">
        <v>324</v>
      </c>
      <c r="O52" s="7"/>
      <c r="P52" s="7"/>
      <c r="Q52" s="7"/>
      <c r="R52" s="7"/>
      <c r="S52" s="7"/>
      <c r="T52" s="7"/>
      <c r="U52" s="7"/>
      <c r="V52" s="7"/>
      <c r="W52" s="7"/>
      <c r="X52" s="7"/>
      <c r="Y52" s="7"/>
      <c r="Z52" s="7"/>
      <c r="AA52" s="7"/>
      <c r="AB52" s="7"/>
      <c r="AC52" s="7"/>
      <c r="AD52" s="7"/>
      <c r="AE52" s="7"/>
    </row>
    <row r="53" spans="1:31" ht="22.5" customHeight="1">
      <c r="A53" t="s">
        <v>14467</v>
      </c>
      <c r="B53" s="7" t="s">
        <v>307</v>
      </c>
      <c r="C53" s="7" t="s">
        <v>11631</v>
      </c>
      <c r="D53" s="7" t="s">
        <v>11632</v>
      </c>
      <c r="E53" s="7" t="s">
        <v>11633</v>
      </c>
      <c r="F53" s="7" t="s">
        <v>11634</v>
      </c>
      <c r="G53" s="7"/>
      <c r="H53" s="17" t="s">
        <v>11635</v>
      </c>
      <c r="I53" s="7">
        <v>4.9000000000000004</v>
      </c>
      <c r="J53" s="7">
        <v>86</v>
      </c>
      <c r="K53" s="7" t="s">
        <v>11636</v>
      </c>
      <c r="L53" s="7" t="s">
        <v>11637</v>
      </c>
      <c r="M53" s="7" t="s">
        <v>307</v>
      </c>
      <c r="N53" s="7" t="s">
        <v>324</v>
      </c>
      <c r="O53" s="7"/>
      <c r="P53" s="7"/>
      <c r="Q53" s="7"/>
      <c r="R53" s="7"/>
      <c r="S53" s="7"/>
      <c r="T53" s="7"/>
      <c r="U53" s="7"/>
      <c r="V53" s="7"/>
      <c r="W53" s="7"/>
      <c r="X53" s="7"/>
      <c r="Y53" s="7"/>
      <c r="Z53" s="7"/>
      <c r="AA53" s="7"/>
      <c r="AB53" s="7"/>
      <c r="AC53" s="7"/>
      <c r="AD53" s="7"/>
      <c r="AE53" s="7"/>
    </row>
    <row r="54" spans="1:31" ht="22.5" customHeight="1">
      <c r="A54" t="s">
        <v>14467</v>
      </c>
      <c r="B54" s="7" t="s">
        <v>307</v>
      </c>
      <c r="C54" s="7" t="s">
        <v>11638</v>
      </c>
      <c r="D54" s="7" t="s">
        <v>11639</v>
      </c>
      <c r="E54" s="7" t="s">
        <v>11640</v>
      </c>
      <c r="F54" s="7" t="s">
        <v>11641</v>
      </c>
      <c r="G54" s="7"/>
      <c r="H54" s="17" t="s">
        <v>11642</v>
      </c>
      <c r="I54" s="7">
        <v>5</v>
      </c>
      <c r="J54" s="9">
        <v>820</v>
      </c>
      <c r="K54" s="9" t="s">
        <v>11643</v>
      </c>
      <c r="L54" s="7" t="s">
        <v>9236</v>
      </c>
      <c r="M54" s="7" t="s">
        <v>307</v>
      </c>
      <c r="N54" s="7" t="s">
        <v>11644</v>
      </c>
      <c r="O54" s="7"/>
      <c r="P54" s="7"/>
      <c r="Q54" s="7"/>
      <c r="R54" s="7"/>
      <c r="S54" s="7"/>
      <c r="T54" s="7"/>
      <c r="U54" s="7"/>
      <c r="V54" s="7"/>
      <c r="W54" s="7"/>
      <c r="X54" s="7"/>
      <c r="Y54" s="7"/>
      <c r="Z54" s="7"/>
      <c r="AA54" s="7"/>
      <c r="AB54" s="7"/>
      <c r="AC54" s="7"/>
      <c r="AD54" s="7"/>
      <c r="AE54" s="7"/>
    </row>
    <row r="55" spans="1:31" ht="22.5" customHeight="1">
      <c r="A55" t="s">
        <v>14467</v>
      </c>
      <c r="B55" s="7" t="s">
        <v>307</v>
      </c>
      <c r="C55" s="7" t="s">
        <v>11645</v>
      </c>
      <c r="D55" s="7" t="s">
        <v>11646</v>
      </c>
      <c r="E55" s="7" t="s">
        <v>11647</v>
      </c>
      <c r="F55" s="7" t="s">
        <v>11648</v>
      </c>
      <c r="G55" s="7"/>
      <c r="H55" s="17" t="s">
        <v>11649</v>
      </c>
      <c r="I55" s="7">
        <v>4.2</v>
      </c>
      <c r="J55" s="7">
        <v>481</v>
      </c>
      <c r="K55" s="7" t="s">
        <v>11650</v>
      </c>
      <c r="L55" s="7" t="s">
        <v>10214</v>
      </c>
      <c r="M55" s="7" t="s">
        <v>307</v>
      </c>
      <c r="N55" s="7" t="s">
        <v>11651</v>
      </c>
      <c r="O55" s="7"/>
      <c r="P55" s="7"/>
      <c r="Q55" s="7"/>
      <c r="R55" s="7"/>
      <c r="S55" s="7"/>
      <c r="T55" s="7"/>
      <c r="U55" s="7"/>
      <c r="V55" s="7"/>
      <c r="W55" s="7"/>
      <c r="X55" s="7"/>
      <c r="Y55" s="7"/>
      <c r="Z55" s="7"/>
      <c r="AA55" s="7"/>
      <c r="AB55" s="7"/>
      <c r="AC55" s="7"/>
      <c r="AD55" s="7"/>
      <c r="AE55" s="7"/>
    </row>
    <row r="56" spans="1:31" ht="22.5" customHeight="1">
      <c r="A56" t="s">
        <v>14467</v>
      </c>
      <c r="B56" s="7" t="s">
        <v>307</v>
      </c>
      <c r="C56" s="7" t="s">
        <v>11652</v>
      </c>
      <c r="D56" s="7" t="s">
        <v>11653</v>
      </c>
      <c r="E56" s="7" t="s">
        <v>11654</v>
      </c>
      <c r="F56" s="7" t="s">
        <v>11655</v>
      </c>
      <c r="G56" s="7"/>
      <c r="H56" s="17" t="s">
        <v>11656</v>
      </c>
      <c r="I56" s="7">
        <v>5</v>
      </c>
      <c r="J56" s="7">
        <v>134</v>
      </c>
      <c r="K56" s="7" t="s">
        <v>11657</v>
      </c>
      <c r="L56" s="7" t="s">
        <v>11658</v>
      </c>
      <c r="M56" s="7" t="s">
        <v>307</v>
      </c>
      <c r="N56" s="7" t="s">
        <v>316</v>
      </c>
      <c r="O56" s="7"/>
      <c r="P56" s="7"/>
      <c r="Q56" s="7"/>
      <c r="R56" s="7"/>
      <c r="S56" s="7"/>
      <c r="T56" s="7"/>
      <c r="U56" s="7"/>
      <c r="V56" s="7"/>
      <c r="W56" s="7"/>
      <c r="X56" s="7"/>
      <c r="Y56" s="7"/>
      <c r="Z56" s="7"/>
      <c r="AA56" s="7"/>
      <c r="AB56" s="7"/>
      <c r="AC56" s="7"/>
      <c r="AD56" s="7"/>
      <c r="AE56" s="7"/>
    </row>
    <row r="57" spans="1:31" ht="22.5" customHeight="1">
      <c r="A57" t="s">
        <v>14467</v>
      </c>
      <c r="B57" s="7" t="s">
        <v>307</v>
      </c>
      <c r="C57" s="7" t="s">
        <v>11659</v>
      </c>
      <c r="D57" s="7" t="s">
        <v>11660</v>
      </c>
      <c r="E57" s="7" t="s">
        <v>11661</v>
      </c>
      <c r="F57" s="7" t="s">
        <v>11662</v>
      </c>
      <c r="G57" s="7"/>
      <c r="H57" s="17" t="s">
        <v>11663</v>
      </c>
      <c r="I57" s="7"/>
      <c r="J57" s="9"/>
      <c r="K57" s="7" t="s">
        <v>11664</v>
      </c>
      <c r="L57" s="7" t="s">
        <v>11665</v>
      </c>
      <c r="M57" s="7" t="s">
        <v>11666</v>
      </c>
      <c r="N57" s="7" t="s">
        <v>316</v>
      </c>
      <c r="O57" s="7"/>
      <c r="P57" s="7"/>
      <c r="Q57" s="7"/>
      <c r="R57" s="7"/>
      <c r="S57" s="7"/>
      <c r="T57" s="7"/>
      <c r="U57" s="7"/>
      <c r="V57" s="7"/>
      <c r="W57" s="7"/>
      <c r="X57" s="7"/>
      <c r="Y57" s="7"/>
      <c r="Z57" s="7"/>
      <c r="AA57" s="7"/>
      <c r="AB57" s="7"/>
      <c r="AC57" s="7"/>
      <c r="AD57" s="7"/>
      <c r="AE57" s="7"/>
    </row>
    <row r="58" spans="1:31" ht="22.5" customHeight="1">
      <c r="A58" t="s">
        <v>14467</v>
      </c>
      <c r="B58" s="7" t="s">
        <v>307</v>
      </c>
      <c r="C58" s="7" t="s">
        <v>11667</v>
      </c>
      <c r="D58" s="7" t="s">
        <v>11336</v>
      </c>
      <c r="E58" s="7" t="s">
        <v>11337</v>
      </c>
      <c r="F58" s="7" t="s">
        <v>11338</v>
      </c>
      <c r="G58" s="7"/>
      <c r="H58" s="17" t="s">
        <v>11668</v>
      </c>
      <c r="I58" s="7"/>
      <c r="J58" s="7"/>
      <c r="K58" s="7" t="s">
        <v>11669</v>
      </c>
      <c r="L58" s="7" t="s">
        <v>11670</v>
      </c>
      <c r="M58" s="7" t="s">
        <v>11671</v>
      </c>
      <c r="N58" s="7" t="s">
        <v>44</v>
      </c>
      <c r="O58" s="7"/>
      <c r="P58" s="7"/>
      <c r="Q58" s="7"/>
      <c r="R58" s="7"/>
      <c r="S58" s="7"/>
      <c r="T58" s="7"/>
      <c r="U58" s="7"/>
      <c r="V58" s="7"/>
      <c r="W58" s="7"/>
      <c r="X58" s="7"/>
      <c r="Y58" s="7"/>
      <c r="Z58" s="7"/>
      <c r="AA58" s="7"/>
      <c r="AB58" s="7"/>
      <c r="AC58" s="7"/>
      <c r="AD58" s="7"/>
      <c r="AE58" s="7"/>
    </row>
    <row r="59" spans="1:31" ht="22.5" customHeight="1">
      <c r="A59" t="s">
        <v>14467</v>
      </c>
      <c r="B59" s="7" t="s">
        <v>307</v>
      </c>
      <c r="C59" s="7" t="s">
        <v>11672</v>
      </c>
      <c r="D59" s="7" t="s">
        <v>11673</v>
      </c>
      <c r="E59" s="7" t="s">
        <v>11674</v>
      </c>
      <c r="F59" s="7" t="s">
        <v>11675</v>
      </c>
      <c r="G59" s="7"/>
      <c r="H59" s="17" t="s">
        <v>11676</v>
      </c>
      <c r="I59" s="7"/>
      <c r="J59" s="7"/>
      <c r="K59" s="7" t="s">
        <v>11677</v>
      </c>
      <c r="L59" s="7" t="s">
        <v>10214</v>
      </c>
      <c r="M59" s="7" t="s">
        <v>307</v>
      </c>
      <c r="N59" s="7" t="s">
        <v>11678</v>
      </c>
      <c r="O59" s="7"/>
      <c r="P59" s="7"/>
      <c r="Q59" s="7"/>
      <c r="R59" s="7"/>
      <c r="S59" s="7"/>
      <c r="T59" s="7"/>
      <c r="U59" s="7"/>
      <c r="V59" s="7"/>
      <c r="W59" s="7"/>
      <c r="X59" s="7"/>
      <c r="Y59" s="7"/>
      <c r="Z59" s="7"/>
      <c r="AA59" s="7"/>
      <c r="AB59" s="7"/>
      <c r="AC59" s="7"/>
      <c r="AD59" s="7"/>
      <c r="AE59" s="7"/>
    </row>
    <row r="60" spans="1:31" ht="22.5" customHeight="1">
      <c r="A60" t="s">
        <v>14467</v>
      </c>
      <c r="B60" s="7" t="s">
        <v>307</v>
      </c>
      <c r="C60" s="7" t="s">
        <v>11679</v>
      </c>
      <c r="D60" s="7" t="s">
        <v>11356</v>
      </c>
      <c r="E60" s="7" t="s">
        <v>11357</v>
      </c>
      <c r="F60" s="7" t="s">
        <v>11358</v>
      </c>
      <c r="G60" s="7"/>
      <c r="H60" s="17" t="s">
        <v>11680</v>
      </c>
      <c r="I60" s="7"/>
      <c r="J60" s="7"/>
      <c r="K60" s="7" t="s">
        <v>11681</v>
      </c>
      <c r="L60" s="7" t="s">
        <v>11682</v>
      </c>
      <c r="M60" s="7" t="s">
        <v>11671</v>
      </c>
      <c r="N60" s="7" t="s">
        <v>324</v>
      </c>
      <c r="O60" s="7"/>
      <c r="P60" s="7"/>
      <c r="Q60" s="7"/>
      <c r="R60" s="7"/>
      <c r="S60" s="7"/>
      <c r="T60" s="7"/>
      <c r="U60" s="7"/>
      <c r="V60" s="7"/>
      <c r="W60" s="7"/>
      <c r="X60" s="7"/>
      <c r="Y60" s="7"/>
      <c r="Z60" s="7"/>
      <c r="AA60" s="7"/>
      <c r="AB60" s="7"/>
      <c r="AC60" s="7"/>
      <c r="AD60" s="7"/>
      <c r="AE60" s="7"/>
    </row>
    <row r="61" spans="1:31" ht="22.5" customHeight="1">
      <c r="A61" t="s">
        <v>14467</v>
      </c>
      <c r="B61" s="7" t="s">
        <v>307</v>
      </c>
      <c r="C61" s="7" t="s">
        <v>11683</v>
      </c>
      <c r="D61" s="7" t="s">
        <v>11684</v>
      </c>
      <c r="E61" s="7" t="s">
        <v>11685</v>
      </c>
      <c r="F61" s="7" t="s">
        <v>11686</v>
      </c>
      <c r="G61" s="7"/>
      <c r="H61" s="17" t="s">
        <v>11687</v>
      </c>
      <c r="I61" s="7"/>
      <c r="J61" s="7"/>
      <c r="K61" s="7" t="s">
        <v>11688</v>
      </c>
      <c r="L61" s="7" t="s">
        <v>11689</v>
      </c>
      <c r="M61" s="7" t="s">
        <v>7293</v>
      </c>
      <c r="N61" s="7" t="s">
        <v>27</v>
      </c>
      <c r="O61" s="7"/>
      <c r="P61" s="7"/>
      <c r="Q61" s="7"/>
      <c r="R61" s="7"/>
      <c r="S61" s="7"/>
      <c r="T61" s="7"/>
      <c r="U61" s="7"/>
      <c r="V61" s="7"/>
      <c r="W61" s="7"/>
      <c r="X61" s="7"/>
      <c r="Y61" s="7"/>
      <c r="Z61" s="7"/>
      <c r="AA61" s="7"/>
      <c r="AB61" s="7"/>
      <c r="AC61" s="7"/>
      <c r="AD61" s="7"/>
      <c r="AE61" s="7"/>
    </row>
    <row r="62" spans="1:31" ht="22.5" customHeight="1">
      <c r="A62" t="s">
        <v>14467</v>
      </c>
      <c r="B62" s="7" t="s">
        <v>454</v>
      </c>
      <c r="C62" s="7" t="s">
        <v>11690</v>
      </c>
      <c r="D62" s="7" t="s">
        <v>11691</v>
      </c>
      <c r="E62" s="7" t="s">
        <v>11692</v>
      </c>
      <c r="F62" s="7" t="s">
        <v>11693</v>
      </c>
      <c r="G62" s="7"/>
      <c r="H62" s="17" t="s">
        <v>11694</v>
      </c>
      <c r="I62" s="7">
        <v>4.9000000000000004</v>
      </c>
      <c r="J62" s="7">
        <v>178</v>
      </c>
      <c r="K62" s="7" t="s">
        <v>11695</v>
      </c>
      <c r="L62" s="7" t="s">
        <v>11696</v>
      </c>
      <c r="M62" s="7" t="s">
        <v>454</v>
      </c>
      <c r="N62" s="7" t="s">
        <v>316</v>
      </c>
      <c r="O62" s="7"/>
      <c r="P62" s="7"/>
      <c r="Q62" s="7"/>
      <c r="R62" s="7"/>
      <c r="S62" s="7"/>
      <c r="T62" s="7"/>
      <c r="U62" s="7"/>
      <c r="V62" s="7"/>
      <c r="W62" s="7"/>
      <c r="X62" s="7"/>
      <c r="Y62" s="7"/>
      <c r="Z62" s="7"/>
      <c r="AA62" s="7"/>
      <c r="AB62" s="7"/>
      <c r="AC62" s="7"/>
      <c r="AD62" s="7"/>
      <c r="AE62" s="7"/>
    </row>
    <row r="63" spans="1:31" ht="22.5" customHeight="1">
      <c r="A63" t="s">
        <v>14467</v>
      </c>
      <c r="B63" s="7" t="s">
        <v>454</v>
      </c>
      <c r="C63" s="7" t="s">
        <v>11697</v>
      </c>
      <c r="D63" s="7" t="s">
        <v>11698</v>
      </c>
      <c r="E63" s="7" t="s">
        <v>11699</v>
      </c>
      <c r="F63" s="7" t="s">
        <v>11700</v>
      </c>
      <c r="G63" s="7"/>
      <c r="H63" s="17" t="s">
        <v>11701</v>
      </c>
      <c r="I63" s="7">
        <v>4.0999999999999996</v>
      </c>
      <c r="J63" s="7">
        <v>362</v>
      </c>
      <c r="K63" s="7" t="s">
        <v>11702</v>
      </c>
      <c r="L63" s="7" t="s">
        <v>11703</v>
      </c>
      <c r="M63" s="7" t="s">
        <v>454</v>
      </c>
      <c r="N63" s="7" t="s">
        <v>119</v>
      </c>
      <c r="O63" s="7"/>
      <c r="P63" s="7"/>
      <c r="Q63" s="7"/>
      <c r="R63" s="7"/>
      <c r="S63" s="7"/>
      <c r="T63" s="7"/>
      <c r="U63" s="7"/>
      <c r="V63" s="7"/>
      <c r="W63" s="7"/>
      <c r="X63" s="7"/>
      <c r="Y63" s="7"/>
      <c r="Z63" s="7"/>
      <c r="AA63" s="7"/>
      <c r="AB63" s="7"/>
      <c r="AC63" s="7"/>
      <c r="AD63" s="7"/>
      <c r="AE63" s="7"/>
    </row>
    <row r="64" spans="1:31" ht="22.5" customHeight="1">
      <c r="A64" t="s">
        <v>14467</v>
      </c>
      <c r="B64" s="7" t="s">
        <v>454</v>
      </c>
      <c r="C64" s="7" t="s">
        <v>11704</v>
      </c>
      <c r="D64" s="7" t="s">
        <v>11705</v>
      </c>
      <c r="E64" s="7" t="s">
        <v>11706</v>
      </c>
      <c r="F64" s="7" t="s">
        <v>11707</v>
      </c>
      <c r="G64" s="7"/>
      <c r="H64" s="17" t="s">
        <v>11708</v>
      </c>
      <c r="I64" s="7">
        <v>4.9000000000000004</v>
      </c>
      <c r="J64" s="7">
        <v>446</v>
      </c>
      <c r="K64" s="7" t="s">
        <v>11709</v>
      </c>
      <c r="L64" s="7" t="s">
        <v>11710</v>
      </c>
      <c r="M64" s="7" t="s">
        <v>454</v>
      </c>
      <c r="N64" s="7" t="s">
        <v>119</v>
      </c>
      <c r="O64" s="7"/>
      <c r="P64" s="7"/>
      <c r="Q64" s="7"/>
      <c r="R64" s="7"/>
      <c r="S64" s="7"/>
      <c r="T64" s="7"/>
      <c r="U64" s="7"/>
      <c r="V64" s="7"/>
      <c r="W64" s="7"/>
      <c r="X64" s="7"/>
      <c r="Y64" s="7"/>
      <c r="Z64" s="7"/>
      <c r="AA64" s="7"/>
      <c r="AB64" s="7"/>
      <c r="AC64" s="7"/>
      <c r="AD64" s="7"/>
      <c r="AE64" s="7"/>
    </row>
    <row r="65" spans="1:31" ht="22.5" customHeight="1">
      <c r="A65" t="s">
        <v>14467</v>
      </c>
      <c r="B65" s="7" t="s">
        <v>454</v>
      </c>
      <c r="C65" s="7" t="s">
        <v>11711</v>
      </c>
      <c r="D65" s="7" t="s">
        <v>11712</v>
      </c>
      <c r="E65" s="7" t="s">
        <v>11713</v>
      </c>
      <c r="F65" s="7" t="s">
        <v>11714</v>
      </c>
      <c r="G65" s="7"/>
      <c r="H65" s="17" t="s">
        <v>11715</v>
      </c>
      <c r="I65" s="7">
        <v>4.8</v>
      </c>
      <c r="J65" s="9">
        <v>1083</v>
      </c>
      <c r="K65" s="7" t="s">
        <v>11716</v>
      </c>
      <c r="L65" s="7" t="s">
        <v>10358</v>
      </c>
      <c r="M65" s="7" t="s">
        <v>454</v>
      </c>
      <c r="N65" s="7" t="s">
        <v>119</v>
      </c>
      <c r="O65" s="7"/>
      <c r="P65" s="7"/>
      <c r="Q65" s="7"/>
      <c r="R65" s="7"/>
      <c r="S65" s="7"/>
      <c r="T65" s="7"/>
      <c r="U65" s="7"/>
      <c r="V65" s="7"/>
      <c r="W65" s="7"/>
      <c r="X65" s="7"/>
      <c r="Y65" s="7"/>
      <c r="Z65" s="7"/>
      <c r="AA65" s="7"/>
      <c r="AB65" s="7"/>
      <c r="AC65" s="7"/>
      <c r="AD65" s="7"/>
      <c r="AE65" s="7"/>
    </row>
    <row r="66" spans="1:31" ht="22.5" customHeight="1">
      <c r="A66" t="s">
        <v>14467</v>
      </c>
      <c r="B66" s="7" t="s">
        <v>454</v>
      </c>
      <c r="C66" s="7" t="s">
        <v>11717</v>
      </c>
      <c r="D66" s="7" t="s">
        <v>11718</v>
      </c>
      <c r="E66" s="7" t="s">
        <v>11719</v>
      </c>
      <c r="F66" s="7" t="s">
        <v>11720</v>
      </c>
      <c r="G66" s="7"/>
      <c r="H66" s="17" t="s">
        <v>11721</v>
      </c>
      <c r="I66" s="7">
        <v>4.7</v>
      </c>
      <c r="J66" s="7">
        <v>770</v>
      </c>
      <c r="K66" s="9" t="s">
        <v>11722</v>
      </c>
      <c r="L66" s="7" t="s">
        <v>11723</v>
      </c>
      <c r="M66" s="7" t="s">
        <v>454</v>
      </c>
      <c r="N66" s="7" t="s">
        <v>119</v>
      </c>
      <c r="O66" s="7"/>
      <c r="P66" s="7"/>
      <c r="Q66" s="7"/>
      <c r="R66" s="7"/>
      <c r="S66" s="7"/>
      <c r="T66" s="7"/>
      <c r="U66" s="7"/>
      <c r="V66" s="7"/>
      <c r="W66" s="7"/>
      <c r="X66" s="7"/>
      <c r="Y66" s="7"/>
      <c r="Z66" s="7"/>
      <c r="AA66" s="7"/>
      <c r="AB66" s="7"/>
      <c r="AC66" s="7"/>
      <c r="AD66" s="7"/>
      <c r="AE66" s="7"/>
    </row>
    <row r="67" spans="1:31" ht="22.5" customHeight="1">
      <c r="A67" t="s">
        <v>14467</v>
      </c>
      <c r="B67" s="7" t="s">
        <v>454</v>
      </c>
      <c r="C67" s="7" t="s">
        <v>11724</v>
      </c>
      <c r="D67" s="7" t="s">
        <v>11725</v>
      </c>
      <c r="E67" s="7" t="s">
        <v>11726</v>
      </c>
      <c r="F67" s="7" t="s">
        <v>11727</v>
      </c>
      <c r="G67" s="7"/>
      <c r="H67" s="17" t="s">
        <v>11728</v>
      </c>
      <c r="I67" s="7">
        <v>4.5</v>
      </c>
      <c r="J67" s="7">
        <v>319</v>
      </c>
      <c r="K67" s="7" t="s">
        <v>11729</v>
      </c>
      <c r="L67" s="7" t="s">
        <v>11730</v>
      </c>
      <c r="M67" s="7" t="s">
        <v>454</v>
      </c>
      <c r="N67" s="7" t="s">
        <v>119</v>
      </c>
      <c r="O67" s="7"/>
      <c r="P67" s="7"/>
      <c r="Q67" s="7"/>
      <c r="R67" s="7"/>
      <c r="S67" s="7"/>
      <c r="T67" s="7"/>
      <c r="U67" s="7"/>
      <c r="V67" s="7"/>
      <c r="W67" s="7"/>
      <c r="X67" s="7"/>
      <c r="Y67" s="7"/>
      <c r="Z67" s="7"/>
      <c r="AA67" s="7"/>
      <c r="AB67" s="7"/>
      <c r="AC67" s="7"/>
      <c r="AD67" s="7"/>
      <c r="AE67" s="7"/>
    </row>
    <row r="68" spans="1:31" ht="22.5" customHeight="1">
      <c r="A68" t="s">
        <v>14467</v>
      </c>
      <c r="B68" s="7" t="s">
        <v>454</v>
      </c>
      <c r="C68" s="7" t="s">
        <v>11731</v>
      </c>
      <c r="D68" s="7" t="s">
        <v>11732</v>
      </c>
      <c r="E68" s="7" t="s">
        <v>11733</v>
      </c>
      <c r="F68" s="7" t="s">
        <v>11734</v>
      </c>
      <c r="G68" s="7"/>
      <c r="H68" s="17" t="s">
        <v>11735</v>
      </c>
      <c r="I68" s="7">
        <v>4.7</v>
      </c>
      <c r="J68" s="7">
        <v>114</v>
      </c>
      <c r="K68" s="7" t="s">
        <v>11736</v>
      </c>
      <c r="L68" s="7" t="s">
        <v>11737</v>
      </c>
      <c r="M68" s="7" t="s">
        <v>454</v>
      </c>
      <c r="N68" s="7" t="s">
        <v>119</v>
      </c>
      <c r="O68" s="7"/>
      <c r="P68" s="7"/>
      <c r="Q68" s="7"/>
      <c r="R68" s="7"/>
      <c r="S68" s="7"/>
      <c r="T68" s="7"/>
      <c r="U68" s="7"/>
      <c r="V68" s="7"/>
      <c r="W68" s="7"/>
      <c r="X68" s="7"/>
      <c r="Y68" s="7"/>
      <c r="Z68" s="7"/>
      <c r="AA68" s="7"/>
      <c r="AB68" s="7"/>
      <c r="AC68" s="7"/>
      <c r="AD68" s="7"/>
      <c r="AE68" s="7"/>
    </row>
    <row r="69" spans="1:31" ht="22.5" customHeight="1">
      <c r="A69" t="s">
        <v>14467</v>
      </c>
      <c r="B69" s="7" t="s">
        <v>454</v>
      </c>
      <c r="C69" s="7" t="s">
        <v>11738</v>
      </c>
      <c r="D69" s="7" t="s">
        <v>11739</v>
      </c>
      <c r="E69" s="7" t="s">
        <v>11740</v>
      </c>
      <c r="F69" s="7" t="s">
        <v>11741</v>
      </c>
      <c r="G69" s="7"/>
      <c r="H69" s="17" t="s">
        <v>11742</v>
      </c>
      <c r="I69" s="7">
        <v>4.7</v>
      </c>
      <c r="J69" s="7">
        <v>295</v>
      </c>
      <c r="K69" s="7" t="s">
        <v>11743</v>
      </c>
      <c r="L69" s="7" t="s">
        <v>11744</v>
      </c>
      <c r="M69" s="7" t="s">
        <v>454</v>
      </c>
      <c r="N69" s="7" t="s">
        <v>119</v>
      </c>
      <c r="O69" s="7"/>
      <c r="P69" s="7"/>
      <c r="Q69" s="7"/>
      <c r="R69" s="7"/>
      <c r="S69" s="7"/>
      <c r="T69" s="7"/>
      <c r="U69" s="7"/>
      <c r="V69" s="7"/>
      <c r="W69" s="7"/>
      <c r="X69" s="7"/>
      <c r="Y69" s="7"/>
      <c r="Z69" s="7"/>
      <c r="AA69" s="7"/>
      <c r="AB69" s="7"/>
      <c r="AC69" s="7"/>
      <c r="AD69" s="7"/>
      <c r="AE69" s="7"/>
    </row>
    <row r="70" spans="1:31" ht="22.5" customHeight="1">
      <c r="A70" t="s">
        <v>14467</v>
      </c>
      <c r="B70" s="7" t="s">
        <v>454</v>
      </c>
      <c r="C70" s="7" t="s">
        <v>11745</v>
      </c>
      <c r="D70" s="7" t="s">
        <v>11746</v>
      </c>
      <c r="E70" s="7" t="s">
        <v>11747</v>
      </c>
      <c r="F70" s="7" t="s">
        <v>11748</v>
      </c>
      <c r="G70" s="7"/>
      <c r="H70" s="17" t="s">
        <v>11749</v>
      </c>
      <c r="I70" s="7">
        <v>4.4000000000000004</v>
      </c>
      <c r="J70" s="7">
        <v>133</v>
      </c>
      <c r="K70" s="7" t="s">
        <v>11750</v>
      </c>
      <c r="L70" s="7" t="s">
        <v>11751</v>
      </c>
      <c r="M70" s="7" t="s">
        <v>454</v>
      </c>
      <c r="N70" s="7" t="s">
        <v>119</v>
      </c>
      <c r="O70" s="7"/>
      <c r="P70" s="7"/>
      <c r="Q70" s="7"/>
      <c r="R70" s="7"/>
      <c r="S70" s="7"/>
      <c r="T70" s="7"/>
      <c r="U70" s="7"/>
      <c r="V70" s="7"/>
      <c r="W70" s="7"/>
      <c r="X70" s="7"/>
      <c r="Y70" s="7"/>
      <c r="Z70" s="7"/>
      <c r="AA70" s="7"/>
      <c r="AB70" s="7"/>
      <c r="AC70" s="7"/>
      <c r="AD70" s="7"/>
      <c r="AE70" s="7"/>
    </row>
    <row r="71" spans="1:31" ht="22.5" customHeight="1">
      <c r="A71" t="s">
        <v>14467</v>
      </c>
      <c r="B71" s="7" t="s">
        <v>454</v>
      </c>
      <c r="C71" s="7" t="s">
        <v>11752</v>
      </c>
      <c r="D71" s="7" t="s">
        <v>11753</v>
      </c>
      <c r="E71" s="7" t="s">
        <v>11754</v>
      </c>
      <c r="F71" s="7" t="s">
        <v>11755</v>
      </c>
      <c r="G71" s="7"/>
      <c r="H71" s="17" t="s">
        <v>11756</v>
      </c>
      <c r="I71" s="7">
        <v>3.8</v>
      </c>
      <c r="J71" s="7">
        <v>195</v>
      </c>
      <c r="K71" s="7" t="s">
        <v>11757</v>
      </c>
      <c r="L71" s="7" t="s">
        <v>11758</v>
      </c>
      <c r="M71" s="7" t="s">
        <v>454</v>
      </c>
      <c r="N71" s="7" t="s">
        <v>119</v>
      </c>
      <c r="O71" s="7"/>
      <c r="P71" s="7"/>
      <c r="Q71" s="7"/>
      <c r="R71" s="7"/>
      <c r="S71" s="7"/>
      <c r="T71" s="7"/>
      <c r="U71" s="7"/>
      <c r="V71" s="7"/>
      <c r="W71" s="7"/>
      <c r="X71" s="7"/>
      <c r="Y71" s="7"/>
      <c r="Z71" s="7"/>
      <c r="AA71" s="7"/>
      <c r="AB71" s="7"/>
      <c r="AC71" s="7"/>
      <c r="AD71" s="7"/>
      <c r="AE71" s="7"/>
    </row>
    <row r="72" spans="1:31" ht="22.5" customHeight="1">
      <c r="A72" t="s">
        <v>14467</v>
      </c>
      <c r="B72" s="7" t="s">
        <v>454</v>
      </c>
      <c r="C72" s="7" t="s">
        <v>11759</v>
      </c>
      <c r="D72" s="7" t="s">
        <v>11760</v>
      </c>
      <c r="E72" s="7" t="s">
        <v>11761</v>
      </c>
      <c r="F72" s="7" t="s">
        <v>11762</v>
      </c>
      <c r="G72" s="7"/>
      <c r="H72" s="17" t="s">
        <v>11763</v>
      </c>
      <c r="I72" s="7">
        <v>4.3</v>
      </c>
      <c r="J72" s="7">
        <v>227</v>
      </c>
      <c r="K72" s="7" t="s">
        <v>11764</v>
      </c>
      <c r="L72" s="7" t="s">
        <v>11765</v>
      </c>
      <c r="M72" s="7" t="s">
        <v>454</v>
      </c>
      <c r="N72" s="7" t="s">
        <v>119</v>
      </c>
      <c r="O72" s="7"/>
      <c r="P72" s="7"/>
      <c r="Q72" s="7"/>
      <c r="R72" s="7"/>
      <c r="S72" s="7"/>
      <c r="T72" s="7"/>
      <c r="U72" s="7"/>
      <c r="V72" s="7"/>
      <c r="W72" s="7"/>
      <c r="X72" s="7"/>
      <c r="Y72" s="7"/>
      <c r="Z72" s="7"/>
      <c r="AA72" s="7"/>
      <c r="AB72" s="7"/>
      <c r="AC72" s="7"/>
      <c r="AD72" s="7"/>
      <c r="AE72" s="7"/>
    </row>
    <row r="73" spans="1:31" ht="22.5" customHeight="1">
      <c r="A73" t="s">
        <v>14467</v>
      </c>
      <c r="B73" s="7" t="s">
        <v>454</v>
      </c>
      <c r="C73" s="7" t="s">
        <v>11766</v>
      </c>
      <c r="D73" s="7" t="s">
        <v>11767</v>
      </c>
      <c r="E73" s="7" t="s">
        <v>11768</v>
      </c>
      <c r="F73" s="7" t="s">
        <v>11769</v>
      </c>
      <c r="G73" s="7"/>
      <c r="H73" s="17" t="s">
        <v>11770</v>
      </c>
      <c r="I73" s="7">
        <v>4.9000000000000004</v>
      </c>
      <c r="J73" s="7">
        <v>182</v>
      </c>
      <c r="K73" s="7" t="s">
        <v>11771</v>
      </c>
      <c r="L73" s="7" t="s">
        <v>11772</v>
      </c>
      <c r="M73" s="7" t="s">
        <v>454</v>
      </c>
      <c r="N73" s="7" t="s">
        <v>119</v>
      </c>
      <c r="O73" s="7"/>
      <c r="P73" s="7"/>
      <c r="Q73" s="7"/>
      <c r="R73" s="7"/>
      <c r="S73" s="7"/>
      <c r="T73" s="7"/>
      <c r="U73" s="7"/>
      <c r="V73" s="7"/>
      <c r="W73" s="7"/>
      <c r="X73" s="7"/>
      <c r="Y73" s="7"/>
      <c r="Z73" s="7"/>
      <c r="AA73" s="7"/>
      <c r="AB73" s="7"/>
      <c r="AC73" s="7"/>
      <c r="AD73" s="7"/>
      <c r="AE73" s="7"/>
    </row>
    <row r="74" spans="1:31" ht="22.5" customHeight="1">
      <c r="A74" t="s">
        <v>14467</v>
      </c>
      <c r="B74" s="7" t="s">
        <v>454</v>
      </c>
      <c r="C74" s="7" t="s">
        <v>11773</v>
      </c>
      <c r="D74" s="7" t="s">
        <v>11774</v>
      </c>
      <c r="E74" s="7" t="s">
        <v>11775</v>
      </c>
      <c r="F74" s="7" t="s">
        <v>11776</v>
      </c>
      <c r="G74" s="7"/>
      <c r="H74" s="17" t="s">
        <v>11777</v>
      </c>
      <c r="I74" s="7">
        <v>4.9000000000000004</v>
      </c>
      <c r="J74" s="7">
        <v>506</v>
      </c>
      <c r="K74" s="7" t="s">
        <v>11778</v>
      </c>
      <c r="L74" s="7" t="s">
        <v>10406</v>
      </c>
      <c r="M74" s="7" t="s">
        <v>454</v>
      </c>
      <c r="N74" s="7" t="s">
        <v>119</v>
      </c>
      <c r="O74" s="7"/>
      <c r="P74" s="7"/>
      <c r="Q74" s="7"/>
      <c r="R74" s="7"/>
      <c r="S74" s="7"/>
      <c r="T74" s="7"/>
      <c r="U74" s="7"/>
      <c r="V74" s="7"/>
      <c r="W74" s="7"/>
      <c r="X74" s="7"/>
      <c r="Y74" s="7"/>
      <c r="Z74" s="7"/>
      <c r="AA74" s="7"/>
      <c r="AB74" s="7"/>
      <c r="AC74" s="7"/>
      <c r="AD74" s="7"/>
      <c r="AE74" s="7"/>
    </row>
    <row r="75" spans="1:31" ht="22.5" customHeight="1">
      <c r="A75" t="s">
        <v>14467</v>
      </c>
      <c r="B75" s="7" t="s">
        <v>454</v>
      </c>
      <c r="C75" s="7" t="s">
        <v>11779</v>
      </c>
      <c r="D75" s="7" t="s">
        <v>11780</v>
      </c>
      <c r="E75" s="7" t="s">
        <v>11781</v>
      </c>
      <c r="F75" s="7" t="s">
        <v>11769</v>
      </c>
      <c r="G75" s="7"/>
      <c r="H75" s="17" t="s">
        <v>11782</v>
      </c>
      <c r="I75" s="7">
        <v>4.7</v>
      </c>
      <c r="J75" s="7">
        <v>158</v>
      </c>
      <c r="K75" s="7" t="s">
        <v>11783</v>
      </c>
      <c r="L75" s="7" t="s">
        <v>11784</v>
      </c>
      <c r="M75" s="7" t="s">
        <v>454</v>
      </c>
      <c r="N75" s="7" t="s">
        <v>119</v>
      </c>
      <c r="O75" s="7"/>
      <c r="P75" s="7"/>
      <c r="Q75" s="7"/>
      <c r="R75" s="7"/>
      <c r="S75" s="7"/>
      <c r="T75" s="7"/>
      <c r="U75" s="7"/>
      <c r="V75" s="7"/>
      <c r="W75" s="7"/>
      <c r="X75" s="7"/>
      <c r="Y75" s="7"/>
      <c r="Z75" s="7"/>
      <c r="AA75" s="7"/>
      <c r="AB75" s="7"/>
      <c r="AC75" s="7"/>
      <c r="AD75" s="7"/>
      <c r="AE75" s="7"/>
    </row>
    <row r="76" spans="1:31" ht="22.5" customHeight="1">
      <c r="A76" t="s">
        <v>14467</v>
      </c>
      <c r="B76" s="7" t="s">
        <v>454</v>
      </c>
      <c r="C76" s="7" t="s">
        <v>11785</v>
      </c>
      <c r="D76" s="7" t="s">
        <v>11786</v>
      </c>
      <c r="E76" s="7" t="s">
        <v>11787</v>
      </c>
      <c r="F76" s="7" t="s">
        <v>11788</v>
      </c>
      <c r="G76" s="7"/>
      <c r="H76" s="17" t="s">
        <v>11789</v>
      </c>
      <c r="I76" s="7">
        <v>4.5999999999999996</v>
      </c>
      <c r="J76" s="7">
        <v>740</v>
      </c>
      <c r="K76" s="7" t="s">
        <v>11790</v>
      </c>
      <c r="L76" s="7" t="s">
        <v>11791</v>
      </c>
      <c r="M76" s="7" t="s">
        <v>454</v>
      </c>
      <c r="N76" s="7" t="s">
        <v>888</v>
      </c>
      <c r="O76" s="7"/>
      <c r="P76" s="7"/>
      <c r="Q76" s="7"/>
      <c r="R76" s="7"/>
      <c r="S76" s="7"/>
      <c r="T76" s="7"/>
      <c r="U76" s="7"/>
      <c r="V76" s="7"/>
      <c r="W76" s="7"/>
      <c r="X76" s="7"/>
      <c r="Y76" s="7"/>
      <c r="Z76" s="7"/>
      <c r="AA76" s="7"/>
      <c r="AB76" s="7"/>
      <c r="AC76" s="7"/>
      <c r="AD76" s="7"/>
      <c r="AE76" s="7"/>
    </row>
    <row r="77" spans="1:31" ht="22.5" customHeight="1">
      <c r="A77" t="s">
        <v>14467</v>
      </c>
      <c r="B77" s="7" t="s">
        <v>454</v>
      </c>
      <c r="C77" s="7" t="s">
        <v>11792</v>
      </c>
      <c r="D77" s="7" t="s">
        <v>11793</v>
      </c>
      <c r="E77" s="7" t="s">
        <v>11794</v>
      </c>
      <c r="F77" s="7" t="s">
        <v>11795</v>
      </c>
      <c r="G77" s="7"/>
      <c r="H77" s="17" t="s">
        <v>11796</v>
      </c>
      <c r="I77" s="7">
        <v>4.7</v>
      </c>
      <c r="J77" s="9">
        <v>2127</v>
      </c>
      <c r="K77" s="7" t="s">
        <v>11797</v>
      </c>
      <c r="L77" s="7" t="s">
        <v>11798</v>
      </c>
      <c r="M77" s="7" t="s">
        <v>454</v>
      </c>
      <c r="N77" s="7" t="s">
        <v>119</v>
      </c>
      <c r="O77" s="7"/>
      <c r="P77" s="7"/>
      <c r="Q77" s="7"/>
      <c r="R77" s="7"/>
      <c r="S77" s="7"/>
      <c r="T77" s="7"/>
      <c r="U77" s="7"/>
      <c r="V77" s="7"/>
      <c r="W77" s="7"/>
      <c r="X77" s="7"/>
      <c r="Y77" s="7"/>
      <c r="Z77" s="7"/>
      <c r="AA77" s="7"/>
      <c r="AB77" s="7"/>
      <c r="AC77" s="7"/>
      <c r="AD77" s="7"/>
      <c r="AE77" s="7"/>
    </row>
    <row r="78" spans="1:31" ht="22.5" customHeight="1">
      <c r="A78" t="s">
        <v>14467</v>
      </c>
      <c r="B78" s="7" t="s">
        <v>454</v>
      </c>
      <c r="C78" s="7" t="s">
        <v>11799</v>
      </c>
      <c r="D78" s="7" t="s">
        <v>11800</v>
      </c>
      <c r="E78" s="7" t="s">
        <v>11801</v>
      </c>
      <c r="F78" s="7" t="s">
        <v>11802</v>
      </c>
      <c r="G78" s="7"/>
      <c r="H78" s="17" t="s">
        <v>11803</v>
      </c>
      <c r="I78" s="7">
        <v>5</v>
      </c>
      <c r="J78" s="7">
        <v>331</v>
      </c>
      <c r="K78" s="7" t="s">
        <v>11804</v>
      </c>
      <c r="L78" s="7" t="s">
        <v>10358</v>
      </c>
      <c r="M78" s="7" t="s">
        <v>454</v>
      </c>
      <c r="N78" s="7" t="s">
        <v>119</v>
      </c>
      <c r="O78" s="7"/>
      <c r="P78" s="7"/>
      <c r="Q78" s="7"/>
      <c r="R78" s="7"/>
      <c r="S78" s="7"/>
      <c r="T78" s="7"/>
      <c r="U78" s="7"/>
      <c r="V78" s="7"/>
      <c r="W78" s="7"/>
      <c r="X78" s="7"/>
      <c r="Y78" s="7"/>
      <c r="Z78" s="7"/>
      <c r="AA78" s="7"/>
      <c r="AB78" s="7"/>
      <c r="AC78" s="7"/>
      <c r="AD78" s="7"/>
      <c r="AE78" s="7"/>
    </row>
    <row r="79" spans="1:31" ht="22.5" customHeight="1">
      <c r="A79" t="s">
        <v>14467</v>
      </c>
      <c r="B79" s="7" t="s">
        <v>454</v>
      </c>
      <c r="C79" s="7" t="s">
        <v>11805</v>
      </c>
      <c r="D79" s="7" t="s">
        <v>11806</v>
      </c>
      <c r="E79" s="7" t="s">
        <v>11807</v>
      </c>
      <c r="F79" s="7" t="s">
        <v>11808</v>
      </c>
      <c r="G79" s="7"/>
      <c r="H79" s="17" t="s">
        <v>11809</v>
      </c>
      <c r="I79" s="7">
        <v>4.7</v>
      </c>
      <c r="J79" s="7">
        <v>917</v>
      </c>
      <c r="K79" s="7" t="s">
        <v>11810</v>
      </c>
      <c r="L79" s="7" t="s">
        <v>11811</v>
      </c>
      <c r="M79" s="7" t="s">
        <v>454</v>
      </c>
      <c r="N79" s="7" t="s">
        <v>119</v>
      </c>
      <c r="O79" s="7"/>
      <c r="P79" s="7"/>
      <c r="Q79" s="7"/>
      <c r="R79" s="7"/>
      <c r="S79" s="7"/>
      <c r="T79" s="7"/>
      <c r="U79" s="7"/>
      <c r="V79" s="7"/>
      <c r="W79" s="7"/>
      <c r="X79" s="7"/>
      <c r="Y79" s="7"/>
      <c r="Z79" s="7"/>
      <c r="AA79" s="7"/>
      <c r="AB79" s="7"/>
      <c r="AC79" s="7"/>
      <c r="AD79" s="7"/>
      <c r="AE79" s="7"/>
    </row>
    <row r="80" spans="1:31" ht="22.5" customHeight="1">
      <c r="A80" t="s">
        <v>14467</v>
      </c>
      <c r="B80" s="7" t="s">
        <v>454</v>
      </c>
      <c r="C80" s="4" t="s">
        <v>11812</v>
      </c>
      <c r="D80" s="4" t="s">
        <v>11813</v>
      </c>
      <c r="E80" s="4" t="s">
        <v>11814</v>
      </c>
      <c r="F80" s="7" t="s">
        <v>11714</v>
      </c>
      <c r="G80" s="7"/>
      <c r="H80" s="31" t="s">
        <v>11815</v>
      </c>
      <c r="I80" s="4">
        <v>4.4000000000000004</v>
      </c>
      <c r="J80" s="4">
        <v>39</v>
      </c>
      <c r="K80" s="7" t="s">
        <v>11816</v>
      </c>
      <c r="L80" s="7" t="s">
        <v>10358</v>
      </c>
      <c r="M80" s="7" t="s">
        <v>454</v>
      </c>
      <c r="N80" s="7" t="s">
        <v>119</v>
      </c>
      <c r="O80" s="7"/>
      <c r="P80" s="7"/>
      <c r="Q80" s="7"/>
      <c r="R80" s="7"/>
      <c r="S80" s="7"/>
      <c r="T80" s="7"/>
      <c r="U80" s="7"/>
      <c r="V80" s="7"/>
      <c r="W80" s="7"/>
      <c r="X80" s="7"/>
      <c r="Y80" s="7"/>
      <c r="Z80" s="7"/>
      <c r="AA80" s="7"/>
      <c r="AB80" s="7"/>
      <c r="AC80" s="7"/>
      <c r="AD80" s="7"/>
      <c r="AE80" s="7"/>
    </row>
    <row r="81" spans="1:31" ht="22.5" customHeight="1">
      <c r="A81" t="s">
        <v>14467</v>
      </c>
      <c r="B81" s="7" t="s">
        <v>454</v>
      </c>
      <c r="C81" s="7" t="s">
        <v>11817</v>
      </c>
      <c r="D81" s="7" t="s">
        <v>11818</v>
      </c>
      <c r="E81" s="7" t="s">
        <v>11819</v>
      </c>
      <c r="F81" s="7" t="s">
        <v>11820</v>
      </c>
      <c r="G81" s="7"/>
      <c r="H81" s="17" t="s">
        <v>11821</v>
      </c>
      <c r="I81" s="7">
        <v>3.7</v>
      </c>
      <c r="J81" s="7">
        <v>87</v>
      </c>
      <c r="K81" s="7" t="s">
        <v>11822</v>
      </c>
      <c r="L81" s="7" t="s">
        <v>11823</v>
      </c>
      <c r="M81" s="7" t="s">
        <v>454</v>
      </c>
      <c r="N81" s="7" t="s">
        <v>1732</v>
      </c>
      <c r="O81" s="7"/>
      <c r="P81" s="7"/>
      <c r="Q81" s="7"/>
      <c r="R81" s="7"/>
      <c r="S81" s="7"/>
      <c r="T81" s="7"/>
      <c r="U81" s="7"/>
      <c r="V81" s="7"/>
      <c r="W81" s="7"/>
      <c r="X81" s="7"/>
      <c r="Y81" s="7"/>
      <c r="Z81" s="7"/>
      <c r="AA81" s="7"/>
      <c r="AB81" s="7"/>
      <c r="AC81" s="7"/>
      <c r="AD81" s="7"/>
      <c r="AE81" s="7"/>
    </row>
    <row r="82" spans="1:31" ht="22.5" customHeight="1">
      <c r="A82" t="s">
        <v>14467</v>
      </c>
      <c r="B82" s="7" t="s">
        <v>594</v>
      </c>
      <c r="C82" s="7" t="s">
        <v>11824</v>
      </c>
      <c r="D82" s="7" t="s">
        <v>11825</v>
      </c>
      <c r="E82" s="7" t="s">
        <v>11826</v>
      </c>
      <c r="F82" s="7" t="s">
        <v>11827</v>
      </c>
      <c r="G82" s="7"/>
      <c r="H82" s="17" t="s">
        <v>11828</v>
      </c>
      <c r="I82" s="7">
        <v>3.8</v>
      </c>
      <c r="J82" s="7">
        <v>93</v>
      </c>
      <c r="K82" s="7" t="s">
        <v>11829</v>
      </c>
      <c r="L82" s="7" t="s">
        <v>11830</v>
      </c>
      <c r="M82" s="7" t="s">
        <v>594</v>
      </c>
      <c r="N82" s="7" t="s">
        <v>316</v>
      </c>
      <c r="O82" s="7"/>
      <c r="P82" s="7"/>
      <c r="Q82" s="7"/>
      <c r="R82" s="7"/>
      <c r="S82" s="7"/>
      <c r="T82" s="7"/>
      <c r="U82" s="7"/>
      <c r="V82" s="7"/>
      <c r="W82" s="7"/>
      <c r="X82" s="7"/>
      <c r="Y82" s="7"/>
      <c r="Z82" s="7"/>
      <c r="AA82" s="7"/>
      <c r="AB82" s="7"/>
      <c r="AC82" s="7"/>
      <c r="AD82" s="7"/>
      <c r="AE82" s="7"/>
    </row>
    <row r="83" spans="1:31" ht="22.5" customHeight="1">
      <c r="A83" t="s">
        <v>14467</v>
      </c>
      <c r="B83" s="7" t="s">
        <v>594</v>
      </c>
      <c r="C83" s="7" t="s">
        <v>11831</v>
      </c>
      <c r="D83" s="7" t="s">
        <v>11832</v>
      </c>
      <c r="E83" s="7" t="s">
        <v>11833</v>
      </c>
      <c r="F83" s="7" t="s">
        <v>11834</v>
      </c>
      <c r="G83" s="7"/>
      <c r="H83" s="17" t="s">
        <v>11835</v>
      </c>
      <c r="I83" s="7">
        <v>4.8</v>
      </c>
      <c r="J83" s="7">
        <v>19</v>
      </c>
      <c r="K83" s="7" t="s">
        <v>11836</v>
      </c>
      <c r="L83" s="7" t="s">
        <v>11837</v>
      </c>
      <c r="M83" s="7" t="s">
        <v>594</v>
      </c>
      <c r="N83" s="7" t="s">
        <v>316</v>
      </c>
      <c r="O83" s="7"/>
      <c r="P83" s="7"/>
      <c r="Q83" s="7"/>
      <c r="R83" s="7"/>
      <c r="S83" s="7"/>
      <c r="T83" s="7"/>
      <c r="U83" s="7"/>
      <c r="V83" s="7"/>
      <c r="W83" s="7"/>
      <c r="X83" s="7"/>
      <c r="Y83" s="7"/>
      <c r="Z83" s="7"/>
      <c r="AA83" s="7"/>
      <c r="AB83" s="7"/>
      <c r="AC83" s="7"/>
      <c r="AD83" s="7"/>
      <c r="AE83" s="7"/>
    </row>
    <row r="84" spans="1:31" ht="22.5" customHeight="1">
      <c r="A84" t="s">
        <v>14467</v>
      </c>
      <c r="B84" s="7" t="s">
        <v>594</v>
      </c>
      <c r="C84" s="7" t="s">
        <v>11838</v>
      </c>
      <c r="D84" s="7" t="s">
        <v>11839</v>
      </c>
      <c r="E84" s="7" t="s">
        <v>11840</v>
      </c>
      <c r="F84" s="7" t="s">
        <v>11841</v>
      </c>
      <c r="G84" s="7"/>
      <c r="H84" s="17" t="s">
        <v>11842</v>
      </c>
      <c r="I84" s="7">
        <v>5</v>
      </c>
      <c r="J84" s="7">
        <v>33</v>
      </c>
      <c r="K84" s="7" t="s">
        <v>11843</v>
      </c>
      <c r="L84" s="7" t="s">
        <v>11844</v>
      </c>
      <c r="M84" s="7" t="s">
        <v>594</v>
      </c>
      <c r="N84" s="7" t="s">
        <v>594</v>
      </c>
      <c r="O84" s="7"/>
      <c r="P84" s="7"/>
      <c r="Q84" s="7"/>
      <c r="R84" s="7"/>
      <c r="S84" s="7"/>
      <c r="T84" s="7"/>
      <c r="U84" s="7"/>
      <c r="V84" s="7"/>
      <c r="W84" s="7"/>
      <c r="X84" s="7"/>
      <c r="Y84" s="7"/>
      <c r="Z84" s="7"/>
      <c r="AA84" s="7"/>
      <c r="AB84" s="7"/>
      <c r="AC84" s="7"/>
      <c r="AD84" s="7"/>
      <c r="AE84" s="7"/>
    </row>
    <row r="85" spans="1:31" ht="22.5" customHeight="1">
      <c r="A85" t="s">
        <v>14467</v>
      </c>
      <c r="B85" s="7" t="s">
        <v>594</v>
      </c>
      <c r="C85" s="7" t="s">
        <v>11845</v>
      </c>
      <c r="D85" s="7" t="s">
        <v>11846</v>
      </c>
      <c r="E85" s="7" t="s">
        <v>11847</v>
      </c>
      <c r="F85" s="7" t="s">
        <v>11848</v>
      </c>
      <c r="G85" s="7"/>
      <c r="H85" s="17" t="s">
        <v>11849</v>
      </c>
      <c r="I85" s="9">
        <v>4.5</v>
      </c>
      <c r="J85" s="9">
        <v>56</v>
      </c>
      <c r="K85" s="9" t="s">
        <v>11850</v>
      </c>
      <c r="L85" s="7" t="s">
        <v>11851</v>
      </c>
      <c r="M85" s="7" t="s">
        <v>594</v>
      </c>
      <c r="N85" s="7" t="s">
        <v>316</v>
      </c>
      <c r="O85" s="7"/>
      <c r="P85" s="7"/>
      <c r="Q85" s="7"/>
      <c r="R85" s="7"/>
      <c r="S85" s="7"/>
      <c r="T85" s="7"/>
      <c r="U85" s="7"/>
      <c r="V85" s="7"/>
      <c r="W85" s="7"/>
      <c r="X85" s="7"/>
      <c r="Y85" s="7"/>
      <c r="Z85" s="7"/>
      <c r="AA85" s="7"/>
      <c r="AB85" s="7"/>
      <c r="AC85" s="7"/>
      <c r="AD85" s="7"/>
      <c r="AE85" s="7"/>
    </row>
    <row r="86" spans="1:31" ht="22.5" customHeight="1">
      <c r="A86" t="s">
        <v>14467</v>
      </c>
      <c r="B86" s="7" t="s">
        <v>594</v>
      </c>
      <c r="C86" s="7" t="s">
        <v>11852</v>
      </c>
      <c r="D86" s="7" t="s">
        <v>11853</v>
      </c>
      <c r="E86" s="7" t="s">
        <v>11854</v>
      </c>
      <c r="F86" s="7" t="s">
        <v>11855</v>
      </c>
      <c r="G86" s="7"/>
      <c r="H86" s="17" t="s">
        <v>11856</v>
      </c>
      <c r="I86" s="7">
        <v>4.2</v>
      </c>
      <c r="J86" s="7">
        <v>61</v>
      </c>
      <c r="K86" s="7" t="s">
        <v>11857</v>
      </c>
      <c r="L86" s="7" t="s">
        <v>11858</v>
      </c>
      <c r="M86" s="7" t="s">
        <v>594</v>
      </c>
      <c r="N86" s="7" t="s">
        <v>316</v>
      </c>
      <c r="O86" s="7"/>
      <c r="P86" s="7"/>
      <c r="Q86" s="7"/>
      <c r="R86" s="7"/>
      <c r="S86" s="7"/>
      <c r="T86" s="7"/>
      <c r="U86" s="7"/>
      <c r="V86" s="7"/>
      <c r="W86" s="7"/>
      <c r="X86" s="7"/>
      <c r="Y86" s="7"/>
      <c r="Z86" s="7"/>
      <c r="AA86" s="7"/>
      <c r="AB86" s="7"/>
      <c r="AC86" s="7"/>
      <c r="AD86" s="7"/>
      <c r="AE86" s="7"/>
    </row>
    <row r="87" spans="1:31" ht="22.5" customHeight="1">
      <c r="A87" t="s">
        <v>14467</v>
      </c>
      <c r="B87" s="7" t="s">
        <v>594</v>
      </c>
      <c r="C87" s="7" t="s">
        <v>11859</v>
      </c>
      <c r="D87" s="7" t="s">
        <v>11860</v>
      </c>
      <c r="E87" s="7" t="s">
        <v>11861</v>
      </c>
      <c r="F87" s="7" t="s">
        <v>11426</v>
      </c>
      <c r="G87" s="7"/>
      <c r="H87" s="17" t="s">
        <v>11862</v>
      </c>
      <c r="I87" s="7">
        <v>3.2</v>
      </c>
      <c r="J87" s="7">
        <v>65</v>
      </c>
      <c r="K87" s="9" t="s">
        <v>11863</v>
      </c>
      <c r="L87" s="7" t="s">
        <v>11864</v>
      </c>
      <c r="M87" s="7" t="s">
        <v>594</v>
      </c>
      <c r="N87" s="7" t="s">
        <v>316</v>
      </c>
      <c r="O87" s="7"/>
      <c r="P87" s="7"/>
      <c r="Q87" s="7"/>
      <c r="R87" s="7"/>
      <c r="S87" s="7"/>
      <c r="T87" s="7"/>
      <c r="U87" s="7"/>
      <c r="V87" s="7"/>
      <c r="W87" s="7"/>
      <c r="X87" s="7"/>
      <c r="Y87" s="7"/>
      <c r="Z87" s="7"/>
      <c r="AA87" s="7"/>
      <c r="AB87" s="7"/>
      <c r="AC87" s="7"/>
      <c r="AD87" s="7"/>
      <c r="AE87" s="7"/>
    </row>
    <row r="88" spans="1:31" ht="22.5" customHeight="1">
      <c r="A88" t="s">
        <v>14467</v>
      </c>
      <c r="B88" s="7" t="s">
        <v>594</v>
      </c>
      <c r="C88" s="7" t="s">
        <v>11865</v>
      </c>
      <c r="D88" s="7" t="s">
        <v>11866</v>
      </c>
      <c r="E88" s="7" t="s">
        <v>11867</v>
      </c>
      <c r="F88" s="7" t="s">
        <v>11868</v>
      </c>
      <c r="G88" s="7"/>
      <c r="H88" s="17" t="s">
        <v>11869</v>
      </c>
      <c r="I88" s="7">
        <v>5</v>
      </c>
      <c r="J88" s="7">
        <v>8</v>
      </c>
      <c r="K88" s="7" t="s">
        <v>11870</v>
      </c>
      <c r="L88" s="7" t="s">
        <v>11871</v>
      </c>
      <c r="M88" s="7" t="s">
        <v>594</v>
      </c>
      <c r="N88" s="7" t="s">
        <v>316</v>
      </c>
      <c r="O88" s="7"/>
      <c r="P88" s="7"/>
      <c r="Q88" s="7"/>
      <c r="R88" s="7"/>
      <c r="S88" s="7"/>
      <c r="T88" s="7"/>
      <c r="U88" s="7"/>
      <c r="V88" s="7"/>
      <c r="W88" s="7"/>
      <c r="X88" s="7"/>
      <c r="Y88" s="7"/>
      <c r="Z88" s="7"/>
      <c r="AA88" s="7"/>
      <c r="AB88" s="7"/>
      <c r="AC88" s="7"/>
      <c r="AD88" s="7"/>
      <c r="AE88" s="7"/>
    </row>
    <row r="89" spans="1:31" ht="22.5" customHeight="1">
      <c r="A89" t="s">
        <v>14467</v>
      </c>
      <c r="B89" s="7" t="s">
        <v>594</v>
      </c>
      <c r="C89" s="7" t="s">
        <v>11872</v>
      </c>
      <c r="D89" s="7" t="s">
        <v>11873</v>
      </c>
      <c r="E89" s="7" t="s">
        <v>11874</v>
      </c>
      <c r="F89" s="7" t="s">
        <v>11875</v>
      </c>
      <c r="G89" s="7"/>
      <c r="H89" s="17" t="s">
        <v>11876</v>
      </c>
      <c r="I89" s="7">
        <v>3.5</v>
      </c>
      <c r="J89" s="7">
        <v>143</v>
      </c>
      <c r="K89" s="7" t="s">
        <v>11877</v>
      </c>
      <c r="L89" s="7" t="s">
        <v>11878</v>
      </c>
      <c r="M89" s="7" t="s">
        <v>594</v>
      </c>
      <c r="N89" s="7" t="s">
        <v>316</v>
      </c>
      <c r="O89" s="7"/>
      <c r="P89" s="7"/>
      <c r="Q89" s="7"/>
      <c r="R89" s="7"/>
      <c r="S89" s="7"/>
      <c r="T89" s="7"/>
      <c r="U89" s="7"/>
      <c r="V89" s="7"/>
      <c r="W89" s="7"/>
      <c r="X89" s="7"/>
      <c r="Y89" s="7"/>
      <c r="Z89" s="7"/>
      <c r="AA89" s="7"/>
      <c r="AB89" s="7"/>
      <c r="AC89" s="7"/>
      <c r="AD89" s="7"/>
      <c r="AE89" s="7"/>
    </row>
    <row r="90" spans="1:31" ht="22.5" customHeight="1">
      <c r="A90" t="s">
        <v>14467</v>
      </c>
      <c r="B90" s="7" t="s">
        <v>594</v>
      </c>
      <c r="C90" s="7" t="s">
        <v>11879</v>
      </c>
      <c r="D90" s="7" t="s">
        <v>11880</v>
      </c>
      <c r="E90" s="7" t="s">
        <v>11881</v>
      </c>
      <c r="F90" s="7" t="s">
        <v>11882</v>
      </c>
      <c r="G90" s="7"/>
      <c r="H90" s="17" t="s">
        <v>11883</v>
      </c>
      <c r="I90" s="7">
        <v>3.1</v>
      </c>
      <c r="J90" s="7">
        <v>57</v>
      </c>
      <c r="K90" s="7" t="s">
        <v>11884</v>
      </c>
      <c r="L90" s="7" t="s">
        <v>11885</v>
      </c>
      <c r="M90" s="7" t="s">
        <v>594</v>
      </c>
      <c r="N90" s="7" t="s">
        <v>316</v>
      </c>
      <c r="O90" s="7"/>
      <c r="P90" s="7"/>
      <c r="Q90" s="7"/>
      <c r="R90" s="7"/>
      <c r="S90" s="7"/>
      <c r="T90" s="7"/>
      <c r="U90" s="7"/>
      <c r="V90" s="7"/>
      <c r="W90" s="7"/>
      <c r="X90" s="7"/>
      <c r="Y90" s="7"/>
      <c r="Z90" s="7"/>
      <c r="AA90" s="7"/>
      <c r="AB90" s="7"/>
      <c r="AC90" s="7"/>
      <c r="AD90" s="7"/>
      <c r="AE90" s="7"/>
    </row>
    <row r="91" spans="1:31" ht="22.5" customHeight="1">
      <c r="A91" t="s">
        <v>14467</v>
      </c>
      <c r="B91" s="7" t="s">
        <v>594</v>
      </c>
      <c r="C91" s="7" t="s">
        <v>11886</v>
      </c>
      <c r="D91" s="7" t="s">
        <v>11887</v>
      </c>
      <c r="E91" s="7" t="s">
        <v>11888</v>
      </c>
      <c r="F91" s="7" t="s">
        <v>11889</v>
      </c>
      <c r="G91" s="7"/>
      <c r="H91" s="17" t="s">
        <v>11890</v>
      </c>
      <c r="I91" s="7">
        <v>3.9</v>
      </c>
      <c r="J91" s="7">
        <v>205</v>
      </c>
      <c r="K91" s="7" t="s">
        <v>11891</v>
      </c>
      <c r="L91" s="7" t="s">
        <v>11892</v>
      </c>
      <c r="M91" s="7" t="s">
        <v>594</v>
      </c>
      <c r="N91" s="7" t="s">
        <v>316</v>
      </c>
      <c r="O91" s="7"/>
      <c r="P91" s="7"/>
      <c r="Q91" s="7"/>
      <c r="R91" s="7"/>
      <c r="S91" s="7"/>
      <c r="T91" s="7"/>
      <c r="U91" s="7"/>
      <c r="V91" s="7"/>
      <c r="W91" s="7"/>
      <c r="X91" s="7"/>
      <c r="Y91" s="7"/>
      <c r="Z91" s="7"/>
      <c r="AA91" s="7"/>
      <c r="AB91" s="7"/>
      <c r="AC91" s="7"/>
      <c r="AD91" s="7"/>
      <c r="AE91" s="7"/>
    </row>
    <row r="92" spans="1:31" ht="22.5" customHeight="1">
      <c r="A92" t="s">
        <v>14467</v>
      </c>
      <c r="B92" s="7" t="s">
        <v>594</v>
      </c>
      <c r="C92" s="7" t="s">
        <v>11893</v>
      </c>
      <c r="D92" s="7" t="s">
        <v>11894</v>
      </c>
      <c r="E92" s="7" t="s">
        <v>11895</v>
      </c>
      <c r="F92" s="7" t="s">
        <v>11896</v>
      </c>
      <c r="G92" s="7"/>
      <c r="H92" s="17" t="s">
        <v>11897</v>
      </c>
      <c r="I92" s="7">
        <v>4.5999999999999996</v>
      </c>
      <c r="J92" s="7">
        <v>201</v>
      </c>
      <c r="K92" s="7" t="s">
        <v>11898</v>
      </c>
      <c r="L92" s="7" t="s">
        <v>11899</v>
      </c>
      <c r="M92" s="7" t="s">
        <v>11900</v>
      </c>
      <c r="N92" s="7" t="s">
        <v>316</v>
      </c>
      <c r="O92" s="7"/>
      <c r="P92" s="7"/>
      <c r="Q92" s="7"/>
      <c r="R92" s="7"/>
      <c r="S92" s="7"/>
      <c r="T92" s="7"/>
      <c r="U92" s="7"/>
      <c r="V92" s="7"/>
      <c r="W92" s="7"/>
      <c r="X92" s="7"/>
      <c r="Y92" s="7"/>
      <c r="Z92" s="7"/>
      <c r="AA92" s="7"/>
      <c r="AB92" s="7"/>
      <c r="AC92" s="7"/>
      <c r="AD92" s="7"/>
      <c r="AE92" s="7"/>
    </row>
    <row r="93" spans="1:31" ht="22.5" customHeight="1">
      <c r="A93" t="s">
        <v>14467</v>
      </c>
      <c r="B93" s="7" t="s">
        <v>594</v>
      </c>
      <c r="C93" s="7" t="s">
        <v>11901</v>
      </c>
      <c r="D93" s="7" t="s">
        <v>11902</v>
      </c>
      <c r="E93" s="7" t="s">
        <v>11903</v>
      </c>
      <c r="F93" s="7" t="s">
        <v>11904</v>
      </c>
      <c r="G93" s="7"/>
      <c r="H93" s="17" t="s">
        <v>11905</v>
      </c>
      <c r="I93" s="7">
        <v>5</v>
      </c>
      <c r="J93" s="7">
        <v>148</v>
      </c>
      <c r="K93" s="7" t="s">
        <v>11906</v>
      </c>
      <c r="L93" s="7" t="s">
        <v>11907</v>
      </c>
      <c r="M93" s="7" t="s">
        <v>594</v>
      </c>
      <c r="N93" s="7" t="s">
        <v>316</v>
      </c>
      <c r="O93" s="7"/>
      <c r="P93" s="7"/>
      <c r="Q93" s="7"/>
      <c r="R93" s="7"/>
      <c r="S93" s="7"/>
      <c r="T93" s="7"/>
      <c r="U93" s="7"/>
      <c r="V93" s="7"/>
      <c r="W93" s="7"/>
      <c r="X93" s="7"/>
      <c r="Y93" s="7"/>
      <c r="Z93" s="7"/>
      <c r="AA93" s="7"/>
      <c r="AB93" s="7"/>
      <c r="AC93" s="7"/>
      <c r="AD93" s="7"/>
      <c r="AE93" s="7"/>
    </row>
    <row r="94" spans="1:31" ht="22.5" customHeight="1">
      <c r="A94" t="s">
        <v>14467</v>
      </c>
      <c r="B94" s="7" t="s">
        <v>594</v>
      </c>
      <c r="C94" s="7" t="s">
        <v>11908</v>
      </c>
      <c r="D94" s="7" t="s">
        <v>11908</v>
      </c>
      <c r="E94" s="7" t="s">
        <v>11909</v>
      </c>
      <c r="F94" s="7" t="s">
        <v>11855</v>
      </c>
      <c r="G94" s="7"/>
      <c r="H94" s="17" t="s">
        <v>11910</v>
      </c>
      <c r="I94" s="7">
        <v>5</v>
      </c>
      <c r="J94" s="7">
        <v>1</v>
      </c>
      <c r="K94" s="7" t="s">
        <v>11911</v>
      </c>
      <c r="L94" s="7" t="s">
        <v>10520</v>
      </c>
      <c r="M94" s="7" t="s">
        <v>594</v>
      </c>
      <c r="N94" s="7" t="s">
        <v>316</v>
      </c>
      <c r="O94" s="7"/>
      <c r="P94" s="7"/>
      <c r="Q94" s="7"/>
      <c r="R94" s="7"/>
      <c r="S94" s="7"/>
      <c r="T94" s="7"/>
      <c r="U94" s="7"/>
      <c r="V94" s="7"/>
      <c r="W94" s="7"/>
      <c r="X94" s="7"/>
      <c r="Y94" s="7"/>
      <c r="Z94" s="7"/>
      <c r="AA94" s="7"/>
      <c r="AB94" s="7"/>
      <c r="AC94" s="7"/>
      <c r="AD94" s="7"/>
      <c r="AE94" s="7"/>
    </row>
    <row r="95" spans="1:31" ht="22.5" customHeight="1">
      <c r="A95" t="s">
        <v>14467</v>
      </c>
      <c r="B95" s="7" t="s">
        <v>594</v>
      </c>
      <c r="C95" s="7" t="s">
        <v>11912</v>
      </c>
      <c r="D95" s="7" t="s">
        <v>11860</v>
      </c>
      <c r="E95" s="7" t="s">
        <v>11913</v>
      </c>
      <c r="F95" s="7" t="s">
        <v>11914</v>
      </c>
      <c r="G95" s="7"/>
      <c r="H95" s="17" t="s">
        <v>11862</v>
      </c>
      <c r="I95" s="7">
        <v>4.5999999999999996</v>
      </c>
      <c r="J95" s="7">
        <v>9</v>
      </c>
      <c r="K95" s="7" t="s">
        <v>11915</v>
      </c>
      <c r="L95" s="7" t="s">
        <v>10506</v>
      </c>
      <c r="M95" s="7" t="s">
        <v>594</v>
      </c>
      <c r="N95" s="7" t="s">
        <v>594</v>
      </c>
      <c r="O95" s="7"/>
      <c r="P95" s="7"/>
      <c r="Q95" s="7"/>
      <c r="R95" s="7"/>
      <c r="S95" s="7"/>
      <c r="T95" s="7"/>
      <c r="U95" s="7"/>
      <c r="V95" s="7"/>
      <c r="W95" s="7"/>
      <c r="X95" s="7"/>
      <c r="Y95" s="7"/>
      <c r="Z95" s="7"/>
      <c r="AA95" s="7"/>
      <c r="AB95" s="7"/>
      <c r="AC95" s="7"/>
      <c r="AD95" s="7"/>
      <c r="AE95" s="7"/>
    </row>
    <row r="96" spans="1:31" ht="22.5" customHeight="1">
      <c r="A96" t="s">
        <v>14467</v>
      </c>
      <c r="B96" s="7" t="s">
        <v>594</v>
      </c>
      <c r="C96" s="7" t="s">
        <v>11916</v>
      </c>
      <c r="D96" s="7" t="s">
        <v>11917</v>
      </c>
      <c r="E96" s="7" t="s">
        <v>11918</v>
      </c>
      <c r="F96" s="7" t="s">
        <v>11919</v>
      </c>
      <c r="G96" s="7"/>
      <c r="H96" s="17" t="s">
        <v>11920</v>
      </c>
      <c r="I96" s="7">
        <v>4.4000000000000004</v>
      </c>
      <c r="J96" s="7">
        <v>14</v>
      </c>
      <c r="K96" s="7" t="s">
        <v>11921</v>
      </c>
      <c r="L96" s="7" t="s">
        <v>11922</v>
      </c>
      <c r="M96" s="7" t="s">
        <v>594</v>
      </c>
      <c r="N96" s="7" t="s">
        <v>316</v>
      </c>
      <c r="O96" s="7"/>
      <c r="P96" s="7"/>
      <c r="Q96" s="7"/>
      <c r="R96" s="7"/>
      <c r="S96" s="7"/>
      <c r="T96" s="7"/>
      <c r="U96" s="7"/>
      <c r="V96" s="7"/>
      <c r="W96" s="7"/>
      <c r="X96" s="7"/>
      <c r="Y96" s="7"/>
      <c r="Z96" s="7"/>
      <c r="AA96" s="7"/>
      <c r="AB96" s="7"/>
      <c r="AC96" s="7"/>
      <c r="AD96" s="7"/>
      <c r="AE96" s="7"/>
    </row>
    <row r="97" spans="1:31" ht="22.5" customHeight="1">
      <c r="A97" t="s">
        <v>14467</v>
      </c>
      <c r="B97" s="7" t="s">
        <v>594</v>
      </c>
      <c r="C97" s="7" t="s">
        <v>11923</v>
      </c>
      <c r="D97" s="7" t="s">
        <v>11924</v>
      </c>
      <c r="E97" s="7" t="s">
        <v>11925</v>
      </c>
      <c r="F97" s="7" t="s">
        <v>11926</v>
      </c>
      <c r="G97" s="7"/>
      <c r="H97" s="17" t="s">
        <v>11927</v>
      </c>
      <c r="I97" s="7">
        <v>5</v>
      </c>
      <c r="J97" s="7">
        <v>33</v>
      </c>
      <c r="K97" s="7" t="s">
        <v>11928</v>
      </c>
      <c r="L97" s="7" t="s">
        <v>11929</v>
      </c>
      <c r="M97" s="7" t="s">
        <v>11930</v>
      </c>
      <c r="N97" s="7" t="s">
        <v>316</v>
      </c>
      <c r="O97" s="7"/>
      <c r="P97" s="7"/>
      <c r="Q97" s="7"/>
      <c r="R97" s="7"/>
      <c r="S97" s="7"/>
      <c r="T97" s="7"/>
      <c r="U97" s="7"/>
      <c r="V97" s="7"/>
      <c r="W97" s="7"/>
      <c r="X97" s="7"/>
      <c r="Y97" s="7"/>
      <c r="Z97" s="7"/>
      <c r="AA97" s="7"/>
      <c r="AB97" s="7"/>
      <c r="AC97" s="7"/>
      <c r="AD97" s="7"/>
      <c r="AE97" s="7"/>
    </row>
    <row r="98" spans="1:31" ht="22.5" customHeight="1">
      <c r="A98" t="s">
        <v>14467</v>
      </c>
      <c r="B98" s="7" t="s">
        <v>594</v>
      </c>
      <c r="C98" s="7" t="s">
        <v>11931</v>
      </c>
      <c r="D98" s="7" t="s">
        <v>11932</v>
      </c>
      <c r="E98" s="7" t="s">
        <v>11933</v>
      </c>
      <c r="F98" s="7" t="s">
        <v>11934</v>
      </c>
      <c r="G98" s="7"/>
      <c r="H98" s="17" t="s">
        <v>11935</v>
      </c>
      <c r="I98" s="7">
        <v>4.4000000000000004</v>
      </c>
      <c r="J98" s="7">
        <v>131</v>
      </c>
      <c r="K98" s="7" t="s">
        <v>11936</v>
      </c>
      <c r="L98" s="7" t="s">
        <v>11937</v>
      </c>
      <c r="M98" s="7" t="s">
        <v>594</v>
      </c>
      <c r="N98" s="7" t="s">
        <v>316</v>
      </c>
      <c r="O98" s="7"/>
      <c r="P98" s="7"/>
      <c r="Q98" s="7"/>
      <c r="R98" s="7"/>
      <c r="S98" s="7"/>
      <c r="T98" s="7"/>
      <c r="U98" s="7"/>
      <c r="V98" s="7"/>
      <c r="W98" s="7"/>
      <c r="X98" s="7"/>
      <c r="Y98" s="7"/>
      <c r="Z98" s="7"/>
      <c r="AA98" s="7"/>
      <c r="AB98" s="7"/>
      <c r="AC98" s="7"/>
      <c r="AD98" s="7"/>
      <c r="AE98" s="7"/>
    </row>
    <row r="99" spans="1:31" ht="22.5" customHeight="1">
      <c r="A99" t="s">
        <v>14467</v>
      </c>
      <c r="B99" s="7" t="s">
        <v>594</v>
      </c>
      <c r="C99" s="7" t="s">
        <v>11938</v>
      </c>
      <c r="D99" s="7" t="s">
        <v>11939</v>
      </c>
      <c r="E99" s="7" t="s">
        <v>11940</v>
      </c>
      <c r="F99" s="7" t="s">
        <v>11827</v>
      </c>
      <c r="G99" s="7"/>
      <c r="H99" s="17" t="s">
        <v>11941</v>
      </c>
      <c r="I99" s="7">
        <v>4.2</v>
      </c>
      <c r="J99" s="7">
        <v>10</v>
      </c>
      <c r="K99" s="7" t="s">
        <v>11942</v>
      </c>
      <c r="L99" s="7" t="s">
        <v>11943</v>
      </c>
      <c r="M99" s="7" t="s">
        <v>594</v>
      </c>
      <c r="N99" s="7" t="s">
        <v>11944</v>
      </c>
      <c r="O99" s="7"/>
      <c r="P99" s="7"/>
      <c r="Q99" s="7"/>
      <c r="R99" s="7"/>
      <c r="S99" s="7"/>
      <c r="T99" s="7"/>
      <c r="U99" s="7"/>
      <c r="V99" s="7"/>
      <c r="W99" s="7"/>
      <c r="X99" s="7"/>
      <c r="Y99" s="7"/>
      <c r="Z99" s="7"/>
      <c r="AA99" s="7"/>
      <c r="AB99" s="7"/>
      <c r="AC99" s="7"/>
      <c r="AD99" s="7"/>
      <c r="AE99" s="7"/>
    </row>
    <row r="100" spans="1:31" ht="22.5" customHeight="1">
      <c r="A100" t="s">
        <v>14467</v>
      </c>
      <c r="B100" s="7" t="s">
        <v>594</v>
      </c>
      <c r="C100" s="7" t="s">
        <v>11945</v>
      </c>
      <c r="D100" s="7" t="s">
        <v>11946</v>
      </c>
      <c r="E100" s="7" t="s">
        <v>11947</v>
      </c>
      <c r="F100" s="7" t="s">
        <v>11948</v>
      </c>
      <c r="G100" s="7"/>
      <c r="H100" s="17" t="s">
        <v>11949</v>
      </c>
      <c r="I100" s="7">
        <v>4.3</v>
      </c>
      <c r="J100" s="7">
        <v>205</v>
      </c>
      <c r="K100" s="7" t="s">
        <v>11950</v>
      </c>
      <c r="L100" s="7" t="s">
        <v>11951</v>
      </c>
      <c r="M100" s="7" t="s">
        <v>594</v>
      </c>
      <c r="N100" s="7" t="s">
        <v>316</v>
      </c>
      <c r="O100" s="7"/>
      <c r="P100" s="7"/>
      <c r="Q100" s="7"/>
      <c r="R100" s="7"/>
      <c r="S100" s="7"/>
      <c r="T100" s="7"/>
      <c r="U100" s="7"/>
      <c r="V100" s="7"/>
      <c r="W100" s="7"/>
      <c r="X100" s="7"/>
      <c r="Y100" s="7"/>
      <c r="Z100" s="7"/>
      <c r="AA100" s="7"/>
      <c r="AB100" s="7"/>
      <c r="AC100" s="7"/>
      <c r="AD100" s="7"/>
      <c r="AE100" s="7"/>
    </row>
    <row r="101" spans="1:31" ht="22.5" customHeight="1">
      <c r="A101" t="s">
        <v>14467</v>
      </c>
      <c r="B101" s="7" t="s">
        <v>594</v>
      </c>
      <c r="C101" s="7" t="s">
        <v>11952</v>
      </c>
      <c r="D101" s="7" t="s">
        <v>11953</v>
      </c>
      <c r="E101" s="7" t="s">
        <v>11954</v>
      </c>
      <c r="F101" s="7" t="s">
        <v>11955</v>
      </c>
      <c r="G101" s="7"/>
      <c r="H101" s="17" t="s">
        <v>11956</v>
      </c>
      <c r="I101" s="7">
        <v>5</v>
      </c>
      <c r="J101" s="7">
        <v>16</v>
      </c>
      <c r="K101" s="7" t="s">
        <v>11957</v>
      </c>
      <c r="L101" s="7" t="s">
        <v>11851</v>
      </c>
      <c r="M101" s="7" t="s">
        <v>594</v>
      </c>
      <c r="N101" s="7" t="s">
        <v>316</v>
      </c>
      <c r="O101" s="7"/>
      <c r="P101" s="7"/>
      <c r="Q101" s="7"/>
      <c r="R101" s="7"/>
      <c r="S101" s="7"/>
      <c r="T101" s="7"/>
      <c r="U101" s="7"/>
      <c r="V101" s="7"/>
      <c r="W101" s="7"/>
      <c r="X101" s="7"/>
      <c r="Y101" s="7"/>
      <c r="Z101" s="7"/>
      <c r="AA101" s="7"/>
      <c r="AB101" s="7"/>
      <c r="AC101" s="7"/>
      <c r="AD101" s="7"/>
      <c r="AE101" s="7"/>
    </row>
    <row r="102" spans="1:31" ht="22.5" customHeight="1">
      <c r="A102" t="s">
        <v>14467</v>
      </c>
      <c r="B102" s="7" t="s">
        <v>11958</v>
      </c>
      <c r="C102" s="7" t="s">
        <v>11959</v>
      </c>
      <c r="D102" s="7" t="s">
        <v>11960</v>
      </c>
      <c r="E102" s="7" t="s">
        <v>11961</v>
      </c>
      <c r="F102" s="7" t="s">
        <v>11962</v>
      </c>
      <c r="G102" s="7"/>
      <c r="H102" s="17" t="s">
        <v>11963</v>
      </c>
      <c r="I102" s="7">
        <v>4.5999999999999996</v>
      </c>
      <c r="J102" s="7">
        <v>662</v>
      </c>
      <c r="K102" s="7" t="s">
        <v>11964</v>
      </c>
      <c r="L102" s="7" t="s">
        <v>11965</v>
      </c>
      <c r="M102" s="7" t="s">
        <v>765</v>
      </c>
      <c r="N102" s="7" t="s">
        <v>316</v>
      </c>
      <c r="O102" s="7"/>
      <c r="P102" s="7"/>
      <c r="Q102" s="7"/>
      <c r="R102" s="7"/>
      <c r="S102" s="7"/>
      <c r="T102" s="7"/>
      <c r="U102" s="7"/>
      <c r="V102" s="7"/>
      <c r="W102" s="7"/>
      <c r="X102" s="7"/>
      <c r="Y102" s="7"/>
      <c r="Z102" s="7"/>
      <c r="AA102" s="7"/>
      <c r="AB102" s="7"/>
      <c r="AC102" s="7"/>
      <c r="AD102" s="7"/>
      <c r="AE102" s="7"/>
    </row>
    <row r="103" spans="1:31" ht="22.5" customHeight="1">
      <c r="A103" t="s">
        <v>14467</v>
      </c>
      <c r="B103" s="7" t="s">
        <v>11958</v>
      </c>
      <c r="C103" s="7" t="s">
        <v>11966</v>
      </c>
      <c r="D103" s="7" t="s">
        <v>11967</v>
      </c>
      <c r="E103" s="7" t="s">
        <v>11968</v>
      </c>
      <c r="F103" s="7" t="s">
        <v>11969</v>
      </c>
      <c r="G103" s="7"/>
      <c r="H103" s="17" t="s">
        <v>11970</v>
      </c>
      <c r="I103" s="9">
        <v>4.2</v>
      </c>
      <c r="J103" s="9">
        <v>218</v>
      </c>
      <c r="K103" s="7" t="s">
        <v>11971</v>
      </c>
      <c r="L103" s="7" t="s">
        <v>11972</v>
      </c>
      <c r="M103" s="7" t="s">
        <v>2410</v>
      </c>
      <c r="N103" s="7" t="s">
        <v>316</v>
      </c>
      <c r="O103" s="7"/>
      <c r="P103" s="7"/>
      <c r="Q103" s="7"/>
      <c r="R103" s="7"/>
      <c r="S103" s="7"/>
      <c r="T103" s="7"/>
      <c r="U103" s="7"/>
      <c r="V103" s="7"/>
      <c r="W103" s="7"/>
      <c r="X103" s="7"/>
      <c r="Y103" s="7"/>
      <c r="Z103" s="7"/>
      <c r="AA103" s="7"/>
      <c r="AB103" s="7"/>
      <c r="AC103" s="7"/>
      <c r="AD103" s="7"/>
      <c r="AE103" s="7"/>
    </row>
    <row r="104" spans="1:31" ht="22.5" customHeight="1">
      <c r="A104" t="s">
        <v>14467</v>
      </c>
      <c r="B104" s="7" t="s">
        <v>11958</v>
      </c>
      <c r="C104" s="7" t="s">
        <v>11973</v>
      </c>
      <c r="D104" s="7" t="s">
        <v>11974</v>
      </c>
      <c r="E104" s="7" t="s">
        <v>11975</v>
      </c>
      <c r="F104" s="7" t="s">
        <v>11976</v>
      </c>
      <c r="G104" s="7"/>
      <c r="H104" s="17" t="s">
        <v>11977</v>
      </c>
      <c r="I104" s="7">
        <v>4.9000000000000004</v>
      </c>
      <c r="J104" s="7">
        <v>65</v>
      </c>
      <c r="K104" s="9" t="s">
        <v>11978</v>
      </c>
      <c r="L104" s="7" t="s">
        <v>11979</v>
      </c>
      <c r="M104" s="7" t="s">
        <v>765</v>
      </c>
      <c r="N104" s="7" t="s">
        <v>316</v>
      </c>
      <c r="O104" s="7"/>
      <c r="P104" s="7"/>
      <c r="Q104" s="7"/>
      <c r="R104" s="7"/>
      <c r="S104" s="7"/>
      <c r="T104" s="7"/>
      <c r="U104" s="7"/>
      <c r="V104" s="7"/>
      <c r="W104" s="7"/>
      <c r="X104" s="7"/>
      <c r="Y104" s="7"/>
      <c r="Z104" s="7"/>
      <c r="AA104" s="7"/>
      <c r="AB104" s="7"/>
      <c r="AC104" s="7"/>
      <c r="AD104" s="7"/>
      <c r="AE104" s="7"/>
    </row>
    <row r="105" spans="1:31" ht="22.5" customHeight="1">
      <c r="A105" t="s">
        <v>14467</v>
      </c>
      <c r="B105" s="7" t="s">
        <v>11958</v>
      </c>
      <c r="C105" s="7" t="s">
        <v>11980</v>
      </c>
      <c r="D105" s="7" t="s">
        <v>11981</v>
      </c>
      <c r="E105" s="7" t="s">
        <v>11982</v>
      </c>
      <c r="F105" s="7" t="s">
        <v>11983</v>
      </c>
      <c r="G105" s="7"/>
      <c r="H105" s="17" t="s">
        <v>11984</v>
      </c>
      <c r="I105" s="7">
        <v>5</v>
      </c>
      <c r="J105" s="7">
        <v>7</v>
      </c>
      <c r="K105" s="7" t="s">
        <v>11985</v>
      </c>
      <c r="L105" s="7" t="s">
        <v>11986</v>
      </c>
      <c r="M105" s="7" t="s">
        <v>765</v>
      </c>
      <c r="N105" s="7" t="s">
        <v>316</v>
      </c>
      <c r="O105" s="7"/>
      <c r="P105" s="7"/>
      <c r="Q105" s="7"/>
      <c r="R105" s="7"/>
      <c r="S105" s="7"/>
      <c r="T105" s="7"/>
      <c r="U105" s="7"/>
      <c r="V105" s="7"/>
      <c r="W105" s="7"/>
      <c r="X105" s="7"/>
      <c r="Y105" s="7"/>
      <c r="Z105" s="7"/>
      <c r="AA105" s="7"/>
      <c r="AB105" s="7"/>
      <c r="AC105" s="7"/>
      <c r="AD105" s="7"/>
      <c r="AE105" s="7"/>
    </row>
    <row r="106" spans="1:31" ht="22.5" customHeight="1">
      <c r="A106" t="s">
        <v>14467</v>
      </c>
      <c r="B106" s="7" t="s">
        <v>11958</v>
      </c>
      <c r="C106" s="7" t="s">
        <v>11987</v>
      </c>
      <c r="D106" s="7" t="s">
        <v>11988</v>
      </c>
      <c r="E106" s="7" t="s">
        <v>11989</v>
      </c>
      <c r="F106" s="7" t="s">
        <v>11990</v>
      </c>
      <c r="G106" s="7"/>
      <c r="H106" s="17" t="s">
        <v>11991</v>
      </c>
      <c r="I106" s="7">
        <v>4.9000000000000004</v>
      </c>
      <c r="J106" s="7">
        <v>104</v>
      </c>
      <c r="K106" s="7" t="s">
        <v>11992</v>
      </c>
      <c r="L106" s="7" t="s">
        <v>11993</v>
      </c>
      <c r="M106" s="7" t="s">
        <v>2608</v>
      </c>
      <c r="N106" s="7" t="s">
        <v>119</v>
      </c>
      <c r="O106" s="7"/>
      <c r="P106" s="7"/>
      <c r="Q106" s="7"/>
      <c r="R106" s="7"/>
      <c r="S106" s="7"/>
      <c r="T106" s="7"/>
      <c r="U106" s="7"/>
      <c r="V106" s="7"/>
      <c r="W106" s="7"/>
      <c r="X106" s="7"/>
      <c r="Y106" s="7"/>
      <c r="Z106" s="7"/>
      <c r="AA106" s="7"/>
      <c r="AB106" s="7"/>
      <c r="AC106" s="7"/>
      <c r="AD106" s="7"/>
      <c r="AE106" s="7"/>
    </row>
    <row r="107" spans="1:31" ht="22.5" customHeight="1">
      <c r="A107" t="s">
        <v>14467</v>
      </c>
      <c r="B107" s="7" t="s">
        <v>11958</v>
      </c>
      <c r="C107" s="7" t="s">
        <v>11994</v>
      </c>
      <c r="D107" s="7" t="s">
        <v>11995</v>
      </c>
      <c r="E107" s="7" t="s">
        <v>11996</v>
      </c>
      <c r="F107" s="7" t="s">
        <v>11997</v>
      </c>
      <c r="G107" s="7"/>
      <c r="H107" s="17" t="s">
        <v>11998</v>
      </c>
      <c r="I107" s="7">
        <v>4</v>
      </c>
      <c r="J107" s="7">
        <v>48</v>
      </c>
      <c r="K107" s="7" t="s">
        <v>11999</v>
      </c>
      <c r="L107" s="7" t="s">
        <v>12000</v>
      </c>
      <c r="M107" s="7" t="s">
        <v>765</v>
      </c>
      <c r="N107" s="7" t="s">
        <v>316</v>
      </c>
      <c r="O107" s="7"/>
      <c r="P107" s="7"/>
      <c r="Q107" s="7"/>
      <c r="R107" s="7"/>
      <c r="S107" s="7"/>
      <c r="T107" s="7"/>
      <c r="U107" s="7"/>
      <c r="V107" s="7"/>
      <c r="W107" s="7"/>
      <c r="X107" s="7"/>
      <c r="Y107" s="7"/>
      <c r="Z107" s="7"/>
      <c r="AA107" s="7"/>
      <c r="AB107" s="7"/>
      <c r="AC107" s="7"/>
      <c r="AD107" s="7"/>
      <c r="AE107" s="7"/>
    </row>
    <row r="108" spans="1:31" ht="22.5" customHeight="1">
      <c r="A108" t="s">
        <v>14467</v>
      </c>
      <c r="B108" s="7" t="s">
        <v>11958</v>
      </c>
      <c r="C108" s="7" t="s">
        <v>12001</v>
      </c>
      <c r="D108" s="7" t="s">
        <v>12002</v>
      </c>
      <c r="E108" s="7" t="s">
        <v>12003</v>
      </c>
      <c r="F108" s="7" t="s">
        <v>12004</v>
      </c>
      <c r="G108" s="7"/>
      <c r="H108" s="17" t="s">
        <v>12005</v>
      </c>
      <c r="I108" s="7">
        <v>5</v>
      </c>
      <c r="J108" s="7">
        <v>130</v>
      </c>
      <c r="K108" s="7" t="s">
        <v>12006</v>
      </c>
      <c r="L108" s="7" t="s">
        <v>12007</v>
      </c>
      <c r="M108" s="7" t="s">
        <v>765</v>
      </c>
      <c r="N108" s="7" t="s">
        <v>12008</v>
      </c>
      <c r="O108" s="7"/>
      <c r="P108" s="7"/>
      <c r="Q108" s="7"/>
      <c r="R108" s="7"/>
      <c r="S108" s="7"/>
      <c r="T108" s="7"/>
      <c r="U108" s="7"/>
      <c r="V108" s="7"/>
      <c r="W108" s="7"/>
      <c r="X108" s="7"/>
      <c r="Y108" s="7"/>
      <c r="Z108" s="7"/>
      <c r="AA108" s="7"/>
      <c r="AB108" s="7"/>
      <c r="AC108" s="7"/>
      <c r="AD108" s="7"/>
      <c r="AE108" s="7"/>
    </row>
    <row r="109" spans="1:31" ht="22.5" customHeight="1">
      <c r="A109" t="s">
        <v>14467</v>
      </c>
      <c r="B109" s="7" t="s">
        <v>11958</v>
      </c>
      <c r="C109" s="7" t="s">
        <v>12009</v>
      </c>
      <c r="D109" s="7" t="s">
        <v>12010</v>
      </c>
      <c r="E109" s="7" t="s">
        <v>12011</v>
      </c>
      <c r="F109" s="7" t="s">
        <v>12012</v>
      </c>
      <c r="G109" s="7"/>
      <c r="H109" s="17" t="s">
        <v>12013</v>
      </c>
      <c r="I109" s="7">
        <v>4.4000000000000004</v>
      </c>
      <c r="J109" s="7">
        <v>47</v>
      </c>
      <c r="K109" s="7" t="s">
        <v>12014</v>
      </c>
      <c r="L109" s="7" t="s">
        <v>12015</v>
      </c>
      <c r="M109" s="7" t="s">
        <v>765</v>
      </c>
      <c r="N109" s="7" t="s">
        <v>316</v>
      </c>
      <c r="O109" s="7"/>
      <c r="P109" s="7"/>
      <c r="Q109" s="7"/>
      <c r="R109" s="7"/>
      <c r="S109" s="7"/>
      <c r="T109" s="7"/>
      <c r="U109" s="7"/>
      <c r="V109" s="7"/>
      <c r="W109" s="7"/>
      <c r="X109" s="7"/>
      <c r="Y109" s="7"/>
      <c r="Z109" s="7"/>
      <c r="AA109" s="7"/>
      <c r="AB109" s="7"/>
      <c r="AC109" s="7"/>
      <c r="AD109" s="7"/>
      <c r="AE109" s="7"/>
    </row>
    <row r="110" spans="1:31" ht="22.5" customHeight="1">
      <c r="A110" t="s">
        <v>14467</v>
      </c>
      <c r="B110" s="7" t="s">
        <v>11958</v>
      </c>
      <c r="C110" s="7" t="s">
        <v>12016</v>
      </c>
      <c r="D110" s="7" t="s">
        <v>12017</v>
      </c>
      <c r="E110" s="7" t="s">
        <v>12018</v>
      </c>
      <c r="F110" s="7" t="s">
        <v>12019</v>
      </c>
      <c r="G110" s="7"/>
      <c r="H110" s="17" t="s">
        <v>12020</v>
      </c>
      <c r="I110" s="7">
        <v>4.7</v>
      </c>
      <c r="J110" s="7">
        <v>38</v>
      </c>
      <c r="K110" s="7" t="s">
        <v>12021</v>
      </c>
      <c r="L110" s="7" t="s">
        <v>12022</v>
      </c>
      <c r="M110" s="7" t="s">
        <v>5190</v>
      </c>
      <c r="N110" s="7" t="s">
        <v>316</v>
      </c>
      <c r="O110" s="7"/>
      <c r="P110" s="7"/>
      <c r="Q110" s="7"/>
      <c r="R110" s="7"/>
      <c r="S110" s="7"/>
      <c r="T110" s="7"/>
      <c r="U110" s="7"/>
      <c r="V110" s="7"/>
      <c r="W110" s="7"/>
      <c r="X110" s="7"/>
      <c r="Y110" s="7"/>
      <c r="Z110" s="7"/>
      <c r="AA110" s="7"/>
      <c r="AB110" s="7"/>
      <c r="AC110" s="7"/>
      <c r="AD110" s="7"/>
      <c r="AE110" s="7"/>
    </row>
    <row r="111" spans="1:31" ht="22.5" customHeight="1">
      <c r="A111" t="s">
        <v>14467</v>
      </c>
      <c r="B111" s="7" t="s">
        <v>11958</v>
      </c>
      <c r="C111" s="7" t="s">
        <v>12023</v>
      </c>
      <c r="D111" s="7" t="s">
        <v>12023</v>
      </c>
      <c r="E111" s="7" t="s">
        <v>12024</v>
      </c>
      <c r="F111" s="7" t="s">
        <v>12025</v>
      </c>
      <c r="G111" s="7"/>
      <c r="H111" s="17" t="s">
        <v>12026</v>
      </c>
      <c r="I111" s="7">
        <v>4.4000000000000004</v>
      </c>
      <c r="J111" s="7">
        <v>20</v>
      </c>
      <c r="K111" s="7" t="s">
        <v>12027</v>
      </c>
      <c r="L111" s="7" t="s">
        <v>12028</v>
      </c>
      <c r="M111" s="7" t="s">
        <v>765</v>
      </c>
      <c r="N111" s="7" t="s">
        <v>12029</v>
      </c>
      <c r="O111" s="7"/>
      <c r="P111" s="7"/>
      <c r="Q111" s="7"/>
      <c r="R111" s="7"/>
      <c r="S111" s="7"/>
      <c r="T111" s="7"/>
      <c r="U111" s="7"/>
      <c r="V111" s="7"/>
      <c r="W111" s="7"/>
      <c r="X111" s="7"/>
      <c r="Y111" s="7"/>
      <c r="Z111" s="7"/>
      <c r="AA111" s="7"/>
      <c r="AB111" s="7"/>
      <c r="AC111" s="7"/>
      <c r="AD111" s="7"/>
      <c r="AE111" s="7"/>
    </row>
    <row r="112" spans="1:31" ht="22.5" customHeight="1">
      <c r="A112" t="s">
        <v>14467</v>
      </c>
      <c r="B112" s="7" t="s">
        <v>11958</v>
      </c>
      <c r="C112" s="7" t="s">
        <v>12030</v>
      </c>
      <c r="D112" s="7" t="s">
        <v>12031</v>
      </c>
      <c r="E112" s="7" t="s">
        <v>12032</v>
      </c>
      <c r="F112" s="7" t="s">
        <v>12033</v>
      </c>
      <c r="G112" s="7"/>
      <c r="H112" s="17" t="s">
        <v>12034</v>
      </c>
      <c r="I112" s="7">
        <v>4.7</v>
      </c>
      <c r="J112" s="7">
        <v>47</v>
      </c>
      <c r="K112" s="7" t="s">
        <v>12035</v>
      </c>
      <c r="L112" s="7" t="s">
        <v>12036</v>
      </c>
      <c r="M112" s="7" t="s">
        <v>765</v>
      </c>
      <c r="N112" s="7" t="s">
        <v>765</v>
      </c>
      <c r="O112" s="7"/>
      <c r="P112" s="7"/>
      <c r="Q112" s="7"/>
      <c r="R112" s="7"/>
      <c r="S112" s="7"/>
      <c r="T112" s="7"/>
      <c r="U112" s="7"/>
      <c r="V112" s="7"/>
      <c r="W112" s="7"/>
      <c r="X112" s="7"/>
      <c r="Y112" s="7"/>
      <c r="Z112" s="7"/>
      <c r="AA112" s="7"/>
      <c r="AB112" s="7"/>
      <c r="AC112" s="7"/>
      <c r="AD112" s="7"/>
      <c r="AE112" s="7"/>
    </row>
    <row r="113" spans="1:31" ht="22.5" customHeight="1">
      <c r="A113" t="s">
        <v>14467</v>
      </c>
      <c r="B113" s="7" t="s">
        <v>11958</v>
      </c>
      <c r="C113" s="7" t="s">
        <v>12037</v>
      </c>
      <c r="D113" s="7" t="s">
        <v>12038</v>
      </c>
      <c r="E113" s="7" t="s">
        <v>12039</v>
      </c>
      <c r="F113" s="7" t="s">
        <v>12040</v>
      </c>
      <c r="G113" s="7"/>
      <c r="H113" s="17" t="s">
        <v>12041</v>
      </c>
      <c r="I113" s="7">
        <v>4.4000000000000004</v>
      </c>
      <c r="J113" s="7">
        <v>11</v>
      </c>
      <c r="K113" s="7" t="s">
        <v>12042</v>
      </c>
      <c r="L113" s="7" t="s">
        <v>12043</v>
      </c>
      <c r="M113" s="7" t="s">
        <v>3820</v>
      </c>
      <c r="N113" s="7" t="s">
        <v>316</v>
      </c>
      <c r="O113" s="7"/>
      <c r="P113" s="7"/>
      <c r="Q113" s="7"/>
      <c r="R113" s="7"/>
      <c r="S113" s="7"/>
      <c r="T113" s="7"/>
      <c r="U113" s="7"/>
      <c r="V113" s="7"/>
      <c r="W113" s="7"/>
      <c r="X113" s="7"/>
      <c r="Y113" s="7"/>
      <c r="Z113" s="7"/>
      <c r="AA113" s="7"/>
      <c r="AB113" s="7"/>
      <c r="AC113" s="7"/>
      <c r="AD113" s="7"/>
      <c r="AE113" s="7"/>
    </row>
    <row r="114" spans="1:31" ht="22.5" customHeight="1">
      <c r="A114" t="s">
        <v>14467</v>
      </c>
      <c r="B114" s="7" t="s">
        <v>11958</v>
      </c>
      <c r="C114" s="7" t="s">
        <v>12044</v>
      </c>
      <c r="D114" s="7" t="s">
        <v>12045</v>
      </c>
      <c r="E114" s="7" t="s">
        <v>12046</v>
      </c>
      <c r="F114" s="7" t="s">
        <v>12047</v>
      </c>
      <c r="G114" s="7"/>
      <c r="H114" s="17" t="s">
        <v>12048</v>
      </c>
      <c r="I114" s="7">
        <v>4.9000000000000004</v>
      </c>
      <c r="J114" s="7">
        <v>211</v>
      </c>
      <c r="K114" s="7" t="s">
        <v>12049</v>
      </c>
      <c r="L114" s="7" t="s">
        <v>12050</v>
      </c>
      <c r="M114" s="7" t="s">
        <v>765</v>
      </c>
      <c r="N114" s="7" t="s">
        <v>316</v>
      </c>
      <c r="O114" s="7"/>
      <c r="P114" s="7"/>
      <c r="Q114" s="7"/>
      <c r="R114" s="7"/>
      <c r="S114" s="7"/>
      <c r="T114" s="7"/>
      <c r="U114" s="7"/>
      <c r="V114" s="7"/>
      <c r="W114" s="7"/>
      <c r="X114" s="7"/>
      <c r="Y114" s="7"/>
      <c r="Z114" s="7"/>
      <c r="AA114" s="7"/>
      <c r="AB114" s="7"/>
      <c r="AC114" s="7"/>
      <c r="AD114" s="7"/>
      <c r="AE114" s="7"/>
    </row>
    <row r="115" spans="1:31" ht="22.5" customHeight="1">
      <c r="A115" t="s">
        <v>14467</v>
      </c>
      <c r="B115" s="7" t="s">
        <v>11958</v>
      </c>
      <c r="C115" s="7" t="s">
        <v>12051</v>
      </c>
      <c r="D115" s="7" t="s">
        <v>12052</v>
      </c>
      <c r="E115" s="7" t="s">
        <v>12053</v>
      </c>
      <c r="F115" s="7" t="s">
        <v>12054</v>
      </c>
      <c r="G115" s="7"/>
      <c r="H115" s="17" t="s">
        <v>12055</v>
      </c>
      <c r="I115" s="7">
        <v>5</v>
      </c>
      <c r="J115" s="7">
        <v>11</v>
      </c>
      <c r="K115" s="7" t="s">
        <v>12056</v>
      </c>
      <c r="L115" s="7" t="s">
        <v>12057</v>
      </c>
      <c r="M115" s="7" t="s">
        <v>765</v>
      </c>
      <c r="N115" s="7" t="s">
        <v>316</v>
      </c>
      <c r="O115" s="7"/>
      <c r="P115" s="7"/>
      <c r="Q115" s="7"/>
      <c r="R115" s="7"/>
      <c r="S115" s="7"/>
      <c r="T115" s="7"/>
      <c r="U115" s="7"/>
      <c r="V115" s="7"/>
      <c r="W115" s="7"/>
      <c r="X115" s="7"/>
      <c r="Y115" s="7"/>
      <c r="Z115" s="7"/>
      <c r="AA115" s="7"/>
      <c r="AB115" s="7"/>
      <c r="AC115" s="7"/>
      <c r="AD115" s="7"/>
      <c r="AE115" s="7"/>
    </row>
    <row r="116" spans="1:31" ht="22.5" customHeight="1">
      <c r="A116" t="s">
        <v>14467</v>
      </c>
      <c r="B116" s="7" t="s">
        <v>11958</v>
      </c>
      <c r="C116" s="7" t="s">
        <v>12058</v>
      </c>
      <c r="D116" s="7" t="s">
        <v>12059</v>
      </c>
      <c r="E116" s="7" t="s">
        <v>12060</v>
      </c>
      <c r="F116" s="7" t="s">
        <v>12061</v>
      </c>
      <c r="G116" s="7"/>
      <c r="H116" s="17" t="s">
        <v>12062</v>
      </c>
      <c r="I116" s="7">
        <v>4.9000000000000004</v>
      </c>
      <c r="J116" s="7">
        <v>64</v>
      </c>
      <c r="K116" s="7" t="s">
        <v>12063</v>
      </c>
      <c r="L116" s="7" t="s">
        <v>12064</v>
      </c>
      <c r="M116" s="7" t="s">
        <v>765</v>
      </c>
      <c r="N116" s="7" t="s">
        <v>12065</v>
      </c>
      <c r="O116" s="7"/>
      <c r="P116" s="7"/>
      <c r="Q116" s="7"/>
      <c r="R116" s="7"/>
      <c r="S116" s="7"/>
      <c r="T116" s="7"/>
      <c r="U116" s="7"/>
      <c r="V116" s="7"/>
      <c r="W116" s="7"/>
      <c r="X116" s="7"/>
      <c r="Y116" s="7"/>
      <c r="Z116" s="7"/>
      <c r="AA116" s="7"/>
      <c r="AB116" s="7"/>
      <c r="AC116" s="7"/>
      <c r="AD116" s="7"/>
      <c r="AE116" s="7"/>
    </row>
    <row r="117" spans="1:31" ht="22.5" customHeight="1">
      <c r="A117" t="s">
        <v>14467</v>
      </c>
      <c r="B117" s="7" t="s">
        <v>11958</v>
      </c>
      <c r="C117" s="7" t="s">
        <v>12066</v>
      </c>
      <c r="D117" s="7" t="s">
        <v>12067</v>
      </c>
      <c r="E117" s="7" t="s">
        <v>12068</v>
      </c>
      <c r="F117" s="7" t="s">
        <v>12069</v>
      </c>
      <c r="G117" s="7"/>
      <c r="H117" s="17" t="s">
        <v>12070</v>
      </c>
      <c r="I117" s="7">
        <v>4.9000000000000004</v>
      </c>
      <c r="J117" s="7">
        <v>14</v>
      </c>
      <c r="K117" s="7" t="s">
        <v>12071</v>
      </c>
      <c r="L117" s="7" t="s">
        <v>12072</v>
      </c>
      <c r="M117" s="7" t="s">
        <v>765</v>
      </c>
      <c r="N117" s="7" t="s">
        <v>651</v>
      </c>
      <c r="O117" s="7"/>
      <c r="P117" s="7"/>
      <c r="Q117" s="7"/>
      <c r="R117" s="7"/>
      <c r="S117" s="7"/>
      <c r="T117" s="7"/>
      <c r="U117" s="7"/>
      <c r="V117" s="7"/>
      <c r="W117" s="7"/>
      <c r="X117" s="7"/>
      <c r="Y117" s="7"/>
      <c r="Z117" s="7"/>
      <c r="AA117" s="7"/>
      <c r="AB117" s="7"/>
      <c r="AC117" s="7"/>
      <c r="AD117" s="7"/>
      <c r="AE117" s="7"/>
    </row>
    <row r="118" spans="1:31" ht="22.5" customHeight="1">
      <c r="A118" t="s">
        <v>14467</v>
      </c>
      <c r="B118" s="7" t="s">
        <v>11958</v>
      </c>
      <c r="C118" s="7" t="s">
        <v>12073</v>
      </c>
      <c r="D118" s="7" t="s">
        <v>12074</v>
      </c>
      <c r="E118" s="7" t="s">
        <v>12075</v>
      </c>
      <c r="F118" s="7" t="s">
        <v>12076</v>
      </c>
      <c r="G118" s="7"/>
      <c r="H118" s="17" t="s">
        <v>12077</v>
      </c>
      <c r="I118" s="7">
        <v>4.8</v>
      </c>
      <c r="J118" s="7">
        <v>17</v>
      </c>
      <c r="K118" s="9" t="s">
        <v>12078</v>
      </c>
      <c r="L118" s="7" t="s">
        <v>12079</v>
      </c>
      <c r="M118" s="7" t="s">
        <v>765</v>
      </c>
      <c r="N118" s="7" t="s">
        <v>316</v>
      </c>
      <c r="O118" s="7"/>
      <c r="P118" s="7"/>
      <c r="Q118" s="7"/>
      <c r="R118" s="7"/>
      <c r="S118" s="7"/>
      <c r="T118" s="7"/>
      <c r="U118" s="7"/>
      <c r="V118" s="7"/>
      <c r="W118" s="7"/>
      <c r="X118" s="7"/>
      <c r="Y118" s="7"/>
      <c r="Z118" s="7"/>
      <c r="AA118" s="7"/>
      <c r="AB118" s="7"/>
      <c r="AC118" s="7"/>
      <c r="AD118" s="7"/>
      <c r="AE118" s="7"/>
    </row>
    <row r="119" spans="1:31" ht="22.5" customHeight="1">
      <c r="A119" t="s">
        <v>14467</v>
      </c>
      <c r="B119" s="7" t="s">
        <v>11958</v>
      </c>
      <c r="C119" s="7" t="s">
        <v>12080</v>
      </c>
      <c r="D119" s="7" t="s">
        <v>12081</v>
      </c>
      <c r="E119" s="7" t="s">
        <v>12082</v>
      </c>
      <c r="F119" s="7" t="s">
        <v>12083</v>
      </c>
      <c r="G119" s="7"/>
      <c r="H119" s="17" t="s">
        <v>12084</v>
      </c>
      <c r="I119" s="7">
        <v>4.9000000000000004</v>
      </c>
      <c r="J119" s="9">
        <v>92</v>
      </c>
      <c r="K119" s="7" t="s">
        <v>12085</v>
      </c>
      <c r="L119" s="7" t="s">
        <v>888</v>
      </c>
      <c r="M119" s="7" t="s">
        <v>12086</v>
      </c>
      <c r="N119" s="7" t="s">
        <v>888</v>
      </c>
      <c r="O119" s="7"/>
      <c r="P119" s="7"/>
      <c r="Q119" s="7"/>
      <c r="R119" s="7"/>
      <c r="S119" s="7"/>
      <c r="T119" s="7"/>
      <c r="U119" s="7"/>
      <c r="V119" s="7"/>
      <c r="W119" s="7"/>
      <c r="X119" s="7"/>
      <c r="Y119" s="7"/>
      <c r="Z119" s="7"/>
      <c r="AA119" s="7"/>
      <c r="AB119" s="7"/>
      <c r="AC119" s="7"/>
      <c r="AD119" s="7"/>
      <c r="AE119" s="7"/>
    </row>
    <row r="120" spans="1:31" ht="22.5" customHeight="1">
      <c r="A120" t="s">
        <v>14467</v>
      </c>
      <c r="B120" s="7" t="s">
        <v>11958</v>
      </c>
      <c r="C120" s="7" t="s">
        <v>12087</v>
      </c>
      <c r="D120" s="7" t="s">
        <v>12088</v>
      </c>
      <c r="E120" s="7" t="s">
        <v>12089</v>
      </c>
      <c r="F120" s="7" t="s">
        <v>12090</v>
      </c>
      <c r="G120" s="7"/>
      <c r="H120" s="17" t="s">
        <v>12091</v>
      </c>
      <c r="I120" s="7">
        <v>4.8</v>
      </c>
      <c r="J120" s="7">
        <v>4</v>
      </c>
      <c r="K120" s="7" t="s">
        <v>12092</v>
      </c>
      <c r="L120" s="7" t="s">
        <v>12093</v>
      </c>
      <c r="M120" s="7" t="s">
        <v>765</v>
      </c>
      <c r="N120" s="7" t="s">
        <v>765</v>
      </c>
      <c r="O120" s="7"/>
      <c r="P120" s="7"/>
      <c r="Q120" s="7"/>
      <c r="R120" s="7"/>
      <c r="S120" s="7"/>
      <c r="T120" s="7"/>
      <c r="U120" s="7"/>
      <c r="V120" s="7"/>
      <c r="W120" s="7"/>
      <c r="X120" s="7"/>
      <c r="Y120" s="7"/>
      <c r="Z120" s="7"/>
      <c r="AA120" s="7"/>
      <c r="AB120" s="7"/>
      <c r="AC120" s="7"/>
      <c r="AD120" s="7"/>
      <c r="AE120" s="7"/>
    </row>
    <row r="121" spans="1:31" ht="22.5" customHeight="1">
      <c r="A121" t="s">
        <v>14467</v>
      </c>
      <c r="B121" s="7" t="s">
        <v>11958</v>
      </c>
      <c r="C121" s="7" t="s">
        <v>12094</v>
      </c>
      <c r="D121" s="7" t="s">
        <v>12095</v>
      </c>
      <c r="E121" s="7" t="s">
        <v>12096</v>
      </c>
      <c r="F121" s="7" t="s">
        <v>12097</v>
      </c>
      <c r="G121" s="7"/>
      <c r="H121" s="17" t="s">
        <v>12098</v>
      </c>
      <c r="I121" s="7">
        <v>4.3</v>
      </c>
      <c r="J121" s="9">
        <v>13</v>
      </c>
      <c r="K121" s="7" t="s">
        <v>12099</v>
      </c>
      <c r="L121" s="7" t="s">
        <v>12100</v>
      </c>
      <c r="M121" s="7" t="s">
        <v>765</v>
      </c>
      <c r="N121" s="7" t="s">
        <v>12101</v>
      </c>
      <c r="O121" s="7"/>
      <c r="P121" s="7"/>
      <c r="Q121" s="7"/>
      <c r="R121" s="7"/>
      <c r="S121" s="7"/>
      <c r="T121" s="7"/>
      <c r="U121" s="7"/>
      <c r="V121" s="7"/>
      <c r="W121" s="7"/>
      <c r="X121" s="7"/>
      <c r="Y121" s="7"/>
      <c r="Z121" s="7"/>
      <c r="AA121" s="7"/>
      <c r="AB121" s="7"/>
      <c r="AC121" s="7"/>
      <c r="AD121" s="7"/>
      <c r="AE121" s="7"/>
    </row>
    <row r="122" spans="1:31" ht="22.5" customHeight="1">
      <c r="A122" t="s">
        <v>14467</v>
      </c>
      <c r="B122" s="7" t="s">
        <v>11958</v>
      </c>
      <c r="C122" s="7" t="s">
        <v>12102</v>
      </c>
      <c r="D122" s="7" t="s">
        <v>12103</v>
      </c>
      <c r="E122" s="7" t="s">
        <v>12104</v>
      </c>
      <c r="F122" s="7" t="s">
        <v>12105</v>
      </c>
      <c r="G122" s="7"/>
      <c r="H122" s="17" t="s">
        <v>12106</v>
      </c>
      <c r="I122" s="7">
        <v>4.5</v>
      </c>
      <c r="J122" s="7">
        <v>17</v>
      </c>
      <c r="K122" s="7" t="s">
        <v>12107</v>
      </c>
      <c r="L122" s="7" t="s">
        <v>12108</v>
      </c>
      <c r="M122" s="7" t="s">
        <v>765</v>
      </c>
      <c r="N122" s="7" t="s">
        <v>316</v>
      </c>
      <c r="O122" s="7"/>
      <c r="P122" s="7"/>
      <c r="Q122" s="7"/>
      <c r="R122" s="7"/>
      <c r="S122" s="7"/>
      <c r="T122" s="7"/>
      <c r="U122" s="7"/>
      <c r="V122" s="7"/>
      <c r="W122" s="7"/>
      <c r="X122" s="7"/>
      <c r="Y122" s="7"/>
      <c r="Z122" s="7"/>
      <c r="AA122" s="7"/>
      <c r="AB122" s="7"/>
      <c r="AC122" s="7"/>
      <c r="AD122" s="7"/>
      <c r="AE122" s="7"/>
    </row>
    <row r="123" spans="1:31" ht="22.5" customHeight="1">
      <c r="A123" t="s">
        <v>14467</v>
      </c>
      <c r="B123" s="7" t="s">
        <v>11958</v>
      </c>
      <c r="C123" s="7" t="s">
        <v>12109</v>
      </c>
      <c r="D123" s="7" t="s">
        <v>12110</v>
      </c>
      <c r="E123" s="7" t="s">
        <v>12111</v>
      </c>
      <c r="F123" s="7" t="s">
        <v>12112</v>
      </c>
      <c r="G123" s="7"/>
      <c r="H123" s="17" t="s">
        <v>12113</v>
      </c>
      <c r="I123" s="7">
        <v>4.8</v>
      </c>
      <c r="J123" s="7">
        <v>21</v>
      </c>
      <c r="K123" s="7" t="s">
        <v>12114</v>
      </c>
      <c r="L123" s="7" t="s">
        <v>12115</v>
      </c>
      <c r="M123" s="7" t="s">
        <v>872</v>
      </c>
      <c r="N123" s="7" t="s">
        <v>316</v>
      </c>
      <c r="O123" s="7"/>
      <c r="P123" s="7"/>
      <c r="Q123" s="7"/>
      <c r="R123" s="7"/>
      <c r="S123" s="7"/>
      <c r="T123" s="7"/>
      <c r="U123" s="7"/>
      <c r="V123" s="7"/>
      <c r="W123" s="7"/>
      <c r="X123" s="7"/>
      <c r="Y123" s="7"/>
      <c r="Z123" s="7"/>
      <c r="AA123" s="7"/>
      <c r="AB123" s="7"/>
      <c r="AC123" s="7"/>
      <c r="AD123" s="7"/>
      <c r="AE123" s="7"/>
    </row>
    <row r="124" spans="1:31" ht="22.5" customHeight="1">
      <c r="A124" t="s">
        <v>14467</v>
      </c>
      <c r="B124" s="7" t="s">
        <v>6586</v>
      </c>
      <c r="C124" s="7" t="s">
        <v>12116</v>
      </c>
      <c r="D124" s="7" t="s">
        <v>12117</v>
      </c>
      <c r="E124" s="7" t="s">
        <v>12118</v>
      </c>
      <c r="F124" s="7" t="s">
        <v>12119</v>
      </c>
      <c r="G124" s="7"/>
      <c r="H124" s="17" t="s">
        <v>12120</v>
      </c>
      <c r="I124" s="7">
        <v>4.9000000000000004</v>
      </c>
      <c r="J124" s="7">
        <v>754</v>
      </c>
      <c r="K124" s="7" t="s">
        <v>12121</v>
      </c>
      <c r="L124" s="7" t="s">
        <v>12122</v>
      </c>
      <c r="M124" s="7" t="s">
        <v>872</v>
      </c>
      <c r="N124" s="7" t="s">
        <v>316</v>
      </c>
      <c r="O124" s="7"/>
      <c r="P124" s="7"/>
      <c r="Q124" s="7"/>
      <c r="R124" s="7"/>
      <c r="S124" s="7"/>
      <c r="T124" s="7"/>
      <c r="U124" s="7"/>
      <c r="V124" s="7"/>
      <c r="W124" s="7"/>
      <c r="X124" s="7"/>
      <c r="Y124" s="7"/>
      <c r="Z124" s="7"/>
      <c r="AA124" s="7"/>
      <c r="AB124" s="7"/>
      <c r="AC124" s="7"/>
      <c r="AD124" s="7"/>
      <c r="AE124" s="7"/>
    </row>
    <row r="125" spans="1:31" ht="22.5" customHeight="1">
      <c r="A125" t="s">
        <v>14467</v>
      </c>
      <c r="B125" s="7" t="s">
        <v>6586</v>
      </c>
      <c r="C125" s="7" t="s">
        <v>12123</v>
      </c>
      <c r="D125" s="7" t="s">
        <v>12124</v>
      </c>
      <c r="E125" s="7" t="s">
        <v>12125</v>
      </c>
      <c r="F125" s="7" t="s">
        <v>12126</v>
      </c>
      <c r="G125" s="7"/>
      <c r="H125" s="17" t="s">
        <v>12127</v>
      </c>
      <c r="I125" s="7">
        <v>4.5999999999999996</v>
      </c>
      <c r="J125" s="7">
        <v>357</v>
      </c>
      <c r="K125" s="7" t="s">
        <v>12128</v>
      </c>
      <c r="L125" s="7" t="s">
        <v>12129</v>
      </c>
      <c r="M125" s="7" t="s">
        <v>872</v>
      </c>
      <c r="N125" s="7" t="s">
        <v>12130</v>
      </c>
      <c r="O125" s="7"/>
      <c r="P125" s="7"/>
      <c r="Q125" s="7"/>
      <c r="R125" s="7"/>
      <c r="S125" s="7"/>
      <c r="T125" s="7"/>
      <c r="U125" s="7"/>
      <c r="V125" s="7"/>
      <c r="W125" s="7"/>
      <c r="X125" s="7"/>
      <c r="Y125" s="7"/>
      <c r="Z125" s="7"/>
      <c r="AA125" s="7"/>
      <c r="AB125" s="7"/>
      <c r="AC125" s="7"/>
      <c r="AD125" s="7"/>
      <c r="AE125" s="7"/>
    </row>
    <row r="126" spans="1:31" ht="22.5" customHeight="1">
      <c r="A126" t="s">
        <v>14467</v>
      </c>
      <c r="B126" s="7" t="s">
        <v>7949</v>
      </c>
      <c r="C126" s="7" t="s">
        <v>12131</v>
      </c>
      <c r="D126" s="7" t="s">
        <v>12132</v>
      </c>
      <c r="E126" s="7" t="s">
        <v>12133</v>
      </c>
      <c r="F126" s="7" t="s">
        <v>12134</v>
      </c>
      <c r="G126" s="7"/>
      <c r="H126" s="17" t="s">
        <v>12135</v>
      </c>
      <c r="I126" s="7">
        <v>4.8</v>
      </c>
      <c r="J126" s="9">
        <v>965</v>
      </c>
      <c r="K126" s="7" t="s">
        <v>12136</v>
      </c>
      <c r="L126" s="7" t="s">
        <v>12137</v>
      </c>
      <c r="M126" s="7" t="s">
        <v>872</v>
      </c>
      <c r="N126" s="7" t="s">
        <v>316</v>
      </c>
      <c r="O126" s="7"/>
      <c r="P126" s="7"/>
      <c r="Q126" s="7"/>
      <c r="R126" s="7"/>
      <c r="S126" s="7"/>
      <c r="T126" s="7"/>
      <c r="U126" s="7"/>
      <c r="V126" s="7"/>
      <c r="W126" s="7"/>
      <c r="X126" s="7"/>
      <c r="Y126" s="7"/>
      <c r="Z126" s="7"/>
      <c r="AA126" s="7"/>
      <c r="AB126" s="7"/>
      <c r="AC126" s="7"/>
      <c r="AD126" s="7"/>
      <c r="AE126" s="7"/>
    </row>
    <row r="127" spans="1:31" ht="22.5" customHeight="1">
      <c r="A127" t="s">
        <v>14467</v>
      </c>
      <c r="B127" s="7" t="s">
        <v>6586</v>
      </c>
      <c r="C127" s="7" t="s">
        <v>12138</v>
      </c>
      <c r="D127" s="7" t="s">
        <v>12139</v>
      </c>
      <c r="E127" s="7" t="s">
        <v>12140</v>
      </c>
      <c r="F127" s="7" t="s">
        <v>12141</v>
      </c>
      <c r="G127" s="7"/>
      <c r="H127" s="17" t="s">
        <v>12142</v>
      </c>
      <c r="I127" s="7">
        <v>4.8</v>
      </c>
      <c r="J127" s="7">
        <v>298</v>
      </c>
      <c r="K127" s="7" t="s">
        <v>12143</v>
      </c>
      <c r="L127" s="7" t="s">
        <v>12144</v>
      </c>
      <c r="M127" s="7" t="s">
        <v>872</v>
      </c>
      <c r="N127" s="7" t="s">
        <v>12145</v>
      </c>
      <c r="O127" s="7"/>
      <c r="P127" s="7"/>
      <c r="Q127" s="7"/>
      <c r="R127" s="7"/>
      <c r="S127" s="7"/>
      <c r="T127" s="7"/>
      <c r="U127" s="7"/>
      <c r="V127" s="7"/>
      <c r="W127" s="7"/>
      <c r="X127" s="7"/>
      <c r="Y127" s="7"/>
      <c r="Z127" s="7"/>
      <c r="AA127" s="7"/>
      <c r="AB127" s="7"/>
      <c r="AC127" s="7"/>
      <c r="AD127" s="7"/>
      <c r="AE127" s="7"/>
    </row>
    <row r="128" spans="1:31" ht="22.5" customHeight="1">
      <c r="A128" t="s">
        <v>14467</v>
      </c>
      <c r="B128" s="7" t="s">
        <v>6586</v>
      </c>
      <c r="C128" s="7" t="s">
        <v>12146</v>
      </c>
      <c r="D128" s="7" t="s">
        <v>12147</v>
      </c>
      <c r="E128" s="7" t="s">
        <v>12148</v>
      </c>
      <c r="F128" s="7" t="s">
        <v>12149</v>
      </c>
      <c r="G128" s="7"/>
      <c r="H128" s="17" t="s">
        <v>12150</v>
      </c>
      <c r="I128" s="7">
        <v>4.9000000000000004</v>
      </c>
      <c r="J128" s="7">
        <v>28</v>
      </c>
      <c r="K128" s="7" t="s">
        <v>12151</v>
      </c>
      <c r="L128" s="7" t="s">
        <v>12152</v>
      </c>
      <c r="M128" s="7" t="s">
        <v>872</v>
      </c>
      <c r="N128" s="7" t="s">
        <v>872</v>
      </c>
      <c r="O128" s="7"/>
      <c r="P128" s="7"/>
      <c r="Q128" s="7"/>
      <c r="R128" s="7"/>
      <c r="S128" s="7"/>
      <c r="T128" s="7"/>
      <c r="U128" s="7"/>
      <c r="V128" s="7"/>
      <c r="W128" s="7"/>
      <c r="X128" s="7"/>
      <c r="Y128" s="7"/>
      <c r="Z128" s="7"/>
      <c r="AA128" s="7"/>
      <c r="AB128" s="7"/>
      <c r="AC128" s="7"/>
      <c r="AD128" s="7"/>
      <c r="AE128" s="7"/>
    </row>
    <row r="129" spans="1:31" ht="22.5" customHeight="1">
      <c r="A129" t="s">
        <v>14467</v>
      </c>
      <c r="B129" s="7" t="s">
        <v>6586</v>
      </c>
      <c r="C129" s="7" t="s">
        <v>12153</v>
      </c>
      <c r="D129" s="7" t="s">
        <v>12154</v>
      </c>
      <c r="E129" s="7" t="s">
        <v>12155</v>
      </c>
      <c r="F129" s="7" t="s">
        <v>12156</v>
      </c>
      <c r="G129" s="7"/>
      <c r="H129" s="17" t="s">
        <v>12157</v>
      </c>
      <c r="I129" s="7">
        <v>4.3</v>
      </c>
      <c r="J129" s="7">
        <v>64</v>
      </c>
      <c r="K129" s="7" t="s">
        <v>12158</v>
      </c>
      <c r="L129" s="7" t="s">
        <v>12159</v>
      </c>
      <c r="M129" s="7" t="s">
        <v>12160</v>
      </c>
      <c r="N129" s="7" t="s">
        <v>316</v>
      </c>
      <c r="O129" s="7"/>
      <c r="P129" s="7"/>
      <c r="Q129" s="7"/>
      <c r="R129" s="7"/>
      <c r="S129" s="7"/>
      <c r="T129" s="7"/>
      <c r="U129" s="7"/>
      <c r="V129" s="7"/>
      <c r="W129" s="7"/>
      <c r="X129" s="7"/>
      <c r="Y129" s="7"/>
      <c r="Z129" s="7"/>
      <c r="AA129" s="7"/>
      <c r="AB129" s="7"/>
      <c r="AC129" s="7"/>
      <c r="AD129" s="7"/>
      <c r="AE129" s="7"/>
    </row>
    <row r="130" spans="1:31" ht="22.5" customHeight="1">
      <c r="A130" t="s">
        <v>14467</v>
      </c>
      <c r="B130" s="7" t="s">
        <v>7949</v>
      </c>
      <c r="C130" s="7" t="s">
        <v>12161</v>
      </c>
      <c r="D130" s="7" t="s">
        <v>12162</v>
      </c>
      <c r="E130" s="7" t="s">
        <v>12163</v>
      </c>
      <c r="F130" s="7" t="s">
        <v>12164</v>
      </c>
      <c r="G130" s="7"/>
      <c r="H130" s="17" t="s">
        <v>12165</v>
      </c>
      <c r="I130" s="7">
        <v>4.9000000000000004</v>
      </c>
      <c r="J130" s="7">
        <v>152</v>
      </c>
      <c r="K130" s="7" t="s">
        <v>12166</v>
      </c>
      <c r="L130" s="7" t="s">
        <v>12167</v>
      </c>
      <c r="M130" s="7" t="s">
        <v>12160</v>
      </c>
      <c r="N130" s="7" t="s">
        <v>316</v>
      </c>
      <c r="O130" s="7"/>
      <c r="P130" s="7"/>
      <c r="Q130" s="7"/>
      <c r="R130" s="7"/>
      <c r="S130" s="7"/>
      <c r="T130" s="7"/>
      <c r="U130" s="7"/>
      <c r="V130" s="7"/>
      <c r="W130" s="7"/>
      <c r="X130" s="7"/>
      <c r="Y130" s="7"/>
      <c r="Z130" s="7"/>
      <c r="AA130" s="7"/>
      <c r="AB130" s="7"/>
      <c r="AC130" s="7"/>
      <c r="AD130" s="7"/>
      <c r="AE130" s="7"/>
    </row>
    <row r="131" spans="1:31" ht="22.5" customHeight="1">
      <c r="A131" t="s">
        <v>14467</v>
      </c>
      <c r="B131" s="7" t="s">
        <v>7949</v>
      </c>
      <c r="C131" s="7" t="s">
        <v>12168</v>
      </c>
      <c r="D131" s="7" t="s">
        <v>12169</v>
      </c>
      <c r="E131" s="7" t="s">
        <v>12170</v>
      </c>
      <c r="F131" s="7" t="s">
        <v>12171</v>
      </c>
      <c r="G131" s="7"/>
      <c r="H131" s="17" t="s">
        <v>12172</v>
      </c>
      <c r="I131" s="7">
        <v>5</v>
      </c>
      <c r="J131" s="7">
        <v>54</v>
      </c>
      <c r="K131" s="7" t="s">
        <v>12173</v>
      </c>
      <c r="L131" s="7" t="s">
        <v>12174</v>
      </c>
      <c r="M131" s="7" t="s">
        <v>872</v>
      </c>
      <c r="N131" s="7" t="s">
        <v>888</v>
      </c>
      <c r="O131" s="7"/>
      <c r="P131" s="7"/>
      <c r="Q131" s="7"/>
      <c r="R131" s="7"/>
      <c r="S131" s="7"/>
      <c r="T131" s="7"/>
      <c r="U131" s="7"/>
      <c r="V131" s="7"/>
      <c r="W131" s="7"/>
      <c r="X131" s="7"/>
      <c r="Y131" s="7"/>
      <c r="Z131" s="7"/>
      <c r="AA131" s="7"/>
      <c r="AB131" s="7"/>
      <c r="AC131" s="7"/>
      <c r="AD131" s="7"/>
      <c r="AE131" s="7"/>
    </row>
    <row r="132" spans="1:31" ht="22.5" customHeight="1">
      <c r="A132" t="s">
        <v>14467</v>
      </c>
      <c r="B132" s="7" t="s">
        <v>7949</v>
      </c>
      <c r="C132" s="7" t="s">
        <v>12175</v>
      </c>
      <c r="D132" s="7" t="s">
        <v>12176</v>
      </c>
      <c r="E132" s="7" t="s">
        <v>12177</v>
      </c>
      <c r="F132" s="7" t="s">
        <v>12178</v>
      </c>
      <c r="G132" s="7"/>
      <c r="H132" s="17" t="s">
        <v>12179</v>
      </c>
      <c r="I132" s="7">
        <v>4.5999999999999996</v>
      </c>
      <c r="J132" s="7">
        <v>256</v>
      </c>
      <c r="K132" s="7" t="s">
        <v>12180</v>
      </c>
      <c r="L132" s="7" t="s">
        <v>12181</v>
      </c>
      <c r="M132" s="7" t="s">
        <v>873</v>
      </c>
      <c r="N132" s="7" t="s">
        <v>316</v>
      </c>
      <c r="O132" s="7"/>
      <c r="P132" s="7"/>
      <c r="Q132" s="7"/>
      <c r="R132" s="7"/>
      <c r="S132" s="7"/>
      <c r="T132" s="7"/>
      <c r="U132" s="7"/>
      <c r="V132" s="7"/>
      <c r="W132" s="7"/>
      <c r="X132" s="7"/>
      <c r="Y132" s="7"/>
      <c r="Z132" s="7"/>
      <c r="AA132" s="7"/>
      <c r="AB132" s="7"/>
      <c r="AC132" s="7"/>
      <c r="AD132" s="7"/>
      <c r="AE132" s="7"/>
    </row>
    <row r="133" spans="1:31" ht="22.5" customHeight="1">
      <c r="A133" t="s">
        <v>14467</v>
      </c>
      <c r="B133" s="7" t="s">
        <v>6586</v>
      </c>
      <c r="C133" s="7" t="s">
        <v>12182</v>
      </c>
      <c r="D133" s="7" t="s">
        <v>12183</v>
      </c>
      <c r="E133" s="7" t="s">
        <v>12184</v>
      </c>
      <c r="F133" s="7" t="s">
        <v>12185</v>
      </c>
      <c r="G133" s="7"/>
      <c r="H133" s="17" t="s">
        <v>12186</v>
      </c>
      <c r="I133" s="7">
        <v>4</v>
      </c>
      <c r="J133" s="7">
        <v>8</v>
      </c>
      <c r="K133" s="7" t="s">
        <v>12187</v>
      </c>
      <c r="L133" s="7" t="s">
        <v>12188</v>
      </c>
      <c r="M133" s="7" t="s">
        <v>872</v>
      </c>
      <c r="N133" s="7" t="s">
        <v>316</v>
      </c>
      <c r="O133" s="7"/>
      <c r="P133" s="7"/>
      <c r="Q133" s="7"/>
      <c r="R133" s="7"/>
      <c r="S133" s="7"/>
      <c r="T133" s="7"/>
      <c r="U133" s="7"/>
      <c r="V133" s="7"/>
      <c r="W133" s="7"/>
      <c r="X133" s="7"/>
      <c r="Y133" s="7"/>
      <c r="Z133" s="7"/>
      <c r="AA133" s="7"/>
      <c r="AB133" s="7"/>
      <c r="AC133" s="7"/>
      <c r="AD133" s="7"/>
      <c r="AE133" s="7"/>
    </row>
    <row r="134" spans="1:31" ht="22.5" customHeight="1">
      <c r="A134" t="s">
        <v>14467</v>
      </c>
      <c r="B134" s="7" t="s">
        <v>6586</v>
      </c>
      <c r="C134" s="7" t="s">
        <v>12189</v>
      </c>
      <c r="D134" s="7" t="s">
        <v>12190</v>
      </c>
      <c r="E134" s="7" t="s">
        <v>12191</v>
      </c>
      <c r="F134" s="7" t="s">
        <v>12192</v>
      </c>
      <c r="G134" s="7"/>
      <c r="H134" s="17" t="s">
        <v>12193</v>
      </c>
      <c r="I134" s="7">
        <v>4.8</v>
      </c>
      <c r="J134" s="7">
        <v>554</v>
      </c>
      <c r="K134" s="7" t="s">
        <v>12194</v>
      </c>
      <c r="L134" s="7" t="s">
        <v>12195</v>
      </c>
      <c r="M134" s="7" t="s">
        <v>12196</v>
      </c>
      <c r="N134" s="7" t="s">
        <v>12197</v>
      </c>
      <c r="O134" s="7"/>
      <c r="P134" s="7"/>
      <c r="Q134" s="7"/>
      <c r="R134" s="7"/>
      <c r="S134" s="7"/>
      <c r="T134" s="7"/>
      <c r="U134" s="7"/>
      <c r="V134" s="7"/>
      <c r="W134" s="7"/>
      <c r="X134" s="7"/>
      <c r="Y134" s="7"/>
      <c r="Z134" s="7"/>
      <c r="AA134" s="7"/>
      <c r="AB134" s="7"/>
      <c r="AC134" s="7"/>
      <c r="AD134" s="7"/>
      <c r="AE134" s="7"/>
    </row>
    <row r="135" spans="1:31" ht="22.5" customHeight="1">
      <c r="A135" t="s">
        <v>14467</v>
      </c>
      <c r="B135" s="7" t="s">
        <v>6586</v>
      </c>
      <c r="C135" s="7" t="s">
        <v>12198</v>
      </c>
      <c r="D135" s="7" t="s">
        <v>12199</v>
      </c>
      <c r="E135" s="7" t="s">
        <v>12200</v>
      </c>
      <c r="F135" s="7" t="s">
        <v>12201</v>
      </c>
      <c r="G135" s="7"/>
      <c r="H135" s="17" t="s">
        <v>12202</v>
      </c>
      <c r="I135" s="7">
        <v>4.8</v>
      </c>
      <c r="J135" s="7">
        <v>714</v>
      </c>
      <c r="K135" s="7" t="s">
        <v>12203</v>
      </c>
      <c r="L135" s="7" t="s">
        <v>12204</v>
      </c>
      <c r="M135" s="7" t="s">
        <v>872</v>
      </c>
      <c r="N135" s="7" t="s">
        <v>316</v>
      </c>
      <c r="O135" s="7"/>
      <c r="P135" s="7"/>
      <c r="Q135" s="7"/>
      <c r="R135" s="7"/>
      <c r="S135" s="7"/>
      <c r="T135" s="7"/>
      <c r="U135" s="7"/>
      <c r="V135" s="7"/>
      <c r="W135" s="7"/>
      <c r="X135" s="7"/>
      <c r="Y135" s="7"/>
      <c r="Z135" s="7"/>
      <c r="AA135" s="7"/>
      <c r="AB135" s="7"/>
      <c r="AC135" s="7"/>
      <c r="AD135" s="7"/>
      <c r="AE135" s="7"/>
    </row>
    <row r="136" spans="1:31" ht="22.5" customHeight="1">
      <c r="A136" t="s">
        <v>14467</v>
      </c>
      <c r="B136" s="7" t="s">
        <v>6586</v>
      </c>
      <c r="C136" s="7" t="s">
        <v>12205</v>
      </c>
      <c r="D136" s="7" t="s">
        <v>12147</v>
      </c>
      <c r="E136" s="7" t="s">
        <v>12148</v>
      </c>
      <c r="F136" s="7" t="s">
        <v>12206</v>
      </c>
      <c r="G136" s="7"/>
      <c r="H136" s="17" t="s">
        <v>12207</v>
      </c>
      <c r="I136" s="7">
        <v>5</v>
      </c>
      <c r="J136" s="7">
        <v>129</v>
      </c>
      <c r="K136" s="7" t="s">
        <v>12208</v>
      </c>
      <c r="L136" s="7" t="s">
        <v>12209</v>
      </c>
      <c r="M136" s="7" t="s">
        <v>5287</v>
      </c>
      <c r="N136" s="7" t="s">
        <v>12210</v>
      </c>
      <c r="O136" s="7"/>
      <c r="P136" s="7"/>
      <c r="Q136" s="7"/>
      <c r="R136" s="7"/>
      <c r="S136" s="7"/>
      <c r="T136" s="7"/>
      <c r="U136" s="7"/>
      <c r="V136" s="7"/>
      <c r="W136" s="7"/>
      <c r="X136" s="7"/>
      <c r="Y136" s="7"/>
      <c r="Z136" s="7"/>
      <c r="AA136" s="7"/>
      <c r="AB136" s="7"/>
      <c r="AC136" s="7"/>
      <c r="AD136" s="7"/>
      <c r="AE136" s="7"/>
    </row>
    <row r="137" spans="1:31" ht="22.5" customHeight="1">
      <c r="A137" t="s">
        <v>14467</v>
      </c>
      <c r="B137" s="7" t="s">
        <v>6586</v>
      </c>
      <c r="C137" s="7" t="s">
        <v>12211</v>
      </c>
      <c r="D137" s="7" t="s">
        <v>12190</v>
      </c>
      <c r="E137" s="7" t="s">
        <v>12191</v>
      </c>
      <c r="F137" s="7" t="s">
        <v>12192</v>
      </c>
      <c r="G137" s="7"/>
      <c r="H137" s="17" t="s">
        <v>12212</v>
      </c>
      <c r="I137" s="7">
        <v>4.5999999999999996</v>
      </c>
      <c r="J137" s="7">
        <v>164</v>
      </c>
      <c r="K137" s="7" t="s">
        <v>12213</v>
      </c>
      <c r="L137" s="7" t="s">
        <v>12214</v>
      </c>
      <c r="M137" s="7" t="s">
        <v>872</v>
      </c>
      <c r="N137" s="7" t="s">
        <v>316</v>
      </c>
      <c r="O137" s="7"/>
      <c r="P137" s="7"/>
      <c r="Q137" s="7"/>
      <c r="R137" s="7"/>
      <c r="S137" s="7"/>
      <c r="T137" s="7"/>
      <c r="U137" s="7"/>
      <c r="V137" s="7"/>
      <c r="W137" s="7"/>
      <c r="X137" s="7"/>
      <c r="Y137" s="7"/>
      <c r="Z137" s="7"/>
      <c r="AA137" s="7"/>
      <c r="AB137" s="7"/>
      <c r="AC137" s="7"/>
      <c r="AD137" s="7"/>
      <c r="AE137" s="7"/>
    </row>
    <row r="138" spans="1:31" ht="22.5" customHeight="1">
      <c r="A138" t="s">
        <v>14467</v>
      </c>
      <c r="B138" s="7" t="s">
        <v>6586</v>
      </c>
      <c r="C138" s="7" t="s">
        <v>12215</v>
      </c>
      <c r="D138" s="7" t="s">
        <v>12216</v>
      </c>
      <c r="E138" s="7" t="s">
        <v>12217</v>
      </c>
      <c r="F138" s="7" t="s">
        <v>12218</v>
      </c>
      <c r="G138" s="7"/>
      <c r="H138" s="17" t="s">
        <v>12219</v>
      </c>
      <c r="I138" s="7">
        <v>4.5999999999999996</v>
      </c>
      <c r="J138" s="7">
        <v>764</v>
      </c>
      <c r="K138" s="7" t="s">
        <v>12220</v>
      </c>
      <c r="L138" s="7" t="s">
        <v>12221</v>
      </c>
      <c r="M138" s="7" t="s">
        <v>872</v>
      </c>
      <c r="N138" s="7" t="s">
        <v>339</v>
      </c>
      <c r="O138" s="7"/>
      <c r="P138" s="7"/>
      <c r="Q138" s="7"/>
      <c r="R138" s="7"/>
      <c r="S138" s="7"/>
      <c r="T138" s="7"/>
      <c r="U138" s="7"/>
      <c r="V138" s="7"/>
      <c r="W138" s="7"/>
      <c r="X138" s="7"/>
      <c r="Y138" s="7"/>
      <c r="Z138" s="7"/>
      <c r="AA138" s="7"/>
      <c r="AB138" s="7"/>
      <c r="AC138" s="7"/>
      <c r="AD138" s="7"/>
      <c r="AE138" s="7"/>
    </row>
    <row r="139" spans="1:31" ht="22.5" customHeight="1">
      <c r="A139" t="s">
        <v>14467</v>
      </c>
      <c r="B139" s="7" t="s">
        <v>6586</v>
      </c>
      <c r="C139" s="7" t="s">
        <v>12222</v>
      </c>
      <c r="D139" s="7" t="s">
        <v>12223</v>
      </c>
      <c r="E139" s="7" t="s">
        <v>12224</v>
      </c>
      <c r="F139" s="7" t="s">
        <v>12225</v>
      </c>
      <c r="G139" s="7"/>
      <c r="H139" s="17" t="s">
        <v>12226</v>
      </c>
      <c r="I139" s="7">
        <v>3.5</v>
      </c>
      <c r="J139" s="7">
        <v>29</v>
      </c>
      <c r="K139" s="7" t="s">
        <v>12227</v>
      </c>
      <c r="L139" s="7" t="s">
        <v>12228</v>
      </c>
      <c r="M139" s="7" t="s">
        <v>12229</v>
      </c>
      <c r="N139" s="7" t="s">
        <v>12230</v>
      </c>
      <c r="O139" s="7"/>
      <c r="P139" s="7"/>
      <c r="Q139" s="7"/>
      <c r="R139" s="7"/>
      <c r="S139" s="7"/>
      <c r="T139" s="7"/>
      <c r="U139" s="7"/>
      <c r="V139" s="7"/>
      <c r="W139" s="7"/>
      <c r="X139" s="7"/>
      <c r="Y139" s="7"/>
      <c r="Z139" s="7"/>
      <c r="AA139" s="7"/>
      <c r="AB139" s="7"/>
      <c r="AC139" s="7"/>
      <c r="AD139" s="7"/>
      <c r="AE139" s="7"/>
    </row>
    <row r="140" spans="1:31" ht="22.5" customHeight="1">
      <c r="A140" t="s">
        <v>14467</v>
      </c>
      <c r="B140" s="7" t="s">
        <v>6586</v>
      </c>
      <c r="C140" s="7" t="s">
        <v>12231</v>
      </c>
      <c r="D140" s="7" t="s">
        <v>12124</v>
      </c>
      <c r="E140" s="7" t="s">
        <v>12232</v>
      </c>
      <c r="F140" s="7" t="s">
        <v>12233</v>
      </c>
      <c r="G140" s="7"/>
      <c r="H140" s="17" t="s">
        <v>12234</v>
      </c>
      <c r="I140" s="7">
        <v>4.5999999999999996</v>
      </c>
      <c r="J140" s="7">
        <v>104</v>
      </c>
      <c r="K140" s="7" t="s">
        <v>12235</v>
      </c>
      <c r="L140" s="7" t="s">
        <v>12236</v>
      </c>
      <c r="M140" s="7" t="s">
        <v>12160</v>
      </c>
      <c r="N140" s="7" t="s">
        <v>651</v>
      </c>
      <c r="O140" s="7"/>
      <c r="P140" s="7"/>
      <c r="Q140" s="7"/>
      <c r="R140" s="7"/>
      <c r="S140" s="7"/>
      <c r="T140" s="7"/>
      <c r="U140" s="7"/>
      <c r="V140" s="7"/>
      <c r="W140" s="7"/>
      <c r="X140" s="7"/>
      <c r="Y140" s="7"/>
      <c r="Z140" s="7"/>
      <c r="AA140" s="7"/>
      <c r="AB140" s="7"/>
      <c r="AC140" s="7"/>
      <c r="AD140" s="7"/>
      <c r="AE140" s="7"/>
    </row>
    <row r="141" spans="1:31" ht="22.5" customHeight="1">
      <c r="A141" t="s">
        <v>14467</v>
      </c>
      <c r="B141" s="7" t="s">
        <v>6586</v>
      </c>
      <c r="C141" s="7" t="s">
        <v>12237</v>
      </c>
      <c r="D141" s="7" t="s">
        <v>12238</v>
      </c>
      <c r="E141" s="7" t="s">
        <v>12239</v>
      </c>
      <c r="F141" s="7" t="s">
        <v>12240</v>
      </c>
      <c r="G141" s="7"/>
      <c r="H141" s="17" t="s">
        <v>12241</v>
      </c>
      <c r="I141" s="7">
        <v>4.3</v>
      </c>
      <c r="J141" s="7">
        <v>36</v>
      </c>
      <c r="K141" s="7" t="s">
        <v>12242</v>
      </c>
      <c r="L141" s="7" t="s">
        <v>12243</v>
      </c>
      <c r="M141" s="7" t="s">
        <v>307</v>
      </c>
      <c r="N141" s="7" t="s">
        <v>651</v>
      </c>
      <c r="O141" s="7"/>
      <c r="P141" s="7"/>
      <c r="Q141" s="7"/>
      <c r="R141" s="7"/>
      <c r="S141" s="7"/>
      <c r="T141" s="7"/>
      <c r="U141" s="7"/>
      <c r="V141" s="7"/>
      <c r="W141" s="7"/>
      <c r="X141" s="7"/>
      <c r="Y141" s="7"/>
      <c r="Z141" s="7"/>
      <c r="AA141" s="7"/>
      <c r="AB141" s="7"/>
      <c r="AC141" s="7"/>
      <c r="AD141" s="7"/>
      <c r="AE141" s="7"/>
    </row>
    <row r="142" spans="1:31" ht="22.5" customHeight="1">
      <c r="A142" t="s">
        <v>14467</v>
      </c>
      <c r="B142" s="7" t="s">
        <v>6586</v>
      </c>
      <c r="C142" s="7" t="s">
        <v>12244</v>
      </c>
      <c r="D142" s="7" t="s">
        <v>12245</v>
      </c>
      <c r="E142" s="7" t="s">
        <v>12246</v>
      </c>
      <c r="F142" s="7" t="s">
        <v>12247</v>
      </c>
      <c r="G142" s="7"/>
      <c r="H142" s="17" t="s">
        <v>12248</v>
      </c>
      <c r="I142" s="7">
        <v>5</v>
      </c>
      <c r="J142" s="7">
        <v>1</v>
      </c>
      <c r="K142" s="7"/>
      <c r="L142" s="7"/>
      <c r="M142" s="7"/>
      <c r="N142" s="7" t="s">
        <v>872</v>
      </c>
      <c r="O142" s="7"/>
      <c r="P142" s="7"/>
      <c r="Q142" s="7"/>
      <c r="R142" s="7"/>
      <c r="S142" s="7"/>
      <c r="T142" s="7"/>
      <c r="U142" s="7"/>
      <c r="V142" s="7"/>
      <c r="W142" s="7"/>
      <c r="X142" s="7"/>
      <c r="Y142" s="7"/>
      <c r="Z142" s="7"/>
      <c r="AA142" s="7"/>
      <c r="AB142" s="7"/>
      <c r="AC142" s="7"/>
      <c r="AD142" s="7"/>
      <c r="AE142" s="7"/>
    </row>
    <row r="143" spans="1:31" ht="22.5" customHeight="1">
      <c r="A143" t="s">
        <v>14467</v>
      </c>
      <c r="B143" s="7" t="s">
        <v>12249</v>
      </c>
      <c r="C143" s="7" t="s">
        <v>12250</v>
      </c>
      <c r="D143" s="7" t="s">
        <v>12251</v>
      </c>
      <c r="E143" s="7" t="s">
        <v>12252</v>
      </c>
      <c r="F143" s="7" t="s">
        <v>12253</v>
      </c>
      <c r="G143" s="7"/>
      <c r="H143" s="17" t="s">
        <v>12254</v>
      </c>
      <c r="I143" s="7">
        <v>4.5999999999999996</v>
      </c>
      <c r="J143" s="7">
        <v>634</v>
      </c>
      <c r="K143" s="7" t="s">
        <v>12255</v>
      </c>
      <c r="L143" s="7" t="s">
        <v>12256</v>
      </c>
      <c r="M143" s="7" t="s">
        <v>1013</v>
      </c>
      <c r="N143" s="7" t="s">
        <v>316</v>
      </c>
      <c r="O143" s="7"/>
      <c r="P143" s="7"/>
      <c r="Q143" s="7"/>
      <c r="R143" s="7"/>
      <c r="S143" s="7"/>
      <c r="T143" s="7"/>
      <c r="U143" s="7"/>
      <c r="V143" s="7"/>
      <c r="W143" s="7"/>
      <c r="X143" s="7"/>
      <c r="Y143" s="7"/>
      <c r="Z143" s="7"/>
      <c r="AA143" s="7"/>
      <c r="AB143" s="7"/>
      <c r="AC143" s="7"/>
      <c r="AD143" s="7"/>
      <c r="AE143" s="7"/>
    </row>
    <row r="144" spans="1:31" ht="22.5" customHeight="1">
      <c r="A144" t="s">
        <v>14467</v>
      </c>
      <c r="B144" s="7" t="s">
        <v>12249</v>
      </c>
      <c r="C144" s="7" t="s">
        <v>12257</v>
      </c>
      <c r="D144" s="7" t="s">
        <v>12258</v>
      </c>
      <c r="E144" s="7" t="s">
        <v>12259</v>
      </c>
      <c r="F144" s="7" t="s">
        <v>12260</v>
      </c>
      <c r="G144" s="7"/>
      <c r="H144" s="17" t="s">
        <v>12261</v>
      </c>
      <c r="I144" s="7">
        <v>4.5999999999999996</v>
      </c>
      <c r="J144" s="7">
        <v>229</v>
      </c>
      <c r="K144" s="7" t="s">
        <v>12262</v>
      </c>
      <c r="L144" s="7" t="s">
        <v>12263</v>
      </c>
      <c r="M144" s="7" t="s">
        <v>1013</v>
      </c>
      <c r="N144" s="7" t="s">
        <v>316</v>
      </c>
      <c r="O144" s="7"/>
      <c r="P144" s="7"/>
      <c r="Q144" s="7"/>
      <c r="R144" s="7"/>
      <c r="S144" s="7"/>
      <c r="T144" s="7"/>
      <c r="U144" s="7"/>
      <c r="V144" s="7"/>
      <c r="W144" s="7"/>
      <c r="X144" s="7"/>
      <c r="Y144" s="7"/>
      <c r="Z144" s="7"/>
      <c r="AA144" s="7"/>
      <c r="AB144" s="7"/>
      <c r="AC144" s="7"/>
      <c r="AD144" s="7"/>
      <c r="AE144" s="7"/>
    </row>
    <row r="145" spans="1:31" ht="22.5" customHeight="1">
      <c r="A145" t="s">
        <v>14467</v>
      </c>
      <c r="B145" s="7" t="s">
        <v>12249</v>
      </c>
      <c r="C145" s="7" t="s">
        <v>12264</v>
      </c>
      <c r="D145" s="7" t="s">
        <v>12265</v>
      </c>
      <c r="E145" s="7" t="s">
        <v>12266</v>
      </c>
      <c r="F145" s="7" t="s">
        <v>12267</v>
      </c>
      <c r="G145" s="7"/>
      <c r="H145" s="17" t="s">
        <v>12268</v>
      </c>
      <c r="I145" s="7">
        <v>4.5</v>
      </c>
      <c r="J145" s="9">
        <v>560</v>
      </c>
      <c r="K145" s="7" t="s">
        <v>12269</v>
      </c>
      <c r="L145" s="7" t="s">
        <v>12270</v>
      </c>
      <c r="M145" s="7" t="s">
        <v>1013</v>
      </c>
      <c r="N145" s="7" t="s">
        <v>12271</v>
      </c>
      <c r="O145" s="7"/>
      <c r="P145" s="7"/>
      <c r="Q145" s="7"/>
      <c r="R145" s="7"/>
      <c r="S145" s="7"/>
      <c r="T145" s="7"/>
      <c r="U145" s="7"/>
      <c r="V145" s="7"/>
      <c r="W145" s="7"/>
      <c r="X145" s="7"/>
      <c r="Y145" s="7"/>
      <c r="Z145" s="7"/>
      <c r="AA145" s="7"/>
      <c r="AB145" s="7"/>
      <c r="AC145" s="7"/>
      <c r="AD145" s="7"/>
      <c r="AE145" s="7"/>
    </row>
    <row r="146" spans="1:31" ht="22.5" customHeight="1">
      <c r="A146" t="s">
        <v>14467</v>
      </c>
      <c r="B146" s="7" t="s">
        <v>12249</v>
      </c>
      <c r="C146" s="7" t="s">
        <v>12272</v>
      </c>
      <c r="D146" s="7" t="s">
        <v>12273</v>
      </c>
      <c r="E146" s="7" t="s">
        <v>12274</v>
      </c>
      <c r="F146" s="7" t="s">
        <v>12275</v>
      </c>
      <c r="G146" s="7"/>
      <c r="H146" s="17" t="s">
        <v>12276</v>
      </c>
      <c r="I146" s="7">
        <v>4.4000000000000004</v>
      </c>
      <c r="J146" s="7">
        <v>185</v>
      </c>
      <c r="K146" s="7" t="s">
        <v>12277</v>
      </c>
      <c r="L146" s="7" t="s">
        <v>12278</v>
      </c>
      <c r="M146" s="7" t="s">
        <v>1013</v>
      </c>
      <c r="N146" s="7" t="s">
        <v>12279</v>
      </c>
      <c r="O146" s="7"/>
      <c r="P146" s="7"/>
      <c r="Q146" s="7"/>
      <c r="R146" s="7"/>
      <c r="S146" s="7"/>
      <c r="T146" s="7"/>
      <c r="U146" s="7"/>
      <c r="V146" s="7"/>
      <c r="W146" s="7"/>
      <c r="X146" s="7"/>
      <c r="Y146" s="7"/>
      <c r="Z146" s="7"/>
      <c r="AA146" s="7"/>
      <c r="AB146" s="7"/>
      <c r="AC146" s="7"/>
      <c r="AD146" s="7"/>
      <c r="AE146" s="7"/>
    </row>
    <row r="147" spans="1:31" ht="22.5" customHeight="1">
      <c r="A147" t="s">
        <v>14467</v>
      </c>
      <c r="B147" s="7" t="s">
        <v>12249</v>
      </c>
      <c r="C147" s="7" t="s">
        <v>12280</v>
      </c>
      <c r="D147" s="7" t="s">
        <v>12281</v>
      </c>
      <c r="E147" s="7" t="s">
        <v>12282</v>
      </c>
      <c r="F147" s="7" t="s">
        <v>12283</v>
      </c>
      <c r="G147" s="7"/>
      <c r="H147" s="17" t="s">
        <v>12284</v>
      </c>
      <c r="I147" s="7">
        <v>4.4000000000000004</v>
      </c>
      <c r="J147" s="9">
        <v>499</v>
      </c>
      <c r="K147" s="7" t="s">
        <v>12285</v>
      </c>
      <c r="L147" s="7" t="s">
        <v>12286</v>
      </c>
      <c r="M147" s="7" t="s">
        <v>1013</v>
      </c>
      <c r="N147" s="7" t="s">
        <v>651</v>
      </c>
      <c r="O147" s="7"/>
      <c r="P147" s="7"/>
      <c r="Q147" s="7"/>
      <c r="R147" s="7"/>
      <c r="S147" s="7"/>
      <c r="T147" s="7"/>
      <c r="U147" s="7"/>
      <c r="V147" s="7"/>
      <c r="W147" s="7"/>
      <c r="X147" s="7"/>
      <c r="Y147" s="7"/>
      <c r="Z147" s="7"/>
      <c r="AA147" s="7"/>
      <c r="AB147" s="7"/>
      <c r="AC147" s="7"/>
      <c r="AD147" s="7"/>
      <c r="AE147" s="7"/>
    </row>
    <row r="148" spans="1:31" ht="22.5" customHeight="1">
      <c r="A148" t="s">
        <v>14467</v>
      </c>
      <c r="B148" s="7" t="s">
        <v>12249</v>
      </c>
      <c r="C148" s="7" t="s">
        <v>12287</v>
      </c>
      <c r="D148" s="7" t="s">
        <v>12288</v>
      </c>
      <c r="E148" s="7" t="s">
        <v>12289</v>
      </c>
      <c r="F148" s="7" t="s">
        <v>12290</v>
      </c>
      <c r="G148" s="7"/>
      <c r="H148" s="17" t="s">
        <v>12291</v>
      </c>
      <c r="I148" s="7">
        <v>4.9000000000000004</v>
      </c>
      <c r="J148" s="7">
        <v>103</v>
      </c>
      <c r="K148" s="7" t="s">
        <v>12292</v>
      </c>
      <c r="L148" s="7" t="s">
        <v>12293</v>
      </c>
      <c r="M148" s="7" t="s">
        <v>1013</v>
      </c>
      <c r="N148" s="7" t="s">
        <v>119</v>
      </c>
      <c r="O148" s="7"/>
      <c r="P148" s="7"/>
      <c r="Q148" s="7"/>
      <c r="R148" s="7"/>
      <c r="S148" s="7"/>
      <c r="T148" s="7"/>
      <c r="U148" s="7"/>
      <c r="V148" s="7"/>
      <c r="W148" s="7"/>
      <c r="X148" s="7"/>
      <c r="Y148" s="7"/>
      <c r="Z148" s="7"/>
      <c r="AA148" s="7"/>
      <c r="AB148" s="7"/>
      <c r="AC148" s="7"/>
      <c r="AD148" s="7"/>
      <c r="AE148" s="7"/>
    </row>
    <row r="149" spans="1:31" ht="22.5" customHeight="1">
      <c r="A149" t="s">
        <v>14467</v>
      </c>
      <c r="B149" s="7" t="s">
        <v>12249</v>
      </c>
      <c r="C149" s="7" t="s">
        <v>12294</v>
      </c>
      <c r="D149" s="7" t="s">
        <v>12295</v>
      </c>
      <c r="E149" s="7" t="s">
        <v>12296</v>
      </c>
      <c r="F149" s="7" t="s">
        <v>12297</v>
      </c>
      <c r="G149" s="7"/>
      <c r="H149" s="17" t="s">
        <v>12298</v>
      </c>
      <c r="I149" s="7">
        <v>4.5999999999999996</v>
      </c>
      <c r="J149" s="7">
        <v>490</v>
      </c>
      <c r="K149" s="7" t="s">
        <v>12299</v>
      </c>
      <c r="L149" s="7" t="s">
        <v>12300</v>
      </c>
      <c r="M149" s="7" t="s">
        <v>1013</v>
      </c>
      <c r="N149" s="7" t="s">
        <v>316</v>
      </c>
      <c r="O149" s="7"/>
      <c r="P149" s="7"/>
      <c r="Q149" s="7"/>
      <c r="R149" s="7"/>
      <c r="S149" s="7"/>
      <c r="T149" s="7"/>
      <c r="U149" s="7"/>
      <c r="V149" s="7"/>
      <c r="W149" s="7"/>
      <c r="X149" s="7"/>
      <c r="Y149" s="7"/>
      <c r="Z149" s="7"/>
      <c r="AA149" s="7"/>
      <c r="AB149" s="7"/>
      <c r="AC149" s="7"/>
      <c r="AD149" s="7"/>
      <c r="AE149" s="7"/>
    </row>
    <row r="150" spans="1:31" ht="22.5" customHeight="1">
      <c r="A150" t="s">
        <v>14467</v>
      </c>
      <c r="B150" s="7" t="s">
        <v>12249</v>
      </c>
      <c r="C150" s="7" t="s">
        <v>12301</v>
      </c>
      <c r="D150" s="7" t="s">
        <v>12302</v>
      </c>
      <c r="E150" s="7" t="s">
        <v>12303</v>
      </c>
      <c r="F150" s="7" t="s">
        <v>12304</v>
      </c>
      <c r="G150" s="7"/>
      <c r="H150" s="17" t="s">
        <v>12305</v>
      </c>
      <c r="I150" s="7">
        <v>4.8</v>
      </c>
      <c r="J150" s="7">
        <v>286</v>
      </c>
      <c r="K150" s="7" t="s">
        <v>12306</v>
      </c>
      <c r="L150" s="7" t="s">
        <v>12307</v>
      </c>
      <c r="M150" s="7" t="s">
        <v>1013</v>
      </c>
      <c r="N150" s="7" t="s">
        <v>119</v>
      </c>
      <c r="O150" s="7"/>
      <c r="P150" s="7"/>
      <c r="Q150" s="7"/>
      <c r="R150" s="7"/>
      <c r="S150" s="7"/>
      <c r="T150" s="7"/>
      <c r="U150" s="7"/>
      <c r="V150" s="7"/>
      <c r="W150" s="7"/>
      <c r="X150" s="7"/>
      <c r="Y150" s="7"/>
      <c r="Z150" s="7"/>
      <c r="AA150" s="7"/>
      <c r="AB150" s="7"/>
      <c r="AC150" s="7"/>
      <c r="AD150" s="7"/>
      <c r="AE150" s="7"/>
    </row>
    <row r="151" spans="1:31" ht="22.5" customHeight="1">
      <c r="A151" t="s">
        <v>14467</v>
      </c>
      <c r="B151" s="7" t="s">
        <v>12249</v>
      </c>
      <c r="C151" s="7" t="s">
        <v>12308</v>
      </c>
      <c r="D151" s="7" t="s">
        <v>12309</v>
      </c>
      <c r="E151" s="7" t="s">
        <v>12310</v>
      </c>
      <c r="F151" s="7" t="s">
        <v>12311</v>
      </c>
      <c r="G151" s="7"/>
      <c r="H151" s="17" t="s">
        <v>12312</v>
      </c>
      <c r="I151" s="7">
        <v>4.5</v>
      </c>
      <c r="J151" s="7">
        <v>407</v>
      </c>
      <c r="K151" s="7" t="s">
        <v>12313</v>
      </c>
      <c r="L151" s="7" t="s">
        <v>12314</v>
      </c>
      <c r="M151" s="7" t="s">
        <v>1013</v>
      </c>
      <c r="N151" s="7" t="s">
        <v>316</v>
      </c>
      <c r="O151" s="7"/>
      <c r="P151" s="7"/>
      <c r="Q151" s="7"/>
      <c r="R151" s="7"/>
      <c r="S151" s="7"/>
      <c r="T151" s="7"/>
      <c r="U151" s="7"/>
      <c r="V151" s="7"/>
      <c r="W151" s="7"/>
      <c r="X151" s="7"/>
      <c r="Y151" s="7"/>
      <c r="Z151" s="7"/>
      <c r="AA151" s="7"/>
      <c r="AB151" s="7"/>
      <c r="AC151" s="7"/>
      <c r="AD151" s="7"/>
      <c r="AE151" s="7"/>
    </row>
    <row r="152" spans="1:31" ht="22.5" customHeight="1">
      <c r="A152" t="s">
        <v>14467</v>
      </c>
      <c r="B152" s="7" t="s">
        <v>12249</v>
      </c>
      <c r="C152" s="7" t="s">
        <v>12315</v>
      </c>
      <c r="D152" s="7" t="s">
        <v>12316</v>
      </c>
      <c r="E152" s="7" t="s">
        <v>12317</v>
      </c>
      <c r="F152" s="7" t="s">
        <v>12318</v>
      </c>
      <c r="G152" s="7"/>
      <c r="H152" s="17" t="s">
        <v>12319</v>
      </c>
      <c r="I152" s="7">
        <v>3.6</v>
      </c>
      <c r="J152" s="7">
        <v>157</v>
      </c>
      <c r="K152" s="7" t="s">
        <v>12320</v>
      </c>
      <c r="L152" s="7" t="s">
        <v>12321</v>
      </c>
      <c r="M152" s="7" t="s">
        <v>1013</v>
      </c>
      <c r="N152" s="7" t="s">
        <v>339</v>
      </c>
      <c r="O152" s="7"/>
      <c r="P152" s="7"/>
      <c r="Q152" s="7"/>
      <c r="R152" s="7"/>
      <c r="S152" s="7"/>
      <c r="T152" s="7"/>
      <c r="U152" s="7"/>
      <c r="V152" s="7"/>
      <c r="W152" s="7"/>
      <c r="X152" s="7"/>
      <c r="Y152" s="7"/>
      <c r="Z152" s="7"/>
      <c r="AA152" s="7"/>
      <c r="AB152" s="7"/>
      <c r="AC152" s="7"/>
      <c r="AD152" s="7"/>
      <c r="AE152" s="7"/>
    </row>
    <row r="153" spans="1:31" ht="22.5" customHeight="1">
      <c r="A153" t="s">
        <v>14467</v>
      </c>
      <c r="B153" s="7" t="s">
        <v>12249</v>
      </c>
      <c r="C153" s="7" t="s">
        <v>12322</v>
      </c>
      <c r="D153" s="7" t="s">
        <v>12323</v>
      </c>
      <c r="E153" s="7" t="s">
        <v>12324</v>
      </c>
      <c r="F153" s="7" t="s">
        <v>12325</v>
      </c>
      <c r="G153" s="7"/>
      <c r="H153" s="17" t="s">
        <v>12326</v>
      </c>
      <c r="I153" s="7">
        <v>4.5</v>
      </c>
      <c r="J153" s="7">
        <v>94</v>
      </c>
      <c r="K153" s="7" t="s">
        <v>12327</v>
      </c>
      <c r="L153" s="7" t="s">
        <v>12328</v>
      </c>
      <c r="M153" s="7" t="s">
        <v>12329</v>
      </c>
      <c r="N153" s="7" t="s">
        <v>316</v>
      </c>
      <c r="O153" s="7"/>
      <c r="P153" s="7"/>
      <c r="Q153" s="7"/>
      <c r="R153" s="7"/>
      <c r="S153" s="7"/>
      <c r="T153" s="7"/>
      <c r="U153" s="7"/>
      <c r="V153" s="7"/>
      <c r="W153" s="7"/>
      <c r="X153" s="7"/>
      <c r="Y153" s="7"/>
      <c r="Z153" s="7"/>
      <c r="AA153" s="7"/>
      <c r="AB153" s="7"/>
      <c r="AC153" s="7"/>
      <c r="AD153" s="7"/>
      <c r="AE153" s="7"/>
    </row>
    <row r="154" spans="1:31" ht="22.5" customHeight="1">
      <c r="A154" t="s">
        <v>14467</v>
      </c>
      <c r="B154" s="7" t="s">
        <v>12249</v>
      </c>
      <c r="C154" s="7" t="s">
        <v>12330</v>
      </c>
      <c r="D154" s="7" t="s">
        <v>12331</v>
      </c>
      <c r="E154" s="7" t="s">
        <v>12332</v>
      </c>
      <c r="F154" s="7" t="s">
        <v>12333</v>
      </c>
      <c r="G154" s="7"/>
      <c r="H154" s="17" t="s">
        <v>12334</v>
      </c>
      <c r="I154" s="7">
        <v>3.8</v>
      </c>
      <c r="J154" s="7">
        <v>25</v>
      </c>
      <c r="K154" s="7" t="s">
        <v>12335</v>
      </c>
      <c r="L154" s="7" t="s">
        <v>12336</v>
      </c>
      <c r="M154" s="7" t="s">
        <v>1013</v>
      </c>
      <c r="N154" s="7" t="s">
        <v>119</v>
      </c>
      <c r="O154" s="7"/>
      <c r="P154" s="7"/>
      <c r="Q154" s="7"/>
      <c r="R154" s="7"/>
      <c r="S154" s="7"/>
      <c r="T154" s="7"/>
      <c r="U154" s="7"/>
      <c r="V154" s="7"/>
      <c r="W154" s="7"/>
      <c r="X154" s="7"/>
      <c r="Y154" s="7"/>
      <c r="Z154" s="7"/>
      <c r="AA154" s="7"/>
      <c r="AB154" s="7"/>
      <c r="AC154" s="7"/>
      <c r="AD154" s="7"/>
      <c r="AE154" s="7"/>
    </row>
    <row r="155" spans="1:31" ht="22.5" customHeight="1">
      <c r="A155" t="s">
        <v>14467</v>
      </c>
      <c r="B155" s="7" t="s">
        <v>12249</v>
      </c>
      <c r="C155" s="7" t="s">
        <v>12337</v>
      </c>
      <c r="D155" s="7" t="s">
        <v>12338</v>
      </c>
      <c r="E155" s="7" t="s">
        <v>12339</v>
      </c>
      <c r="F155" s="7" t="s">
        <v>12340</v>
      </c>
      <c r="G155" s="7"/>
      <c r="H155" s="17" t="s">
        <v>12341</v>
      </c>
      <c r="I155" s="7">
        <v>4.5</v>
      </c>
      <c r="J155" s="7">
        <v>27</v>
      </c>
      <c r="K155" s="7" t="s">
        <v>12342</v>
      </c>
      <c r="L155" s="7" t="s">
        <v>12343</v>
      </c>
      <c r="M155" s="7" t="s">
        <v>5110</v>
      </c>
      <c r="N155" s="7" t="s">
        <v>12344</v>
      </c>
      <c r="O155" s="7"/>
      <c r="P155" s="7"/>
      <c r="Q155" s="7"/>
      <c r="R155" s="7"/>
      <c r="S155" s="7"/>
      <c r="T155" s="7"/>
      <c r="U155" s="7"/>
      <c r="V155" s="7"/>
      <c r="W155" s="7"/>
      <c r="X155" s="7"/>
      <c r="Y155" s="7"/>
      <c r="Z155" s="7"/>
      <c r="AA155" s="7"/>
      <c r="AB155" s="7"/>
      <c r="AC155" s="7"/>
      <c r="AD155" s="7"/>
      <c r="AE155" s="7"/>
    </row>
    <row r="156" spans="1:31" ht="22.5" customHeight="1">
      <c r="A156" t="s">
        <v>14467</v>
      </c>
      <c r="B156" s="7" t="s">
        <v>12249</v>
      </c>
      <c r="C156" s="7" t="s">
        <v>12345</v>
      </c>
      <c r="D156" s="7" t="s">
        <v>12346</v>
      </c>
      <c r="E156" s="7" t="s">
        <v>12347</v>
      </c>
      <c r="F156" s="7" t="s">
        <v>12348</v>
      </c>
      <c r="G156" s="7"/>
      <c r="H156" s="17" t="s">
        <v>12349</v>
      </c>
      <c r="I156" s="7">
        <v>3.2</v>
      </c>
      <c r="J156" s="7">
        <v>97</v>
      </c>
      <c r="K156" s="7" t="s">
        <v>12350</v>
      </c>
      <c r="L156" s="7" t="s">
        <v>12351</v>
      </c>
      <c r="M156" s="7" t="s">
        <v>1013</v>
      </c>
      <c r="N156" s="7" t="s">
        <v>1013</v>
      </c>
      <c r="O156" s="7"/>
      <c r="P156" s="7"/>
      <c r="Q156" s="7"/>
      <c r="R156" s="7"/>
      <c r="S156" s="7"/>
      <c r="T156" s="7"/>
      <c r="U156" s="7"/>
      <c r="V156" s="7"/>
      <c r="W156" s="7"/>
      <c r="X156" s="7"/>
      <c r="Y156" s="7"/>
      <c r="Z156" s="7"/>
      <c r="AA156" s="7"/>
      <c r="AB156" s="7"/>
      <c r="AC156" s="7"/>
      <c r="AD156" s="7"/>
      <c r="AE156" s="7"/>
    </row>
    <row r="157" spans="1:31" ht="22.5" customHeight="1">
      <c r="A157" t="s">
        <v>14467</v>
      </c>
      <c r="B157" s="7" t="s">
        <v>12249</v>
      </c>
      <c r="C157" s="7" t="s">
        <v>12352</v>
      </c>
      <c r="D157" s="7" t="s">
        <v>12353</v>
      </c>
      <c r="E157" s="7" t="s">
        <v>12354</v>
      </c>
      <c r="F157" s="7" t="s">
        <v>12355</v>
      </c>
      <c r="G157" s="7"/>
      <c r="H157" s="17" t="s">
        <v>12356</v>
      </c>
      <c r="I157" s="7">
        <v>5</v>
      </c>
      <c r="J157" s="7">
        <v>17</v>
      </c>
      <c r="K157" s="7" t="s">
        <v>12357</v>
      </c>
      <c r="L157" s="7" t="s">
        <v>12358</v>
      </c>
      <c r="M157" s="7" t="s">
        <v>1013</v>
      </c>
      <c r="N157" s="7" t="s">
        <v>316</v>
      </c>
      <c r="O157" s="7"/>
      <c r="P157" s="7"/>
      <c r="Q157" s="7"/>
      <c r="R157" s="7"/>
      <c r="S157" s="7"/>
      <c r="T157" s="7"/>
      <c r="U157" s="7"/>
      <c r="V157" s="7"/>
      <c r="W157" s="7"/>
      <c r="X157" s="7"/>
      <c r="Y157" s="7"/>
      <c r="Z157" s="7"/>
      <c r="AA157" s="7"/>
      <c r="AB157" s="7"/>
      <c r="AC157" s="7"/>
      <c r="AD157" s="7"/>
      <c r="AE157" s="7"/>
    </row>
    <row r="158" spans="1:31" ht="22.5" customHeight="1">
      <c r="A158" t="s">
        <v>14467</v>
      </c>
      <c r="B158" s="7" t="s">
        <v>1447</v>
      </c>
      <c r="C158" s="7" t="s">
        <v>12359</v>
      </c>
      <c r="D158" s="7" t="s">
        <v>12360</v>
      </c>
      <c r="E158" s="7" t="s">
        <v>12361</v>
      </c>
      <c r="F158" s="7" t="s">
        <v>12362</v>
      </c>
      <c r="G158" s="7"/>
      <c r="H158" s="17" t="s">
        <v>12363</v>
      </c>
      <c r="I158" s="7">
        <v>4.8</v>
      </c>
      <c r="J158" s="7">
        <v>290</v>
      </c>
      <c r="K158" s="7" t="s">
        <v>12364</v>
      </c>
      <c r="L158" s="7" t="s">
        <v>1476</v>
      </c>
      <c r="M158" s="7" t="s">
        <v>2932</v>
      </c>
      <c r="N158" s="7" t="s">
        <v>2932</v>
      </c>
      <c r="O158" s="7"/>
      <c r="P158" s="7"/>
      <c r="Q158" s="7"/>
      <c r="R158" s="7"/>
      <c r="S158" s="7"/>
      <c r="T158" s="7"/>
      <c r="U158" s="7"/>
      <c r="V158" s="7"/>
      <c r="W158" s="7"/>
      <c r="X158" s="7"/>
      <c r="Y158" s="7"/>
      <c r="Z158" s="7"/>
      <c r="AA158" s="7"/>
      <c r="AB158" s="7"/>
      <c r="AC158" s="7"/>
      <c r="AD158" s="7"/>
      <c r="AE158" s="7"/>
    </row>
    <row r="159" spans="1:31" ht="22.5" customHeight="1">
      <c r="A159" t="s">
        <v>14467</v>
      </c>
      <c r="B159" s="7" t="s">
        <v>1447</v>
      </c>
      <c r="C159" s="7" t="s">
        <v>12365</v>
      </c>
      <c r="D159" s="7" t="s">
        <v>12366</v>
      </c>
      <c r="E159" s="7" t="s">
        <v>12367</v>
      </c>
      <c r="F159" s="7" t="s">
        <v>12368</v>
      </c>
      <c r="G159" s="7"/>
      <c r="H159" s="17" t="s">
        <v>12369</v>
      </c>
      <c r="I159" s="7">
        <v>4.9000000000000004</v>
      </c>
      <c r="J159" s="7">
        <v>930</v>
      </c>
      <c r="K159" s="7" t="s">
        <v>12370</v>
      </c>
      <c r="L159" s="7" t="s">
        <v>4465</v>
      </c>
      <c r="M159" s="7" t="s">
        <v>2932</v>
      </c>
      <c r="N159" s="7" t="s">
        <v>316</v>
      </c>
      <c r="O159" s="7"/>
      <c r="P159" s="7"/>
      <c r="Q159" s="7"/>
      <c r="R159" s="7"/>
      <c r="S159" s="7"/>
      <c r="T159" s="7"/>
      <c r="U159" s="7"/>
      <c r="V159" s="7"/>
      <c r="W159" s="7"/>
      <c r="X159" s="7"/>
      <c r="Y159" s="7"/>
      <c r="Z159" s="7"/>
      <c r="AA159" s="7"/>
      <c r="AB159" s="7"/>
      <c r="AC159" s="7"/>
      <c r="AD159" s="7"/>
      <c r="AE159" s="7"/>
    </row>
    <row r="160" spans="1:31" ht="22.5" customHeight="1">
      <c r="A160" t="s">
        <v>14467</v>
      </c>
      <c r="B160" s="7" t="s">
        <v>1447</v>
      </c>
      <c r="C160" s="7" t="s">
        <v>12371</v>
      </c>
      <c r="D160" s="7" t="s">
        <v>12372</v>
      </c>
      <c r="E160" s="7" t="s">
        <v>12373</v>
      </c>
      <c r="F160" s="7" t="s">
        <v>12374</v>
      </c>
      <c r="G160" s="7"/>
      <c r="H160" s="17" t="s">
        <v>12375</v>
      </c>
      <c r="I160" s="7">
        <v>4.9000000000000004</v>
      </c>
      <c r="J160" s="7">
        <v>431</v>
      </c>
      <c r="K160" s="7" t="s">
        <v>12376</v>
      </c>
      <c r="L160" s="7" t="s">
        <v>1476</v>
      </c>
      <c r="M160" s="7" t="s">
        <v>2932</v>
      </c>
      <c r="N160" s="7" t="s">
        <v>316</v>
      </c>
      <c r="O160" s="7"/>
      <c r="P160" s="7"/>
      <c r="Q160" s="7"/>
      <c r="R160" s="7"/>
      <c r="S160" s="7"/>
      <c r="T160" s="7"/>
      <c r="U160" s="7"/>
      <c r="V160" s="7"/>
      <c r="W160" s="7"/>
      <c r="X160" s="7"/>
      <c r="Y160" s="7"/>
      <c r="Z160" s="7"/>
      <c r="AA160" s="7"/>
      <c r="AB160" s="7"/>
      <c r="AC160" s="7"/>
      <c r="AD160" s="7"/>
      <c r="AE160" s="7"/>
    </row>
    <row r="161" spans="1:31" ht="22.5" customHeight="1">
      <c r="A161" t="s">
        <v>14467</v>
      </c>
      <c r="B161" s="7" t="s">
        <v>1447</v>
      </c>
      <c r="C161" s="7" t="s">
        <v>12377</v>
      </c>
      <c r="D161" s="7" t="s">
        <v>12378</v>
      </c>
      <c r="E161" s="7" t="s">
        <v>12379</v>
      </c>
      <c r="F161" s="7" t="s">
        <v>12380</v>
      </c>
      <c r="G161" s="7"/>
      <c r="H161" s="17" t="s">
        <v>12381</v>
      </c>
      <c r="I161" s="7">
        <v>5</v>
      </c>
      <c r="J161" s="7">
        <v>549</v>
      </c>
      <c r="K161" s="7" t="s">
        <v>12382</v>
      </c>
      <c r="L161" s="7" t="s">
        <v>1496</v>
      </c>
      <c r="M161" s="7" t="s">
        <v>2932</v>
      </c>
      <c r="N161" s="7" t="s">
        <v>316</v>
      </c>
      <c r="O161" s="7"/>
      <c r="P161" s="7"/>
      <c r="Q161" s="7"/>
      <c r="R161" s="7"/>
      <c r="S161" s="7"/>
      <c r="T161" s="7"/>
      <c r="U161" s="7"/>
      <c r="V161" s="7"/>
      <c r="W161" s="7"/>
      <c r="X161" s="7"/>
      <c r="Y161" s="7"/>
      <c r="Z161" s="7"/>
      <c r="AA161" s="7"/>
      <c r="AB161" s="7"/>
      <c r="AC161" s="7"/>
      <c r="AD161" s="7"/>
      <c r="AE161" s="7"/>
    </row>
    <row r="162" spans="1:31" ht="22.5" customHeight="1">
      <c r="A162" t="s">
        <v>14467</v>
      </c>
      <c r="B162" s="7" t="s">
        <v>1447</v>
      </c>
      <c r="C162" s="7" t="s">
        <v>12383</v>
      </c>
      <c r="D162" s="7" t="s">
        <v>12384</v>
      </c>
      <c r="E162" s="7" t="s">
        <v>12385</v>
      </c>
      <c r="F162" s="7" t="s">
        <v>12386</v>
      </c>
      <c r="G162" s="7"/>
      <c r="H162" s="17" t="s">
        <v>12387</v>
      </c>
      <c r="I162" s="7">
        <v>4.8</v>
      </c>
      <c r="J162" s="7">
        <v>181</v>
      </c>
      <c r="K162" s="7" t="s">
        <v>12388</v>
      </c>
      <c r="L162" s="7" t="s">
        <v>4495</v>
      </c>
      <c r="M162" s="7" t="s">
        <v>2932</v>
      </c>
      <c r="N162" s="7" t="s">
        <v>316</v>
      </c>
      <c r="O162" s="7"/>
      <c r="P162" s="7"/>
      <c r="Q162" s="7"/>
      <c r="R162" s="7"/>
      <c r="S162" s="7"/>
      <c r="T162" s="7"/>
      <c r="U162" s="7"/>
      <c r="V162" s="7"/>
      <c r="W162" s="7"/>
      <c r="X162" s="7"/>
      <c r="Y162" s="7"/>
      <c r="Z162" s="7"/>
      <c r="AA162" s="7"/>
      <c r="AB162" s="7"/>
      <c r="AC162" s="7"/>
      <c r="AD162" s="7"/>
      <c r="AE162" s="7"/>
    </row>
    <row r="163" spans="1:31" ht="22.5" customHeight="1">
      <c r="A163" t="s">
        <v>14467</v>
      </c>
      <c r="B163" s="7" t="s">
        <v>1447</v>
      </c>
      <c r="C163" s="7" t="s">
        <v>12389</v>
      </c>
      <c r="D163" s="7" t="s">
        <v>12390</v>
      </c>
      <c r="E163" s="7" t="s">
        <v>12391</v>
      </c>
      <c r="F163" s="7" t="s">
        <v>12392</v>
      </c>
      <c r="G163" s="7"/>
      <c r="H163" s="17" t="s">
        <v>12393</v>
      </c>
      <c r="I163" s="7">
        <v>4.7</v>
      </c>
      <c r="J163" s="9">
        <v>1165</v>
      </c>
      <c r="K163" s="7" t="s">
        <v>12394</v>
      </c>
      <c r="L163" s="7" t="s">
        <v>12395</v>
      </c>
      <c r="M163" s="7" t="s">
        <v>2961</v>
      </c>
      <c r="N163" s="7" t="s">
        <v>119</v>
      </c>
      <c r="O163" s="7"/>
      <c r="P163" s="7"/>
      <c r="Q163" s="7"/>
      <c r="R163" s="7"/>
      <c r="S163" s="7"/>
      <c r="T163" s="7"/>
      <c r="U163" s="7"/>
      <c r="V163" s="7"/>
      <c r="W163" s="7"/>
      <c r="X163" s="7"/>
      <c r="Y163" s="7"/>
      <c r="Z163" s="7"/>
      <c r="AA163" s="7"/>
      <c r="AB163" s="7"/>
      <c r="AC163" s="7"/>
      <c r="AD163" s="7"/>
      <c r="AE163" s="7"/>
    </row>
    <row r="164" spans="1:31" ht="22.5" customHeight="1">
      <c r="A164" t="s">
        <v>14467</v>
      </c>
      <c r="B164" s="7" t="s">
        <v>1447</v>
      </c>
      <c r="C164" s="7" t="s">
        <v>12396</v>
      </c>
      <c r="D164" s="7" t="s">
        <v>12397</v>
      </c>
      <c r="E164" s="7" t="s">
        <v>12398</v>
      </c>
      <c r="F164" s="7" t="s">
        <v>12399</v>
      </c>
      <c r="G164" s="7"/>
      <c r="H164" s="17" t="s">
        <v>12400</v>
      </c>
      <c r="I164" s="7">
        <v>4.8</v>
      </c>
      <c r="J164" s="9">
        <v>518</v>
      </c>
      <c r="K164" s="7" t="s">
        <v>12401</v>
      </c>
      <c r="L164" s="7" t="s">
        <v>12402</v>
      </c>
      <c r="M164" s="7" t="s">
        <v>2961</v>
      </c>
      <c r="N164" s="7" t="s">
        <v>2961</v>
      </c>
      <c r="O164" s="7"/>
      <c r="P164" s="7"/>
      <c r="Q164" s="7"/>
      <c r="R164" s="7"/>
      <c r="S164" s="7"/>
      <c r="T164" s="7"/>
      <c r="U164" s="7"/>
      <c r="V164" s="7"/>
      <c r="W164" s="7"/>
      <c r="X164" s="7"/>
      <c r="Y164" s="7"/>
      <c r="Z164" s="7"/>
      <c r="AA164" s="7"/>
      <c r="AB164" s="7"/>
      <c r="AC164" s="7"/>
      <c r="AD164" s="7"/>
      <c r="AE164" s="7"/>
    </row>
    <row r="165" spans="1:31" ht="22.5" customHeight="1">
      <c r="A165" t="s">
        <v>14467</v>
      </c>
      <c r="B165" s="7" t="s">
        <v>1447</v>
      </c>
      <c r="C165" s="7" t="s">
        <v>12403</v>
      </c>
      <c r="D165" s="7" t="s">
        <v>12404</v>
      </c>
      <c r="E165" s="7" t="s">
        <v>12405</v>
      </c>
      <c r="F165" s="7" t="s">
        <v>12406</v>
      </c>
      <c r="G165" s="7"/>
      <c r="H165" s="17" t="s">
        <v>12407</v>
      </c>
      <c r="I165" s="7">
        <v>4.5</v>
      </c>
      <c r="J165" s="7">
        <v>275</v>
      </c>
      <c r="K165" s="7" t="s">
        <v>12408</v>
      </c>
      <c r="L165" s="7" t="s">
        <v>5891</v>
      </c>
      <c r="M165" s="7" t="s">
        <v>2932</v>
      </c>
      <c r="N165" s="7" t="s">
        <v>316</v>
      </c>
      <c r="O165" s="7"/>
      <c r="P165" s="7"/>
      <c r="Q165" s="7"/>
      <c r="R165" s="7"/>
      <c r="S165" s="7"/>
      <c r="T165" s="7"/>
      <c r="U165" s="7"/>
      <c r="V165" s="7"/>
      <c r="W165" s="7"/>
      <c r="X165" s="7"/>
      <c r="Y165" s="7"/>
      <c r="Z165" s="7"/>
      <c r="AA165" s="7"/>
      <c r="AB165" s="7"/>
      <c r="AC165" s="7"/>
      <c r="AD165" s="7"/>
      <c r="AE165" s="7"/>
    </row>
    <row r="166" spans="1:31" ht="22.5" customHeight="1">
      <c r="A166" t="s">
        <v>14467</v>
      </c>
      <c r="B166" s="7" t="s">
        <v>1447</v>
      </c>
      <c r="C166" s="7" t="s">
        <v>12409</v>
      </c>
      <c r="D166" s="7" t="s">
        <v>12410</v>
      </c>
      <c r="E166" s="7" t="s">
        <v>12411</v>
      </c>
      <c r="F166" s="7" t="s">
        <v>12412</v>
      </c>
      <c r="G166" s="7"/>
      <c r="H166" s="17" t="s">
        <v>12413</v>
      </c>
      <c r="I166" s="7">
        <v>4.7</v>
      </c>
      <c r="J166" s="7">
        <v>729</v>
      </c>
      <c r="K166" s="7" t="s">
        <v>12414</v>
      </c>
      <c r="L166" s="7" t="s">
        <v>1476</v>
      </c>
      <c r="M166" s="7" t="s">
        <v>2932</v>
      </c>
      <c r="N166" s="7" t="s">
        <v>316</v>
      </c>
      <c r="O166" s="7"/>
      <c r="P166" s="7"/>
      <c r="Q166" s="7"/>
      <c r="R166" s="7"/>
      <c r="S166" s="7"/>
      <c r="T166" s="7"/>
      <c r="U166" s="7"/>
      <c r="V166" s="7"/>
      <c r="W166" s="7"/>
      <c r="X166" s="7"/>
      <c r="Y166" s="7"/>
      <c r="Z166" s="7"/>
      <c r="AA166" s="7"/>
      <c r="AB166" s="7"/>
      <c r="AC166" s="7"/>
      <c r="AD166" s="7"/>
      <c r="AE166" s="7"/>
    </row>
    <row r="167" spans="1:31" ht="22.5" customHeight="1">
      <c r="A167" t="s">
        <v>14467</v>
      </c>
      <c r="B167" s="7" t="s">
        <v>1447</v>
      </c>
      <c r="C167" s="7" t="s">
        <v>12415</v>
      </c>
      <c r="D167" s="7" t="s">
        <v>12416</v>
      </c>
      <c r="E167" s="7" t="s">
        <v>12417</v>
      </c>
      <c r="F167" s="7" t="s">
        <v>12418</v>
      </c>
      <c r="G167" s="7"/>
      <c r="H167" s="17" t="s">
        <v>12419</v>
      </c>
      <c r="I167" s="7">
        <v>4.9000000000000004</v>
      </c>
      <c r="J167" s="7">
        <v>337</v>
      </c>
      <c r="K167" s="7" t="s">
        <v>12420</v>
      </c>
      <c r="L167" s="7" t="s">
        <v>11185</v>
      </c>
      <c r="M167" s="7" t="s">
        <v>2932</v>
      </c>
      <c r="N167" s="7" t="s">
        <v>316</v>
      </c>
      <c r="O167" s="7"/>
      <c r="P167" s="7"/>
      <c r="Q167" s="7"/>
      <c r="R167" s="7"/>
      <c r="S167" s="7"/>
      <c r="T167" s="7"/>
      <c r="U167" s="7"/>
      <c r="V167" s="7"/>
      <c r="W167" s="7"/>
      <c r="X167" s="7"/>
      <c r="Y167" s="7"/>
      <c r="Z167" s="7"/>
      <c r="AA167" s="7"/>
      <c r="AB167" s="7"/>
      <c r="AC167" s="7"/>
      <c r="AD167" s="7"/>
      <c r="AE167" s="7"/>
    </row>
    <row r="168" spans="1:31" ht="22.5" customHeight="1">
      <c r="A168" t="s">
        <v>14467</v>
      </c>
      <c r="B168" s="7" t="s">
        <v>1447</v>
      </c>
      <c r="C168" s="7" t="s">
        <v>12421</v>
      </c>
      <c r="D168" s="7" t="s">
        <v>12422</v>
      </c>
      <c r="E168" s="7" t="s">
        <v>12391</v>
      </c>
      <c r="F168" s="7" t="s">
        <v>12423</v>
      </c>
      <c r="G168" s="7"/>
      <c r="H168" s="17" t="s">
        <v>12424</v>
      </c>
      <c r="I168" s="7">
        <v>4.7</v>
      </c>
      <c r="J168" s="7">
        <v>82</v>
      </c>
      <c r="K168" s="7" t="s">
        <v>12425</v>
      </c>
      <c r="L168" s="7" t="s">
        <v>4465</v>
      </c>
      <c r="M168" s="7" t="s">
        <v>2932</v>
      </c>
      <c r="N168" s="7" t="s">
        <v>2932</v>
      </c>
      <c r="O168" s="7"/>
      <c r="P168" s="7"/>
      <c r="Q168" s="7"/>
      <c r="R168" s="7"/>
      <c r="S168" s="7"/>
      <c r="T168" s="7"/>
      <c r="U168" s="7"/>
      <c r="V168" s="7"/>
      <c r="W168" s="7"/>
      <c r="X168" s="7"/>
      <c r="Y168" s="7"/>
      <c r="Z168" s="7"/>
      <c r="AA168" s="7"/>
      <c r="AB168" s="7"/>
      <c r="AC168" s="7"/>
      <c r="AD168" s="7"/>
      <c r="AE168" s="7"/>
    </row>
    <row r="169" spans="1:31" ht="22.5" customHeight="1">
      <c r="A169" t="s">
        <v>14467</v>
      </c>
      <c r="B169" s="7" t="s">
        <v>1447</v>
      </c>
      <c r="C169" s="7" t="s">
        <v>12426</v>
      </c>
      <c r="D169" s="7" t="s">
        <v>12427</v>
      </c>
      <c r="E169" s="7" t="s">
        <v>12428</v>
      </c>
      <c r="F169" s="7" t="s">
        <v>12429</v>
      </c>
      <c r="G169" s="7"/>
      <c r="H169" s="17" t="s">
        <v>12430</v>
      </c>
      <c r="I169" s="7">
        <v>4.9000000000000004</v>
      </c>
      <c r="J169" s="7">
        <v>419</v>
      </c>
      <c r="K169" s="7" t="s">
        <v>12431</v>
      </c>
      <c r="L169" s="7" t="s">
        <v>12432</v>
      </c>
      <c r="M169" s="7" t="s">
        <v>12433</v>
      </c>
      <c r="N169" s="7" t="s">
        <v>316</v>
      </c>
      <c r="O169" s="7"/>
      <c r="P169" s="7"/>
      <c r="Q169" s="7"/>
      <c r="R169" s="7"/>
      <c r="S169" s="7"/>
      <c r="T169" s="7"/>
      <c r="U169" s="7"/>
      <c r="V169" s="7"/>
      <c r="W169" s="7"/>
      <c r="X169" s="7"/>
      <c r="Y169" s="7"/>
      <c r="Z169" s="7"/>
      <c r="AA169" s="7"/>
      <c r="AB169" s="7"/>
      <c r="AC169" s="7"/>
      <c r="AD169" s="7"/>
      <c r="AE169" s="7"/>
    </row>
    <row r="170" spans="1:31" ht="22.5" customHeight="1">
      <c r="A170" t="s">
        <v>14467</v>
      </c>
      <c r="B170" s="7" t="s">
        <v>1447</v>
      </c>
      <c r="C170" s="7" t="s">
        <v>12434</v>
      </c>
      <c r="D170" s="7" t="s">
        <v>12378</v>
      </c>
      <c r="E170" s="7" t="s">
        <v>12379</v>
      </c>
      <c r="F170" s="7" t="s">
        <v>12380</v>
      </c>
      <c r="G170" s="7"/>
      <c r="H170" s="17" t="s">
        <v>12435</v>
      </c>
      <c r="I170" s="7">
        <v>5</v>
      </c>
      <c r="J170" s="7">
        <v>49</v>
      </c>
      <c r="K170" s="7" t="s">
        <v>12425</v>
      </c>
      <c r="L170" s="7" t="s">
        <v>4465</v>
      </c>
      <c r="M170" s="7" t="s">
        <v>2932</v>
      </c>
      <c r="N170" s="7" t="s">
        <v>888</v>
      </c>
      <c r="O170" s="7"/>
      <c r="P170" s="7"/>
      <c r="Q170" s="7"/>
      <c r="R170" s="7"/>
      <c r="S170" s="7"/>
      <c r="T170" s="7"/>
      <c r="U170" s="7"/>
      <c r="V170" s="7"/>
      <c r="W170" s="7"/>
      <c r="X170" s="7"/>
      <c r="Y170" s="7"/>
      <c r="Z170" s="7"/>
      <c r="AA170" s="7"/>
      <c r="AB170" s="7"/>
      <c r="AC170" s="7"/>
      <c r="AD170" s="7"/>
      <c r="AE170" s="7"/>
    </row>
    <row r="171" spans="1:31" ht="22.5" customHeight="1">
      <c r="A171" t="s">
        <v>14467</v>
      </c>
      <c r="B171" s="7" t="s">
        <v>1447</v>
      </c>
      <c r="C171" s="7" t="s">
        <v>12436</v>
      </c>
      <c r="D171" s="7" t="s">
        <v>12378</v>
      </c>
      <c r="E171" s="7" t="s">
        <v>12379</v>
      </c>
      <c r="F171" s="7" t="s">
        <v>12437</v>
      </c>
      <c r="G171" s="7"/>
      <c r="H171" s="17" t="s">
        <v>12435</v>
      </c>
      <c r="I171" s="7">
        <v>4.5999999999999996</v>
      </c>
      <c r="J171" s="9">
        <v>1083</v>
      </c>
      <c r="K171" s="7" t="s">
        <v>12425</v>
      </c>
      <c r="L171" s="7" t="s">
        <v>4465</v>
      </c>
      <c r="M171" s="7" t="s">
        <v>2932</v>
      </c>
      <c r="N171" s="7" t="s">
        <v>4426</v>
      </c>
      <c r="O171" s="7"/>
      <c r="P171" s="7"/>
      <c r="Q171" s="7"/>
      <c r="R171" s="7"/>
      <c r="S171" s="7"/>
      <c r="T171" s="7"/>
      <c r="U171" s="7"/>
      <c r="V171" s="7"/>
      <c r="W171" s="7"/>
      <c r="X171" s="7"/>
      <c r="Y171" s="7"/>
      <c r="Z171" s="7"/>
      <c r="AA171" s="7"/>
      <c r="AB171" s="7"/>
      <c r="AC171" s="7"/>
      <c r="AD171" s="7"/>
      <c r="AE171" s="7"/>
    </row>
    <row r="172" spans="1:31" ht="22.5" customHeight="1">
      <c r="A172" t="s">
        <v>14467</v>
      </c>
      <c r="B172" s="7" t="s">
        <v>1160</v>
      </c>
      <c r="C172" s="7" t="s">
        <v>12438</v>
      </c>
      <c r="D172" s="32" t="s">
        <v>12439</v>
      </c>
      <c r="E172" s="7" t="s">
        <v>12440</v>
      </c>
      <c r="F172" s="7" t="s">
        <v>12441</v>
      </c>
      <c r="G172" s="7"/>
      <c r="H172" s="17" t="s">
        <v>12442</v>
      </c>
      <c r="I172" s="7">
        <v>4.4000000000000004</v>
      </c>
      <c r="J172" s="7">
        <v>178</v>
      </c>
      <c r="K172" s="7" t="s">
        <v>12443</v>
      </c>
      <c r="L172" s="7" t="s">
        <v>4129</v>
      </c>
      <c r="M172" s="7" t="s">
        <v>1160</v>
      </c>
      <c r="N172" s="7" t="s">
        <v>12444</v>
      </c>
      <c r="O172" s="7"/>
      <c r="P172" s="7"/>
      <c r="Q172" s="7"/>
      <c r="R172" s="7"/>
      <c r="S172" s="7"/>
      <c r="T172" s="7"/>
      <c r="U172" s="7"/>
      <c r="V172" s="7"/>
      <c r="W172" s="7"/>
      <c r="X172" s="7"/>
      <c r="Y172" s="7"/>
      <c r="Z172" s="7"/>
      <c r="AA172" s="7"/>
      <c r="AB172" s="7"/>
      <c r="AC172" s="7"/>
      <c r="AD172" s="7"/>
      <c r="AE172" s="7"/>
    </row>
    <row r="173" spans="1:31" ht="22.5" customHeight="1">
      <c r="A173" t="s">
        <v>14467</v>
      </c>
      <c r="B173" s="7" t="s">
        <v>1160</v>
      </c>
      <c r="C173" s="7" t="s">
        <v>12445</v>
      </c>
      <c r="D173" s="7" t="s">
        <v>12446</v>
      </c>
      <c r="E173" s="7" t="s">
        <v>12447</v>
      </c>
      <c r="F173" s="7" t="s">
        <v>12448</v>
      </c>
      <c r="G173" s="7"/>
      <c r="H173" s="17" t="s">
        <v>12449</v>
      </c>
      <c r="I173" s="7">
        <v>3.8</v>
      </c>
      <c r="J173" s="7">
        <v>42</v>
      </c>
      <c r="K173" s="7" t="s">
        <v>12450</v>
      </c>
      <c r="L173" s="7" t="s">
        <v>4244</v>
      </c>
      <c r="M173" s="7" t="s">
        <v>1160</v>
      </c>
      <c r="N173" s="7" t="s">
        <v>119</v>
      </c>
      <c r="O173" s="7"/>
      <c r="P173" s="7"/>
      <c r="Q173" s="7"/>
      <c r="R173" s="7"/>
      <c r="S173" s="7"/>
      <c r="T173" s="7"/>
      <c r="U173" s="7"/>
      <c r="V173" s="7"/>
      <c r="W173" s="7"/>
      <c r="X173" s="7"/>
      <c r="Y173" s="7"/>
      <c r="Z173" s="7"/>
      <c r="AA173" s="7"/>
      <c r="AB173" s="7"/>
      <c r="AC173" s="7"/>
      <c r="AD173" s="7"/>
      <c r="AE173" s="7"/>
    </row>
    <row r="174" spans="1:31" ht="22.5" customHeight="1">
      <c r="A174" t="s">
        <v>14467</v>
      </c>
      <c r="B174" s="7" t="s">
        <v>1160</v>
      </c>
      <c r="C174" s="7" t="s">
        <v>12451</v>
      </c>
      <c r="D174" s="7" t="s">
        <v>12452</v>
      </c>
      <c r="E174" s="7" t="s">
        <v>12453</v>
      </c>
      <c r="F174" s="7" t="s">
        <v>12454</v>
      </c>
      <c r="G174" s="7"/>
      <c r="H174" s="17" t="s">
        <v>12455</v>
      </c>
      <c r="I174" s="7">
        <v>4.8</v>
      </c>
      <c r="J174" s="7">
        <v>98</v>
      </c>
      <c r="K174" s="7" t="s">
        <v>12456</v>
      </c>
      <c r="L174" s="7" t="s">
        <v>12457</v>
      </c>
      <c r="M174" s="7" t="s">
        <v>1160</v>
      </c>
      <c r="N174" s="7" t="s">
        <v>119</v>
      </c>
      <c r="O174" s="7"/>
      <c r="P174" s="7"/>
      <c r="Q174" s="7"/>
      <c r="R174" s="7"/>
      <c r="S174" s="7"/>
      <c r="T174" s="7"/>
      <c r="U174" s="7"/>
      <c r="V174" s="7"/>
      <c r="W174" s="7"/>
      <c r="X174" s="7"/>
      <c r="Y174" s="7"/>
      <c r="Z174" s="7"/>
      <c r="AA174" s="7"/>
      <c r="AB174" s="7"/>
      <c r="AC174" s="7"/>
      <c r="AD174" s="7"/>
      <c r="AE174" s="7"/>
    </row>
    <row r="175" spans="1:31" ht="22.5" customHeight="1">
      <c r="A175" t="s">
        <v>14467</v>
      </c>
      <c r="B175" s="7" t="s">
        <v>1160</v>
      </c>
      <c r="C175" s="7" t="s">
        <v>12458</v>
      </c>
      <c r="D175" s="7" t="s">
        <v>12459</v>
      </c>
      <c r="E175" s="7" t="s">
        <v>12460</v>
      </c>
      <c r="F175" s="7" t="s">
        <v>12461</v>
      </c>
      <c r="G175" s="7"/>
      <c r="H175" s="17" t="s">
        <v>12462</v>
      </c>
      <c r="I175" s="7">
        <v>4.8</v>
      </c>
      <c r="J175" s="7">
        <v>229</v>
      </c>
      <c r="K175" s="7" t="s">
        <v>12463</v>
      </c>
      <c r="L175" s="7" t="s">
        <v>12464</v>
      </c>
      <c r="M175" s="7" t="s">
        <v>1160</v>
      </c>
      <c r="N175" s="7" t="s">
        <v>316</v>
      </c>
      <c r="O175" s="7"/>
      <c r="P175" s="7"/>
      <c r="Q175" s="7"/>
      <c r="R175" s="7"/>
      <c r="S175" s="7"/>
      <c r="T175" s="7"/>
      <c r="U175" s="7"/>
      <c r="V175" s="7"/>
      <c r="W175" s="7"/>
      <c r="X175" s="7"/>
      <c r="Y175" s="7"/>
      <c r="Z175" s="7"/>
      <c r="AA175" s="7"/>
      <c r="AB175" s="7"/>
      <c r="AC175" s="7"/>
      <c r="AD175" s="7"/>
      <c r="AE175" s="7"/>
    </row>
    <row r="176" spans="1:31" ht="22.5" customHeight="1">
      <c r="A176" t="s">
        <v>14467</v>
      </c>
      <c r="B176" s="7" t="s">
        <v>1160</v>
      </c>
      <c r="C176" s="7" t="s">
        <v>12465</v>
      </c>
      <c r="D176" s="7" t="s">
        <v>12466</v>
      </c>
      <c r="E176" s="7" t="s">
        <v>12447</v>
      </c>
      <c r="F176" s="7" t="s">
        <v>12441</v>
      </c>
      <c r="G176" s="7"/>
      <c r="H176" s="17" t="s">
        <v>12467</v>
      </c>
      <c r="I176" s="7">
        <v>4.8</v>
      </c>
      <c r="J176" s="7">
        <v>109</v>
      </c>
      <c r="K176" s="7" t="s">
        <v>12468</v>
      </c>
      <c r="L176" s="7" t="s">
        <v>9894</v>
      </c>
      <c r="M176" s="7" t="s">
        <v>1189</v>
      </c>
      <c r="N176" s="7" t="s">
        <v>119</v>
      </c>
      <c r="O176" s="7"/>
      <c r="P176" s="7"/>
      <c r="Q176" s="7"/>
      <c r="R176" s="7"/>
      <c r="S176" s="7"/>
      <c r="T176" s="7"/>
      <c r="U176" s="7"/>
      <c r="V176" s="7"/>
      <c r="W176" s="7"/>
      <c r="X176" s="7"/>
      <c r="Y176" s="7"/>
      <c r="Z176" s="7"/>
      <c r="AA176" s="7"/>
      <c r="AB176" s="7"/>
      <c r="AC176" s="7"/>
      <c r="AD176" s="7"/>
      <c r="AE176" s="7"/>
    </row>
    <row r="177" spans="1:31" ht="22.5" customHeight="1">
      <c r="A177" t="s">
        <v>14467</v>
      </c>
      <c r="B177" s="7" t="s">
        <v>1160</v>
      </c>
      <c r="C177" s="7" t="s">
        <v>12469</v>
      </c>
      <c r="D177" s="7" t="s">
        <v>12470</v>
      </c>
      <c r="E177" s="7" t="s">
        <v>12471</v>
      </c>
      <c r="F177" s="7" t="s">
        <v>12472</v>
      </c>
      <c r="G177" s="7"/>
      <c r="H177" s="17" t="s">
        <v>12473</v>
      </c>
      <c r="I177" s="7">
        <v>5</v>
      </c>
      <c r="J177" s="7">
        <v>289</v>
      </c>
      <c r="K177" s="7" t="s">
        <v>12474</v>
      </c>
      <c r="L177" s="7" t="s">
        <v>12475</v>
      </c>
      <c r="M177" s="7" t="s">
        <v>1160</v>
      </c>
      <c r="N177" s="7" t="s">
        <v>316</v>
      </c>
      <c r="O177" s="7"/>
      <c r="P177" s="7"/>
      <c r="Q177" s="7"/>
      <c r="R177" s="7"/>
      <c r="S177" s="7"/>
      <c r="T177" s="7"/>
      <c r="U177" s="7"/>
      <c r="V177" s="7"/>
      <c r="W177" s="7"/>
      <c r="X177" s="7"/>
      <c r="Y177" s="7"/>
      <c r="Z177" s="7"/>
      <c r="AA177" s="7"/>
      <c r="AB177" s="7"/>
      <c r="AC177" s="7"/>
      <c r="AD177" s="7"/>
      <c r="AE177" s="7"/>
    </row>
    <row r="178" spans="1:31" ht="22.5" customHeight="1">
      <c r="A178" t="s">
        <v>14467</v>
      </c>
      <c r="B178" s="7" t="s">
        <v>1160</v>
      </c>
      <c r="C178" s="7" t="s">
        <v>12476</v>
      </c>
      <c r="D178" s="7" t="s">
        <v>12477</v>
      </c>
      <c r="E178" s="7" t="s">
        <v>12478</v>
      </c>
      <c r="F178" s="7" t="s">
        <v>12479</v>
      </c>
      <c r="G178" s="7"/>
      <c r="H178" s="17" t="s">
        <v>12480</v>
      </c>
      <c r="I178" s="7">
        <v>5</v>
      </c>
      <c r="J178" s="9">
        <v>289</v>
      </c>
      <c r="K178" s="7" t="s">
        <v>12481</v>
      </c>
      <c r="L178" s="7" t="s">
        <v>4187</v>
      </c>
      <c r="M178" s="7" t="s">
        <v>1160</v>
      </c>
      <c r="N178" s="7" t="s">
        <v>119</v>
      </c>
      <c r="O178" s="7"/>
      <c r="P178" s="7"/>
      <c r="Q178" s="7"/>
      <c r="R178" s="7"/>
      <c r="S178" s="7"/>
      <c r="T178" s="7"/>
      <c r="U178" s="7"/>
      <c r="V178" s="7"/>
      <c r="W178" s="7"/>
      <c r="X178" s="7"/>
      <c r="Y178" s="7"/>
      <c r="Z178" s="7"/>
      <c r="AA178" s="7"/>
      <c r="AB178" s="7"/>
      <c r="AC178" s="7"/>
      <c r="AD178" s="7"/>
      <c r="AE178" s="7"/>
    </row>
    <row r="179" spans="1:31" ht="22.5" customHeight="1">
      <c r="A179" t="s">
        <v>14467</v>
      </c>
      <c r="B179" s="7" t="s">
        <v>1160</v>
      </c>
      <c r="C179" s="7" t="s">
        <v>12482</v>
      </c>
      <c r="D179" s="7" t="s">
        <v>12483</v>
      </c>
      <c r="E179" s="7" t="s">
        <v>12484</v>
      </c>
      <c r="F179" s="7" t="s">
        <v>12454</v>
      </c>
      <c r="G179" s="7"/>
      <c r="H179" s="17" t="s">
        <v>12485</v>
      </c>
      <c r="I179" s="7">
        <v>4.8</v>
      </c>
      <c r="J179" s="7">
        <v>35</v>
      </c>
      <c r="K179" s="7" t="s">
        <v>12486</v>
      </c>
      <c r="L179" s="7" t="s">
        <v>7066</v>
      </c>
      <c r="M179" s="7" t="s">
        <v>1189</v>
      </c>
      <c r="N179" s="7" t="s">
        <v>316</v>
      </c>
      <c r="O179" s="7"/>
      <c r="P179" s="7"/>
      <c r="Q179" s="7"/>
      <c r="R179" s="7"/>
      <c r="S179" s="7"/>
      <c r="T179" s="7"/>
      <c r="U179" s="7"/>
      <c r="V179" s="7"/>
      <c r="W179" s="7"/>
      <c r="X179" s="7"/>
      <c r="Y179" s="7"/>
      <c r="Z179" s="7"/>
      <c r="AA179" s="7"/>
      <c r="AB179" s="7"/>
      <c r="AC179" s="7"/>
      <c r="AD179" s="7"/>
      <c r="AE179" s="7"/>
    </row>
    <row r="180" spans="1:31" ht="22.5" customHeight="1">
      <c r="A180" t="s">
        <v>14467</v>
      </c>
      <c r="B180" s="7" t="s">
        <v>1160</v>
      </c>
      <c r="C180" s="7" t="s">
        <v>12487</v>
      </c>
      <c r="D180" s="7" t="s">
        <v>12488</v>
      </c>
      <c r="E180" s="7" t="s">
        <v>12489</v>
      </c>
      <c r="F180" s="7" t="s">
        <v>12490</v>
      </c>
      <c r="G180" s="7"/>
      <c r="H180" s="17" t="s">
        <v>12491</v>
      </c>
      <c r="I180" s="7">
        <v>4.9000000000000004</v>
      </c>
      <c r="J180" s="9">
        <v>221</v>
      </c>
      <c r="K180" s="7" t="s">
        <v>12492</v>
      </c>
      <c r="L180" s="7" t="s">
        <v>12493</v>
      </c>
      <c r="M180" s="7" t="s">
        <v>7050</v>
      </c>
      <c r="N180" s="7" t="s">
        <v>316</v>
      </c>
      <c r="O180" s="7"/>
      <c r="P180" s="7"/>
      <c r="Q180" s="7"/>
      <c r="R180" s="7"/>
      <c r="S180" s="7"/>
      <c r="T180" s="7"/>
      <c r="U180" s="7"/>
      <c r="V180" s="7"/>
      <c r="W180" s="7"/>
      <c r="X180" s="7"/>
      <c r="Y180" s="7"/>
      <c r="Z180" s="7"/>
      <c r="AA180" s="7"/>
      <c r="AB180" s="7"/>
      <c r="AC180" s="7"/>
      <c r="AD180" s="7"/>
      <c r="AE180" s="7"/>
    </row>
    <row r="181" spans="1:31" ht="22.5" customHeight="1">
      <c r="A181" t="s">
        <v>14467</v>
      </c>
      <c r="B181" s="7" t="s">
        <v>1160</v>
      </c>
      <c r="C181" s="7" t="s">
        <v>12494</v>
      </c>
      <c r="D181" s="7" t="s">
        <v>12495</v>
      </c>
      <c r="E181" s="7" t="s">
        <v>12478</v>
      </c>
      <c r="F181" s="7" t="s">
        <v>12472</v>
      </c>
      <c r="G181" s="7"/>
      <c r="H181" s="17" t="s">
        <v>12496</v>
      </c>
      <c r="I181" s="7">
        <v>4.5</v>
      </c>
      <c r="J181" s="7">
        <v>152</v>
      </c>
      <c r="K181" s="7" t="s">
        <v>12497</v>
      </c>
      <c r="L181" s="7" t="s">
        <v>4129</v>
      </c>
      <c r="M181" s="7" t="s">
        <v>1160</v>
      </c>
      <c r="N181" s="7" t="s">
        <v>119</v>
      </c>
      <c r="O181" s="7"/>
      <c r="P181" s="7"/>
      <c r="Q181" s="7"/>
      <c r="R181" s="7"/>
      <c r="S181" s="7"/>
      <c r="T181" s="7"/>
      <c r="U181" s="7"/>
      <c r="V181" s="7"/>
      <c r="W181" s="7"/>
      <c r="X181" s="7"/>
      <c r="Y181" s="7"/>
      <c r="Z181" s="7"/>
      <c r="AA181" s="7"/>
      <c r="AB181" s="7"/>
      <c r="AC181" s="7"/>
      <c r="AD181" s="7"/>
      <c r="AE181" s="7"/>
    </row>
    <row r="182" spans="1:31" ht="22.5" customHeight="1">
      <c r="A182" t="s">
        <v>14467</v>
      </c>
      <c r="B182" s="7" t="s">
        <v>1160</v>
      </c>
      <c r="C182" s="7" t="s">
        <v>12498</v>
      </c>
      <c r="D182" s="7" t="s">
        <v>12499</v>
      </c>
      <c r="E182" s="7" t="s">
        <v>12500</v>
      </c>
      <c r="F182" s="7" t="s">
        <v>12461</v>
      </c>
      <c r="G182" s="7"/>
      <c r="H182" s="17" t="s">
        <v>12501</v>
      </c>
      <c r="I182" s="7">
        <v>4.8</v>
      </c>
      <c r="J182" s="9">
        <v>17</v>
      </c>
      <c r="K182" s="7" t="s">
        <v>12502</v>
      </c>
      <c r="L182" s="7" t="s">
        <v>12503</v>
      </c>
      <c r="M182" s="7" t="s">
        <v>7050</v>
      </c>
      <c r="N182" s="7" t="s">
        <v>119</v>
      </c>
      <c r="O182" s="7"/>
      <c r="P182" s="7"/>
      <c r="Q182" s="7"/>
      <c r="R182" s="7"/>
      <c r="S182" s="7"/>
      <c r="T182" s="7"/>
      <c r="U182" s="7"/>
      <c r="V182" s="7"/>
      <c r="W182" s="7"/>
      <c r="X182" s="7"/>
      <c r="Y182" s="7"/>
      <c r="Z182" s="7"/>
      <c r="AA182" s="7"/>
      <c r="AB182" s="7"/>
      <c r="AC182" s="7"/>
      <c r="AD182" s="7"/>
      <c r="AE182" s="7"/>
    </row>
    <row r="183" spans="1:31" ht="22.5" customHeight="1">
      <c r="A183" t="s">
        <v>14467</v>
      </c>
      <c r="B183" s="7" t="s">
        <v>1160</v>
      </c>
      <c r="C183" s="7" t="s">
        <v>12504</v>
      </c>
      <c r="D183" s="7" t="s">
        <v>12505</v>
      </c>
      <c r="E183" s="7" t="s">
        <v>12506</v>
      </c>
      <c r="F183" s="7" t="s">
        <v>12507</v>
      </c>
      <c r="G183" s="7"/>
      <c r="H183" s="17" t="s">
        <v>12508</v>
      </c>
      <c r="I183" s="7">
        <v>4.8</v>
      </c>
      <c r="J183" s="7">
        <v>35</v>
      </c>
      <c r="K183" s="7" t="s">
        <v>12509</v>
      </c>
      <c r="L183" s="7" t="s">
        <v>4129</v>
      </c>
      <c r="M183" s="7" t="s">
        <v>1160</v>
      </c>
      <c r="N183" s="7" t="s">
        <v>119</v>
      </c>
      <c r="O183" s="7"/>
      <c r="P183" s="7"/>
      <c r="Q183" s="7"/>
      <c r="R183" s="7"/>
      <c r="S183" s="7"/>
      <c r="T183" s="7"/>
      <c r="U183" s="7"/>
      <c r="V183" s="7"/>
      <c r="W183" s="7"/>
      <c r="X183" s="7"/>
      <c r="Y183" s="7"/>
      <c r="Z183" s="7"/>
      <c r="AA183" s="7"/>
      <c r="AB183" s="7"/>
      <c r="AC183" s="7"/>
      <c r="AD183" s="7"/>
      <c r="AE183" s="7"/>
    </row>
    <row r="184" spans="1:31" ht="22.5" customHeight="1">
      <c r="A184" t="s">
        <v>14467</v>
      </c>
      <c r="B184" s="7" t="s">
        <v>1160</v>
      </c>
      <c r="C184" s="7" t="s">
        <v>12510</v>
      </c>
      <c r="D184" s="7" t="s">
        <v>12459</v>
      </c>
      <c r="E184" s="7" t="s">
        <v>12460</v>
      </c>
      <c r="F184" s="7" t="s">
        <v>12461</v>
      </c>
      <c r="G184" s="7"/>
      <c r="H184" s="17" t="s">
        <v>12511</v>
      </c>
      <c r="I184" s="7">
        <v>4.9000000000000004</v>
      </c>
      <c r="J184" s="7">
        <v>257</v>
      </c>
      <c r="K184" s="7" t="s">
        <v>12512</v>
      </c>
      <c r="L184" s="7" t="s">
        <v>12513</v>
      </c>
      <c r="M184" s="7" t="s">
        <v>4138</v>
      </c>
      <c r="N184" s="7" t="s">
        <v>316</v>
      </c>
      <c r="O184" s="7"/>
      <c r="P184" s="7"/>
      <c r="Q184" s="7"/>
      <c r="R184" s="7"/>
      <c r="S184" s="7"/>
      <c r="T184" s="7"/>
      <c r="U184" s="7"/>
      <c r="V184" s="7"/>
      <c r="W184" s="7"/>
      <c r="X184" s="7"/>
      <c r="Y184" s="7"/>
      <c r="Z184" s="7"/>
      <c r="AA184" s="7"/>
      <c r="AB184" s="7"/>
      <c r="AC184" s="7"/>
      <c r="AD184" s="7"/>
      <c r="AE184" s="7"/>
    </row>
    <row r="185" spans="1:31" ht="22.5" customHeight="1">
      <c r="A185" t="s">
        <v>14467</v>
      </c>
      <c r="B185" s="7" t="s">
        <v>1160</v>
      </c>
      <c r="C185" s="7" t="s">
        <v>12514</v>
      </c>
      <c r="D185" s="7" t="s">
        <v>12515</v>
      </c>
      <c r="E185" s="7" t="s">
        <v>12516</v>
      </c>
      <c r="F185" s="7" t="s">
        <v>12517</v>
      </c>
      <c r="G185" s="7"/>
      <c r="H185" s="17" t="s">
        <v>12518</v>
      </c>
      <c r="I185" s="7">
        <v>5</v>
      </c>
      <c r="J185" s="7">
        <v>3</v>
      </c>
      <c r="K185" s="7" t="s">
        <v>12519</v>
      </c>
      <c r="L185" s="7" t="s">
        <v>4218</v>
      </c>
      <c r="M185" s="7" t="s">
        <v>1160</v>
      </c>
      <c r="N185" s="7" t="s">
        <v>119</v>
      </c>
      <c r="O185" s="7"/>
      <c r="P185" s="7"/>
      <c r="Q185" s="7"/>
      <c r="R185" s="7"/>
      <c r="S185" s="7"/>
      <c r="T185" s="7"/>
      <c r="U185" s="7"/>
      <c r="V185" s="7"/>
      <c r="W185" s="7"/>
      <c r="X185" s="7"/>
      <c r="Y185" s="7"/>
      <c r="Z185" s="7"/>
      <c r="AA185" s="7"/>
      <c r="AB185" s="7"/>
      <c r="AC185" s="7"/>
      <c r="AD185" s="7"/>
      <c r="AE185" s="7"/>
    </row>
    <row r="186" spans="1:31" ht="22.5" customHeight="1">
      <c r="A186" t="s">
        <v>14467</v>
      </c>
      <c r="B186" s="7" t="s">
        <v>1160</v>
      </c>
      <c r="C186" s="7" t="s">
        <v>12520</v>
      </c>
      <c r="D186" s="7" t="s">
        <v>12521</v>
      </c>
      <c r="E186" s="7" t="s">
        <v>12522</v>
      </c>
      <c r="F186" s="7" t="s">
        <v>12523</v>
      </c>
      <c r="G186" s="7"/>
      <c r="H186" s="17" t="s">
        <v>12524</v>
      </c>
      <c r="I186" s="7">
        <v>5</v>
      </c>
      <c r="J186" s="7">
        <v>2</v>
      </c>
      <c r="K186" s="7" t="s">
        <v>12525</v>
      </c>
      <c r="L186" s="7" t="s">
        <v>4129</v>
      </c>
      <c r="M186" s="7" t="s">
        <v>1160</v>
      </c>
      <c r="N186" s="7" t="s">
        <v>119</v>
      </c>
      <c r="O186" s="7"/>
      <c r="P186" s="7"/>
      <c r="Q186" s="7"/>
      <c r="R186" s="7"/>
      <c r="S186" s="7"/>
      <c r="T186" s="7"/>
      <c r="U186" s="7"/>
      <c r="V186" s="7"/>
      <c r="W186" s="7"/>
      <c r="X186" s="7"/>
      <c r="Y186" s="7"/>
      <c r="Z186" s="7"/>
      <c r="AA186" s="7"/>
      <c r="AB186" s="7"/>
      <c r="AC186" s="7"/>
      <c r="AD186" s="7"/>
      <c r="AE186" s="7"/>
    </row>
    <row r="187" spans="1:31" ht="22.5" customHeight="1">
      <c r="A187" t="s">
        <v>14467</v>
      </c>
      <c r="B187" s="7" t="s">
        <v>1160</v>
      </c>
      <c r="C187" s="7" t="s">
        <v>12526</v>
      </c>
      <c r="D187" s="7" t="s">
        <v>12527</v>
      </c>
      <c r="E187" s="7" t="s">
        <v>12528</v>
      </c>
      <c r="F187" s="7" t="s">
        <v>12529</v>
      </c>
      <c r="G187" s="7"/>
      <c r="H187" s="17" t="s">
        <v>12530</v>
      </c>
      <c r="I187" s="7">
        <v>4.9000000000000004</v>
      </c>
      <c r="J187" s="7">
        <v>422</v>
      </c>
      <c r="K187" s="7" t="s">
        <v>12531</v>
      </c>
      <c r="L187" s="7" t="s">
        <v>12532</v>
      </c>
      <c r="M187" s="7" t="s">
        <v>1160</v>
      </c>
      <c r="N187" s="7" t="s">
        <v>1732</v>
      </c>
      <c r="O187" s="7"/>
      <c r="P187" s="7"/>
      <c r="Q187" s="7"/>
      <c r="R187" s="7"/>
      <c r="S187" s="7"/>
      <c r="T187" s="7"/>
      <c r="U187" s="7"/>
      <c r="V187" s="7"/>
      <c r="W187" s="7"/>
      <c r="X187" s="7"/>
      <c r="Y187" s="7"/>
      <c r="Z187" s="7"/>
      <c r="AA187" s="7"/>
      <c r="AB187" s="7"/>
      <c r="AC187" s="7"/>
      <c r="AD187" s="7"/>
      <c r="AE187" s="7"/>
    </row>
    <row r="188" spans="1:31" ht="22.5" customHeight="1">
      <c r="A188" t="s">
        <v>14467</v>
      </c>
      <c r="B188" s="7" t="s">
        <v>1160</v>
      </c>
      <c r="C188" s="7" t="s">
        <v>12533</v>
      </c>
      <c r="D188" s="7" t="s">
        <v>12534</v>
      </c>
      <c r="E188" s="7" t="s">
        <v>12535</v>
      </c>
      <c r="F188" s="7" t="s">
        <v>12536</v>
      </c>
      <c r="G188" s="7"/>
      <c r="H188" s="17" t="s">
        <v>12537</v>
      </c>
      <c r="I188" s="7">
        <v>210</v>
      </c>
      <c r="J188" s="9">
        <v>1</v>
      </c>
      <c r="K188" s="7" t="s">
        <v>12538</v>
      </c>
      <c r="L188" s="7" t="s">
        <v>12475</v>
      </c>
      <c r="M188" s="7" t="s">
        <v>1160</v>
      </c>
      <c r="N188" s="7" t="s">
        <v>119</v>
      </c>
      <c r="O188" s="7"/>
      <c r="P188" s="7"/>
      <c r="Q188" s="7"/>
      <c r="R188" s="7"/>
      <c r="S188" s="7"/>
      <c r="T188" s="7"/>
      <c r="U188" s="7"/>
      <c r="V188" s="7"/>
      <c r="W188" s="7"/>
      <c r="X188" s="7"/>
      <c r="Y188" s="7"/>
      <c r="Z188" s="7"/>
      <c r="AA188" s="7"/>
      <c r="AB188" s="7"/>
      <c r="AC188" s="7"/>
      <c r="AD188" s="7"/>
      <c r="AE188" s="7"/>
    </row>
    <row r="189" spans="1:31" ht="22.5" customHeight="1">
      <c r="A189" t="s">
        <v>14467</v>
      </c>
      <c r="B189" s="7" t="s">
        <v>1160</v>
      </c>
      <c r="C189" s="7" t="s">
        <v>12539</v>
      </c>
      <c r="D189" s="7" t="s">
        <v>12540</v>
      </c>
      <c r="E189" s="7" t="s">
        <v>12541</v>
      </c>
      <c r="F189" s="7" t="s">
        <v>12542</v>
      </c>
      <c r="G189" s="7"/>
      <c r="H189" s="17" t="s">
        <v>12543</v>
      </c>
      <c r="I189" s="7">
        <v>5</v>
      </c>
      <c r="J189" s="9">
        <v>1</v>
      </c>
      <c r="K189" s="7" t="s">
        <v>12544</v>
      </c>
      <c r="L189" s="7" t="s">
        <v>12545</v>
      </c>
      <c r="M189" s="7" t="s">
        <v>1160</v>
      </c>
      <c r="N189" s="7" t="s">
        <v>119</v>
      </c>
      <c r="O189" s="7"/>
      <c r="P189" s="7"/>
      <c r="Q189" s="7"/>
      <c r="R189" s="7"/>
      <c r="S189" s="7"/>
      <c r="T189" s="7"/>
      <c r="U189" s="7"/>
      <c r="V189" s="7"/>
      <c r="W189" s="7"/>
      <c r="X189" s="7"/>
      <c r="Y189" s="7"/>
      <c r="Z189" s="7"/>
      <c r="AA189" s="7"/>
      <c r="AB189" s="7"/>
      <c r="AC189" s="7"/>
      <c r="AD189" s="7"/>
      <c r="AE189" s="7"/>
    </row>
    <row r="190" spans="1:31" ht="22.5" customHeight="1">
      <c r="A190" t="s">
        <v>14467</v>
      </c>
      <c r="B190" s="7" t="s">
        <v>1160</v>
      </c>
      <c r="C190" s="7" t="s">
        <v>12546</v>
      </c>
      <c r="D190" s="7" t="s">
        <v>12547</v>
      </c>
      <c r="E190" s="7" t="s">
        <v>12548</v>
      </c>
      <c r="F190" s="7" t="s">
        <v>12549</v>
      </c>
      <c r="G190" s="7"/>
      <c r="H190" s="17" t="s">
        <v>12550</v>
      </c>
      <c r="I190" s="7">
        <v>3.1</v>
      </c>
      <c r="J190" s="7">
        <v>14</v>
      </c>
      <c r="K190" s="7" t="s">
        <v>12551</v>
      </c>
      <c r="L190" s="7" t="s">
        <v>12552</v>
      </c>
      <c r="M190" s="7" t="s">
        <v>1160</v>
      </c>
      <c r="N190" s="7" t="s">
        <v>119</v>
      </c>
      <c r="O190" s="7"/>
      <c r="P190" s="7"/>
      <c r="Q190" s="7"/>
      <c r="R190" s="7"/>
      <c r="S190" s="7"/>
      <c r="T190" s="7"/>
      <c r="U190" s="7"/>
      <c r="V190" s="7"/>
      <c r="W190" s="7"/>
      <c r="X190" s="7"/>
      <c r="Y190" s="7"/>
      <c r="Z190" s="7"/>
      <c r="AA190" s="7"/>
      <c r="AB190" s="7"/>
      <c r="AC190" s="7"/>
      <c r="AD190" s="7"/>
      <c r="AE190" s="7"/>
    </row>
    <row r="191" spans="1:31" ht="22.5" customHeight="1">
      <c r="A191" t="s">
        <v>14467</v>
      </c>
      <c r="B191" s="7" t="s">
        <v>8353</v>
      </c>
      <c r="C191" s="7" t="s">
        <v>12553</v>
      </c>
      <c r="D191" s="7" t="s">
        <v>12554</v>
      </c>
      <c r="E191" s="7" t="s">
        <v>12555</v>
      </c>
      <c r="F191" s="7" t="s">
        <v>12556</v>
      </c>
      <c r="G191" s="7"/>
      <c r="H191" s="17" t="s">
        <v>12557</v>
      </c>
      <c r="I191" s="7">
        <v>4.7</v>
      </c>
      <c r="J191" s="7">
        <v>137</v>
      </c>
      <c r="K191" s="7" t="s">
        <v>12558</v>
      </c>
      <c r="L191" s="7" t="s">
        <v>12559</v>
      </c>
      <c r="M191" s="7" t="s">
        <v>1300</v>
      </c>
      <c r="N191" s="7" t="s">
        <v>316</v>
      </c>
      <c r="O191" s="7"/>
      <c r="P191" s="7"/>
      <c r="Q191" s="7"/>
      <c r="R191" s="7"/>
      <c r="S191" s="7"/>
      <c r="T191" s="7"/>
      <c r="U191" s="7"/>
      <c r="V191" s="7"/>
      <c r="W191" s="7"/>
      <c r="X191" s="7"/>
      <c r="Y191" s="7"/>
      <c r="Z191" s="7"/>
      <c r="AA191" s="7"/>
      <c r="AB191" s="7"/>
      <c r="AC191" s="7"/>
      <c r="AD191" s="7"/>
      <c r="AE191" s="7"/>
    </row>
    <row r="192" spans="1:31" ht="22.5" customHeight="1">
      <c r="A192" t="s">
        <v>14467</v>
      </c>
      <c r="B192" s="7" t="s">
        <v>8353</v>
      </c>
      <c r="C192" s="7" t="s">
        <v>12560</v>
      </c>
      <c r="D192" s="7" t="s">
        <v>12561</v>
      </c>
      <c r="E192" s="7" t="s">
        <v>12562</v>
      </c>
      <c r="F192" s="7" t="s">
        <v>12563</v>
      </c>
      <c r="G192" s="7"/>
      <c r="H192" s="17" t="s">
        <v>12564</v>
      </c>
      <c r="I192" s="7">
        <v>4.9000000000000004</v>
      </c>
      <c r="J192" s="7">
        <v>196</v>
      </c>
      <c r="K192" s="7" t="s">
        <v>12565</v>
      </c>
      <c r="L192" s="7" t="s">
        <v>12566</v>
      </c>
      <c r="M192" s="7" t="s">
        <v>1380</v>
      </c>
      <c r="N192" s="7" t="s">
        <v>316</v>
      </c>
      <c r="O192" s="7"/>
      <c r="P192" s="7"/>
      <c r="Q192" s="7"/>
      <c r="R192" s="7"/>
      <c r="S192" s="7"/>
      <c r="T192" s="7"/>
      <c r="U192" s="7"/>
      <c r="V192" s="7"/>
      <c r="W192" s="7"/>
      <c r="X192" s="7"/>
      <c r="Y192" s="7"/>
      <c r="Z192" s="7"/>
      <c r="AA192" s="7"/>
      <c r="AB192" s="7"/>
      <c r="AC192" s="7"/>
      <c r="AD192" s="7"/>
      <c r="AE192" s="7"/>
    </row>
    <row r="193" spans="1:31" ht="22.5" customHeight="1">
      <c r="A193" t="s">
        <v>14467</v>
      </c>
      <c r="B193" s="7" t="s">
        <v>8353</v>
      </c>
      <c r="C193" s="7" t="s">
        <v>12567</v>
      </c>
      <c r="D193" s="7" t="s">
        <v>12568</v>
      </c>
      <c r="E193" s="7" t="s">
        <v>12569</v>
      </c>
      <c r="F193" s="7" t="s">
        <v>12570</v>
      </c>
      <c r="G193" s="7"/>
      <c r="H193" s="17" t="s">
        <v>12571</v>
      </c>
      <c r="I193" s="7">
        <v>5</v>
      </c>
      <c r="J193" s="7">
        <v>102</v>
      </c>
      <c r="K193" s="7" t="s">
        <v>12572</v>
      </c>
      <c r="L193" s="7" t="s">
        <v>12573</v>
      </c>
      <c r="M193" s="7" t="s">
        <v>1380</v>
      </c>
      <c r="N193" s="7" t="s">
        <v>316</v>
      </c>
      <c r="O193" s="7"/>
      <c r="P193" s="7"/>
      <c r="Q193" s="7"/>
      <c r="R193" s="7"/>
      <c r="S193" s="7"/>
      <c r="T193" s="7"/>
      <c r="U193" s="7"/>
      <c r="V193" s="7"/>
      <c r="W193" s="7"/>
      <c r="X193" s="7"/>
      <c r="Y193" s="7"/>
      <c r="Z193" s="7"/>
      <c r="AA193" s="7"/>
      <c r="AB193" s="7"/>
      <c r="AC193" s="7"/>
      <c r="AD193" s="7"/>
      <c r="AE193" s="7"/>
    </row>
    <row r="194" spans="1:31" ht="22.5" customHeight="1">
      <c r="A194" t="s">
        <v>14467</v>
      </c>
      <c r="B194" s="7" t="s">
        <v>8353</v>
      </c>
      <c r="C194" s="7" t="s">
        <v>12574</v>
      </c>
      <c r="D194" s="7" t="s">
        <v>12575</v>
      </c>
      <c r="E194" s="7" t="s">
        <v>12576</v>
      </c>
      <c r="F194" s="7" t="s">
        <v>12577</v>
      </c>
      <c r="G194" s="7"/>
      <c r="H194" s="17" t="s">
        <v>12578</v>
      </c>
      <c r="I194" s="7">
        <v>4.9000000000000004</v>
      </c>
      <c r="J194" s="7">
        <v>159</v>
      </c>
      <c r="K194" s="7" t="s">
        <v>12579</v>
      </c>
      <c r="L194" s="7" t="s">
        <v>12580</v>
      </c>
      <c r="M194" s="7" t="s">
        <v>1300</v>
      </c>
      <c r="N194" s="7" t="s">
        <v>316</v>
      </c>
      <c r="O194" s="7"/>
      <c r="P194" s="7"/>
      <c r="Q194" s="7"/>
      <c r="R194" s="7"/>
      <c r="S194" s="7"/>
      <c r="T194" s="7"/>
      <c r="U194" s="7"/>
      <c r="V194" s="7"/>
      <c r="W194" s="7"/>
      <c r="X194" s="7"/>
      <c r="Y194" s="7"/>
      <c r="Z194" s="7"/>
      <c r="AA194" s="7"/>
      <c r="AB194" s="7"/>
      <c r="AC194" s="7"/>
      <c r="AD194" s="7"/>
      <c r="AE194" s="7"/>
    </row>
    <row r="195" spans="1:31" ht="22.5" customHeight="1">
      <c r="A195" t="s">
        <v>14467</v>
      </c>
      <c r="B195" s="7" t="s">
        <v>12581</v>
      </c>
      <c r="C195" s="7" t="s">
        <v>12582</v>
      </c>
      <c r="D195" s="7" t="s">
        <v>12583</v>
      </c>
      <c r="E195" s="7" t="s">
        <v>12584</v>
      </c>
      <c r="F195" s="7" t="s">
        <v>12585</v>
      </c>
      <c r="G195" s="7"/>
      <c r="H195" s="17" t="s">
        <v>12586</v>
      </c>
      <c r="I195" s="7">
        <v>5</v>
      </c>
      <c r="J195" s="7">
        <v>59</v>
      </c>
      <c r="K195" s="7" t="s">
        <v>12587</v>
      </c>
      <c r="L195" s="7" t="s">
        <v>6718</v>
      </c>
      <c r="M195" s="7" t="s">
        <v>1300</v>
      </c>
      <c r="N195" s="7" t="s">
        <v>316</v>
      </c>
      <c r="O195" s="7"/>
      <c r="P195" s="7"/>
      <c r="Q195" s="7"/>
      <c r="R195" s="7"/>
      <c r="S195" s="7"/>
      <c r="T195" s="7"/>
      <c r="U195" s="7"/>
      <c r="V195" s="7"/>
      <c r="W195" s="7"/>
      <c r="X195" s="7"/>
      <c r="Y195" s="7"/>
      <c r="Z195" s="7"/>
      <c r="AA195" s="7"/>
      <c r="AB195" s="7"/>
      <c r="AC195" s="7"/>
      <c r="AD195" s="7"/>
      <c r="AE195" s="7"/>
    </row>
    <row r="196" spans="1:31" ht="22.5" customHeight="1">
      <c r="A196" t="s">
        <v>14467</v>
      </c>
      <c r="B196" s="7" t="s">
        <v>8353</v>
      </c>
      <c r="C196" s="7" t="s">
        <v>12588</v>
      </c>
      <c r="D196" s="7" t="s">
        <v>12589</v>
      </c>
      <c r="E196" s="7" t="s">
        <v>12590</v>
      </c>
      <c r="F196" s="7" t="s">
        <v>12591</v>
      </c>
      <c r="G196" s="7"/>
      <c r="H196" s="17" t="s">
        <v>12592</v>
      </c>
      <c r="I196" s="7">
        <v>4.9000000000000004</v>
      </c>
      <c r="J196" s="7">
        <v>184</v>
      </c>
      <c r="K196" s="7"/>
      <c r="L196" s="7"/>
      <c r="M196" s="7"/>
      <c r="N196" s="7" t="s">
        <v>324</v>
      </c>
      <c r="O196" s="7"/>
      <c r="P196" s="7"/>
      <c r="Q196" s="7"/>
      <c r="R196" s="7"/>
      <c r="S196" s="7"/>
      <c r="T196" s="7"/>
      <c r="U196" s="7"/>
      <c r="V196" s="7"/>
      <c r="W196" s="7"/>
      <c r="X196" s="7"/>
      <c r="Y196" s="7"/>
      <c r="Z196" s="7"/>
      <c r="AA196" s="7"/>
      <c r="AB196" s="7"/>
      <c r="AC196" s="7"/>
      <c r="AD196" s="7"/>
      <c r="AE196" s="7"/>
    </row>
    <row r="197" spans="1:31" ht="22.5" customHeight="1">
      <c r="A197" t="s">
        <v>14467</v>
      </c>
      <c r="B197" s="7" t="s">
        <v>12581</v>
      </c>
      <c r="C197" s="7" t="s">
        <v>12593</v>
      </c>
      <c r="D197" s="7" t="s">
        <v>12594</v>
      </c>
      <c r="E197" s="7" t="s">
        <v>12595</v>
      </c>
      <c r="F197" s="7" t="s">
        <v>12596</v>
      </c>
      <c r="G197" s="7"/>
      <c r="H197" s="17" t="s">
        <v>12597</v>
      </c>
      <c r="I197" s="7">
        <v>5</v>
      </c>
      <c r="J197" s="7">
        <v>79</v>
      </c>
      <c r="K197" s="7" t="s">
        <v>12598</v>
      </c>
      <c r="L197" s="7" t="s">
        <v>12599</v>
      </c>
      <c r="M197" s="7" t="s">
        <v>1300</v>
      </c>
      <c r="N197" s="7" t="s">
        <v>316</v>
      </c>
      <c r="O197" s="7"/>
      <c r="P197" s="7"/>
      <c r="Q197" s="7"/>
      <c r="R197" s="7"/>
      <c r="S197" s="7"/>
      <c r="T197" s="7"/>
      <c r="U197" s="7"/>
      <c r="V197" s="7"/>
      <c r="W197" s="7"/>
      <c r="X197" s="7"/>
      <c r="Y197" s="7"/>
      <c r="Z197" s="7"/>
      <c r="AA197" s="7"/>
      <c r="AB197" s="7"/>
      <c r="AC197" s="7"/>
      <c r="AD197" s="7"/>
      <c r="AE197" s="7"/>
    </row>
    <row r="198" spans="1:31" ht="22.5" customHeight="1">
      <c r="A198" t="s">
        <v>14467</v>
      </c>
      <c r="B198" s="7" t="s">
        <v>12581</v>
      </c>
      <c r="C198" s="7" t="s">
        <v>4810</v>
      </c>
      <c r="D198" s="7" t="s">
        <v>12600</v>
      </c>
      <c r="E198" s="7" t="s">
        <v>12601</v>
      </c>
      <c r="F198" s="7" t="s">
        <v>12602</v>
      </c>
      <c r="G198" s="7"/>
      <c r="H198" s="17" t="s">
        <v>12603</v>
      </c>
      <c r="I198" s="7">
        <v>4.8</v>
      </c>
      <c r="J198" s="7">
        <v>127</v>
      </c>
      <c r="K198" s="7" t="s">
        <v>12604</v>
      </c>
      <c r="L198" s="7" t="s">
        <v>12605</v>
      </c>
      <c r="M198" s="7" t="s">
        <v>1300</v>
      </c>
      <c r="N198" s="7" t="s">
        <v>888</v>
      </c>
      <c r="O198" s="7"/>
      <c r="P198" s="7"/>
      <c r="Q198" s="7"/>
      <c r="R198" s="7"/>
      <c r="S198" s="7"/>
      <c r="T198" s="7"/>
      <c r="U198" s="7"/>
      <c r="V198" s="7"/>
      <c r="W198" s="7"/>
      <c r="X198" s="7"/>
      <c r="Y198" s="7"/>
      <c r="Z198" s="7"/>
      <c r="AA198" s="7"/>
      <c r="AB198" s="7"/>
      <c r="AC198" s="7"/>
      <c r="AD198" s="7"/>
      <c r="AE198" s="7"/>
    </row>
    <row r="199" spans="1:31" ht="22.5" customHeight="1">
      <c r="A199" t="s">
        <v>14467</v>
      </c>
      <c r="B199" s="7" t="s">
        <v>8353</v>
      </c>
      <c r="C199" s="7" t="s">
        <v>12606</v>
      </c>
      <c r="D199" s="7" t="s">
        <v>12607</v>
      </c>
      <c r="E199" s="7" t="s">
        <v>12608</v>
      </c>
      <c r="F199" s="7" t="s">
        <v>12609</v>
      </c>
      <c r="G199" s="7"/>
      <c r="H199" s="17" t="s">
        <v>12610</v>
      </c>
      <c r="I199" s="7">
        <v>5</v>
      </c>
      <c r="J199" s="7">
        <v>279</v>
      </c>
      <c r="K199" s="7" t="s">
        <v>12611</v>
      </c>
      <c r="L199" s="7" t="s">
        <v>12580</v>
      </c>
      <c r="M199" s="7" t="s">
        <v>1300</v>
      </c>
      <c r="N199" s="7" t="s">
        <v>316</v>
      </c>
      <c r="O199" s="7"/>
      <c r="P199" s="7"/>
      <c r="Q199" s="7"/>
      <c r="R199" s="7"/>
      <c r="S199" s="7"/>
      <c r="T199" s="7"/>
      <c r="U199" s="7"/>
      <c r="V199" s="7"/>
      <c r="W199" s="7"/>
      <c r="X199" s="7"/>
      <c r="Y199" s="7"/>
      <c r="Z199" s="7"/>
      <c r="AA199" s="7"/>
      <c r="AB199" s="7"/>
      <c r="AC199" s="7"/>
      <c r="AD199" s="7"/>
      <c r="AE199" s="7"/>
    </row>
    <row r="200" spans="1:31" ht="22.5" customHeight="1">
      <c r="A200" t="s">
        <v>14467</v>
      </c>
      <c r="B200" s="7" t="s">
        <v>8353</v>
      </c>
      <c r="C200" s="7" t="s">
        <v>12612</v>
      </c>
      <c r="D200" s="7" t="s">
        <v>12613</v>
      </c>
      <c r="E200" s="7" t="s">
        <v>12614</v>
      </c>
      <c r="F200" s="7" t="s">
        <v>12615</v>
      </c>
      <c r="G200" s="7"/>
      <c r="H200" s="17" t="s">
        <v>12616</v>
      </c>
      <c r="I200" s="7">
        <v>5</v>
      </c>
      <c r="J200" s="7">
        <v>101</v>
      </c>
      <c r="K200" s="7" t="s">
        <v>12617</v>
      </c>
      <c r="L200" s="7" t="s">
        <v>12618</v>
      </c>
      <c r="M200" s="7" t="s">
        <v>1300</v>
      </c>
      <c r="N200" s="7" t="s">
        <v>316</v>
      </c>
      <c r="O200" s="7"/>
      <c r="P200" s="7"/>
      <c r="Q200" s="7"/>
      <c r="R200" s="7"/>
      <c r="S200" s="7"/>
      <c r="T200" s="7"/>
      <c r="U200" s="7"/>
      <c r="V200" s="7"/>
      <c r="W200" s="7"/>
      <c r="X200" s="7"/>
      <c r="Y200" s="7"/>
      <c r="Z200" s="7"/>
      <c r="AA200" s="7"/>
      <c r="AB200" s="7"/>
      <c r="AC200" s="7"/>
      <c r="AD200" s="7"/>
      <c r="AE200" s="7"/>
    </row>
    <row r="201" spans="1:31" ht="22.5" customHeight="1">
      <c r="A201" t="s">
        <v>14467</v>
      </c>
      <c r="B201" s="7" t="s">
        <v>8353</v>
      </c>
      <c r="C201" s="7" t="s">
        <v>12619</v>
      </c>
      <c r="D201" s="7" t="s">
        <v>12620</v>
      </c>
      <c r="E201" s="7" t="s">
        <v>12621</v>
      </c>
      <c r="F201" s="7" t="s">
        <v>12622</v>
      </c>
      <c r="G201" s="7"/>
      <c r="H201" s="17" t="s">
        <v>12623</v>
      </c>
      <c r="I201" s="7">
        <v>5</v>
      </c>
      <c r="J201" s="7">
        <v>155</v>
      </c>
      <c r="K201" s="7" t="s">
        <v>12624</v>
      </c>
      <c r="L201" s="7" t="s">
        <v>12625</v>
      </c>
      <c r="M201" s="7" t="s">
        <v>1300</v>
      </c>
      <c r="N201" s="7" t="s">
        <v>888</v>
      </c>
      <c r="O201" s="7"/>
      <c r="P201" s="7"/>
      <c r="Q201" s="7"/>
      <c r="R201" s="7"/>
      <c r="S201" s="7"/>
      <c r="T201" s="7"/>
      <c r="U201" s="7"/>
      <c r="V201" s="7"/>
      <c r="W201" s="7"/>
      <c r="X201" s="7"/>
      <c r="Y201" s="7"/>
      <c r="Z201" s="7"/>
      <c r="AA201" s="7"/>
      <c r="AB201" s="7"/>
      <c r="AC201" s="7"/>
      <c r="AD201" s="7"/>
      <c r="AE201" s="7"/>
    </row>
    <row r="202" spans="1:31" ht="22.5" customHeight="1">
      <c r="A202" t="s">
        <v>14467</v>
      </c>
      <c r="B202" s="7" t="s">
        <v>8353</v>
      </c>
      <c r="C202" s="7" t="s">
        <v>12626</v>
      </c>
      <c r="D202" s="7" t="s">
        <v>12627</v>
      </c>
      <c r="E202" s="7" t="s">
        <v>12628</v>
      </c>
      <c r="F202" s="7" t="s">
        <v>12629</v>
      </c>
      <c r="G202" s="7"/>
      <c r="H202" s="17" t="s">
        <v>12630</v>
      </c>
      <c r="I202" s="7">
        <v>5</v>
      </c>
      <c r="J202" s="7">
        <v>139</v>
      </c>
      <c r="K202" s="7" t="s">
        <v>12631</v>
      </c>
      <c r="L202" s="7" t="s">
        <v>12632</v>
      </c>
      <c r="M202" s="7" t="s">
        <v>1300</v>
      </c>
      <c r="N202" s="7" t="s">
        <v>12633</v>
      </c>
      <c r="O202" s="7"/>
      <c r="P202" s="7"/>
      <c r="Q202" s="7"/>
      <c r="R202" s="7"/>
      <c r="S202" s="7"/>
      <c r="T202" s="7"/>
      <c r="U202" s="7"/>
      <c r="V202" s="7"/>
      <c r="W202" s="7"/>
      <c r="X202" s="7"/>
      <c r="Y202" s="7"/>
      <c r="Z202" s="7"/>
      <c r="AA202" s="7"/>
      <c r="AB202" s="7"/>
      <c r="AC202" s="7"/>
      <c r="AD202" s="7"/>
      <c r="AE202" s="7"/>
    </row>
    <row r="203" spans="1:31" ht="22.5" customHeight="1">
      <c r="A203" t="s">
        <v>14467</v>
      </c>
      <c r="B203" s="7" t="s">
        <v>8353</v>
      </c>
      <c r="C203" s="7" t="s">
        <v>12634</v>
      </c>
      <c r="D203" s="7" t="s">
        <v>12635</v>
      </c>
      <c r="E203" s="7" t="s">
        <v>12636</v>
      </c>
      <c r="F203" s="7" t="s">
        <v>12637</v>
      </c>
      <c r="G203" s="7"/>
      <c r="H203" s="17" t="s">
        <v>12638</v>
      </c>
      <c r="I203" s="7">
        <v>5</v>
      </c>
      <c r="J203" s="7">
        <v>114</v>
      </c>
      <c r="K203" s="7" t="s">
        <v>12639</v>
      </c>
      <c r="L203" s="7" t="s">
        <v>12640</v>
      </c>
      <c r="M203" s="7" t="s">
        <v>1300</v>
      </c>
      <c r="N203" s="7" t="s">
        <v>316</v>
      </c>
      <c r="O203" s="7"/>
      <c r="P203" s="7"/>
      <c r="Q203" s="7"/>
      <c r="R203" s="7"/>
      <c r="S203" s="7"/>
      <c r="T203" s="7"/>
      <c r="U203" s="7"/>
      <c r="V203" s="7"/>
      <c r="W203" s="7"/>
      <c r="X203" s="7"/>
      <c r="Y203" s="7"/>
      <c r="Z203" s="7"/>
      <c r="AA203" s="7"/>
      <c r="AB203" s="7"/>
      <c r="AC203" s="7"/>
      <c r="AD203" s="7"/>
      <c r="AE203" s="7"/>
    </row>
    <row r="204" spans="1:31" ht="22.5" customHeight="1">
      <c r="A204" t="s">
        <v>14467</v>
      </c>
      <c r="B204" s="7" t="s">
        <v>8353</v>
      </c>
      <c r="C204" s="7" t="s">
        <v>12641</v>
      </c>
      <c r="D204" s="7" t="s">
        <v>12642</v>
      </c>
      <c r="E204" s="7" t="s">
        <v>12643</v>
      </c>
      <c r="F204" s="7" t="s">
        <v>12644</v>
      </c>
      <c r="G204" s="7"/>
      <c r="H204" s="17" t="s">
        <v>12645</v>
      </c>
      <c r="I204" s="7">
        <v>4.8</v>
      </c>
      <c r="J204" s="7">
        <v>47</v>
      </c>
      <c r="K204" s="7" t="s">
        <v>12646</v>
      </c>
      <c r="L204" s="7" t="s">
        <v>12599</v>
      </c>
      <c r="M204" s="7" t="s">
        <v>1300</v>
      </c>
      <c r="N204" s="7" t="s">
        <v>316</v>
      </c>
      <c r="O204" s="7"/>
      <c r="P204" s="7"/>
      <c r="Q204" s="7"/>
      <c r="R204" s="7"/>
      <c r="S204" s="7"/>
      <c r="T204" s="7"/>
      <c r="U204" s="7"/>
      <c r="V204" s="7"/>
      <c r="W204" s="7"/>
      <c r="X204" s="7"/>
      <c r="Y204" s="7"/>
      <c r="Z204" s="7"/>
      <c r="AA204" s="7"/>
      <c r="AB204" s="7"/>
      <c r="AC204" s="7"/>
      <c r="AD204" s="7"/>
      <c r="AE204" s="7"/>
    </row>
    <row r="205" spans="1:31" ht="22.5" customHeight="1">
      <c r="A205" t="s">
        <v>14467</v>
      </c>
      <c r="B205" s="7" t="s">
        <v>8353</v>
      </c>
      <c r="C205" s="7" t="s">
        <v>12647</v>
      </c>
      <c r="D205" s="7" t="s">
        <v>12648</v>
      </c>
      <c r="E205" s="7" t="s">
        <v>12649</v>
      </c>
      <c r="F205" s="7" t="s">
        <v>12650</v>
      </c>
      <c r="G205" s="7"/>
      <c r="H205" s="17" t="s">
        <v>12651</v>
      </c>
      <c r="I205" s="7">
        <v>5</v>
      </c>
      <c r="J205" s="7">
        <v>158</v>
      </c>
      <c r="K205" s="7" t="s">
        <v>12652</v>
      </c>
      <c r="L205" s="7" t="s">
        <v>12653</v>
      </c>
      <c r="M205" s="7" t="s">
        <v>1300</v>
      </c>
      <c r="N205" s="7" t="s">
        <v>316</v>
      </c>
      <c r="O205" s="7"/>
      <c r="P205" s="7"/>
      <c r="Q205" s="7"/>
      <c r="R205" s="7"/>
      <c r="S205" s="7"/>
      <c r="T205" s="7"/>
      <c r="U205" s="7"/>
      <c r="V205" s="7"/>
      <c r="W205" s="7"/>
      <c r="X205" s="7"/>
      <c r="Y205" s="7"/>
      <c r="Z205" s="7"/>
      <c r="AA205" s="7"/>
      <c r="AB205" s="7"/>
      <c r="AC205" s="7"/>
      <c r="AD205" s="7"/>
      <c r="AE205" s="7"/>
    </row>
    <row r="206" spans="1:31" ht="22.5" customHeight="1">
      <c r="A206" t="s">
        <v>14467</v>
      </c>
      <c r="B206" s="7" t="s">
        <v>8353</v>
      </c>
      <c r="C206" s="7" t="s">
        <v>12654</v>
      </c>
      <c r="D206" s="7" t="s">
        <v>12655</v>
      </c>
      <c r="E206" s="7" t="s">
        <v>12656</v>
      </c>
      <c r="F206" s="7" t="s">
        <v>12657</v>
      </c>
      <c r="G206" s="7"/>
      <c r="H206" s="17" t="s">
        <v>12658</v>
      </c>
      <c r="I206" s="7">
        <v>5</v>
      </c>
      <c r="J206" s="7">
        <v>46</v>
      </c>
      <c r="K206" s="7" t="s">
        <v>12659</v>
      </c>
      <c r="L206" s="7" t="s">
        <v>12660</v>
      </c>
      <c r="M206" s="7" t="s">
        <v>1300</v>
      </c>
      <c r="N206" s="7" t="s">
        <v>324</v>
      </c>
      <c r="O206" s="7"/>
      <c r="P206" s="7"/>
      <c r="Q206" s="7"/>
      <c r="R206" s="7"/>
      <c r="S206" s="7"/>
      <c r="T206" s="7"/>
      <c r="U206" s="7"/>
      <c r="V206" s="7"/>
      <c r="W206" s="7"/>
      <c r="X206" s="7"/>
      <c r="Y206" s="7"/>
      <c r="Z206" s="7"/>
      <c r="AA206" s="7"/>
      <c r="AB206" s="7"/>
      <c r="AC206" s="7"/>
      <c r="AD206" s="7"/>
      <c r="AE206" s="7"/>
    </row>
    <row r="207" spans="1:31" ht="22.5" customHeight="1">
      <c r="A207" t="s">
        <v>14467</v>
      </c>
      <c r="B207" s="7" t="s">
        <v>8353</v>
      </c>
      <c r="C207" s="7" t="s">
        <v>12661</v>
      </c>
      <c r="D207" s="7" t="s">
        <v>12662</v>
      </c>
      <c r="E207" s="7" t="s">
        <v>12663</v>
      </c>
      <c r="F207" s="7" t="s">
        <v>12664</v>
      </c>
      <c r="G207" s="7"/>
      <c r="H207" s="17" t="s">
        <v>12665</v>
      </c>
      <c r="I207" s="7">
        <v>5</v>
      </c>
      <c r="J207" s="7">
        <v>77</v>
      </c>
      <c r="K207" s="7" t="s">
        <v>12666</v>
      </c>
      <c r="L207" s="7" t="s">
        <v>12667</v>
      </c>
      <c r="M207" s="7" t="s">
        <v>1300</v>
      </c>
      <c r="N207" s="7" t="s">
        <v>316</v>
      </c>
      <c r="O207" s="7"/>
      <c r="P207" s="7"/>
      <c r="Q207" s="7"/>
      <c r="R207" s="7"/>
      <c r="S207" s="7"/>
      <c r="T207" s="7"/>
      <c r="U207" s="7"/>
      <c r="V207" s="7"/>
      <c r="W207" s="7"/>
      <c r="X207" s="7"/>
      <c r="Y207" s="7"/>
      <c r="Z207" s="7"/>
      <c r="AA207" s="7"/>
      <c r="AB207" s="7"/>
      <c r="AC207" s="7"/>
      <c r="AD207" s="7"/>
      <c r="AE207" s="7"/>
    </row>
    <row r="208" spans="1:31" ht="22.5" customHeight="1">
      <c r="A208" t="s">
        <v>14467</v>
      </c>
      <c r="B208" s="7" t="s">
        <v>8353</v>
      </c>
      <c r="C208" s="7" t="s">
        <v>12668</v>
      </c>
      <c r="D208" s="7" t="s">
        <v>12669</v>
      </c>
      <c r="E208" s="7" t="s">
        <v>12670</v>
      </c>
      <c r="F208" s="7" t="s">
        <v>12671</v>
      </c>
      <c r="G208" s="7"/>
      <c r="H208" s="17" t="s">
        <v>12672</v>
      </c>
      <c r="I208" s="7">
        <v>4.9000000000000004</v>
      </c>
      <c r="J208" s="7">
        <v>37</v>
      </c>
      <c r="K208" s="7" t="s">
        <v>12673</v>
      </c>
      <c r="L208" s="7" t="s">
        <v>12674</v>
      </c>
      <c r="M208" s="7" t="s">
        <v>12675</v>
      </c>
      <c r="N208" s="7" t="s">
        <v>324</v>
      </c>
      <c r="O208" s="7"/>
      <c r="P208" s="7"/>
      <c r="Q208" s="7"/>
      <c r="R208" s="7"/>
      <c r="S208" s="7"/>
      <c r="T208" s="7"/>
      <c r="U208" s="7"/>
      <c r="V208" s="7"/>
      <c r="W208" s="7"/>
      <c r="X208" s="7"/>
      <c r="Y208" s="7"/>
      <c r="Z208" s="7"/>
      <c r="AA208" s="7"/>
      <c r="AB208" s="7"/>
      <c r="AC208" s="7"/>
      <c r="AD208" s="7"/>
      <c r="AE208" s="7"/>
    </row>
    <row r="209" spans="1:31" ht="22.5" customHeight="1">
      <c r="A209" t="s">
        <v>14467</v>
      </c>
      <c r="B209" s="7" t="s">
        <v>8353</v>
      </c>
      <c r="C209" s="7" t="s">
        <v>12676</v>
      </c>
      <c r="D209" s="7" t="s">
        <v>12677</v>
      </c>
      <c r="E209" s="7" t="s">
        <v>12678</v>
      </c>
      <c r="F209" s="7" t="s">
        <v>12679</v>
      </c>
      <c r="G209" s="7"/>
      <c r="H209" s="17" t="s">
        <v>12680</v>
      </c>
      <c r="I209" s="7">
        <v>4.4000000000000004</v>
      </c>
      <c r="J209" s="7">
        <v>39</v>
      </c>
      <c r="K209" s="7" t="s">
        <v>12681</v>
      </c>
      <c r="L209" s="7" t="s">
        <v>12559</v>
      </c>
      <c r="M209" s="7" t="s">
        <v>1300</v>
      </c>
      <c r="N209" s="7" t="s">
        <v>316</v>
      </c>
      <c r="O209" s="7"/>
      <c r="P209" s="7"/>
      <c r="Q209" s="7"/>
      <c r="R209" s="7"/>
      <c r="S209" s="7"/>
      <c r="T209" s="7"/>
      <c r="U209" s="7"/>
      <c r="V209" s="7"/>
      <c r="W209" s="7"/>
      <c r="X209" s="7"/>
      <c r="Y209" s="7"/>
      <c r="Z209" s="7"/>
      <c r="AA209" s="7"/>
      <c r="AB209" s="7"/>
      <c r="AC209" s="7"/>
      <c r="AD209" s="7"/>
      <c r="AE209" s="7"/>
    </row>
    <row r="210" spans="1:31" ht="22.5" customHeight="1">
      <c r="A210" t="s">
        <v>14467</v>
      </c>
      <c r="B210" s="7" t="s">
        <v>8353</v>
      </c>
      <c r="C210" s="7" t="s">
        <v>8535</v>
      </c>
      <c r="D210" s="7" t="s">
        <v>12682</v>
      </c>
      <c r="E210" s="7" t="s">
        <v>12683</v>
      </c>
      <c r="F210" s="7" t="s">
        <v>12684</v>
      </c>
      <c r="G210" s="7"/>
      <c r="H210" s="17" t="s">
        <v>12685</v>
      </c>
      <c r="I210" s="7">
        <v>5</v>
      </c>
      <c r="J210" s="7">
        <v>88</v>
      </c>
      <c r="K210" s="7" t="s">
        <v>12686</v>
      </c>
      <c r="L210" s="7" t="s">
        <v>12687</v>
      </c>
      <c r="M210" s="7" t="s">
        <v>4360</v>
      </c>
      <c r="N210" s="7" t="s">
        <v>316</v>
      </c>
      <c r="O210" s="7"/>
      <c r="P210" s="7"/>
      <c r="Q210" s="7"/>
      <c r="R210" s="7"/>
      <c r="S210" s="7"/>
      <c r="T210" s="7"/>
      <c r="U210" s="7"/>
      <c r="V210" s="7"/>
      <c r="W210" s="7"/>
      <c r="X210" s="7"/>
      <c r="Y210" s="7"/>
      <c r="Z210" s="7"/>
      <c r="AA210" s="7"/>
      <c r="AB210" s="7"/>
      <c r="AC210" s="7"/>
      <c r="AD210" s="7"/>
      <c r="AE210" s="7"/>
    </row>
    <row r="211" spans="1:31" ht="12.75">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spans="1:31" ht="12.75">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spans="1:31" ht="12.75">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spans="1:31" ht="12.75">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spans="1:31" ht="12.75">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spans="1:31" ht="12.75">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spans="1:31" ht="12.75">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spans="1:31" ht="12.75">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spans="1:31" ht="12.75">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spans="1:31" ht="12.75">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spans="1:31" ht="12.75">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spans="1:31" ht="12.75">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spans="1:31" ht="12.75">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spans="1:31" ht="12.75">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spans="2:31" ht="12.75">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spans="2:31" ht="12.75">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spans="2:31" ht="12.75">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spans="2:31" ht="12.75">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spans="2:31" ht="12.75">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spans="2:31" ht="12.75">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spans="2:31" ht="12.75">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spans="2:31" ht="12.75">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spans="2:31" ht="12.75">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spans="2:31" ht="12.75">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spans="2:31" ht="12.75">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spans="2:31" ht="12.7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spans="2:31" ht="12.7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spans="2:31" ht="12.7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spans="2:31" ht="12.7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spans="2:31" ht="12.7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spans="2:31" ht="12.7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spans="2:31" ht="12.7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spans="2:31" ht="12.75">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spans="2:31" ht="12.75">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spans="2:31" ht="12.7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spans="2:31" ht="12.75">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spans="2:31" ht="12.75">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spans="2:31" ht="12.75">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spans="2:31" ht="12.75">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spans="2:31" ht="12.7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spans="2:31" ht="12.75">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spans="2:31" ht="12.75">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spans="2:31" ht="12.75">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spans="2:31" ht="12.7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spans="2:31" ht="12.75">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spans="2:31" ht="12.75">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spans="2:31" ht="12.7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spans="2:31" ht="12.7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spans="2:31" ht="12.75">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spans="2:31" ht="12.7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spans="2:31" ht="12.7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spans="2:31" ht="12.7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spans="2:31" ht="12.7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spans="2:31" ht="12.7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spans="2:31" ht="12.7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spans="2:31" ht="12.7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spans="2:31" ht="12.75">
      <c r="B267" s="7"/>
      <c r="C267" s="7"/>
      <c r="D267" s="7"/>
      <c r="E267" s="7"/>
      <c r="F267" s="7"/>
      <c r="G267" s="7"/>
      <c r="H267" s="7"/>
      <c r="I267" s="7"/>
      <c r="J267" s="7"/>
      <c r="K267" s="9"/>
      <c r="L267" s="7"/>
      <c r="M267" s="7"/>
      <c r="N267" s="7"/>
      <c r="O267" s="7"/>
      <c r="P267" s="7"/>
      <c r="Q267" s="7"/>
      <c r="R267" s="7"/>
      <c r="S267" s="7"/>
      <c r="T267" s="7"/>
      <c r="U267" s="7"/>
      <c r="V267" s="7"/>
      <c r="W267" s="7"/>
      <c r="X267" s="7"/>
      <c r="Y267" s="7"/>
      <c r="Z267" s="7"/>
      <c r="AA267" s="7"/>
      <c r="AB267" s="7"/>
      <c r="AC267" s="7"/>
      <c r="AD267" s="7"/>
      <c r="AE267" s="7"/>
    </row>
    <row r="268" spans="2:31" ht="12.7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spans="2:31" ht="12.7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spans="2:31" ht="12.7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spans="2:31" ht="12.7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spans="2:31" ht="12.7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spans="2:31" ht="12.7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spans="2:31" ht="12.7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spans="2:31" ht="12.7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spans="2:31" ht="12.7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spans="2:31" ht="12.7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spans="2:31" ht="12.75">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spans="2:31" ht="12.7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spans="2:31" ht="12.7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spans="2:31" ht="12.75">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spans="2:31" ht="12.7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spans="2:31" ht="12.7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spans="2:31" ht="12.75">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spans="2:31" ht="12.7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spans="2:31" ht="12.7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spans="2:31" ht="12.7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spans="2:31" ht="12.7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spans="2:31" ht="12.7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spans="2:31" ht="12.7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spans="2:31" ht="12.7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spans="2:31" ht="12.7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spans="2:31" ht="12.7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spans="2:31" ht="12.7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spans="2:31" ht="12.7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spans="2:31" ht="12.7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spans="2:31" ht="12.7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spans="2:31" ht="12.7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spans="2:31" ht="12.7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spans="2:31" ht="12.7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spans="2:31" ht="12.7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spans="2:31" ht="12.75">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spans="2:31" ht="12.7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spans="2:31" ht="12.7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spans="2:31" ht="12.75">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spans="2:31" ht="12.7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spans="2:31" ht="12.7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spans="2:31" ht="12.7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spans="2:31" ht="12.7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spans="2:31" ht="12.7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spans="2:31" ht="12.7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spans="2:31" ht="12.7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spans="2:31" ht="12.75">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spans="2:31" ht="12.75">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spans="2:31" ht="12.75">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spans="2:31" ht="12.75">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spans="2:31" ht="12.75">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spans="2:31" ht="12.75">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spans="2:31" ht="12.75">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2:31" ht="12.75">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2:31" ht="12.75">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2:31" ht="12.75">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2:31" ht="12.75">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2:31" ht="12.75">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2:31" ht="12.75">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2:31" ht="12.75">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2:31" ht="12.75">
      <c r="B327" s="7"/>
      <c r="C327" s="7"/>
      <c r="D327" s="7"/>
      <c r="E327" s="7"/>
      <c r="F327" s="7"/>
      <c r="G327" s="7"/>
      <c r="H327" s="7"/>
      <c r="I327" s="7"/>
      <c r="J327" s="9"/>
      <c r="K327" s="7"/>
      <c r="L327" s="7"/>
      <c r="M327" s="7"/>
      <c r="N327" s="7"/>
      <c r="O327" s="7"/>
      <c r="P327" s="7"/>
      <c r="Q327" s="7"/>
      <c r="R327" s="7"/>
      <c r="S327" s="7"/>
      <c r="T327" s="7"/>
      <c r="U327" s="7"/>
      <c r="V327" s="7"/>
      <c r="W327" s="7"/>
      <c r="X327" s="7"/>
      <c r="Y327" s="7"/>
      <c r="Z327" s="7"/>
      <c r="AA327" s="7"/>
      <c r="AB327" s="7"/>
      <c r="AC327" s="7"/>
      <c r="AD327" s="7"/>
      <c r="AE327" s="7"/>
    </row>
    <row r="328" spans="2:31" ht="12.75">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2:31" ht="12.75">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2:31" ht="12.75">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2:31" ht="12.75">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2:31" ht="12.75">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2:31" ht="12.75">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2:31" ht="12.75">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2:31" ht="12.75">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2:31" ht="12.75">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2:31" ht="12.75">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2:31" ht="12.75">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2:31" ht="12.7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2:31" ht="12.7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2:31" ht="12.7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2:31" ht="12.7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2:31" ht="12.7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2:31" ht="12.7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2:31" ht="12.7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2:31" ht="12.7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2:31" ht="12.7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2:31" ht="12.7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2:31" ht="12.7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2:31" ht="12.7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2:31" ht="12.7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2:31" ht="12.7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2:31" ht="12.7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2:31" ht="12.7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2:31" ht="12.7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2:31" ht="12.7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2:31" ht="12.7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2:31" ht="12.7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2:31" ht="12.7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2:31" ht="12.7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2:31" ht="12.7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2:31" ht="12.7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2:31" ht="12.7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2:31" ht="12.7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2:31" ht="12.7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2:31" ht="12.7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2:31" ht="12.7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2:31" ht="12.7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2:31" ht="12.7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2:31" ht="12.7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2:31" ht="12.7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2:31" ht="12.7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2:31" ht="12.7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2:31" ht="12.7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2:31" ht="12.7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2:31" ht="12.7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2:31" ht="12.7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2:31" ht="12.7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2:31" ht="12.7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2:31" ht="12.7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2:31" ht="12.7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2:31" ht="12.7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2:31" ht="12.7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2:31" ht="12.7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2:31" ht="12.7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2:31" ht="12.7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2:31" ht="12.7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2:31" ht="12.7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2:31" ht="12.7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2:31" ht="12.7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2:31" ht="12.7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2:31" ht="12.7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2:31" ht="12.7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2:31" ht="12.7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2:31" ht="12.7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2:31" ht="12.7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2:31" ht="12.7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2:31" ht="12.7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2:31" ht="12.7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2:31" ht="12.7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2:31" ht="12.7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2:31" ht="12.7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2:31" ht="12.7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2:31" ht="12.7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2:31" ht="12.7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2:31" ht="12.7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2:31" ht="12.7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2:31" ht="12.7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2:31" ht="12.7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2:31" ht="12.7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2:31" ht="12.7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2:31" ht="12.7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2:31" ht="12.7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2:31" ht="12.7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2:31" ht="12.7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2:31" ht="12.7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2:31" ht="12.7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2:31" ht="12.7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2:31" ht="12.7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2:31" ht="12.7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2:31" ht="12.7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2:31" ht="12.7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2:31" ht="12.7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2:31" ht="12.7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2:31" ht="12.7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2:31" ht="12.7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2:31" ht="12.7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2:31" ht="12.7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2:31" ht="12.7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2:31" ht="12.7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2:31" ht="12.7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2:31" ht="12.7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2:31" ht="12.7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2:31" ht="12.7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2:31" ht="12.7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2:31" ht="12.7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2:31" ht="12.7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2:31" ht="12.7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2:31" ht="12.7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2:31" ht="12.7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2:31" ht="12.7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2:31" ht="12.7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2:31" ht="12.7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2:31" ht="12.7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2:31" ht="12.7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2:31" ht="12.7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2:31" ht="12.7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2:31" ht="12.7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2:31" ht="12.7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2:31" ht="12.7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2:31" ht="12.7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2:31" ht="12.7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2:31" ht="12.7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2:31" ht="12.7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2:31" ht="12.7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2:31" ht="12.7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2:31" ht="12.7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2:31" ht="12.7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2:31" ht="12.7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2:31" ht="12.7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2:31" ht="12.7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2:31" ht="12.7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2:31" ht="12.7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2:31" ht="12.7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2:31" ht="12.7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2:31" ht="12.7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2:31" ht="12.7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2:31" ht="12.7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2:31" ht="12.7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2:31" ht="12.7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2:31" ht="12.7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2:31" ht="12.7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2:31" ht="12.7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2:31" ht="12.7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2:31" ht="12.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2:31" ht="12.7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2:31" ht="12.7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2:31" ht="12.7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2:31" ht="12.7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2:31" ht="12.7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2:31" ht="12.7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2:31" ht="12.7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2:31" ht="12.7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2:31" ht="12.7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2:31" ht="12.7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2:31" ht="12.7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2:31" ht="12.7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2:31" ht="12.7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2:31" ht="12.7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2:31" ht="12.7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2:31" ht="12.7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2:31" ht="12.7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2:31" ht="12.7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2:31" ht="12.7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2:31" ht="12.7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2:31" ht="12.7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2:31" ht="12.7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2:31" ht="12.7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2:31" ht="12.7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2:31" ht="12.7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2:31" ht="12.7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2:31" ht="12.7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2:31" ht="12.7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2:31" ht="12.7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2:31" ht="12.7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2:31" ht="12.7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2:31" ht="12.7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2:31" ht="12.7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2:31" ht="12.7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2:31" ht="12.7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2:31" ht="12.7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2:31" ht="12.7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2:31" ht="12.7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2:31" ht="12.7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2:31" ht="12.7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2:31" ht="12.7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2:31" ht="12.7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2:31" ht="12.7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2:31" ht="12.7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2:31" ht="12.7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2:31" ht="12.7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2:31" ht="12.7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2:31" ht="12.7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2:31" ht="12.7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2:31" ht="12.7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2:31" ht="12.7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2:31" ht="12.7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2:31" ht="12.7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2:31" ht="12.7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2:31" ht="12.7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2:31" ht="12.7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2:31" ht="12.7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2:31" ht="12.7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2:31" ht="12.7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2:31" ht="12.7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2:31" ht="12.7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2:31" ht="12.7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2:31" ht="12.7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2:31" ht="12.7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2:31" ht="12.7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2:31" ht="12.7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2:31" ht="12.7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2:31" ht="12.7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2:31" ht="12.7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2:31" ht="12.7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2:31" ht="12.7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2:31" ht="12.7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2:31" ht="12.7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2:31" ht="12.7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2:31" ht="12.7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2:31" ht="12.7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2:31" ht="12.7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2:31" ht="12.7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2:31" ht="12.7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2:31" ht="12.7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2:31" ht="12.7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2:31" ht="12.7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2:31" ht="12.7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2:31" ht="12.7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2:31" ht="12.7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2:31" ht="12.7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2:31" ht="12.7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2:31" ht="12.7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2:31" ht="12.7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2:31" ht="12.7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2:31" ht="12.7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2:31" ht="12.7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2:31" ht="12.7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2:31" ht="12.7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2:31" ht="12.7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2:31" ht="12.7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2:31" ht="12.7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2:31" ht="12.7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2:31" ht="12.7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2:31" ht="12.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2:31" ht="12.7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2:31" ht="12.7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2:31" ht="12.7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2:31" ht="12.7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2:31" ht="12.7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2:31" ht="12.7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2:31" ht="12.7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2:31" ht="12.7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2:31" ht="12.7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2:31" ht="12.7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2:31" ht="12.7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2:31" ht="12.7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2:31" ht="12.7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2:31" ht="12.7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2:31" ht="12.7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2:31" ht="12.7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2:31" ht="12.7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2:31" ht="12.7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2:31" ht="12.7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2:31" ht="12.7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2:31" ht="12.7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2:31" ht="12.7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2:31" ht="12.7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2:31" ht="12.7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2:31" ht="12.7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2:31" ht="12.7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2:31" ht="12.7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2:31" ht="12.7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2:31" ht="12.7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2:31" ht="12.7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2:31" ht="12.7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2:31" ht="12.7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2:31" ht="12.7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2:31" ht="12.7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2:31" ht="12.7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2:31" ht="12.7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2:31" ht="12.7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2:31" ht="12.7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2:31" ht="12.7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2:31" ht="12.7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2:31" ht="12.7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2:31" ht="12.7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2:31" ht="12.7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2:31" ht="12.7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2:31" ht="12.7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2:31" ht="12.7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2:31" ht="12.7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2:31" ht="12.7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2:31" ht="12.7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2:31" ht="12.7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2:31" ht="12.7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2:31" ht="12.7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2:31" ht="12.7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2:31" ht="12.7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2:31" ht="12.7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2:31" ht="12.7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2:31" ht="12.7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2:31" ht="12.7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2:31" ht="12.7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2:31" ht="12.7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2:31" ht="12.7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2:31" ht="12.7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2:31" ht="12.7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2:31" ht="12.7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2:31" ht="12.7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2:31" ht="12.7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2:31" ht="12.7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2:31" ht="12.7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2:31" ht="12.7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2:31" ht="12.7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2:31" ht="12.7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2:31" ht="12.7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2:31" ht="12.7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2:31" ht="12.7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2:31" ht="12.7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2:31" ht="12.7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2:31" ht="12.7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2:31" ht="12.7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2:31" ht="12.7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2:31" ht="12.7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2:31" ht="12.7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2:31" ht="12.7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2:31" ht="12.7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2:31" ht="12.7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2:31" ht="12.7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2:31" ht="12.7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2:31" ht="12.7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2:31" ht="12.7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2:31" ht="12.7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2:31" ht="12.7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2:31" ht="12.7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2:31" ht="12.7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2:31" ht="12.7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2:31" ht="12.7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2:31" ht="12.7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2:31" ht="12.7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2:31" ht="12.7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2:31" ht="12.7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2:31" ht="12.7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2:31" ht="12.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2:31" ht="12.7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2:31" ht="12.7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2:31" ht="12.7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2:31" ht="12.7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2:31" ht="12.7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2:31" ht="12.7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2:31" ht="12.7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2:31" ht="12.7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2:31" ht="12.7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2:31" ht="12.7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2:31" ht="12.7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2:31" ht="12.7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2:31" ht="12.7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2:31" ht="12.7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2:31" ht="12.7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2:31" ht="12.7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2:31" ht="12.7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2:31" ht="12.7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2:31" ht="12.7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2:31" ht="12.7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2:31" ht="12.7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2:31" ht="12.7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2:31" ht="12.7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2:31" ht="12.7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2:31" ht="12.75">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2:31" ht="12.75">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2:31" ht="12.75">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2:31" ht="12.75">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2:31" ht="12.75">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2:31" ht="12.7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2:31" ht="12.75">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2:31" ht="12.75">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2:31" ht="12.75">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2:31" ht="12.75">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2:31" ht="12.75">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2:31" ht="12.75">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2:31" ht="12.75">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2:31" ht="12.75">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2:31" ht="12.75">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2:31" ht="12.7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2:31" ht="12.75">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2:31" ht="12.75">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2:31" ht="12.75">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2:31" ht="12.75">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2:31" ht="12.75">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2:31" ht="12.75">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2:31" ht="12.75">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2:31" ht="12.75">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2:31" ht="12.75">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2:31" ht="12.7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2:31" ht="12.75">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2:31" ht="12.75">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2:31" ht="12.75">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2:31" ht="12.75">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2:31" ht="12.75">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2:31" ht="12.75">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2:31" ht="12.75">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2:31" ht="12.75">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2:31" ht="12.75">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2:31" ht="12.75">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2:31" ht="12.75">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2:31" ht="12.75">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2:31" ht="12.75">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2:31" ht="12.75">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2:31" ht="12.75">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2:31" ht="12.75">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2:31" ht="12.75">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2:31" ht="12.75">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2:31" ht="12.75">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2:31" ht="12.75">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2:31" ht="12.75">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2:31" ht="12.75">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2:31" ht="12.75">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2:31" ht="12.75">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2:31" ht="12.75">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2:31" ht="12.75">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2:31" ht="12.75">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2:31" ht="12.75">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2:31" ht="12.75">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2:31" ht="12.75">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2:31" ht="12.75">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2:31" ht="12.75">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2:31" ht="12.75">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2:31" ht="12.75">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2:31" ht="12.75">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2:31" ht="12.75">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2:31" ht="12.75">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2:31" ht="12.75">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2:31" ht="12.75">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2:31" ht="12.75">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2:31" ht="12.75">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2:31" ht="12.75">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2:31" ht="12.75">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2:31" ht="12.75">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2:31" ht="12.75">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2:31" ht="12.75">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2:31" ht="12.75">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2:31" ht="12.75">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2:31" ht="12.75">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2:31" ht="12.75">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2:31" ht="12.75">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2:31" ht="12.75">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2:31" ht="12.75">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2:31" ht="12.75">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2:31" ht="12.75">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2:31" ht="12.75">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2:31" ht="12.75">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2:31" ht="12.75">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2:31" ht="12.75">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2:31" ht="12.75">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2:31" ht="12.75">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2:31" ht="12.75">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2:31" ht="12.75">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2:31" ht="12.75">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2:31" ht="12.75">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2:31" ht="12.75">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2:31" ht="12.75">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2:31" ht="12.75">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2:31" ht="12.75">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2:31" ht="12.75">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2:31" ht="12.75">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2:31" ht="12.75">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2:31" ht="12.75">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2:31" ht="12.75">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2:31" ht="12.75">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2:31" ht="12.75">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2:31" ht="12.75">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2:31" ht="12.75">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2:31" ht="12.75">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2:31" ht="12.75">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2:31" ht="12.75">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2:31" ht="12.75">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2:31" ht="12.75">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2:31" ht="12.75">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2:31" ht="12.75">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2:31" ht="12.75">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2:31" ht="12.75">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2:31" ht="12.75">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2:31" ht="12.75">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2:31" ht="12.75">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2:31" ht="12.75">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2:31" ht="12.75">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2:31" ht="12.75">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2:31" ht="12.75">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2:31" ht="12.75">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2:31" ht="12.75">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2:31" ht="12.75">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2:31" ht="12.75">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2:31" ht="12.75">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2:31" ht="12.75">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2:31" ht="12.75">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2:31" ht="12.75">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2:31" ht="12.75">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2:31" ht="12.75">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2:31" ht="12.75">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2:31" ht="12.75">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2:31" ht="12.75">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2:31" ht="12.75">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2:31" ht="12.75">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2:31" ht="12.75">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2:31" ht="12.75">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2:31" ht="12.75">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2:31" ht="12.75">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2:31" ht="12.75">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2:31" ht="12.75">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2:31" ht="12.75">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2:31" ht="12.75">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2:31" ht="12.75">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2:31" ht="12.75">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2:31" ht="12.75">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2:31" ht="12.75">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2:31" ht="12.75">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2:31" ht="12.75">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2:31" ht="12.75">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2:31" ht="12.75">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2:31" ht="12.75">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2:31" ht="12.75">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2:31" ht="12.75">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2:31" ht="12.75">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2:31" ht="12.75">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2:31" ht="12.75">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2:31" ht="12.75">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2:31" ht="12.75">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2:31" ht="12.75">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2:31" ht="12.75">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2:31" ht="12.75">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2:31" ht="12.75">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2:31" ht="12.75">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2:31" ht="12.75">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2:31" ht="12.75">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2:31" ht="12.75">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2:31" ht="12.75">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2:31" ht="12.75">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2:31" ht="12.75">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2:31" ht="12.75">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2:31" ht="12.75">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2:31" ht="12.75">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2:31" ht="12.75">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2:31" ht="12.75">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2:31" ht="12.75">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2:31" ht="12.75">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2:31" ht="12.75">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2:31" ht="12.75">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2:31" ht="12.75">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2:31" ht="12.75">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2:31" ht="12.75">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2:31" ht="12.75">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2:31" ht="12.75">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2:31" ht="12.75">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2:31" ht="12.75">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2:31" ht="12.75">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2:31" ht="12.75">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2:31" ht="12.75">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2:31" ht="12.75">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2:31" ht="12.75">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2:31" ht="12.75">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2:31" ht="12.75">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2:31" ht="12.75">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2:31" ht="12.75">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2:31" ht="12.75">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2:31" ht="12.75">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2:31" ht="12.75">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2:31" ht="12.75">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2:31" ht="12.75">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2:31" ht="12.75">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2:31" ht="12.75">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2:31" ht="12.75">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2:31" ht="12.75">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2:31" ht="12.75">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2:31" ht="12.75">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2:31" ht="12.75">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2:31" ht="12.75">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2:31" ht="12.75">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2:31" ht="12.75">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2:31" ht="12.75">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2:31" ht="12.75">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2:31" ht="12.75">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2:31" ht="12.75">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2:31" ht="12.75">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2:31" ht="12.75">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2:31" ht="12.75">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2:31" ht="12.75">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2:31" ht="12.75">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2:31" ht="12.75">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2:31" ht="12.75">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2:31" ht="12.75">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2:31" ht="12.75">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2:31" ht="12.75">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2:31" ht="12.75">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2:31" ht="12.75">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2:31" ht="12.75">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2:31" ht="12.75">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2:31" ht="12.75">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2:31" ht="12.75">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2:31" ht="12.75">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2:31" ht="12.75">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2:31" ht="12.75">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2:31" ht="12.75">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2:31" ht="12.75">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2:31" ht="12.75">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2:31" ht="12.75">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2:31" ht="12.75">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2:31" ht="12.75">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2:31" ht="12.75">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2:31" ht="12.75">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2:31" ht="12.75">
      <c r="B941" s="19"/>
      <c r="C941" s="19"/>
      <c r="D941" s="19"/>
      <c r="E941" s="19"/>
      <c r="F941" s="19"/>
      <c r="G941" s="19"/>
      <c r="H941" s="19"/>
      <c r="I941" s="19"/>
      <c r="J941" s="19"/>
      <c r="K941" s="19"/>
      <c r="L941" s="19"/>
      <c r="M941" s="19"/>
      <c r="N941" s="7"/>
      <c r="O941" s="19"/>
      <c r="P941" s="19"/>
      <c r="Q941" s="19"/>
      <c r="R941" s="19"/>
      <c r="S941" s="19"/>
      <c r="T941" s="19"/>
      <c r="U941" s="19"/>
      <c r="V941" s="19"/>
      <c r="W941" s="19"/>
      <c r="X941" s="19"/>
      <c r="Y941" s="19"/>
      <c r="Z941" s="19"/>
      <c r="AA941" s="19"/>
      <c r="AB941" s="19"/>
      <c r="AC941" s="19"/>
      <c r="AD941" s="19"/>
      <c r="AE941" s="19"/>
    </row>
    <row r="942" spans="2:31" ht="12.75">
      <c r="B942" s="19"/>
      <c r="C942" s="19"/>
      <c r="D942" s="19"/>
      <c r="E942" s="19"/>
      <c r="F942" s="19"/>
      <c r="G942" s="19"/>
      <c r="H942" s="19"/>
      <c r="I942" s="19"/>
      <c r="J942" s="19"/>
      <c r="K942" s="19"/>
      <c r="L942" s="19"/>
      <c r="M942" s="19"/>
      <c r="N942" s="7"/>
      <c r="O942" s="19"/>
      <c r="P942" s="19"/>
      <c r="Q942" s="19"/>
      <c r="R942" s="19"/>
      <c r="S942" s="19"/>
      <c r="T942" s="19"/>
      <c r="U942" s="19"/>
      <c r="V942" s="19"/>
      <c r="W942" s="19"/>
      <c r="X942" s="19"/>
      <c r="Y942" s="19"/>
      <c r="Z942" s="19"/>
      <c r="AA942" s="19"/>
      <c r="AB942" s="19"/>
      <c r="AC942" s="19"/>
      <c r="AD942" s="19"/>
      <c r="AE942" s="19"/>
    </row>
    <row r="943" spans="2:31" ht="12.75">
      <c r="B943" s="19"/>
      <c r="C943" s="19"/>
      <c r="D943" s="19"/>
      <c r="E943" s="19"/>
      <c r="F943" s="19"/>
      <c r="G943" s="19"/>
      <c r="H943" s="19"/>
      <c r="I943" s="19"/>
      <c r="J943" s="19"/>
      <c r="K943" s="19"/>
      <c r="L943" s="19"/>
      <c r="M943" s="19"/>
      <c r="N943" s="7"/>
      <c r="O943" s="19"/>
      <c r="P943" s="19"/>
      <c r="Q943" s="19"/>
      <c r="R943" s="19"/>
      <c r="S943" s="19"/>
      <c r="T943" s="19"/>
      <c r="U943" s="19"/>
      <c r="V943" s="19"/>
      <c r="W943" s="19"/>
      <c r="X943" s="19"/>
      <c r="Y943" s="19"/>
      <c r="Z943" s="19"/>
      <c r="AA943" s="19"/>
      <c r="AB943" s="19"/>
      <c r="AC943" s="19"/>
      <c r="AD943" s="19"/>
      <c r="AE943" s="19"/>
    </row>
    <row r="944" spans="2:31" ht="12.75">
      <c r="B944" s="19"/>
      <c r="C944" s="19"/>
      <c r="D944" s="19"/>
      <c r="E944" s="19"/>
      <c r="F944" s="19"/>
      <c r="G944" s="19"/>
      <c r="H944" s="19"/>
      <c r="I944" s="19"/>
      <c r="J944" s="19"/>
      <c r="K944" s="19"/>
      <c r="L944" s="19"/>
      <c r="M944" s="19"/>
      <c r="N944" s="7"/>
      <c r="O944" s="19"/>
      <c r="P944" s="19"/>
      <c r="Q944" s="19"/>
      <c r="R944" s="19"/>
      <c r="S944" s="19"/>
      <c r="T944" s="19"/>
      <c r="U944" s="19"/>
      <c r="V944" s="19"/>
      <c r="W944" s="19"/>
      <c r="X944" s="19"/>
      <c r="Y944" s="19"/>
      <c r="Z944" s="19"/>
      <c r="AA944" s="19"/>
      <c r="AB944" s="19"/>
      <c r="AC944" s="19"/>
      <c r="AD944" s="19"/>
      <c r="AE944" s="19"/>
    </row>
    <row r="945" spans="2:31" ht="12.75">
      <c r="B945" s="19"/>
      <c r="C945" s="19"/>
      <c r="D945" s="19"/>
      <c r="E945" s="19"/>
      <c r="F945" s="19"/>
      <c r="G945" s="19"/>
      <c r="H945" s="19"/>
      <c r="I945" s="19"/>
      <c r="J945" s="19"/>
      <c r="K945" s="19"/>
      <c r="L945" s="19"/>
      <c r="M945" s="19"/>
      <c r="N945" s="7"/>
      <c r="O945" s="19"/>
      <c r="P945" s="19"/>
      <c r="Q945" s="19"/>
      <c r="R945" s="19"/>
      <c r="S945" s="19"/>
      <c r="T945" s="19"/>
      <c r="U945" s="19"/>
      <c r="V945" s="19"/>
      <c r="W945" s="19"/>
      <c r="X945" s="19"/>
      <c r="Y945" s="19"/>
      <c r="Z945" s="19"/>
      <c r="AA945" s="19"/>
      <c r="AB945" s="19"/>
      <c r="AC945" s="19"/>
      <c r="AD945" s="19"/>
      <c r="AE945" s="19"/>
    </row>
    <row r="946" spans="2:31" ht="12.75">
      <c r="B946" s="19"/>
      <c r="C946" s="19"/>
      <c r="D946" s="19"/>
      <c r="E946" s="19"/>
      <c r="F946" s="19"/>
      <c r="G946" s="19"/>
      <c r="H946" s="19"/>
      <c r="I946" s="19"/>
      <c r="J946" s="19"/>
      <c r="K946" s="19"/>
      <c r="L946" s="19"/>
      <c r="M946" s="19"/>
      <c r="N946" s="7"/>
      <c r="O946" s="19"/>
      <c r="P946" s="19"/>
      <c r="Q946" s="19"/>
      <c r="R946" s="19"/>
      <c r="S946" s="19"/>
      <c r="T946" s="19"/>
      <c r="U946" s="19"/>
      <c r="V946" s="19"/>
      <c r="W946" s="19"/>
      <c r="X946" s="19"/>
      <c r="Y946" s="19"/>
      <c r="Z946" s="19"/>
      <c r="AA946" s="19"/>
      <c r="AB946" s="19"/>
      <c r="AC946" s="19"/>
      <c r="AD946" s="19"/>
      <c r="AE946" s="19"/>
    </row>
    <row r="947" spans="2:31" ht="12.75">
      <c r="B947" s="19"/>
      <c r="C947" s="19"/>
      <c r="D947" s="19"/>
      <c r="E947" s="19"/>
      <c r="F947" s="19"/>
      <c r="G947" s="19"/>
      <c r="H947" s="19"/>
      <c r="I947" s="19"/>
      <c r="J947" s="19"/>
      <c r="K947" s="19"/>
      <c r="L947" s="19"/>
      <c r="M947" s="19"/>
      <c r="N947" s="7"/>
      <c r="O947" s="19"/>
      <c r="P947" s="19"/>
      <c r="Q947" s="19"/>
      <c r="R947" s="19"/>
      <c r="S947" s="19"/>
      <c r="T947" s="19"/>
      <c r="U947" s="19"/>
      <c r="V947" s="19"/>
      <c r="W947" s="19"/>
      <c r="X947" s="19"/>
      <c r="Y947" s="19"/>
      <c r="Z947" s="19"/>
      <c r="AA947" s="19"/>
      <c r="AB947" s="19"/>
      <c r="AC947" s="19"/>
      <c r="AD947" s="19"/>
      <c r="AE947" s="19"/>
    </row>
    <row r="948" spans="2:31" ht="12.75">
      <c r="B948" s="19"/>
      <c r="C948" s="19"/>
      <c r="D948" s="19"/>
      <c r="E948" s="19"/>
      <c r="F948" s="19"/>
      <c r="G948" s="19"/>
      <c r="H948" s="19"/>
      <c r="I948" s="19"/>
      <c r="J948" s="19"/>
      <c r="K948" s="19"/>
      <c r="L948" s="19"/>
      <c r="M948" s="19"/>
      <c r="N948" s="7"/>
      <c r="O948" s="19"/>
      <c r="P948" s="19"/>
      <c r="Q948" s="19"/>
      <c r="R948" s="19"/>
      <c r="S948" s="19"/>
      <c r="T948" s="19"/>
      <c r="U948" s="19"/>
      <c r="V948" s="19"/>
      <c r="W948" s="19"/>
      <c r="X948" s="19"/>
      <c r="Y948" s="19"/>
      <c r="Z948" s="19"/>
      <c r="AA948" s="19"/>
      <c r="AB948" s="19"/>
      <c r="AC948" s="19"/>
      <c r="AD948" s="19"/>
      <c r="AE948" s="19"/>
    </row>
    <row r="949" spans="2:31" ht="12.75">
      <c r="B949" s="19"/>
      <c r="C949" s="19"/>
      <c r="D949" s="19"/>
      <c r="E949" s="19"/>
      <c r="F949" s="19"/>
      <c r="G949" s="19"/>
      <c r="H949" s="19"/>
      <c r="I949" s="19"/>
      <c r="J949" s="19"/>
      <c r="K949" s="19"/>
      <c r="L949" s="19"/>
      <c r="M949" s="19"/>
      <c r="N949" s="7"/>
      <c r="O949" s="19"/>
      <c r="P949" s="19"/>
      <c r="Q949" s="19"/>
      <c r="R949" s="19"/>
      <c r="S949" s="19"/>
      <c r="T949" s="19"/>
      <c r="U949" s="19"/>
      <c r="V949" s="19"/>
      <c r="W949" s="19"/>
      <c r="X949" s="19"/>
      <c r="Y949" s="19"/>
      <c r="Z949" s="19"/>
      <c r="AA949" s="19"/>
      <c r="AB949" s="19"/>
      <c r="AC949" s="19"/>
      <c r="AD949" s="19"/>
      <c r="AE949" s="19"/>
    </row>
    <row r="950" spans="2:31" ht="12.75">
      <c r="B950" s="19"/>
      <c r="C950" s="19"/>
      <c r="D950" s="19"/>
      <c r="E950" s="19"/>
      <c r="F950" s="19"/>
      <c r="G950" s="19"/>
      <c r="H950" s="19"/>
      <c r="I950" s="19"/>
      <c r="J950" s="19"/>
      <c r="K950" s="19"/>
      <c r="L950" s="19"/>
      <c r="M950" s="19"/>
      <c r="N950" s="7"/>
      <c r="O950" s="19"/>
      <c r="P950" s="19"/>
      <c r="Q950" s="19"/>
      <c r="R950" s="19"/>
      <c r="S950" s="19"/>
      <c r="T950" s="19"/>
      <c r="U950" s="19"/>
      <c r="V950" s="19"/>
      <c r="W950" s="19"/>
      <c r="X950" s="19"/>
      <c r="Y950" s="19"/>
      <c r="Z950" s="19"/>
      <c r="AA950" s="19"/>
      <c r="AB950" s="19"/>
      <c r="AC950" s="19"/>
      <c r="AD950" s="19"/>
      <c r="AE950" s="19"/>
    </row>
    <row r="951" spans="2:31" ht="12.75">
      <c r="B951" s="19"/>
      <c r="C951" s="19"/>
      <c r="D951" s="19"/>
      <c r="E951" s="19"/>
      <c r="F951" s="19"/>
      <c r="G951" s="19"/>
      <c r="H951" s="19"/>
      <c r="I951" s="19"/>
      <c r="J951" s="19"/>
      <c r="K951" s="19"/>
      <c r="L951" s="19"/>
      <c r="M951" s="19"/>
      <c r="N951" s="7"/>
      <c r="O951" s="19"/>
      <c r="P951" s="19"/>
      <c r="Q951" s="19"/>
      <c r="R951" s="19"/>
      <c r="S951" s="19"/>
      <c r="T951" s="19"/>
      <c r="U951" s="19"/>
      <c r="V951" s="19"/>
      <c r="W951" s="19"/>
      <c r="X951" s="19"/>
      <c r="Y951" s="19"/>
      <c r="Z951" s="19"/>
      <c r="AA951" s="19"/>
      <c r="AB951" s="19"/>
      <c r="AC951" s="19"/>
      <c r="AD951" s="19"/>
      <c r="AE951" s="19"/>
    </row>
    <row r="952" spans="2:31" ht="12.75">
      <c r="B952" s="19"/>
      <c r="C952" s="19"/>
      <c r="D952" s="19"/>
      <c r="E952" s="19"/>
      <c r="F952" s="19"/>
      <c r="G952" s="19"/>
      <c r="H952" s="19"/>
      <c r="I952" s="19"/>
      <c r="J952" s="19"/>
      <c r="K952" s="19"/>
      <c r="L952" s="19"/>
      <c r="M952" s="19"/>
      <c r="N952" s="7"/>
      <c r="O952" s="19"/>
      <c r="P952" s="19"/>
      <c r="Q952" s="19"/>
      <c r="R952" s="19"/>
      <c r="S952" s="19"/>
      <c r="T952" s="19"/>
      <c r="U952" s="19"/>
      <c r="V952" s="19"/>
      <c r="W952" s="19"/>
      <c r="X952" s="19"/>
      <c r="Y952" s="19"/>
      <c r="Z952" s="19"/>
      <c r="AA952" s="19"/>
      <c r="AB952" s="19"/>
      <c r="AC952" s="19"/>
      <c r="AD952" s="19"/>
      <c r="AE952" s="19"/>
    </row>
    <row r="953" spans="2:31" ht="12.75">
      <c r="B953" s="19"/>
      <c r="C953" s="19"/>
      <c r="D953" s="19"/>
      <c r="E953" s="19"/>
      <c r="F953" s="19"/>
      <c r="G953" s="19"/>
      <c r="H953" s="19"/>
      <c r="I953" s="19"/>
      <c r="J953" s="19"/>
      <c r="K953" s="19"/>
      <c r="L953" s="19"/>
      <c r="M953" s="19"/>
      <c r="N953" s="7"/>
      <c r="O953" s="19"/>
      <c r="P953" s="19"/>
      <c r="Q953" s="19"/>
      <c r="R953" s="19"/>
      <c r="S953" s="19"/>
      <c r="T953" s="19"/>
      <c r="U953" s="19"/>
      <c r="V953" s="19"/>
      <c r="W953" s="19"/>
      <c r="X953" s="19"/>
      <c r="Y953" s="19"/>
      <c r="Z953" s="19"/>
      <c r="AA953" s="19"/>
      <c r="AB953" s="19"/>
      <c r="AC953" s="19"/>
      <c r="AD953" s="19"/>
      <c r="AE953" s="19"/>
    </row>
    <row r="954" spans="2:31" ht="12.75">
      <c r="B954" s="19"/>
      <c r="C954" s="19"/>
      <c r="D954" s="19"/>
      <c r="E954" s="19"/>
      <c r="F954" s="19"/>
      <c r="G954" s="19"/>
      <c r="H954" s="19"/>
      <c r="I954" s="19"/>
      <c r="J954" s="19"/>
      <c r="K954" s="19"/>
      <c r="L954" s="19"/>
      <c r="M954" s="19"/>
      <c r="N954" s="7"/>
      <c r="O954" s="19"/>
      <c r="P954" s="19"/>
      <c r="Q954" s="19"/>
      <c r="R954" s="19"/>
      <c r="S954" s="19"/>
      <c r="T954" s="19"/>
      <c r="U954" s="19"/>
      <c r="V954" s="19"/>
      <c r="W954" s="19"/>
      <c r="X954" s="19"/>
      <c r="Y954" s="19"/>
      <c r="Z954" s="19"/>
      <c r="AA954" s="19"/>
      <c r="AB954" s="19"/>
      <c r="AC954" s="19"/>
      <c r="AD954" s="19"/>
      <c r="AE954" s="19"/>
    </row>
    <row r="955" spans="2:31" ht="12.75">
      <c r="B955" s="19"/>
      <c r="C955" s="19"/>
      <c r="D955" s="19"/>
      <c r="E955" s="19"/>
      <c r="F955" s="19"/>
      <c r="G955" s="19"/>
      <c r="H955" s="19"/>
      <c r="I955" s="19"/>
      <c r="J955" s="19"/>
      <c r="K955" s="19"/>
      <c r="L955" s="19"/>
      <c r="M955" s="19"/>
      <c r="N955" s="7"/>
      <c r="O955" s="19"/>
      <c r="P955" s="19"/>
      <c r="Q955" s="19"/>
      <c r="R955" s="19"/>
      <c r="S955" s="19"/>
      <c r="T955" s="19"/>
      <c r="U955" s="19"/>
      <c r="V955" s="19"/>
      <c r="W955" s="19"/>
      <c r="X955" s="19"/>
      <c r="Y955" s="19"/>
      <c r="Z955" s="19"/>
      <c r="AA955" s="19"/>
      <c r="AB955" s="19"/>
      <c r="AC955" s="19"/>
      <c r="AD955" s="19"/>
      <c r="AE955" s="19"/>
    </row>
    <row r="956" spans="2:31" ht="12.75">
      <c r="B956" s="19"/>
      <c r="C956" s="19"/>
      <c r="D956" s="19"/>
      <c r="E956" s="19"/>
      <c r="F956" s="19"/>
      <c r="G956" s="19"/>
      <c r="H956" s="19"/>
      <c r="I956" s="19"/>
      <c r="J956" s="19"/>
      <c r="K956" s="19"/>
      <c r="L956" s="19"/>
      <c r="M956" s="19"/>
      <c r="N956" s="7"/>
      <c r="O956" s="19"/>
      <c r="P956" s="19"/>
      <c r="Q956" s="19"/>
      <c r="R956" s="19"/>
      <c r="S956" s="19"/>
      <c r="T956" s="19"/>
      <c r="U956" s="19"/>
      <c r="V956" s="19"/>
      <c r="W956" s="19"/>
      <c r="X956" s="19"/>
      <c r="Y956" s="19"/>
      <c r="Z956" s="19"/>
      <c r="AA956" s="19"/>
      <c r="AB956" s="19"/>
      <c r="AC956" s="19"/>
      <c r="AD956" s="19"/>
      <c r="AE956" s="19"/>
    </row>
    <row r="957" spans="2:31" ht="12.75">
      <c r="B957" s="19"/>
      <c r="C957" s="19"/>
      <c r="D957" s="19"/>
      <c r="E957" s="19"/>
      <c r="F957" s="19"/>
      <c r="G957" s="19"/>
      <c r="H957" s="19"/>
      <c r="I957" s="19"/>
      <c r="J957" s="19"/>
      <c r="K957" s="19"/>
      <c r="L957" s="19"/>
      <c r="M957" s="19"/>
      <c r="N957" s="7"/>
      <c r="O957" s="19"/>
      <c r="P957" s="19"/>
      <c r="Q957" s="19"/>
      <c r="R957" s="19"/>
      <c r="S957" s="19"/>
      <c r="T957" s="19"/>
      <c r="U957" s="19"/>
      <c r="V957" s="19"/>
      <c r="W957" s="19"/>
      <c r="X957" s="19"/>
      <c r="Y957" s="19"/>
      <c r="Z957" s="19"/>
      <c r="AA957" s="19"/>
      <c r="AB957" s="19"/>
      <c r="AC957" s="19"/>
      <c r="AD957" s="19"/>
      <c r="AE957" s="19"/>
    </row>
    <row r="958" spans="2:31" ht="12.75">
      <c r="B958" s="19"/>
      <c r="C958" s="19"/>
      <c r="D958" s="19"/>
      <c r="E958" s="19"/>
      <c r="F958" s="19"/>
      <c r="G958" s="19"/>
      <c r="H958" s="19"/>
      <c r="I958" s="19"/>
      <c r="J958" s="19"/>
      <c r="K958" s="19"/>
      <c r="L958" s="19"/>
      <c r="M958" s="19"/>
      <c r="N958" s="7"/>
      <c r="O958" s="19"/>
      <c r="P958" s="19"/>
      <c r="Q958" s="19"/>
      <c r="R958" s="19"/>
      <c r="S958" s="19"/>
      <c r="T958" s="19"/>
      <c r="U958" s="19"/>
      <c r="V958" s="19"/>
      <c r="W958" s="19"/>
      <c r="X958" s="19"/>
      <c r="Y958" s="19"/>
      <c r="Z958" s="19"/>
      <c r="AA958" s="19"/>
      <c r="AB958" s="19"/>
      <c r="AC958" s="19"/>
      <c r="AD958" s="19"/>
      <c r="AE958" s="19"/>
    </row>
    <row r="959" spans="2:31" ht="12.75">
      <c r="B959" s="19"/>
      <c r="C959" s="19"/>
      <c r="D959" s="19"/>
      <c r="E959" s="19"/>
      <c r="F959" s="19"/>
      <c r="G959" s="19"/>
      <c r="H959" s="19"/>
      <c r="I959" s="19"/>
      <c r="J959" s="19"/>
      <c r="K959" s="19"/>
      <c r="L959" s="19"/>
      <c r="M959" s="19"/>
      <c r="N959" s="7"/>
      <c r="O959" s="19"/>
      <c r="P959" s="19"/>
      <c r="Q959" s="19"/>
      <c r="R959" s="19"/>
      <c r="S959" s="19"/>
      <c r="T959" s="19"/>
      <c r="U959" s="19"/>
      <c r="V959" s="19"/>
      <c r="W959" s="19"/>
      <c r="X959" s="19"/>
      <c r="Y959" s="19"/>
      <c r="Z959" s="19"/>
      <c r="AA959" s="19"/>
      <c r="AB959" s="19"/>
      <c r="AC959" s="19"/>
      <c r="AD959" s="19"/>
      <c r="AE959" s="19"/>
    </row>
    <row r="960" spans="2:31" ht="12.75">
      <c r="B960" s="19"/>
      <c r="C960" s="19"/>
      <c r="D960" s="19"/>
      <c r="E960" s="19"/>
      <c r="F960" s="19"/>
      <c r="G960" s="19"/>
      <c r="H960" s="19"/>
      <c r="I960" s="19"/>
      <c r="J960" s="19"/>
      <c r="K960" s="19"/>
      <c r="L960" s="19"/>
      <c r="M960" s="19"/>
      <c r="N960" s="7"/>
      <c r="O960" s="19"/>
      <c r="P960" s="19"/>
      <c r="Q960" s="19"/>
      <c r="R960" s="19"/>
      <c r="S960" s="19"/>
      <c r="T960" s="19"/>
      <c r="U960" s="19"/>
      <c r="V960" s="19"/>
      <c r="W960" s="19"/>
      <c r="X960" s="19"/>
      <c r="Y960" s="19"/>
      <c r="Z960" s="19"/>
      <c r="AA960" s="19"/>
      <c r="AB960" s="19"/>
      <c r="AC960" s="19"/>
      <c r="AD960" s="19"/>
      <c r="AE960" s="19"/>
    </row>
    <row r="961" spans="2:31" ht="12.75">
      <c r="B961" s="19"/>
      <c r="C961" s="19"/>
      <c r="D961" s="19"/>
      <c r="E961" s="19"/>
      <c r="F961" s="19"/>
      <c r="G961" s="19"/>
      <c r="H961" s="19"/>
      <c r="I961" s="19"/>
      <c r="J961" s="19"/>
      <c r="K961" s="19"/>
      <c r="L961" s="19"/>
      <c r="M961" s="19"/>
      <c r="N961" s="7"/>
      <c r="O961" s="19"/>
      <c r="P961" s="19"/>
      <c r="Q961" s="19"/>
      <c r="R961" s="19"/>
      <c r="S961" s="19"/>
      <c r="T961" s="19"/>
      <c r="U961" s="19"/>
      <c r="V961" s="19"/>
      <c r="W961" s="19"/>
      <c r="X961" s="19"/>
      <c r="Y961" s="19"/>
      <c r="Z961" s="19"/>
      <c r="AA961" s="19"/>
      <c r="AB961" s="19"/>
      <c r="AC961" s="19"/>
      <c r="AD961" s="19"/>
      <c r="AE961" s="19"/>
    </row>
    <row r="962" spans="2:31" ht="12.75">
      <c r="B962" s="19"/>
      <c r="C962" s="19"/>
      <c r="D962" s="19"/>
      <c r="E962" s="19"/>
      <c r="F962" s="19"/>
      <c r="G962" s="19"/>
      <c r="H962" s="19"/>
      <c r="I962" s="19"/>
      <c r="J962" s="19"/>
      <c r="K962" s="19"/>
      <c r="L962" s="19"/>
      <c r="M962" s="19"/>
      <c r="N962" s="7"/>
      <c r="O962" s="19"/>
      <c r="P962" s="19"/>
      <c r="Q962" s="19"/>
      <c r="R962" s="19"/>
      <c r="S962" s="19"/>
      <c r="T962" s="19"/>
      <c r="U962" s="19"/>
      <c r="V962" s="19"/>
      <c r="W962" s="19"/>
      <c r="X962" s="19"/>
      <c r="Y962" s="19"/>
      <c r="Z962" s="19"/>
      <c r="AA962" s="19"/>
      <c r="AB962" s="19"/>
      <c r="AC962" s="19"/>
      <c r="AD962" s="19"/>
      <c r="AE962" s="19"/>
    </row>
    <row r="963" spans="2:31" ht="12.75">
      <c r="B963" s="19"/>
      <c r="C963" s="19"/>
      <c r="D963" s="19"/>
      <c r="E963" s="19"/>
      <c r="F963" s="19"/>
      <c r="G963" s="19"/>
      <c r="H963" s="19"/>
      <c r="I963" s="19"/>
      <c r="J963" s="19"/>
      <c r="K963" s="19"/>
      <c r="L963" s="19"/>
      <c r="M963" s="19"/>
      <c r="N963" s="7"/>
      <c r="O963" s="19"/>
      <c r="P963" s="19"/>
      <c r="Q963" s="19"/>
      <c r="R963" s="19"/>
      <c r="S963" s="19"/>
      <c r="T963" s="19"/>
      <c r="U963" s="19"/>
      <c r="V963" s="19"/>
      <c r="W963" s="19"/>
      <c r="X963" s="19"/>
      <c r="Y963" s="19"/>
      <c r="Z963" s="19"/>
      <c r="AA963" s="19"/>
      <c r="AB963" s="19"/>
      <c r="AC963" s="19"/>
      <c r="AD963" s="19"/>
      <c r="AE963" s="19"/>
    </row>
    <row r="964" spans="2:31" ht="12.75">
      <c r="B964" s="19"/>
      <c r="C964" s="19"/>
      <c r="D964" s="19"/>
      <c r="E964" s="19"/>
      <c r="F964" s="19"/>
      <c r="G964" s="19"/>
      <c r="H964" s="19"/>
      <c r="I964" s="19"/>
      <c r="J964" s="19"/>
      <c r="K964" s="19"/>
      <c r="L964" s="19"/>
      <c r="M964" s="19"/>
      <c r="N964" s="7"/>
      <c r="O964" s="19"/>
      <c r="P964" s="19"/>
      <c r="Q964" s="19"/>
      <c r="R964" s="19"/>
      <c r="S964" s="19"/>
      <c r="T964" s="19"/>
      <c r="U964" s="19"/>
      <c r="V964" s="19"/>
      <c r="W964" s="19"/>
      <c r="X964" s="19"/>
      <c r="Y964" s="19"/>
      <c r="Z964" s="19"/>
      <c r="AA964" s="19"/>
      <c r="AB964" s="19"/>
      <c r="AC964" s="19"/>
      <c r="AD964" s="19"/>
      <c r="AE964" s="19"/>
    </row>
    <row r="965" spans="2:31" ht="12.75">
      <c r="B965" s="19"/>
      <c r="C965" s="19"/>
      <c r="D965" s="19"/>
      <c r="E965" s="19"/>
      <c r="F965" s="19"/>
      <c r="G965" s="19"/>
      <c r="H965" s="19"/>
      <c r="I965" s="19"/>
      <c r="J965" s="19"/>
      <c r="K965" s="19"/>
      <c r="L965" s="19"/>
      <c r="M965" s="19"/>
      <c r="N965" s="7"/>
      <c r="O965" s="19"/>
      <c r="P965" s="19"/>
      <c r="Q965" s="19"/>
      <c r="R965" s="19"/>
      <c r="S965" s="19"/>
      <c r="T965" s="19"/>
      <c r="U965" s="19"/>
      <c r="V965" s="19"/>
      <c r="W965" s="19"/>
      <c r="X965" s="19"/>
      <c r="Y965" s="19"/>
      <c r="Z965" s="19"/>
      <c r="AA965" s="19"/>
      <c r="AB965" s="19"/>
      <c r="AC965" s="19"/>
      <c r="AD965" s="19"/>
      <c r="AE965" s="19"/>
    </row>
    <row r="966" spans="2:31" ht="12.75">
      <c r="B966" s="19"/>
      <c r="C966" s="19"/>
      <c r="D966" s="19"/>
      <c r="E966" s="19"/>
      <c r="F966" s="19"/>
      <c r="G966" s="19"/>
      <c r="H966" s="19"/>
      <c r="I966" s="19"/>
      <c r="J966" s="19"/>
      <c r="K966" s="19"/>
      <c r="L966" s="19"/>
      <c r="M966" s="19"/>
      <c r="N966" s="7"/>
      <c r="O966" s="19"/>
      <c r="P966" s="19"/>
      <c r="Q966" s="19"/>
      <c r="R966" s="19"/>
      <c r="S966" s="19"/>
      <c r="T966" s="19"/>
      <c r="U966" s="19"/>
      <c r="V966" s="19"/>
      <c r="W966" s="19"/>
      <c r="X966" s="19"/>
      <c r="Y966" s="19"/>
      <c r="Z966" s="19"/>
      <c r="AA966" s="19"/>
      <c r="AB966" s="19"/>
      <c r="AC966" s="19"/>
      <c r="AD966" s="19"/>
      <c r="AE966" s="19"/>
    </row>
    <row r="967" spans="2:31" ht="12.75">
      <c r="B967" s="19"/>
      <c r="C967" s="19"/>
      <c r="D967" s="19"/>
      <c r="E967" s="19"/>
      <c r="F967" s="19"/>
      <c r="G967" s="19"/>
      <c r="H967" s="19"/>
      <c r="I967" s="19"/>
      <c r="J967" s="19"/>
      <c r="K967" s="19"/>
      <c r="L967" s="19"/>
      <c r="M967" s="19"/>
      <c r="N967" s="7"/>
      <c r="O967" s="19"/>
      <c r="P967" s="19"/>
      <c r="Q967" s="19"/>
      <c r="R967" s="19"/>
      <c r="S967" s="19"/>
      <c r="T967" s="19"/>
      <c r="U967" s="19"/>
      <c r="V967" s="19"/>
      <c r="W967" s="19"/>
      <c r="X967" s="19"/>
      <c r="Y967" s="19"/>
      <c r="Z967" s="19"/>
      <c r="AA967" s="19"/>
      <c r="AB967" s="19"/>
      <c r="AC967" s="19"/>
      <c r="AD967" s="19"/>
      <c r="AE967" s="19"/>
    </row>
    <row r="968" spans="2:31" ht="12.75">
      <c r="B968" s="19"/>
      <c r="C968" s="19"/>
      <c r="D968" s="19"/>
      <c r="E968" s="19"/>
      <c r="F968" s="19"/>
      <c r="G968" s="19"/>
      <c r="H968" s="19"/>
      <c r="I968" s="19"/>
      <c r="J968" s="19"/>
      <c r="K968" s="19"/>
      <c r="L968" s="19"/>
      <c r="M968" s="19"/>
      <c r="N968" s="7"/>
      <c r="O968" s="19"/>
      <c r="P968" s="19"/>
      <c r="Q968" s="19"/>
      <c r="R968" s="19"/>
      <c r="S968" s="19"/>
      <c r="T968" s="19"/>
      <c r="U968" s="19"/>
      <c r="V968" s="19"/>
      <c r="W968" s="19"/>
      <c r="X968" s="19"/>
      <c r="Y968" s="19"/>
      <c r="Z968" s="19"/>
      <c r="AA968" s="19"/>
      <c r="AB968" s="19"/>
      <c r="AC968" s="19"/>
      <c r="AD968" s="19"/>
      <c r="AE968" s="19"/>
    </row>
    <row r="969" spans="2:31" ht="12.75">
      <c r="B969" s="19"/>
      <c r="C969" s="19"/>
      <c r="D969" s="19"/>
      <c r="E969" s="19"/>
      <c r="F969" s="19"/>
      <c r="G969" s="19"/>
      <c r="H969" s="19"/>
      <c r="I969" s="19"/>
      <c r="J969" s="19"/>
      <c r="K969" s="19"/>
      <c r="L969" s="19"/>
      <c r="M969" s="19"/>
      <c r="N969" s="7"/>
      <c r="O969" s="19"/>
      <c r="P969" s="19"/>
      <c r="Q969" s="19"/>
      <c r="R969" s="19"/>
      <c r="S969" s="19"/>
      <c r="T969" s="19"/>
      <c r="U969" s="19"/>
      <c r="V969" s="19"/>
      <c r="W969" s="19"/>
      <c r="X969" s="19"/>
      <c r="Y969" s="19"/>
      <c r="Z969" s="19"/>
      <c r="AA969" s="19"/>
      <c r="AB969" s="19"/>
      <c r="AC969" s="19"/>
      <c r="AD969" s="19"/>
      <c r="AE969" s="19"/>
    </row>
    <row r="970" spans="2:31" ht="12.75">
      <c r="B970" s="19"/>
      <c r="C970" s="19"/>
      <c r="D970" s="19"/>
      <c r="E970" s="19"/>
      <c r="F970" s="19"/>
      <c r="G970" s="19"/>
      <c r="H970" s="19"/>
      <c r="I970" s="19"/>
      <c r="J970" s="19"/>
      <c r="K970" s="19"/>
      <c r="L970" s="19"/>
      <c r="M970" s="19"/>
      <c r="N970" s="7"/>
      <c r="O970" s="19"/>
      <c r="P970" s="19"/>
      <c r="Q970" s="19"/>
      <c r="R970" s="19"/>
      <c r="S970" s="19"/>
      <c r="T970" s="19"/>
      <c r="U970" s="19"/>
      <c r="V970" s="19"/>
      <c r="W970" s="19"/>
      <c r="X970" s="19"/>
      <c r="Y970" s="19"/>
      <c r="Z970" s="19"/>
      <c r="AA970" s="19"/>
      <c r="AB970" s="19"/>
      <c r="AC970" s="19"/>
      <c r="AD970" s="19"/>
      <c r="AE970" s="19"/>
    </row>
    <row r="971" spans="2:31" ht="12.75">
      <c r="B971" s="19"/>
      <c r="C971" s="19"/>
      <c r="D971" s="19"/>
      <c r="E971" s="19"/>
      <c r="F971" s="19"/>
      <c r="G971" s="19"/>
      <c r="H971" s="19"/>
      <c r="I971" s="19"/>
      <c r="J971" s="19"/>
      <c r="K971" s="19"/>
      <c r="L971" s="19"/>
      <c r="M971" s="19"/>
      <c r="N971" s="7"/>
      <c r="O971" s="19"/>
      <c r="P971" s="19"/>
      <c r="Q971" s="19"/>
      <c r="R971" s="19"/>
      <c r="S971" s="19"/>
      <c r="T971" s="19"/>
      <c r="U971" s="19"/>
      <c r="V971" s="19"/>
      <c r="W971" s="19"/>
      <c r="X971" s="19"/>
      <c r="Y971" s="19"/>
      <c r="Z971" s="19"/>
      <c r="AA971" s="19"/>
      <c r="AB971" s="19"/>
      <c r="AC971" s="19"/>
      <c r="AD971" s="19"/>
      <c r="AE971" s="19"/>
    </row>
    <row r="972" spans="2:31" ht="12.75">
      <c r="B972" s="19"/>
      <c r="C972" s="19"/>
      <c r="D972" s="19"/>
      <c r="E972" s="19"/>
      <c r="F972" s="19"/>
      <c r="G972" s="19"/>
      <c r="H972" s="19"/>
      <c r="I972" s="19"/>
      <c r="J972" s="19"/>
      <c r="K972" s="19"/>
      <c r="L972" s="19"/>
      <c r="M972" s="19"/>
      <c r="N972" s="7"/>
      <c r="O972" s="19"/>
      <c r="P972" s="19"/>
      <c r="Q972" s="19"/>
      <c r="R972" s="19"/>
      <c r="S972" s="19"/>
      <c r="T972" s="19"/>
      <c r="U972" s="19"/>
      <c r="V972" s="19"/>
      <c r="W972" s="19"/>
      <c r="X972" s="19"/>
      <c r="Y972" s="19"/>
      <c r="Z972" s="19"/>
      <c r="AA972" s="19"/>
      <c r="AB972" s="19"/>
      <c r="AC972" s="19"/>
      <c r="AD972" s="19"/>
      <c r="AE972" s="19"/>
    </row>
    <row r="973" spans="2:31" ht="12.75">
      <c r="B973" s="19"/>
      <c r="C973" s="19"/>
      <c r="D973" s="19"/>
      <c r="E973" s="19"/>
      <c r="F973" s="19"/>
      <c r="G973" s="19"/>
      <c r="H973" s="19"/>
      <c r="I973" s="19"/>
      <c r="J973" s="19"/>
      <c r="K973" s="19"/>
      <c r="L973" s="19"/>
      <c r="M973" s="19"/>
      <c r="N973" s="7"/>
      <c r="O973" s="19"/>
      <c r="P973" s="19"/>
      <c r="Q973" s="19"/>
      <c r="R973" s="19"/>
      <c r="S973" s="19"/>
      <c r="T973" s="19"/>
      <c r="U973" s="19"/>
      <c r="V973" s="19"/>
      <c r="W973" s="19"/>
      <c r="X973" s="19"/>
      <c r="Y973" s="19"/>
      <c r="Z973" s="19"/>
      <c r="AA973" s="19"/>
      <c r="AB973" s="19"/>
      <c r="AC973" s="19"/>
      <c r="AD973" s="19"/>
      <c r="AE973" s="19"/>
    </row>
    <row r="974" spans="2:31" ht="12.75">
      <c r="B974" s="19"/>
      <c r="C974" s="19"/>
      <c r="D974" s="19"/>
      <c r="E974" s="19"/>
      <c r="F974" s="19"/>
      <c r="G974" s="19"/>
      <c r="H974" s="19"/>
      <c r="I974" s="19"/>
      <c r="J974" s="19"/>
      <c r="K974" s="19"/>
      <c r="L974" s="19"/>
      <c r="M974" s="19"/>
      <c r="N974" s="7"/>
      <c r="O974" s="19"/>
      <c r="P974" s="19"/>
      <c r="Q974" s="19"/>
      <c r="R974" s="19"/>
      <c r="S974" s="19"/>
      <c r="T974" s="19"/>
      <c r="U974" s="19"/>
      <c r="V974" s="19"/>
      <c r="W974" s="19"/>
      <c r="X974" s="19"/>
      <c r="Y974" s="19"/>
      <c r="Z974" s="19"/>
      <c r="AA974" s="19"/>
      <c r="AB974" s="19"/>
      <c r="AC974" s="19"/>
      <c r="AD974" s="19"/>
      <c r="AE974" s="19"/>
    </row>
    <row r="975" spans="2:31" ht="12.75">
      <c r="B975" s="19"/>
      <c r="C975" s="19"/>
      <c r="D975" s="19"/>
      <c r="E975" s="19"/>
      <c r="F975" s="19"/>
      <c r="G975" s="19"/>
      <c r="H975" s="19"/>
      <c r="I975" s="19"/>
      <c r="J975" s="19"/>
      <c r="K975" s="19"/>
      <c r="L975" s="19"/>
      <c r="M975" s="19"/>
      <c r="N975" s="7"/>
      <c r="O975" s="19"/>
      <c r="P975" s="19"/>
      <c r="Q975" s="19"/>
      <c r="R975" s="19"/>
      <c r="S975" s="19"/>
      <c r="T975" s="19"/>
      <c r="U975" s="19"/>
      <c r="V975" s="19"/>
      <c r="W975" s="19"/>
      <c r="X975" s="19"/>
      <c r="Y975" s="19"/>
      <c r="Z975" s="19"/>
      <c r="AA975" s="19"/>
      <c r="AB975" s="19"/>
      <c r="AC975" s="19"/>
      <c r="AD975" s="19"/>
      <c r="AE975" s="19"/>
    </row>
    <row r="976" spans="2:31" ht="12.75">
      <c r="B976" s="19"/>
      <c r="C976" s="19"/>
      <c r="D976" s="19"/>
      <c r="E976" s="19"/>
      <c r="F976" s="19"/>
      <c r="G976" s="19"/>
      <c r="H976" s="19"/>
      <c r="I976" s="19"/>
      <c r="J976" s="19"/>
      <c r="K976" s="19"/>
      <c r="L976" s="19"/>
      <c r="M976" s="19"/>
      <c r="N976" s="7"/>
      <c r="O976" s="19"/>
      <c r="P976" s="19"/>
      <c r="Q976" s="19"/>
      <c r="R976" s="19"/>
      <c r="S976" s="19"/>
      <c r="T976" s="19"/>
      <c r="U976" s="19"/>
      <c r="V976" s="19"/>
      <c r="W976" s="19"/>
      <c r="X976" s="19"/>
      <c r="Y976" s="19"/>
      <c r="Z976" s="19"/>
      <c r="AA976" s="19"/>
      <c r="AB976" s="19"/>
      <c r="AC976" s="19"/>
      <c r="AD976" s="19"/>
      <c r="AE976" s="19"/>
    </row>
    <row r="977" spans="2:31" ht="12.75">
      <c r="B977" s="19"/>
      <c r="C977" s="19"/>
      <c r="D977" s="19"/>
      <c r="E977" s="19"/>
      <c r="F977" s="19"/>
      <c r="G977" s="19"/>
      <c r="H977" s="19"/>
      <c r="I977" s="19"/>
      <c r="J977" s="19"/>
      <c r="K977" s="19"/>
      <c r="L977" s="19"/>
      <c r="M977" s="19"/>
      <c r="N977" s="7"/>
      <c r="O977" s="19"/>
      <c r="P977" s="19"/>
      <c r="Q977" s="19"/>
      <c r="R977" s="19"/>
      <c r="S977" s="19"/>
      <c r="T977" s="19"/>
      <c r="U977" s="19"/>
      <c r="V977" s="19"/>
      <c r="W977" s="19"/>
      <c r="X977" s="19"/>
      <c r="Y977" s="19"/>
      <c r="Z977" s="19"/>
      <c r="AA977" s="19"/>
      <c r="AB977" s="19"/>
      <c r="AC977" s="19"/>
      <c r="AD977" s="19"/>
      <c r="AE977" s="19"/>
    </row>
    <row r="978" spans="2:31" ht="12.75">
      <c r="B978" s="19"/>
      <c r="C978" s="19"/>
      <c r="D978" s="19"/>
      <c r="E978" s="19"/>
      <c r="F978" s="19"/>
      <c r="G978" s="19"/>
      <c r="H978" s="19"/>
      <c r="I978" s="19"/>
      <c r="J978" s="19"/>
      <c r="K978" s="19"/>
      <c r="L978" s="19"/>
      <c r="M978" s="19"/>
      <c r="N978" s="7"/>
      <c r="O978" s="19"/>
      <c r="P978" s="19"/>
      <c r="Q978" s="19"/>
      <c r="R978" s="19"/>
      <c r="S978" s="19"/>
      <c r="T978" s="19"/>
      <c r="U978" s="19"/>
      <c r="V978" s="19"/>
      <c r="W978" s="19"/>
      <c r="X978" s="19"/>
      <c r="Y978" s="19"/>
      <c r="Z978" s="19"/>
      <c r="AA978" s="19"/>
      <c r="AB978" s="19"/>
      <c r="AC978" s="19"/>
      <c r="AD978" s="19"/>
      <c r="AE978" s="19"/>
    </row>
    <row r="979" spans="2:31" ht="12.75">
      <c r="B979" s="19"/>
      <c r="C979" s="19"/>
      <c r="D979" s="19"/>
      <c r="E979" s="19"/>
      <c r="F979" s="19"/>
      <c r="G979" s="19"/>
      <c r="H979" s="19"/>
      <c r="I979" s="19"/>
      <c r="J979" s="19"/>
      <c r="K979" s="19"/>
      <c r="L979" s="19"/>
      <c r="M979" s="19"/>
      <c r="N979" s="7"/>
      <c r="O979" s="19"/>
      <c r="P979" s="19"/>
      <c r="Q979" s="19"/>
      <c r="R979" s="19"/>
      <c r="S979" s="19"/>
      <c r="T979" s="19"/>
      <c r="U979" s="19"/>
      <c r="V979" s="19"/>
      <c r="W979" s="19"/>
      <c r="X979" s="19"/>
      <c r="Y979" s="19"/>
      <c r="Z979" s="19"/>
      <c r="AA979" s="19"/>
      <c r="AB979" s="19"/>
      <c r="AC979" s="19"/>
      <c r="AD979" s="19"/>
      <c r="AE979" s="19"/>
    </row>
    <row r="980" spans="2:31" ht="12.75">
      <c r="B980" s="19"/>
      <c r="C980" s="19"/>
      <c r="D980" s="19"/>
      <c r="E980" s="19"/>
      <c r="F980" s="19"/>
      <c r="G980" s="19"/>
      <c r="H980" s="19"/>
      <c r="I980" s="19"/>
      <c r="J980" s="19"/>
      <c r="K980" s="19"/>
      <c r="L980" s="19"/>
      <c r="M980" s="19"/>
      <c r="N980" s="7"/>
      <c r="O980" s="19"/>
      <c r="P980" s="19"/>
      <c r="Q980" s="19"/>
      <c r="R980" s="19"/>
      <c r="S980" s="19"/>
      <c r="T980" s="19"/>
      <c r="U980" s="19"/>
      <c r="V980" s="19"/>
      <c r="W980" s="19"/>
      <c r="X980" s="19"/>
      <c r="Y980" s="19"/>
      <c r="Z980" s="19"/>
      <c r="AA980" s="19"/>
      <c r="AB980" s="19"/>
      <c r="AC980" s="19"/>
      <c r="AD980" s="19"/>
      <c r="AE980" s="19"/>
    </row>
    <row r="981" spans="2:31" ht="12.75">
      <c r="B981" s="19"/>
      <c r="C981" s="19"/>
      <c r="D981" s="19"/>
      <c r="E981" s="19"/>
      <c r="F981" s="19"/>
      <c r="G981" s="19"/>
      <c r="H981" s="19"/>
      <c r="I981" s="19"/>
      <c r="J981" s="19"/>
      <c r="K981" s="19"/>
      <c r="L981" s="19"/>
      <c r="M981" s="19"/>
      <c r="N981" s="7"/>
      <c r="O981" s="19"/>
      <c r="P981" s="19"/>
      <c r="Q981" s="19"/>
      <c r="R981" s="19"/>
      <c r="S981" s="19"/>
      <c r="T981" s="19"/>
      <c r="U981" s="19"/>
      <c r="V981" s="19"/>
      <c r="W981" s="19"/>
      <c r="X981" s="19"/>
      <c r="Y981" s="19"/>
      <c r="Z981" s="19"/>
      <c r="AA981" s="19"/>
      <c r="AB981" s="19"/>
      <c r="AC981" s="19"/>
      <c r="AD981" s="19"/>
      <c r="AE981" s="19"/>
    </row>
    <row r="982" spans="2:31" ht="12.75">
      <c r="B982" s="19"/>
      <c r="C982" s="19"/>
      <c r="D982" s="19"/>
      <c r="E982" s="19"/>
      <c r="F982" s="19"/>
      <c r="G982" s="19"/>
      <c r="H982" s="19"/>
      <c r="I982" s="19"/>
      <c r="J982" s="19"/>
      <c r="K982" s="19"/>
      <c r="L982" s="19"/>
      <c r="M982" s="19"/>
      <c r="N982" s="7"/>
      <c r="O982" s="19"/>
      <c r="P982" s="19"/>
      <c r="Q982" s="19"/>
      <c r="R982" s="19"/>
      <c r="S982" s="19"/>
      <c r="T982" s="19"/>
      <c r="U982" s="19"/>
      <c r="V982" s="19"/>
      <c r="W982" s="19"/>
      <c r="X982" s="19"/>
      <c r="Y982" s="19"/>
      <c r="Z982" s="19"/>
      <c r="AA982" s="19"/>
      <c r="AB982" s="19"/>
      <c r="AC982" s="19"/>
      <c r="AD982" s="19"/>
      <c r="AE982" s="19"/>
    </row>
    <row r="983" spans="2:31" ht="12.75">
      <c r="B983" s="19"/>
      <c r="C983" s="19"/>
      <c r="D983" s="19"/>
      <c r="E983" s="19"/>
      <c r="F983" s="19"/>
      <c r="G983" s="19"/>
      <c r="H983" s="19"/>
      <c r="I983" s="19"/>
      <c r="J983" s="19"/>
      <c r="K983" s="19"/>
      <c r="L983" s="19"/>
      <c r="M983" s="19"/>
      <c r="N983" s="7"/>
      <c r="O983" s="19"/>
      <c r="P983" s="19"/>
      <c r="Q983" s="19"/>
      <c r="R983" s="19"/>
      <c r="S983" s="19"/>
      <c r="T983" s="19"/>
      <c r="U983" s="19"/>
      <c r="V983" s="19"/>
      <c r="W983" s="19"/>
      <c r="X983" s="19"/>
      <c r="Y983" s="19"/>
      <c r="Z983" s="19"/>
      <c r="AA983" s="19"/>
      <c r="AB983" s="19"/>
      <c r="AC983" s="19"/>
      <c r="AD983" s="19"/>
      <c r="AE983" s="19"/>
    </row>
    <row r="984" spans="2:31" ht="12.75">
      <c r="B984" s="19"/>
      <c r="C984" s="19"/>
      <c r="D984" s="19"/>
      <c r="E984" s="19"/>
      <c r="F984" s="19"/>
      <c r="G984" s="19"/>
      <c r="H984" s="19"/>
      <c r="I984" s="19"/>
      <c r="J984" s="19"/>
      <c r="K984" s="19"/>
      <c r="L984" s="19"/>
      <c r="M984" s="19"/>
      <c r="N984" s="7"/>
      <c r="O984" s="19"/>
      <c r="P984" s="19"/>
      <c r="Q984" s="19"/>
      <c r="R984" s="19"/>
      <c r="S984" s="19"/>
      <c r="T984" s="19"/>
      <c r="U984" s="19"/>
      <c r="V984" s="19"/>
      <c r="W984" s="19"/>
      <c r="X984" s="19"/>
      <c r="Y984" s="19"/>
      <c r="Z984" s="19"/>
      <c r="AA984" s="19"/>
      <c r="AB984" s="19"/>
      <c r="AC984" s="19"/>
      <c r="AD984" s="19"/>
      <c r="AE984" s="19"/>
    </row>
    <row r="985" spans="2:31" ht="12.75">
      <c r="B985" s="19"/>
      <c r="C985" s="19"/>
      <c r="D985" s="19"/>
      <c r="E985" s="19"/>
      <c r="F985" s="19"/>
      <c r="G985" s="19"/>
      <c r="H985" s="19"/>
      <c r="I985" s="19"/>
      <c r="J985" s="19"/>
      <c r="K985" s="19"/>
      <c r="L985" s="19"/>
      <c r="M985" s="19"/>
      <c r="N985" s="7"/>
      <c r="O985" s="19"/>
      <c r="P985" s="19"/>
      <c r="Q985" s="19"/>
      <c r="R985" s="19"/>
      <c r="S985" s="19"/>
      <c r="T985" s="19"/>
      <c r="U985" s="19"/>
      <c r="V985" s="19"/>
      <c r="W985" s="19"/>
      <c r="X985" s="19"/>
      <c r="Y985" s="19"/>
      <c r="Z985" s="19"/>
      <c r="AA985" s="19"/>
      <c r="AB985" s="19"/>
      <c r="AC985" s="19"/>
      <c r="AD985" s="19"/>
      <c r="AE985" s="19"/>
    </row>
    <row r="986" spans="2:31" ht="12.75">
      <c r="B986" s="19"/>
      <c r="C986" s="19"/>
      <c r="D986" s="19"/>
      <c r="E986" s="19"/>
      <c r="F986" s="19"/>
      <c r="G986" s="19"/>
      <c r="H986" s="19"/>
      <c r="I986" s="19"/>
      <c r="J986" s="19"/>
      <c r="K986" s="19"/>
      <c r="L986" s="19"/>
      <c r="M986" s="19"/>
      <c r="N986" s="7"/>
      <c r="O986" s="19"/>
      <c r="P986" s="19"/>
      <c r="Q986" s="19"/>
      <c r="R986" s="19"/>
      <c r="S986" s="19"/>
      <c r="T986" s="19"/>
      <c r="U986" s="19"/>
      <c r="V986" s="19"/>
      <c r="W986" s="19"/>
      <c r="X986" s="19"/>
      <c r="Y986" s="19"/>
      <c r="Z986" s="19"/>
      <c r="AA986" s="19"/>
      <c r="AB986" s="19"/>
      <c r="AC986" s="19"/>
      <c r="AD986" s="19"/>
      <c r="AE986" s="19"/>
    </row>
    <row r="987" spans="2:31" ht="12.75">
      <c r="B987" s="19"/>
      <c r="C987" s="19"/>
      <c r="D987" s="19"/>
      <c r="E987" s="19"/>
      <c r="F987" s="19"/>
      <c r="G987" s="19"/>
      <c r="H987" s="19"/>
      <c r="I987" s="19"/>
      <c r="J987" s="19"/>
      <c r="K987" s="19"/>
      <c r="L987" s="19"/>
      <c r="M987" s="19"/>
      <c r="N987" s="7"/>
      <c r="O987" s="19"/>
      <c r="P987" s="19"/>
      <c r="Q987" s="19"/>
      <c r="R987" s="19"/>
      <c r="S987" s="19"/>
      <c r="T987" s="19"/>
      <c r="U987" s="19"/>
      <c r="V987" s="19"/>
      <c r="W987" s="19"/>
      <c r="X987" s="19"/>
      <c r="Y987" s="19"/>
      <c r="Z987" s="19"/>
      <c r="AA987" s="19"/>
      <c r="AB987" s="19"/>
      <c r="AC987" s="19"/>
      <c r="AD987" s="19"/>
      <c r="AE987" s="19"/>
    </row>
    <row r="988" spans="2:31" ht="12.75">
      <c r="B988" s="19"/>
      <c r="C988" s="19"/>
      <c r="D988" s="19"/>
      <c r="E988" s="19"/>
      <c r="F988" s="19"/>
      <c r="G988" s="19"/>
      <c r="H988" s="19"/>
      <c r="I988" s="19"/>
      <c r="J988" s="19"/>
      <c r="K988" s="19"/>
      <c r="L988" s="19"/>
      <c r="M988" s="19"/>
      <c r="N988" s="7"/>
      <c r="O988" s="19"/>
      <c r="P988" s="19"/>
      <c r="Q988" s="19"/>
      <c r="R988" s="19"/>
      <c r="S988" s="19"/>
      <c r="T988" s="19"/>
      <c r="U988" s="19"/>
      <c r="V988" s="19"/>
      <c r="W988" s="19"/>
      <c r="X988" s="19"/>
      <c r="Y988" s="19"/>
      <c r="Z988" s="19"/>
      <c r="AA988" s="19"/>
      <c r="AB988" s="19"/>
      <c r="AC988" s="19"/>
      <c r="AD988" s="19"/>
      <c r="AE988" s="19"/>
    </row>
    <row r="989" spans="2:31" ht="12.75">
      <c r="B989" s="19"/>
      <c r="C989" s="19"/>
      <c r="D989" s="19"/>
      <c r="E989" s="19"/>
      <c r="F989" s="19"/>
      <c r="G989" s="19"/>
      <c r="H989" s="19"/>
      <c r="I989" s="19"/>
      <c r="J989" s="19"/>
      <c r="K989" s="19"/>
      <c r="L989" s="19"/>
      <c r="M989" s="19"/>
      <c r="N989" s="7"/>
      <c r="O989" s="19"/>
      <c r="P989" s="19"/>
      <c r="Q989" s="19"/>
      <c r="R989" s="19"/>
      <c r="S989" s="19"/>
      <c r="T989" s="19"/>
      <c r="U989" s="19"/>
      <c r="V989" s="19"/>
      <c r="W989" s="19"/>
      <c r="X989" s="19"/>
      <c r="Y989" s="19"/>
      <c r="Z989" s="19"/>
      <c r="AA989" s="19"/>
      <c r="AB989" s="19"/>
      <c r="AC989" s="19"/>
      <c r="AD989" s="19"/>
      <c r="AE989" s="19"/>
    </row>
    <row r="990" spans="2:31" ht="12.75">
      <c r="B990" s="19"/>
      <c r="C990" s="19"/>
      <c r="D990" s="19"/>
      <c r="E990" s="19"/>
      <c r="F990" s="19"/>
      <c r="G990" s="19"/>
      <c r="H990" s="19"/>
      <c r="I990" s="19"/>
      <c r="J990" s="19"/>
      <c r="K990" s="19"/>
      <c r="L990" s="19"/>
      <c r="M990" s="19"/>
      <c r="N990" s="7"/>
      <c r="O990" s="19"/>
      <c r="P990" s="19"/>
      <c r="Q990" s="19"/>
      <c r="R990" s="19"/>
      <c r="S990" s="19"/>
      <c r="T990" s="19"/>
      <c r="U990" s="19"/>
      <c r="V990" s="19"/>
      <c r="W990" s="19"/>
      <c r="X990" s="19"/>
      <c r="Y990" s="19"/>
      <c r="Z990" s="19"/>
      <c r="AA990" s="19"/>
      <c r="AB990" s="19"/>
      <c r="AC990" s="19"/>
      <c r="AD990" s="19"/>
      <c r="AE990" s="19"/>
    </row>
    <row r="991" spans="2:31" ht="12.75">
      <c r="B991" s="19"/>
      <c r="C991" s="19"/>
      <c r="D991" s="19"/>
      <c r="E991" s="19"/>
      <c r="F991" s="19"/>
      <c r="G991" s="19"/>
      <c r="H991" s="19"/>
      <c r="I991" s="19"/>
      <c r="J991" s="19"/>
      <c r="K991" s="19"/>
      <c r="L991" s="19"/>
      <c r="M991" s="19"/>
      <c r="N991" s="7"/>
      <c r="O991" s="19"/>
      <c r="P991" s="19"/>
      <c r="Q991" s="19"/>
      <c r="R991" s="19"/>
      <c r="S991" s="19"/>
      <c r="T991" s="19"/>
      <c r="U991" s="19"/>
      <c r="V991" s="19"/>
      <c r="W991" s="19"/>
      <c r="X991" s="19"/>
      <c r="Y991" s="19"/>
      <c r="Z991" s="19"/>
      <c r="AA991" s="19"/>
      <c r="AB991" s="19"/>
      <c r="AC991" s="19"/>
      <c r="AD991" s="19"/>
      <c r="AE991" s="19"/>
    </row>
    <row r="992" spans="2:31" ht="12.75">
      <c r="B992" s="19"/>
      <c r="C992" s="19"/>
      <c r="D992" s="19"/>
      <c r="E992" s="19"/>
      <c r="F992" s="19"/>
      <c r="G992" s="19"/>
      <c r="H992" s="19"/>
      <c r="I992" s="19"/>
      <c r="J992" s="19"/>
      <c r="K992" s="19"/>
      <c r="L992" s="19"/>
      <c r="M992" s="19"/>
      <c r="N992" s="7"/>
      <c r="O992" s="19"/>
      <c r="P992" s="19"/>
      <c r="Q992" s="19"/>
      <c r="R992" s="19"/>
      <c r="S992" s="19"/>
      <c r="T992" s="19"/>
      <c r="U992" s="19"/>
      <c r="V992" s="19"/>
      <c r="W992" s="19"/>
      <c r="X992" s="19"/>
      <c r="Y992" s="19"/>
      <c r="Z992" s="19"/>
      <c r="AA992" s="19"/>
      <c r="AB992" s="19"/>
      <c r="AC992" s="19"/>
      <c r="AD992" s="19"/>
      <c r="AE992" s="19"/>
    </row>
    <row r="993" spans="2:31" ht="12.75">
      <c r="B993" s="19"/>
      <c r="C993" s="19"/>
      <c r="D993" s="19"/>
      <c r="E993" s="19"/>
      <c r="F993" s="19"/>
      <c r="G993" s="19"/>
      <c r="H993" s="19"/>
      <c r="I993" s="19"/>
      <c r="J993" s="19"/>
      <c r="K993" s="19"/>
      <c r="L993" s="19"/>
      <c r="M993" s="19"/>
      <c r="N993" s="7"/>
      <c r="O993" s="19"/>
      <c r="P993" s="19"/>
      <c r="Q993" s="19"/>
      <c r="R993" s="19"/>
      <c r="S993" s="19"/>
      <c r="T993" s="19"/>
      <c r="U993" s="19"/>
      <c r="V993" s="19"/>
      <c r="W993" s="19"/>
      <c r="X993" s="19"/>
      <c r="Y993" s="19"/>
      <c r="Z993" s="19"/>
      <c r="AA993" s="19"/>
      <c r="AB993" s="19"/>
      <c r="AC993" s="19"/>
      <c r="AD993" s="19"/>
      <c r="AE993" s="19"/>
    </row>
    <row r="994" spans="2:31" ht="12.75">
      <c r="B994" s="19"/>
      <c r="C994" s="19"/>
      <c r="D994" s="19"/>
      <c r="E994" s="19"/>
      <c r="F994" s="19"/>
      <c r="G994" s="19"/>
      <c r="H994" s="19"/>
      <c r="I994" s="19"/>
      <c r="J994" s="19"/>
      <c r="K994" s="19"/>
      <c r="L994" s="19"/>
      <c r="M994" s="19"/>
      <c r="N994" s="7"/>
      <c r="O994" s="19"/>
      <c r="P994" s="19"/>
      <c r="Q994" s="19"/>
      <c r="R994" s="19"/>
      <c r="S994" s="19"/>
      <c r="T994" s="19"/>
      <c r="U994" s="19"/>
      <c r="V994" s="19"/>
      <c r="W994" s="19"/>
      <c r="X994" s="19"/>
      <c r="Y994" s="19"/>
      <c r="Z994" s="19"/>
      <c r="AA994" s="19"/>
      <c r="AB994" s="19"/>
      <c r="AC994" s="19"/>
      <c r="AD994" s="19"/>
      <c r="AE994" s="19"/>
    </row>
    <row r="995" spans="2:31" ht="12.75">
      <c r="B995" s="19"/>
      <c r="C995" s="19"/>
      <c r="D995" s="19"/>
      <c r="E995" s="19"/>
      <c r="F995" s="19"/>
      <c r="G995" s="19"/>
      <c r="H995" s="19"/>
      <c r="I995" s="19"/>
      <c r="J995" s="19"/>
      <c r="K995" s="19"/>
      <c r="L995" s="19"/>
      <c r="M995" s="19"/>
      <c r="N995" s="7"/>
      <c r="O995" s="19"/>
      <c r="P995" s="19"/>
      <c r="Q995" s="19"/>
      <c r="R995" s="19"/>
      <c r="S995" s="19"/>
      <c r="T995" s="19"/>
      <c r="U995" s="19"/>
      <c r="V995" s="19"/>
      <c r="W995" s="19"/>
      <c r="X995" s="19"/>
      <c r="Y995" s="19"/>
      <c r="Z995" s="19"/>
      <c r="AA995" s="19"/>
      <c r="AB995" s="19"/>
      <c r="AC995" s="19"/>
      <c r="AD995" s="19"/>
      <c r="AE995" s="19"/>
    </row>
    <row r="996" spans="2:31" ht="12.75">
      <c r="B996" s="19"/>
      <c r="C996" s="19"/>
      <c r="D996" s="19"/>
      <c r="E996" s="19"/>
      <c r="F996" s="19"/>
      <c r="G996" s="19"/>
      <c r="H996" s="19"/>
      <c r="I996" s="19"/>
      <c r="J996" s="19"/>
      <c r="K996" s="19"/>
      <c r="L996" s="19"/>
      <c r="M996" s="19"/>
      <c r="N996" s="7"/>
      <c r="O996" s="19"/>
      <c r="P996" s="19"/>
      <c r="Q996" s="19"/>
      <c r="R996" s="19"/>
      <c r="S996" s="19"/>
      <c r="T996" s="19"/>
      <c r="U996" s="19"/>
      <c r="V996" s="19"/>
      <c r="W996" s="19"/>
      <c r="X996" s="19"/>
      <c r="Y996" s="19"/>
      <c r="Z996" s="19"/>
      <c r="AA996" s="19"/>
      <c r="AB996" s="19"/>
      <c r="AC996" s="19"/>
      <c r="AD996" s="19"/>
      <c r="AE996" s="19"/>
    </row>
    <row r="997" spans="2:31" ht="12.75">
      <c r="B997" s="19"/>
      <c r="C997" s="19"/>
      <c r="D997" s="19"/>
      <c r="E997" s="19"/>
      <c r="F997" s="19"/>
      <c r="G997" s="19"/>
      <c r="H997" s="19"/>
      <c r="I997" s="19"/>
      <c r="J997" s="19"/>
      <c r="K997" s="19"/>
      <c r="L997" s="19"/>
      <c r="M997" s="19"/>
      <c r="N997" s="7"/>
      <c r="O997" s="19"/>
      <c r="P997" s="19"/>
      <c r="Q997" s="19"/>
      <c r="R997" s="19"/>
      <c r="S997" s="19"/>
      <c r="T997" s="19"/>
      <c r="U997" s="19"/>
      <c r="V997" s="19"/>
      <c r="W997" s="19"/>
      <c r="X997" s="19"/>
      <c r="Y997" s="19"/>
      <c r="Z997" s="19"/>
      <c r="AA997" s="19"/>
      <c r="AB997" s="19"/>
      <c r="AC997" s="19"/>
      <c r="AD997" s="19"/>
      <c r="AE997" s="19"/>
    </row>
    <row r="998" spans="2:31" ht="12.75">
      <c r="B998" s="19"/>
      <c r="C998" s="19"/>
      <c r="D998" s="19"/>
      <c r="E998" s="19"/>
      <c r="F998" s="19"/>
      <c r="G998" s="19"/>
      <c r="H998" s="19"/>
      <c r="I998" s="19"/>
      <c r="J998" s="19"/>
      <c r="K998" s="19"/>
      <c r="L998" s="19"/>
      <c r="M998" s="19"/>
      <c r="N998" s="7"/>
      <c r="O998" s="19"/>
      <c r="P998" s="19"/>
      <c r="Q998" s="19"/>
      <c r="R998" s="19"/>
      <c r="S998" s="19"/>
      <c r="T998" s="19"/>
      <c r="U998" s="19"/>
      <c r="V998" s="19"/>
      <c r="W998" s="19"/>
      <c r="X998" s="19"/>
      <c r="Y998" s="19"/>
      <c r="Z998" s="19"/>
      <c r="AA998" s="19"/>
      <c r="AB998" s="19"/>
      <c r="AC998" s="19"/>
      <c r="AD998" s="19"/>
      <c r="AE998" s="19"/>
    </row>
    <row r="999" spans="2:31" ht="12.75">
      <c r="B999" s="19"/>
      <c r="C999" s="19"/>
      <c r="D999" s="19"/>
      <c r="E999" s="19"/>
      <c r="F999" s="19"/>
      <c r="G999" s="19"/>
      <c r="H999" s="19"/>
      <c r="I999" s="19"/>
      <c r="J999" s="19"/>
      <c r="K999" s="19"/>
      <c r="L999" s="19"/>
      <c r="M999" s="19"/>
      <c r="N999" s="7"/>
      <c r="O999" s="19"/>
      <c r="P999" s="19"/>
      <c r="Q999" s="19"/>
      <c r="R999" s="19"/>
      <c r="S999" s="19"/>
      <c r="T999" s="19"/>
      <c r="U999" s="19"/>
      <c r="V999" s="19"/>
      <c r="W999" s="19"/>
      <c r="X999" s="19"/>
      <c r="Y999" s="19"/>
      <c r="Z999" s="19"/>
      <c r="AA999" s="19"/>
      <c r="AB999" s="19"/>
      <c r="AC999" s="19"/>
      <c r="AD999" s="19"/>
      <c r="AE999" s="19"/>
    </row>
    <row r="1000" spans="2:31" ht="12.75">
      <c r="B1000" s="19"/>
      <c r="C1000" s="19"/>
      <c r="D1000" s="19"/>
      <c r="E1000" s="19"/>
      <c r="F1000" s="19"/>
      <c r="G1000" s="19"/>
      <c r="H1000" s="19"/>
      <c r="I1000" s="19"/>
      <c r="J1000" s="19"/>
      <c r="K1000" s="19"/>
      <c r="L1000" s="19"/>
      <c r="M1000" s="19"/>
      <c r="N1000" s="7"/>
      <c r="O1000" s="19"/>
      <c r="P1000" s="19"/>
      <c r="Q1000" s="19"/>
      <c r="R1000" s="19"/>
      <c r="S1000" s="19"/>
      <c r="T1000" s="19"/>
      <c r="U1000" s="19"/>
      <c r="V1000" s="19"/>
      <c r="W1000" s="19"/>
      <c r="X1000" s="19"/>
      <c r="Y1000" s="19"/>
      <c r="Z1000" s="19"/>
      <c r="AA1000" s="19"/>
      <c r="AB1000" s="19"/>
      <c r="AC1000" s="19"/>
      <c r="AD1000" s="19"/>
      <c r="AE1000" s="19"/>
    </row>
  </sheetData>
  <hyperlinks>
    <hyperlink ref="H2" r:id="rId1" xr:uid="{00000000-0004-0000-0900-000000000000}"/>
    <hyperlink ref="H3" r:id="rId2" xr:uid="{00000000-0004-0000-0900-000001000000}"/>
    <hyperlink ref="H4" r:id="rId3" xr:uid="{00000000-0004-0000-0900-000002000000}"/>
    <hyperlink ref="H5" r:id="rId4" xr:uid="{00000000-0004-0000-0900-000003000000}"/>
    <hyperlink ref="H6" r:id="rId5" xr:uid="{00000000-0004-0000-0900-000004000000}"/>
    <hyperlink ref="H7" r:id="rId6" xr:uid="{00000000-0004-0000-0900-000005000000}"/>
    <hyperlink ref="H8" r:id="rId7" xr:uid="{00000000-0004-0000-0900-000006000000}"/>
    <hyperlink ref="H9" r:id="rId8" xr:uid="{00000000-0004-0000-0900-000007000000}"/>
    <hyperlink ref="H10" r:id="rId9" xr:uid="{00000000-0004-0000-0900-000008000000}"/>
    <hyperlink ref="H11" r:id="rId10" xr:uid="{00000000-0004-0000-0900-000009000000}"/>
    <hyperlink ref="H12" r:id="rId11" xr:uid="{00000000-0004-0000-0900-00000A000000}"/>
    <hyperlink ref="H13" r:id="rId12" xr:uid="{00000000-0004-0000-0900-00000B000000}"/>
    <hyperlink ref="H14" r:id="rId13" xr:uid="{00000000-0004-0000-0900-00000C000000}"/>
    <hyperlink ref="H15" r:id="rId14" xr:uid="{00000000-0004-0000-0900-00000D000000}"/>
    <hyperlink ref="H16" r:id="rId15" xr:uid="{00000000-0004-0000-0900-00000E000000}"/>
    <hyperlink ref="H17" r:id="rId16" xr:uid="{00000000-0004-0000-0900-00000F000000}"/>
    <hyperlink ref="H18" r:id="rId17" xr:uid="{00000000-0004-0000-0900-000010000000}"/>
    <hyperlink ref="H19" r:id="rId18" xr:uid="{00000000-0004-0000-0900-000011000000}"/>
    <hyperlink ref="H20" r:id="rId19" xr:uid="{00000000-0004-0000-0900-000012000000}"/>
    <hyperlink ref="H21" r:id="rId20" xr:uid="{00000000-0004-0000-0900-000013000000}"/>
    <hyperlink ref="H22" r:id="rId21" xr:uid="{00000000-0004-0000-0900-000014000000}"/>
    <hyperlink ref="H23" r:id="rId22" xr:uid="{00000000-0004-0000-0900-000015000000}"/>
    <hyperlink ref="H24" r:id="rId23" xr:uid="{00000000-0004-0000-0900-000016000000}"/>
    <hyperlink ref="H25" r:id="rId24" xr:uid="{00000000-0004-0000-0900-000017000000}"/>
    <hyperlink ref="H26" r:id="rId25" xr:uid="{00000000-0004-0000-0900-000018000000}"/>
    <hyperlink ref="H27" r:id="rId26" xr:uid="{00000000-0004-0000-0900-000019000000}"/>
    <hyperlink ref="H28" r:id="rId27" xr:uid="{00000000-0004-0000-0900-00001A000000}"/>
    <hyperlink ref="H29" r:id="rId28" xr:uid="{00000000-0004-0000-0900-00001B000000}"/>
    <hyperlink ref="H30" r:id="rId29" xr:uid="{00000000-0004-0000-0900-00001C000000}"/>
    <hyperlink ref="H31" r:id="rId30" xr:uid="{00000000-0004-0000-0900-00001D000000}"/>
    <hyperlink ref="H32" r:id="rId31" xr:uid="{00000000-0004-0000-0900-00001E000000}"/>
    <hyperlink ref="H33" r:id="rId32" xr:uid="{00000000-0004-0000-0900-00001F000000}"/>
    <hyperlink ref="H34" r:id="rId33" xr:uid="{00000000-0004-0000-0900-000020000000}"/>
    <hyperlink ref="H35" r:id="rId34" xr:uid="{00000000-0004-0000-0900-000021000000}"/>
    <hyperlink ref="H36" r:id="rId35" xr:uid="{00000000-0004-0000-0900-000022000000}"/>
    <hyperlink ref="H37" r:id="rId36" xr:uid="{00000000-0004-0000-0900-000023000000}"/>
    <hyperlink ref="H38" r:id="rId37" xr:uid="{00000000-0004-0000-0900-000024000000}"/>
    <hyperlink ref="H39" r:id="rId38" xr:uid="{00000000-0004-0000-0900-000025000000}"/>
    <hyperlink ref="H40" r:id="rId39" xr:uid="{00000000-0004-0000-0900-000026000000}"/>
    <hyperlink ref="H41" r:id="rId40" xr:uid="{00000000-0004-0000-0900-000027000000}"/>
    <hyperlink ref="H42" r:id="rId41" xr:uid="{00000000-0004-0000-0900-000028000000}"/>
    <hyperlink ref="H43" r:id="rId42" xr:uid="{00000000-0004-0000-0900-000029000000}"/>
    <hyperlink ref="H44" r:id="rId43" xr:uid="{00000000-0004-0000-0900-00002A000000}"/>
    <hyperlink ref="H45" r:id="rId44" xr:uid="{00000000-0004-0000-0900-00002B000000}"/>
    <hyperlink ref="H46" r:id="rId45" xr:uid="{00000000-0004-0000-0900-00002C000000}"/>
    <hyperlink ref="H47" r:id="rId46" xr:uid="{00000000-0004-0000-0900-00002D000000}"/>
    <hyperlink ref="H48" r:id="rId47" xr:uid="{00000000-0004-0000-0900-00002E000000}"/>
    <hyperlink ref="H49" r:id="rId48" xr:uid="{00000000-0004-0000-0900-00002F000000}"/>
    <hyperlink ref="H50" r:id="rId49" xr:uid="{00000000-0004-0000-0900-000030000000}"/>
    <hyperlink ref="H51" r:id="rId50" xr:uid="{00000000-0004-0000-0900-000031000000}"/>
    <hyperlink ref="H52" r:id="rId51" xr:uid="{00000000-0004-0000-0900-000032000000}"/>
    <hyperlink ref="H53" r:id="rId52" xr:uid="{00000000-0004-0000-0900-000033000000}"/>
    <hyperlink ref="H54" r:id="rId53" xr:uid="{00000000-0004-0000-0900-000034000000}"/>
    <hyperlink ref="H55" r:id="rId54" xr:uid="{00000000-0004-0000-0900-000035000000}"/>
    <hyperlink ref="H56" r:id="rId55" xr:uid="{00000000-0004-0000-0900-000036000000}"/>
    <hyperlink ref="H57" r:id="rId56" xr:uid="{00000000-0004-0000-0900-000037000000}"/>
    <hyperlink ref="H58" r:id="rId57" xr:uid="{00000000-0004-0000-0900-000038000000}"/>
    <hyperlink ref="H59" r:id="rId58" xr:uid="{00000000-0004-0000-0900-000039000000}"/>
    <hyperlink ref="H60" r:id="rId59" xr:uid="{00000000-0004-0000-0900-00003A000000}"/>
    <hyperlink ref="H61" r:id="rId60" xr:uid="{00000000-0004-0000-0900-00003B000000}"/>
    <hyperlink ref="H62" r:id="rId61" xr:uid="{00000000-0004-0000-0900-00003C000000}"/>
    <hyperlink ref="H63" r:id="rId62" xr:uid="{00000000-0004-0000-0900-00003D000000}"/>
    <hyperlink ref="H64" r:id="rId63" xr:uid="{00000000-0004-0000-0900-00003E000000}"/>
    <hyperlink ref="H65" r:id="rId64" xr:uid="{00000000-0004-0000-0900-00003F000000}"/>
    <hyperlink ref="H66" r:id="rId65" xr:uid="{00000000-0004-0000-0900-000040000000}"/>
    <hyperlink ref="H67" r:id="rId66" xr:uid="{00000000-0004-0000-0900-000041000000}"/>
    <hyperlink ref="H68" r:id="rId67" xr:uid="{00000000-0004-0000-0900-000042000000}"/>
    <hyperlink ref="H69" r:id="rId68" xr:uid="{00000000-0004-0000-0900-000043000000}"/>
    <hyperlink ref="H70" r:id="rId69" xr:uid="{00000000-0004-0000-0900-000044000000}"/>
    <hyperlink ref="H71" r:id="rId70" xr:uid="{00000000-0004-0000-0900-000045000000}"/>
    <hyperlink ref="H72" r:id="rId71" xr:uid="{00000000-0004-0000-0900-000046000000}"/>
    <hyperlink ref="H73" r:id="rId72" xr:uid="{00000000-0004-0000-0900-000047000000}"/>
    <hyperlink ref="H74" r:id="rId73" xr:uid="{00000000-0004-0000-0900-000048000000}"/>
    <hyperlink ref="H75" r:id="rId74" xr:uid="{00000000-0004-0000-0900-000049000000}"/>
    <hyperlink ref="H76" r:id="rId75" xr:uid="{00000000-0004-0000-0900-00004A000000}"/>
    <hyperlink ref="H77" r:id="rId76" xr:uid="{00000000-0004-0000-0900-00004B000000}"/>
    <hyperlink ref="H78" r:id="rId77" xr:uid="{00000000-0004-0000-0900-00004C000000}"/>
    <hyperlink ref="H79" r:id="rId78" xr:uid="{00000000-0004-0000-0900-00004D000000}"/>
    <hyperlink ref="H80" r:id="rId79" xr:uid="{00000000-0004-0000-0900-00004E000000}"/>
    <hyperlink ref="H81" r:id="rId80" xr:uid="{00000000-0004-0000-0900-00004F000000}"/>
    <hyperlink ref="H82" r:id="rId81" xr:uid="{00000000-0004-0000-0900-000050000000}"/>
    <hyperlink ref="H83" r:id="rId82" xr:uid="{00000000-0004-0000-0900-000051000000}"/>
    <hyperlink ref="H84" r:id="rId83" xr:uid="{00000000-0004-0000-0900-000052000000}"/>
    <hyperlink ref="H85" r:id="rId84" xr:uid="{00000000-0004-0000-0900-000053000000}"/>
    <hyperlink ref="H86" r:id="rId85" xr:uid="{00000000-0004-0000-0900-000054000000}"/>
    <hyperlink ref="H87" r:id="rId86" xr:uid="{00000000-0004-0000-0900-000055000000}"/>
    <hyperlink ref="H88" r:id="rId87" xr:uid="{00000000-0004-0000-0900-000056000000}"/>
    <hyperlink ref="H89" r:id="rId88" xr:uid="{00000000-0004-0000-0900-000057000000}"/>
    <hyperlink ref="H90" r:id="rId89" xr:uid="{00000000-0004-0000-0900-000058000000}"/>
    <hyperlink ref="H91" r:id="rId90" xr:uid="{00000000-0004-0000-0900-000059000000}"/>
    <hyperlink ref="H92" r:id="rId91" xr:uid="{00000000-0004-0000-0900-00005A000000}"/>
    <hyperlink ref="H93" r:id="rId92" xr:uid="{00000000-0004-0000-0900-00005B000000}"/>
    <hyperlink ref="H94" r:id="rId93" xr:uid="{00000000-0004-0000-0900-00005C000000}"/>
    <hyperlink ref="H95" r:id="rId94" xr:uid="{00000000-0004-0000-0900-00005D000000}"/>
    <hyperlink ref="H96" r:id="rId95" xr:uid="{00000000-0004-0000-0900-00005E000000}"/>
    <hyperlink ref="H97" r:id="rId96" xr:uid="{00000000-0004-0000-0900-00005F000000}"/>
    <hyperlink ref="H98" r:id="rId97" xr:uid="{00000000-0004-0000-0900-000060000000}"/>
    <hyperlink ref="H99" r:id="rId98" xr:uid="{00000000-0004-0000-0900-000061000000}"/>
    <hyperlink ref="H100" r:id="rId99" xr:uid="{00000000-0004-0000-0900-000062000000}"/>
    <hyperlink ref="H101" r:id="rId100" xr:uid="{00000000-0004-0000-0900-000063000000}"/>
    <hyperlink ref="H102" r:id="rId101" xr:uid="{00000000-0004-0000-0900-000064000000}"/>
    <hyperlink ref="H103" r:id="rId102" xr:uid="{00000000-0004-0000-0900-000065000000}"/>
    <hyperlink ref="H104" r:id="rId103" xr:uid="{00000000-0004-0000-0900-000066000000}"/>
    <hyperlink ref="H105" r:id="rId104" xr:uid="{00000000-0004-0000-0900-000067000000}"/>
    <hyperlink ref="H106" r:id="rId105" xr:uid="{00000000-0004-0000-0900-000068000000}"/>
    <hyperlink ref="H107" r:id="rId106" xr:uid="{00000000-0004-0000-0900-000069000000}"/>
    <hyperlink ref="H108" r:id="rId107" xr:uid="{00000000-0004-0000-0900-00006A000000}"/>
    <hyperlink ref="H109" r:id="rId108" xr:uid="{00000000-0004-0000-0900-00006B000000}"/>
    <hyperlink ref="H110" r:id="rId109" xr:uid="{00000000-0004-0000-0900-00006C000000}"/>
    <hyperlink ref="H111" r:id="rId110" xr:uid="{00000000-0004-0000-0900-00006D000000}"/>
    <hyperlink ref="H112" r:id="rId111" xr:uid="{00000000-0004-0000-0900-00006E000000}"/>
    <hyperlink ref="H113" r:id="rId112" xr:uid="{00000000-0004-0000-0900-00006F000000}"/>
    <hyperlink ref="H114" r:id="rId113" xr:uid="{00000000-0004-0000-0900-000070000000}"/>
    <hyperlink ref="H115" r:id="rId114" xr:uid="{00000000-0004-0000-0900-000071000000}"/>
    <hyperlink ref="H116" r:id="rId115" xr:uid="{00000000-0004-0000-0900-000072000000}"/>
    <hyperlink ref="H117" r:id="rId116" xr:uid="{00000000-0004-0000-0900-000073000000}"/>
    <hyperlink ref="H118" r:id="rId117" xr:uid="{00000000-0004-0000-0900-000074000000}"/>
    <hyperlink ref="H119" r:id="rId118" xr:uid="{00000000-0004-0000-0900-000075000000}"/>
    <hyperlink ref="H120" r:id="rId119" xr:uid="{00000000-0004-0000-0900-000076000000}"/>
    <hyperlink ref="H121" r:id="rId120" xr:uid="{00000000-0004-0000-0900-000077000000}"/>
    <hyperlink ref="H122" r:id="rId121" xr:uid="{00000000-0004-0000-0900-000078000000}"/>
    <hyperlink ref="H123" r:id="rId122" xr:uid="{00000000-0004-0000-0900-000079000000}"/>
    <hyperlink ref="H124" r:id="rId123" xr:uid="{00000000-0004-0000-0900-00007A000000}"/>
    <hyperlink ref="H125" r:id="rId124" xr:uid="{00000000-0004-0000-0900-00007B000000}"/>
    <hyperlink ref="H126" r:id="rId125" xr:uid="{00000000-0004-0000-0900-00007C000000}"/>
    <hyperlink ref="H127" r:id="rId126" xr:uid="{00000000-0004-0000-0900-00007D000000}"/>
    <hyperlink ref="H128" r:id="rId127" xr:uid="{00000000-0004-0000-0900-00007E000000}"/>
    <hyperlink ref="H129" r:id="rId128" xr:uid="{00000000-0004-0000-0900-00007F000000}"/>
    <hyperlink ref="H130" r:id="rId129" xr:uid="{00000000-0004-0000-0900-000080000000}"/>
    <hyperlink ref="H131" r:id="rId130" xr:uid="{00000000-0004-0000-0900-000081000000}"/>
    <hyperlink ref="H132" r:id="rId131" xr:uid="{00000000-0004-0000-0900-000082000000}"/>
    <hyperlink ref="H133" r:id="rId132" xr:uid="{00000000-0004-0000-0900-000083000000}"/>
    <hyperlink ref="H134" r:id="rId133" xr:uid="{00000000-0004-0000-0900-000084000000}"/>
    <hyperlink ref="H135" r:id="rId134" xr:uid="{00000000-0004-0000-0900-000085000000}"/>
    <hyperlink ref="H136" r:id="rId135" xr:uid="{00000000-0004-0000-0900-000086000000}"/>
    <hyperlink ref="H137" r:id="rId136" xr:uid="{00000000-0004-0000-0900-000087000000}"/>
    <hyperlink ref="H138" r:id="rId137" xr:uid="{00000000-0004-0000-0900-000088000000}"/>
    <hyperlink ref="H139" r:id="rId138" xr:uid="{00000000-0004-0000-0900-000089000000}"/>
    <hyperlink ref="H140" r:id="rId139" xr:uid="{00000000-0004-0000-0900-00008A000000}"/>
    <hyperlink ref="H141" r:id="rId140" xr:uid="{00000000-0004-0000-0900-00008B000000}"/>
    <hyperlink ref="H142" r:id="rId141" xr:uid="{00000000-0004-0000-0900-00008C000000}"/>
    <hyperlink ref="H143" r:id="rId142" xr:uid="{00000000-0004-0000-0900-00008D000000}"/>
    <hyperlink ref="H144" r:id="rId143" xr:uid="{00000000-0004-0000-0900-00008E000000}"/>
    <hyperlink ref="H145" r:id="rId144" xr:uid="{00000000-0004-0000-0900-00008F000000}"/>
    <hyperlink ref="H146" r:id="rId145" xr:uid="{00000000-0004-0000-0900-000090000000}"/>
    <hyperlink ref="H147" r:id="rId146" xr:uid="{00000000-0004-0000-0900-000091000000}"/>
    <hyperlink ref="H148" r:id="rId147" xr:uid="{00000000-0004-0000-0900-000092000000}"/>
    <hyperlink ref="H149" r:id="rId148" xr:uid="{00000000-0004-0000-0900-000093000000}"/>
    <hyperlink ref="H150" r:id="rId149" xr:uid="{00000000-0004-0000-0900-000094000000}"/>
    <hyperlink ref="H151" r:id="rId150" xr:uid="{00000000-0004-0000-0900-000095000000}"/>
    <hyperlink ref="H152" r:id="rId151" xr:uid="{00000000-0004-0000-0900-000096000000}"/>
    <hyperlink ref="H153" r:id="rId152" xr:uid="{00000000-0004-0000-0900-000097000000}"/>
    <hyperlink ref="H154" r:id="rId153" xr:uid="{00000000-0004-0000-0900-000098000000}"/>
    <hyperlink ref="H155" r:id="rId154" xr:uid="{00000000-0004-0000-0900-000099000000}"/>
    <hyperlink ref="H156" r:id="rId155" xr:uid="{00000000-0004-0000-0900-00009A000000}"/>
    <hyperlink ref="H157" r:id="rId156" xr:uid="{00000000-0004-0000-0900-00009B000000}"/>
    <hyperlink ref="H158" r:id="rId157" xr:uid="{00000000-0004-0000-0900-00009C000000}"/>
    <hyperlink ref="H159" r:id="rId158" xr:uid="{00000000-0004-0000-0900-00009D000000}"/>
    <hyperlink ref="H160" r:id="rId159" xr:uid="{00000000-0004-0000-0900-00009E000000}"/>
    <hyperlink ref="H161" r:id="rId160" xr:uid="{00000000-0004-0000-0900-00009F000000}"/>
    <hyperlink ref="H162" r:id="rId161" xr:uid="{00000000-0004-0000-0900-0000A0000000}"/>
    <hyperlink ref="H163" r:id="rId162" xr:uid="{00000000-0004-0000-0900-0000A1000000}"/>
    <hyperlink ref="H164" r:id="rId163" xr:uid="{00000000-0004-0000-0900-0000A2000000}"/>
    <hyperlink ref="H165" r:id="rId164" xr:uid="{00000000-0004-0000-0900-0000A3000000}"/>
    <hyperlink ref="H166" r:id="rId165" xr:uid="{00000000-0004-0000-0900-0000A4000000}"/>
    <hyperlink ref="H167" r:id="rId166" xr:uid="{00000000-0004-0000-0900-0000A5000000}"/>
    <hyperlink ref="H168" r:id="rId167" xr:uid="{00000000-0004-0000-0900-0000A6000000}"/>
    <hyperlink ref="H169" r:id="rId168" xr:uid="{00000000-0004-0000-0900-0000A7000000}"/>
    <hyperlink ref="H170" r:id="rId169" xr:uid="{00000000-0004-0000-0900-0000A8000000}"/>
    <hyperlink ref="H171" r:id="rId170" xr:uid="{00000000-0004-0000-0900-0000A9000000}"/>
    <hyperlink ref="H172" r:id="rId171" xr:uid="{00000000-0004-0000-0900-0000AA000000}"/>
    <hyperlink ref="H173" r:id="rId172" xr:uid="{00000000-0004-0000-0900-0000AB000000}"/>
    <hyperlink ref="H174" r:id="rId173" xr:uid="{00000000-0004-0000-0900-0000AC000000}"/>
    <hyperlink ref="H175" r:id="rId174" xr:uid="{00000000-0004-0000-0900-0000AD000000}"/>
    <hyperlink ref="H176" r:id="rId175" xr:uid="{00000000-0004-0000-0900-0000AE000000}"/>
    <hyperlink ref="H177" r:id="rId176" xr:uid="{00000000-0004-0000-0900-0000AF000000}"/>
    <hyperlink ref="H178" r:id="rId177" xr:uid="{00000000-0004-0000-0900-0000B0000000}"/>
    <hyperlink ref="H179" r:id="rId178" xr:uid="{00000000-0004-0000-0900-0000B1000000}"/>
    <hyperlink ref="H180" r:id="rId179" xr:uid="{00000000-0004-0000-0900-0000B2000000}"/>
    <hyperlink ref="H181" r:id="rId180" xr:uid="{00000000-0004-0000-0900-0000B3000000}"/>
    <hyperlink ref="H182" r:id="rId181" xr:uid="{00000000-0004-0000-0900-0000B4000000}"/>
    <hyperlink ref="H183" r:id="rId182" xr:uid="{00000000-0004-0000-0900-0000B5000000}"/>
    <hyperlink ref="H184" r:id="rId183" xr:uid="{00000000-0004-0000-0900-0000B6000000}"/>
    <hyperlink ref="H185" r:id="rId184" xr:uid="{00000000-0004-0000-0900-0000B7000000}"/>
    <hyperlink ref="H186" r:id="rId185" xr:uid="{00000000-0004-0000-0900-0000B8000000}"/>
    <hyperlink ref="H187" r:id="rId186" xr:uid="{00000000-0004-0000-0900-0000B9000000}"/>
    <hyperlink ref="H188" r:id="rId187" xr:uid="{00000000-0004-0000-0900-0000BA000000}"/>
    <hyperlink ref="H189" r:id="rId188" xr:uid="{00000000-0004-0000-0900-0000BB000000}"/>
    <hyperlink ref="H190" r:id="rId189" xr:uid="{00000000-0004-0000-0900-0000BC000000}"/>
    <hyperlink ref="H191" r:id="rId190" xr:uid="{00000000-0004-0000-0900-0000BD000000}"/>
    <hyperlink ref="H192" r:id="rId191" xr:uid="{00000000-0004-0000-0900-0000BE000000}"/>
    <hyperlink ref="H193" r:id="rId192" xr:uid="{00000000-0004-0000-0900-0000BF000000}"/>
    <hyperlink ref="H194" r:id="rId193" xr:uid="{00000000-0004-0000-0900-0000C0000000}"/>
    <hyperlink ref="H195" r:id="rId194" xr:uid="{00000000-0004-0000-0900-0000C1000000}"/>
    <hyperlink ref="H196" r:id="rId195" xr:uid="{00000000-0004-0000-0900-0000C2000000}"/>
    <hyperlink ref="H197" r:id="rId196" xr:uid="{00000000-0004-0000-0900-0000C3000000}"/>
    <hyperlink ref="H198" r:id="rId197" xr:uid="{00000000-0004-0000-0900-0000C4000000}"/>
    <hyperlink ref="H199" r:id="rId198" xr:uid="{00000000-0004-0000-0900-0000C5000000}"/>
    <hyperlink ref="H200" r:id="rId199" xr:uid="{00000000-0004-0000-0900-0000C6000000}"/>
    <hyperlink ref="H201" r:id="rId200" xr:uid="{00000000-0004-0000-0900-0000C7000000}"/>
    <hyperlink ref="H202" r:id="rId201" xr:uid="{00000000-0004-0000-0900-0000C8000000}"/>
    <hyperlink ref="H203" r:id="rId202" xr:uid="{00000000-0004-0000-0900-0000C9000000}"/>
    <hyperlink ref="H204" r:id="rId203" xr:uid="{00000000-0004-0000-0900-0000CA000000}"/>
    <hyperlink ref="H205" r:id="rId204" xr:uid="{00000000-0004-0000-0900-0000CB000000}"/>
    <hyperlink ref="H206" r:id="rId205" xr:uid="{00000000-0004-0000-0900-0000CC000000}"/>
    <hyperlink ref="H207" r:id="rId206" xr:uid="{00000000-0004-0000-0900-0000CD000000}"/>
    <hyperlink ref="H208" r:id="rId207" xr:uid="{00000000-0004-0000-0900-0000CE000000}"/>
    <hyperlink ref="H209" r:id="rId208" xr:uid="{00000000-0004-0000-0900-0000CF000000}"/>
    <hyperlink ref="H210" r:id="rId209" xr:uid="{00000000-0004-0000-0900-0000D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997"/>
  <sheetViews>
    <sheetView workbookViewId="0">
      <pane ySplit="1" topLeftCell="A2" activePane="bottomLeft" state="frozen"/>
      <selection pane="bottomLeft" activeCell="A2" sqref="A2:A235"/>
    </sheetView>
  </sheetViews>
  <sheetFormatPr defaultColWidth="12.5703125" defaultRowHeight="15.75" customHeight="1"/>
  <cols>
    <col min="2" max="14" width="12.5703125" customWidth="1"/>
  </cols>
  <sheetData>
    <row r="1" spans="1:30">
      <c r="A1" t="s">
        <v>14459</v>
      </c>
      <c r="B1" s="1" t="s">
        <v>0</v>
      </c>
      <c r="C1" s="1" t="s">
        <v>1</v>
      </c>
      <c r="D1" s="1" t="s">
        <v>2</v>
      </c>
      <c r="E1" s="1" t="s">
        <v>3</v>
      </c>
      <c r="F1" s="1" t="s">
        <v>4</v>
      </c>
      <c r="G1" s="1" t="s">
        <v>5</v>
      </c>
      <c r="H1" s="1" t="s">
        <v>6</v>
      </c>
      <c r="I1" s="1" t="s">
        <v>7</v>
      </c>
      <c r="J1" s="1" t="s">
        <v>8</v>
      </c>
      <c r="K1" s="1" t="s">
        <v>9</v>
      </c>
      <c r="L1" s="1" t="s">
        <v>10</v>
      </c>
      <c r="M1" s="1" t="s">
        <v>11</v>
      </c>
      <c r="N1" s="1" t="s">
        <v>12</v>
      </c>
      <c r="O1" s="3"/>
      <c r="P1" s="3"/>
      <c r="Q1" s="3"/>
      <c r="R1" s="3"/>
      <c r="S1" s="3"/>
      <c r="T1" s="3"/>
      <c r="U1" s="3"/>
      <c r="V1" s="3"/>
      <c r="W1" s="3"/>
      <c r="X1" s="3"/>
      <c r="Y1" s="3"/>
      <c r="Z1" s="3"/>
      <c r="AA1" s="3"/>
      <c r="AB1" s="3"/>
      <c r="AC1" s="3"/>
      <c r="AD1" s="3"/>
    </row>
    <row r="2" spans="1:30" ht="22.5" customHeight="1">
      <c r="A2" t="s">
        <v>14468</v>
      </c>
      <c r="B2" s="4" t="s">
        <v>159</v>
      </c>
      <c r="C2" s="4" t="s">
        <v>12688</v>
      </c>
      <c r="D2" s="4" t="s">
        <v>12689</v>
      </c>
      <c r="E2" s="4" t="s">
        <v>12690</v>
      </c>
      <c r="F2" s="7" t="s">
        <v>12691</v>
      </c>
      <c r="G2" s="4"/>
      <c r="H2" s="31" t="s">
        <v>12692</v>
      </c>
      <c r="I2" s="4">
        <v>4.9000000000000004</v>
      </c>
      <c r="J2" s="4">
        <v>671</v>
      </c>
      <c r="K2" s="4" t="s">
        <v>12693</v>
      </c>
      <c r="L2" s="4" t="s">
        <v>12694</v>
      </c>
      <c r="M2" s="4" t="s">
        <v>35</v>
      </c>
      <c r="N2" s="4" t="s">
        <v>12695</v>
      </c>
      <c r="O2" s="4"/>
      <c r="P2" s="4"/>
      <c r="Q2" s="4"/>
      <c r="R2" s="4"/>
      <c r="S2" s="4"/>
      <c r="T2" s="4"/>
      <c r="U2" s="4"/>
      <c r="V2" s="4"/>
      <c r="W2" s="4"/>
      <c r="X2" s="4"/>
      <c r="Y2" s="4"/>
      <c r="Z2" s="4"/>
      <c r="AA2" s="4"/>
      <c r="AB2" s="4"/>
      <c r="AC2" s="4"/>
      <c r="AD2" s="4"/>
    </row>
    <row r="3" spans="1:30" ht="22.5" customHeight="1">
      <c r="A3" t="s">
        <v>14468</v>
      </c>
      <c r="B3" s="4" t="s">
        <v>159</v>
      </c>
      <c r="C3" s="4" t="s">
        <v>12696</v>
      </c>
      <c r="D3" s="4" t="s">
        <v>12697</v>
      </c>
      <c r="E3" s="4" t="s">
        <v>12698</v>
      </c>
      <c r="F3" s="7" t="s">
        <v>12699</v>
      </c>
      <c r="G3" s="4"/>
      <c r="H3" s="33" t="s">
        <v>12700</v>
      </c>
      <c r="I3" s="4">
        <v>4.8</v>
      </c>
      <c r="J3" s="4">
        <v>59</v>
      </c>
      <c r="K3" s="4" t="s">
        <v>12701</v>
      </c>
      <c r="L3" s="4" t="s">
        <v>12694</v>
      </c>
      <c r="M3" s="4" t="s">
        <v>12702</v>
      </c>
      <c r="N3" s="4" t="s">
        <v>12703</v>
      </c>
      <c r="O3" s="4"/>
      <c r="P3" s="4"/>
      <c r="Q3" s="4"/>
      <c r="R3" s="4"/>
      <c r="S3" s="4"/>
      <c r="T3" s="4"/>
      <c r="U3" s="4"/>
      <c r="V3" s="4"/>
      <c r="W3" s="4"/>
      <c r="X3" s="4"/>
      <c r="Y3" s="4"/>
      <c r="Z3" s="4"/>
      <c r="AA3" s="4"/>
      <c r="AB3" s="4"/>
      <c r="AC3" s="4"/>
      <c r="AD3" s="4"/>
    </row>
    <row r="4" spans="1:30" ht="22.5" customHeight="1">
      <c r="A4" t="s">
        <v>14468</v>
      </c>
      <c r="B4" s="4" t="s">
        <v>159</v>
      </c>
      <c r="C4" s="4" t="s">
        <v>12704</v>
      </c>
      <c r="D4" s="4" t="s">
        <v>12705</v>
      </c>
      <c r="E4" s="4" t="s">
        <v>12706</v>
      </c>
      <c r="F4" s="7" t="s">
        <v>12707</v>
      </c>
      <c r="G4" s="4"/>
      <c r="H4" s="33" t="s">
        <v>12708</v>
      </c>
      <c r="I4" s="4">
        <v>4.9000000000000004</v>
      </c>
      <c r="J4" s="4">
        <v>888</v>
      </c>
      <c r="K4" s="4" t="s">
        <v>12709</v>
      </c>
      <c r="L4" s="4" t="s">
        <v>12710</v>
      </c>
      <c r="M4" s="4" t="s">
        <v>1564</v>
      </c>
      <c r="N4" s="4" t="s">
        <v>12711</v>
      </c>
      <c r="O4" s="4"/>
      <c r="P4" s="4"/>
      <c r="Q4" s="4"/>
      <c r="R4" s="4"/>
      <c r="S4" s="4"/>
      <c r="T4" s="4"/>
      <c r="U4" s="4"/>
      <c r="V4" s="4"/>
      <c r="W4" s="4"/>
      <c r="X4" s="4"/>
      <c r="Y4" s="4"/>
      <c r="Z4" s="4"/>
      <c r="AA4" s="4"/>
      <c r="AB4" s="4"/>
      <c r="AC4" s="4"/>
      <c r="AD4" s="4"/>
    </row>
    <row r="5" spans="1:30" ht="22.5" customHeight="1">
      <c r="A5" t="s">
        <v>14468</v>
      </c>
      <c r="B5" s="4" t="s">
        <v>159</v>
      </c>
      <c r="C5" s="4" t="s">
        <v>12712</v>
      </c>
      <c r="D5" s="4" t="s">
        <v>12713</v>
      </c>
      <c r="E5" s="4" t="s">
        <v>12714</v>
      </c>
      <c r="F5" s="7" t="s">
        <v>12715</v>
      </c>
      <c r="G5" s="4"/>
      <c r="H5" s="33" t="s">
        <v>12716</v>
      </c>
      <c r="I5" s="4">
        <v>5</v>
      </c>
      <c r="J5" s="4">
        <v>754</v>
      </c>
      <c r="K5" s="4" t="s">
        <v>12717</v>
      </c>
      <c r="L5" s="4" t="s">
        <v>12718</v>
      </c>
      <c r="M5" s="4" t="s">
        <v>12719</v>
      </c>
      <c r="N5" s="4" t="s">
        <v>12720</v>
      </c>
      <c r="O5" s="4"/>
      <c r="P5" s="4"/>
      <c r="Q5" s="4"/>
      <c r="R5" s="4"/>
      <c r="S5" s="4"/>
      <c r="T5" s="4"/>
      <c r="U5" s="4"/>
      <c r="V5" s="4"/>
      <c r="W5" s="4"/>
      <c r="X5" s="4"/>
      <c r="Y5" s="4"/>
      <c r="Z5" s="4"/>
      <c r="AA5" s="4"/>
      <c r="AB5" s="4"/>
      <c r="AC5" s="4"/>
      <c r="AD5" s="4"/>
    </row>
    <row r="6" spans="1:30" ht="22.5" customHeight="1">
      <c r="A6" t="s">
        <v>14468</v>
      </c>
      <c r="B6" s="4" t="s">
        <v>159</v>
      </c>
      <c r="C6" s="4" t="s">
        <v>12721</v>
      </c>
      <c r="D6" s="4" t="s">
        <v>12722</v>
      </c>
      <c r="E6" s="4" t="s">
        <v>12723</v>
      </c>
      <c r="F6" s="7" t="s">
        <v>12724</v>
      </c>
      <c r="G6" s="4"/>
      <c r="H6" s="33" t="s">
        <v>12725</v>
      </c>
      <c r="I6" s="4">
        <v>4.9000000000000004</v>
      </c>
      <c r="J6" s="4">
        <v>300</v>
      </c>
      <c r="K6" s="4" t="s">
        <v>12726</v>
      </c>
      <c r="L6" s="4" t="s">
        <v>12718</v>
      </c>
      <c r="M6" s="4" t="s">
        <v>1564</v>
      </c>
      <c r="N6" s="4" t="s">
        <v>12727</v>
      </c>
      <c r="O6" s="4"/>
      <c r="P6" s="4"/>
      <c r="Q6" s="4"/>
      <c r="R6" s="4"/>
      <c r="S6" s="4"/>
      <c r="T6" s="4"/>
      <c r="U6" s="4"/>
      <c r="V6" s="4"/>
      <c r="W6" s="4"/>
      <c r="X6" s="4"/>
      <c r="Y6" s="4"/>
      <c r="Z6" s="4"/>
      <c r="AA6" s="4"/>
      <c r="AB6" s="4"/>
      <c r="AC6" s="4"/>
      <c r="AD6" s="4"/>
    </row>
    <row r="7" spans="1:30" ht="22.5" customHeight="1">
      <c r="A7" t="s">
        <v>14468</v>
      </c>
      <c r="B7" s="4" t="s">
        <v>159</v>
      </c>
      <c r="C7" s="4" t="s">
        <v>12728</v>
      </c>
      <c r="D7" s="4" t="s">
        <v>12729</v>
      </c>
      <c r="E7" s="4" t="s">
        <v>12730</v>
      </c>
      <c r="F7" s="7" t="s">
        <v>12731</v>
      </c>
      <c r="G7" s="4"/>
      <c r="H7" s="33" t="s">
        <v>12732</v>
      </c>
      <c r="I7" s="4">
        <v>4.9000000000000004</v>
      </c>
      <c r="J7" s="4">
        <v>74</v>
      </c>
      <c r="K7" s="4" t="s">
        <v>12733</v>
      </c>
      <c r="L7" s="4" t="s">
        <v>12734</v>
      </c>
      <c r="M7" s="4" t="s">
        <v>12735</v>
      </c>
      <c r="N7" s="4" t="s">
        <v>12736</v>
      </c>
      <c r="O7" s="4"/>
      <c r="P7" s="4"/>
      <c r="Q7" s="4"/>
      <c r="R7" s="4"/>
      <c r="S7" s="4"/>
      <c r="T7" s="4"/>
      <c r="U7" s="4"/>
      <c r="V7" s="4"/>
      <c r="W7" s="4"/>
      <c r="X7" s="4"/>
      <c r="Y7" s="4"/>
      <c r="Z7" s="4"/>
      <c r="AA7" s="4"/>
      <c r="AB7" s="4"/>
      <c r="AC7" s="4"/>
      <c r="AD7" s="4"/>
    </row>
    <row r="8" spans="1:30" ht="22.5" customHeight="1">
      <c r="A8" t="s">
        <v>14468</v>
      </c>
      <c r="B8" s="4" t="s">
        <v>159</v>
      </c>
      <c r="C8" s="4" t="s">
        <v>12737</v>
      </c>
      <c r="D8" s="4" t="s">
        <v>12738</v>
      </c>
      <c r="E8" s="4" t="s">
        <v>12739</v>
      </c>
      <c r="F8" s="7" t="s">
        <v>12740</v>
      </c>
      <c r="G8" s="4"/>
      <c r="H8" s="33" t="s">
        <v>12741</v>
      </c>
      <c r="I8" s="4">
        <v>5</v>
      </c>
      <c r="J8" s="4">
        <v>479</v>
      </c>
      <c r="K8" s="4" t="s">
        <v>12742</v>
      </c>
      <c r="L8" s="4" t="s">
        <v>12743</v>
      </c>
      <c r="M8" s="4" t="s">
        <v>26</v>
      </c>
      <c r="N8" s="4" t="s">
        <v>12744</v>
      </c>
      <c r="O8" s="4"/>
      <c r="P8" s="4"/>
      <c r="Q8" s="4"/>
      <c r="R8" s="4"/>
      <c r="S8" s="4"/>
      <c r="T8" s="4"/>
      <c r="U8" s="4"/>
      <c r="V8" s="4"/>
      <c r="W8" s="4"/>
      <c r="X8" s="4"/>
      <c r="Y8" s="4"/>
      <c r="Z8" s="4"/>
      <c r="AA8" s="4"/>
      <c r="AB8" s="4"/>
      <c r="AC8" s="4"/>
      <c r="AD8" s="4"/>
    </row>
    <row r="9" spans="1:30" ht="22.5" customHeight="1">
      <c r="A9" t="s">
        <v>14468</v>
      </c>
      <c r="B9" s="4" t="s">
        <v>159</v>
      </c>
      <c r="C9" s="4" t="s">
        <v>12745</v>
      </c>
      <c r="D9" s="4" t="s">
        <v>12746</v>
      </c>
      <c r="E9" s="4" t="s">
        <v>12747</v>
      </c>
      <c r="F9" s="7" t="s">
        <v>12748</v>
      </c>
      <c r="G9" s="4"/>
      <c r="H9" s="33" t="s">
        <v>12749</v>
      </c>
      <c r="I9" s="4">
        <v>4.8</v>
      </c>
      <c r="J9" s="4">
        <v>836</v>
      </c>
      <c r="K9" s="4" t="s">
        <v>12750</v>
      </c>
      <c r="L9" s="4" t="s">
        <v>1564</v>
      </c>
      <c r="M9" s="4" t="s">
        <v>5948</v>
      </c>
      <c r="N9" s="4" t="s">
        <v>12751</v>
      </c>
      <c r="O9" s="4"/>
      <c r="P9" s="4"/>
      <c r="Q9" s="4"/>
      <c r="R9" s="4"/>
      <c r="S9" s="4"/>
      <c r="T9" s="4"/>
      <c r="U9" s="4"/>
      <c r="V9" s="4"/>
      <c r="W9" s="4"/>
      <c r="X9" s="4"/>
      <c r="Y9" s="4"/>
      <c r="Z9" s="4"/>
      <c r="AA9" s="4"/>
      <c r="AB9" s="4"/>
      <c r="AC9" s="4"/>
      <c r="AD9" s="4"/>
    </row>
    <row r="10" spans="1:30" ht="22.5" customHeight="1">
      <c r="A10" t="s">
        <v>14468</v>
      </c>
      <c r="B10" s="4" t="s">
        <v>159</v>
      </c>
      <c r="C10" s="4" t="s">
        <v>12752</v>
      </c>
      <c r="D10" s="4" t="s">
        <v>12753</v>
      </c>
      <c r="E10" s="4" t="s">
        <v>12754</v>
      </c>
      <c r="F10" s="7" t="s">
        <v>12755</v>
      </c>
      <c r="G10" s="4"/>
      <c r="H10" s="33" t="s">
        <v>12756</v>
      </c>
      <c r="I10" s="4">
        <v>5</v>
      </c>
      <c r="J10" s="4">
        <v>258</v>
      </c>
      <c r="K10" s="4" t="s">
        <v>178</v>
      </c>
      <c r="L10" s="4" t="s">
        <v>5948</v>
      </c>
      <c r="M10" s="4" t="s">
        <v>279</v>
      </c>
      <c r="N10" s="4" t="s">
        <v>12757</v>
      </c>
      <c r="O10" s="4"/>
      <c r="P10" s="4"/>
      <c r="Q10" s="4"/>
      <c r="R10" s="4"/>
      <c r="S10" s="4"/>
      <c r="T10" s="4"/>
      <c r="U10" s="4"/>
      <c r="V10" s="4"/>
      <c r="W10" s="4"/>
      <c r="X10" s="4"/>
      <c r="Y10" s="4"/>
      <c r="Z10" s="4"/>
      <c r="AA10" s="4"/>
      <c r="AB10" s="4"/>
      <c r="AC10" s="4"/>
      <c r="AD10" s="4"/>
    </row>
    <row r="11" spans="1:30" ht="22.5" customHeight="1">
      <c r="A11" t="s">
        <v>14468</v>
      </c>
      <c r="B11" s="4" t="s">
        <v>159</v>
      </c>
      <c r="C11" s="4" t="s">
        <v>12758</v>
      </c>
      <c r="D11" s="4" t="s">
        <v>12759</v>
      </c>
      <c r="E11" s="4" t="s">
        <v>12760</v>
      </c>
      <c r="F11" s="7" t="s">
        <v>12761</v>
      </c>
      <c r="G11" s="4"/>
      <c r="H11" s="33" t="s">
        <v>12762</v>
      </c>
      <c r="I11" s="4">
        <v>4.8</v>
      </c>
      <c r="J11" s="4">
        <v>363</v>
      </c>
      <c r="K11" s="4" t="s">
        <v>12763</v>
      </c>
      <c r="L11" s="4" t="s">
        <v>5948</v>
      </c>
      <c r="M11" s="4" t="s">
        <v>26</v>
      </c>
      <c r="N11" s="4" t="s">
        <v>12764</v>
      </c>
      <c r="O11" s="4"/>
      <c r="P11" s="4"/>
      <c r="Q11" s="4"/>
      <c r="R11" s="4"/>
      <c r="S11" s="4"/>
      <c r="T11" s="4"/>
      <c r="U11" s="4"/>
      <c r="V11" s="4"/>
      <c r="W11" s="4"/>
      <c r="X11" s="4"/>
      <c r="Y11" s="4"/>
      <c r="Z11" s="4"/>
      <c r="AA11" s="4"/>
      <c r="AB11" s="4"/>
      <c r="AC11" s="4"/>
      <c r="AD11" s="4"/>
    </row>
    <row r="12" spans="1:30" ht="22.5" customHeight="1">
      <c r="A12" t="s">
        <v>14468</v>
      </c>
      <c r="B12" s="4" t="s">
        <v>159</v>
      </c>
      <c r="C12" s="4" t="s">
        <v>12765</v>
      </c>
      <c r="D12" s="4" t="s">
        <v>12766</v>
      </c>
      <c r="E12" s="4" t="s">
        <v>12767</v>
      </c>
      <c r="F12" s="7" t="s">
        <v>12768</v>
      </c>
      <c r="G12" s="4"/>
      <c r="H12" s="33" t="s">
        <v>12769</v>
      </c>
      <c r="I12" s="4">
        <v>4.9000000000000004</v>
      </c>
      <c r="J12" s="4">
        <v>934</v>
      </c>
      <c r="K12" s="4" t="s">
        <v>12770</v>
      </c>
      <c r="L12" s="7" t="s">
        <v>5948</v>
      </c>
      <c r="M12" s="4" t="s">
        <v>279</v>
      </c>
      <c r="N12" s="4" t="s">
        <v>12771</v>
      </c>
      <c r="O12" s="4"/>
      <c r="P12" s="4"/>
      <c r="Q12" s="4"/>
      <c r="R12" s="4"/>
      <c r="S12" s="4"/>
      <c r="T12" s="4"/>
      <c r="U12" s="4"/>
      <c r="V12" s="4"/>
      <c r="W12" s="4"/>
      <c r="X12" s="4"/>
      <c r="Y12" s="4"/>
      <c r="Z12" s="4"/>
      <c r="AA12" s="4"/>
      <c r="AB12" s="4"/>
      <c r="AC12" s="4"/>
      <c r="AD12" s="4"/>
    </row>
    <row r="13" spans="1:30" ht="22.5" customHeight="1">
      <c r="A13" t="s">
        <v>14468</v>
      </c>
      <c r="B13" s="4" t="s">
        <v>159</v>
      </c>
      <c r="C13" s="4" t="s">
        <v>12772</v>
      </c>
      <c r="D13" s="4" t="s">
        <v>12773</v>
      </c>
      <c r="E13" s="4" t="s">
        <v>12774</v>
      </c>
      <c r="F13" s="7" t="s">
        <v>12775</v>
      </c>
      <c r="G13" s="4"/>
      <c r="H13" s="33" t="s">
        <v>12776</v>
      </c>
      <c r="I13" s="4">
        <v>4.7</v>
      </c>
      <c r="J13" s="4">
        <v>384</v>
      </c>
      <c r="K13" s="4" t="s">
        <v>12777</v>
      </c>
      <c r="L13" s="4" t="s">
        <v>5948</v>
      </c>
      <c r="M13" s="7" t="s">
        <v>26</v>
      </c>
      <c r="N13" s="4" t="s">
        <v>12778</v>
      </c>
      <c r="O13" s="4"/>
      <c r="P13" s="4"/>
      <c r="Q13" s="4"/>
      <c r="R13" s="4"/>
      <c r="S13" s="4"/>
      <c r="T13" s="4"/>
      <c r="U13" s="4"/>
      <c r="V13" s="4"/>
      <c r="W13" s="4"/>
      <c r="X13" s="4"/>
      <c r="Y13" s="4"/>
      <c r="Z13" s="4"/>
      <c r="AA13" s="4"/>
      <c r="AB13" s="4"/>
      <c r="AC13" s="4"/>
      <c r="AD13" s="4"/>
    </row>
    <row r="14" spans="1:30" ht="22.5" customHeight="1">
      <c r="A14" t="s">
        <v>14468</v>
      </c>
      <c r="B14" s="4" t="s">
        <v>159</v>
      </c>
      <c r="C14" s="4" t="s">
        <v>12779</v>
      </c>
      <c r="D14" s="4" t="s">
        <v>12780</v>
      </c>
      <c r="E14" s="4" t="s">
        <v>12781</v>
      </c>
      <c r="F14" s="7" t="s">
        <v>12782</v>
      </c>
      <c r="G14" s="4"/>
      <c r="H14" s="33" t="s">
        <v>12783</v>
      </c>
      <c r="I14" s="4">
        <v>4.8</v>
      </c>
      <c r="J14" s="4">
        <v>222</v>
      </c>
      <c r="K14" s="7" t="s">
        <v>12784</v>
      </c>
      <c r="L14" s="4" t="s">
        <v>6135</v>
      </c>
      <c r="M14" s="4" t="s">
        <v>12785</v>
      </c>
      <c r="N14" s="4" t="s">
        <v>12786</v>
      </c>
      <c r="O14" s="4"/>
      <c r="P14" s="4"/>
      <c r="Q14" s="4"/>
      <c r="R14" s="4"/>
      <c r="S14" s="4"/>
      <c r="T14" s="4"/>
      <c r="U14" s="4"/>
      <c r="V14" s="4"/>
      <c r="W14" s="4"/>
      <c r="X14" s="4"/>
      <c r="Y14" s="4"/>
      <c r="Z14" s="4"/>
      <c r="AA14" s="4"/>
      <c r="AB14" s="4"/>
      <c r="AC14" s="4"/>
      <c r="AD14" s="4"/>
    </row>
    <row r="15" spans="1:30" ht="22.5" customHeight="1">
      <c r="A15" t="s">
        <v>14468</v>
      </c>
      <c r="B15" s="4" t="s">
        <v>159</v>
      </c>
      <c r="C15" s="4" t="s">
        <v>12787</v>
      </c>
      <c r="D15" s="4" t="s">
        <v>12788</v>
      </c>
      <c r="E15" s="4" t="s">
        <v>12789</v>
      </c>
      <c r="F15" s="7" t="s">
        <v>12790</v>
      </c>
      <c r="G15" s="4"/>
      <c r="H15" s="33" t="s">
        <v>12791</v>
      </c>
      <c r="I15" s="4">
        <v>4.9000000000000004</v>
      </c>
      <c r="J15" s="4">
        <v>94</v>
      </c>
      <c r="K15" s="7" t="s">
        <v>12792</v>
      </c>
      <c r="L15" s="4" t="s">
        <v>5955</v>
      </c>
      <c r="M15" s="4" t="s">
        <v>186</v>
      </c>
      <c r="N15" s="4" t="s">
        <v>12793</v>
      </c>
      <c r="O15" s="4"/>
      <c r="P15" s="4"/>
      <c r="Q15" s="4"/>
      <c r="R15" s="4"/>
      <c r="S15" s="4"/>
      <c r="T15" s="4"/>
      <c r="U15" s="4"/>
      <c r="V15" s="4"/>
      <c r="W15" s="4"/>
      <c r="X15" s="4"/>
      <c r="Y15" s="4"/>
      <c r="Z15" s="4"/>
      <c r="AA15" s="4"/>
      <c r="AB15" s="4"/>
      <c r="AC15" s="4"/>
      <c r="AD15" s="4"/>
    </row>
    <row r="16" spans="1:30" ht="22.5" customHeight="1">
      <c r="A16" t="s">
        <v>14468</v>
      </c>
      <c r="B16" s="4" t="s">
        <v>159</v>
      </c>
      <c r="C16" s="4" t="s">
        <v>12794</v>
      </c>
      <c r="D16" s="4" t="s">
        <v>12795</v>
      </c>
      <c r="E16" s="4" t="s">
        <v>12796</v>
      </c>
      <c r="F16" s="7" t="s">
        <v>12797</v>
      </c>
      <c r="G16" s="4"/>
      <c r="H16" s="33" t="s">
        <v>12798</v>
      </c>
      <c r="I16" s="4">
        <v>4.8</v>
      </c>
      <c r="J16" s="4">
        <v>444</v>
      </c>
      <c r="K16" s="7" t="s">
        <v>12799</v>
      </c>
      <c r="L16" s="7" t="s">
        <v>12800</v>
      </c>
      <c r="M16" s="4" t="s">
        <v>68</v>
      </c>
      <c r="N16" s="4" t="s">
        <v>12801</v>
      </c>
      <c r="O16" s="4"/>
      <c r="P16" s="4"/>
      <c r="Q16" s="4"/>
      <c r="R16" s="4"/>
      <c r="S16" s="4"/>
      <c r="T16" s="4"/>
      <c r="U16" s="4"/>
      <c r="V16" s="4"/>
      <c r="W16" s="4"/>
      <c r="X16" s="4"/>
      <c r="Y16" s="4"/>
      <c r="Z16" s="4"/>
      <c r="AA16" s="4"/>
      <c r="AB16" s="4"/>
      <c r="AC16" s="4"/>
      <c r="AD16" s="4"/>
    </row>
    <row r="17" spans="1:30" ht="22.5" customHeight="1">
      <c r="A17" t="s">
        <v>14468</v>
      </c>
      <c r="B17" s="4" t="s">
        <v>159</v>
      </c>
      <c r="C17" s="4" t="s">
        <v>12802</v>
      </c>
      <c r="D17" s="4" t="s">
        <v>12803</v>
      </c>
      <c r="E17" s="4" t="s">
        <v>12804</v>
      </c>
      <c r="F17" s="7" t="s">
        <v>12805</v>
      </c>
      <c r="G17" s="4"/>
      <c r="H17" s="33" t="s">
        <v>12806</v>
      </c>
      <c r="I17" s="4">
        <v>5</v>
      </c>
      <c r="J17" s="4">
        <v>296</v>
      </c>
      <c r="K17" s="7" t="s">
        <v>12742</v>
      </c>
      <c r="L17" s="4" t="s">
        <v>5948</v>
      </c>
      <c r="M17" s="7" t="s">
        <v>26</v>
      </c>
      <c r="N17" s="4" t="s">
        <v>12807</v>
      </c>
      <c r="O17" s="4"/>
      <c r="P17" s="4"/>
      <c r="Q17" s="4"/>
      <c r="R17" s="4"/>
      <c r="S17" s="4"/>
      <c r="T17" s="4"/>
      <c r="U17" s="4"/>
      <c r="V17" s="4"/>
      <c r="W17" s="4"/>
      <c r="X17" s="4"/>
      <c r="Y17" s="4"/>
      <c r="Z17" s="4"/>
      <c r="AA17" s="4"/>
      <c r="AB17" s="4"/>
      <c r="AC17" s="4"/>
      <c r="AD17" s="4"/>
    </row>
    <row r="18" spans="1:30" ht="22.5" customHeight="1">
      <c r="A18" t="s">
        <v>14468</v>
      </c>
      <c r="B18" s="4" t="s">
        <v>159</v>
      </c>
      <c r="C18" s="4" t="s">
        <v>12808</v>
      </c>
      <c r="D18" s="4" t="s">
        <v>12809</v>
      </c>
      <c r="E18" s="4" t="s">
        <v>12810</v>
      </c>
      <c r="F18" s="7" t="s">
        <v>12811</v>
      </c>
      <c r="G18" s="4"/>
      <c r="H18" s="33" t="s">
        <v>12812</v>
      </c>
      <c r="I18" s="4">
        <v>5</v>
      </c>
      <c r="J18" s="4">
        <v>627</v>
      </c>
      <c r="K18" s="7" t="s">
        <v>12813</v>
      </c>
      <c r="L18" s="4" t="s">
        <v>12814</v>
      </c>
      <c r="M18" s="4" t="s">
        <v>12815</v>
      </c>
      <c r="N18" s="4" t="s">
        <v>12816</v>
      </c>
      <c r="O18" s="4"/>
      <c r="P18" s="4"/>
      <c r="Q18" s="4"/>
      <c r="R18" s="4"/>
      <c r="S18" s="4"/>
      <c r="T18" s="4"/>
      <c r="U18" s="4"/>
      <c r="V18" s="4"/>
      <c r="W18" s="4"/>
      <c r="X18" s="4"/>
      <c r="Y18" s="4"/>
      <c r="Z18" s="4"/>
      <c r="AA18" s="4"/>
      <c r="AB18" s="4"/>
      <c r="AC18" s="4"/>
      <c r="AD18" s="4"/>
    </row>
    <row r="19" spans="1:30" ht="22.5" customHeight="1">
      <c r="A19" t="s">
        <v>14468</v>
      </c>
      <c r="B19" s="4" t="s">
        <v>159</v>
      </c>
      <c r="C19" s="4" t="s">
        <v>12817</v>
      </c>
      <c r="D19" s="4" t="s">
        <v>12818</v>
      </c>
      <c r="E19" s="4" t="s">
        <v>12819</v>
      </c>
      <c r="F19" s="7" t="s">
        <v>12820</v>
      </c>
      <c r="G19" s="4"/>
      <c r="H19" s="33" t="s">
        <v>12821</v>
      </c>
      <c r="I19" s="4">
        <v>5</v>
      </c>
      <c r="J19" s="4">
        <v>25</v>
      </c>
      <c r="K19" s="7" t="s">
        <v>12822</v>
      </c>
      <c r="L19" s="4" t="s">
        <v>12823</v>
      </c>
      <c r="M19" s="4" t="s">
        <v>12824</v>
      </c>
      <c r="N19" s="4" t="s">
        <v>12825</v>
      </c>
      <c r="O19" s="4"/>
      <c r="P19" s="4"/>
      <c r="Q19" s="4"/>
      <c r="R19" s="4"/>
      <c r="S19" s="4"/>
      <c r="T19" s="4"/>
      <c r="U19" s="4"/>
      <c r="V19" s="4"/>
      <c r="W19" s="4"/>
      <c r="X19" s="4"/>
      <c r="Y19" s="4"/>
      <c r="Z19" s="4"/>
      <c r="AA19" s="4"/>
      <c r="AB19" s="4"/>
      <c r="AC19" s="4"/>
      <c r="AD19" s="4"/>
    </row>
    <row r="20" spans="1:30" ht="22.5" customHeight="1">
      <c r="A20" t="s">
        <v>14468</v>
      </c>
      <c r="B20" s="4" t="s">
        <v>159</v>
      </c>
      <c r="C20" s="4" t="s">
        <v>12826</v>
      </c>
      <c r="D20" s="4" t="s">
        <v>12827</v>
      </c>
      <c r="E20" s="4" t="s">
        <v>12828</v>
      </c>
      <c r="F20" s="7" t="s">
        <v>12829</v>
      </c>
      <c r="G20" s="4"/>
      <c r="H20" s="33" t="s">
        <v>12830</v>
      </c>
      <c r="I20" s="4">
        <v>4.9000000000000004</v>
      </c>
      <c r="J20" s="4">
        <v>496</v>
      </c>
      <c r="K20" s="7" t="s">
        <v>12742</v>
      </c>
      <c r="L20" s="4" t="s">
        <v>5955</v>
      </c>
      <c r="M20" s="4" t="s">
        <v>186</v>
      </c>
      <c r="N20" s="7" t="s">
        <v>12831</v>
      </c>
      <c r="O20" s="4"/>
      <c r="P20" s="4"/>
      <c r="Q20" s="4"/>
      <c r="R20" s="4"/>
      <c r="S20" s="4"/>
      <c r="T20" s="4"/>
      <c r="U20" s="4"/>
      <c r="V20" s="4"/>
      <c r="W20" s="4"/>
      <c r="X20" s="4"/>
      <c r="Y20" s="4"/>
      <c r="Z20" s="4"/>
      <c r="AA20" s="4"/>
      <c r="AB20" s="4"/>
      <c r="AC20" s="4"/>
      <c r="AD20" s="4"/>
    </row>
    <row r="21" spans="1:30" ht="22.5" customHeight="1">
      <c r="A21" t="s">
        <v>14468</v>
      </c>
      <c r="B21" s="4" t="s">
        <v>159</v>
      </c>
      <c r="C21" s="4" t="s">
        <v>12832</v>
      </c>
      <c r="D21" s="4" t="s">
        <v>12833</v>
      </c>
      <c r="E21" s="4" t="s">
        <v>12834</v>
      </c>
      <c r="F21" s="7" t="s">
        <v>12835</v>
      </c>
      <c r="G21" s="4"/>
      <c r="H21" s="33" t="s">
        <v>12836</v>
      </c>
      <c r="I21" s="4">
        <v>4.8</v>
      </c>
      <c r="J21" s="4">
        <v>95</v>
      </c>
      <c r="K21" s="7" t="s">
        <v>12742</v>
      </c>
      <c r="L21" s="4" t="s">
        <v>5948</v>
      </c>
      <c r="M21" s="4" t="s">
        <v>220</v>
      </c>
      <c r="N21" s="7" t="s">
        <v>12837</v>
      </c>
      <c r="O21" s="4"/>
      <c r="P21" s="4"/>
      <c r="Q21" s="4"/>
      <c r="R21" s="4"/>
      <c r="S21" s="4"/>
      <c r="T21" s="4"/>
      <c r="U21" s="4"/>
      <c r="V21" s="4"/>
      <c r="W21" s="4"/>
      <c r="X21" s="4"/>
      <c r="Y21" s="4"/>
      <c r="Z21" s="4"/>
      <c r="AA21" s="4"/>
      <c r="AB21" s="4"/>
      <c r="AC21" s="4"/>
      <c r="AD21" s="4"/>
    </row>
    <row r="22" spans="1:30" ht="22.5" customHeight="1">
      <c r="A22" t="s">
        <v>14468</v>
      </c>
      <c r="B22" s="7" t="s">
        <v>13</v>
      </c>
      <c r="C22" s="7" t="s">
        <v>12838</v>
      </c>
      <c r="D22" s="7" t="s">
        <v>12839</v>
      </c>
      <c r="E22" s="7" t="s">
        <v>12840</v>
      </c>
      <c r="F22" s="7" t="s">
        <v>12841</v>
      </c>
      <c r="G22" s="4"/>
      <c r="H22" s="17" t="s">
        <v>12842</v>
      </c>
      <c r="I22" s="9">
        <v>4.9000000000000004</v>
      </c>
      <c r="J22" s="9">
        <v>232</v>
      </c>
      <c r="K22" s="7" t="s">
        <v>12843</v>
      </c>
      <c r="L22" s="7" t="s">
        <v>5955</v>
      </c>
      <c r="M22" s="7" t="s">
        <v>52</v>
      </c>
      <c r="N22" s="7" t="s">
        <v>12844</v>
      </c>
      <c r="O22" s="7"/>
      <c r="P22" s="7"/>
      <c r="Q22" s="7"/>
      <c r="R22" s="7"/>
      <c r="S22" s="7"/>
      <c r="T22" s="7"/>
      <c r="U22" s="7"/>
      <c r="V22" s="7"/>
      <c r="W22" s="7"/>
      <c r="X22" s="7"/>
      <c r="Y22" s="7"/>
      <c r="Z22" s="7"/>
      <c r="AA22" s="7"/>
      <c r="AB22" s="7"/>
      <c r="AC22" s="7"/>
      <c r="AD22" s="7"/>
    </row>
    <row r="23" spans="1:30" ht="22.5" customHeight="1">
      <c r="A23" t="s">
        <v>14468</v>
      </c>
      <c r="B23" s="7" t="s">
        <v>13</v>
      </c>
      <c r="C23" s="7" t="s">
        <v>12845</v>
      </c>
      <c r="D23" s="7" t="s">
        <v>12846</v>
      </c>
      <c r="E23" s="7" t="s">
        <v>12847</v>
      </c>
      <c r="F23" s="7" t="s">
        <v>12848</v>
      </c>
      <c r="G23" s="4"/>
      <c r="H23" s="11" t="s">
        <v>12842</v>
      </c>
      <c r="I23" s="7">
        <v>4.3</v>
      </c>
      <c r="J23" s="7">
        <v>80</v>
      </c>
      <c r="K23" s="7" t="s">
        <v>12849</v>
      </c>
      <c r="L23" s="7" t="s">
        <v>12850</v>
      </c>
      <c r="M23" s="7" t="s">
        <v>186</v>
      </c>
      <c r="N23" s="7" t="s">
        <v>12851</v>
      </c>
      <c r="O23" s="7"/>
      <c r="P23" s="7"/>
      <c r="Q23" s="7"/>
      <c r="R23" s="7"/>
      <c r="S23" s="7"/>
      <c r="T23" s="7"/>
      <c r="U23" s="7"/>
      <c r="V23" s="7"/>
      <c r="W23" s="7"/>
      <c r="X23" s="7"/>
      <c r="Y23" s="7"/>
      <c r="Z23" s="7"/>
      <c r="AA23" s="7"/>
      <c r="AB23" s="7"/>
      <c r="AC23" s="7"/>
      <c r="AD23" s="7"/>
    </row>
    <row r="24" spans="1:30" ht="22.5" customHeight="1">
      <c r="A24" t="s">
        <v>14468</v>
      </c>
      <c r="B24" s="7" t="s">
        <v>13</v>
      </c>
      <c r="C24" s="7" t="s">
        <v>12852</v>
      </c>
      <c r="D24" s="7" t="s">
        <v>12853</v>
      </c>
      <c r="E24" s="7" t="s">
        <v>12854</v>
      </c>
      <c r="F24" s="7" t="s">
        <v>12855</v>
      </c>
      <c r="G24" s="4"/>
      <c r="H24" s="10" t="s">
        <v>12842</v>
      </c>
      <c r="I24" s="7">
        <v>4.9000000000000004</v>
      </c>
      <c r="J24" s="7">
        <v>231</v>
      </c>
      <c r="K24" s="7" t="s">
        <v>12856</v>
      </c>
      <c r="L24" s="7" t="s">
        <v>5948</v>
      </c>
      <c r="M24" s="7" t="s">
        <v>26</v>
      </c>
      <c r="N24" s="7" t="s">
        <v>12857</v>
      </c>
      <c r="O24" s="7"/>
      <c r="P24" s="7"/>
      <c r="Q24" s="7"/>
      <c r="R24" s="7"/>
      <c r="S24" s="7"/>
      <c r="T24" s="7"/>
      <c r="U24" s="7"/>
      <c r="V24" s="7"/>
      <c r="W24" s="7"/>
      <c r="X24" s="7"/>
      <c r="Y24" s="7"/>
      <c r="Z24" s="7"/>
      <c r="AA24" s="7"/>
      <c r="AB24" s="7"/>
      <c r="AC24" s="7"/>
      <c r="AD24" s="7"/>
    </row>
    <row r="25" spans="1:30" ht="22.5" customHeight="1">
      <c r="A25" t="s">
        <v>14468</v>
      </c>
      <c r="B25" s="7" t="s">
        <v>13</v>
      </c>
      <c r="C25" s="7" t="s">
        <v>12858</v>
      </c>
      <c r="D25" s="7" t="s">
        <v>12859</v>
      </c>
      <c r="E25" s="7" t="s">
        <v>12860</v>
      </c>
      <c r="F25" s="7" t="s">
        <v>12861</v>
      </c>
      <c r="G25" s="4"/>
      <c r="H25" s="10" t="s">
        <v>12842</v>
      </c>
      <c r="I25" s="9">
        <v>5</v>
      </c>
      <c r="J25" s="9">
        <v>1007</v>
      </c>
      <c r="K25" s="7" t="s">
        <v>12862</v>
      </c>
      <c r="L25" s="7" t="s">
        <v>5948</v>
      </c>
      <c r="M25" s="7" t="s">
        <v>279</v>
      </c>
      <c r="N25" s="7" t="s">
        <v>12863</v>
      </c>
      <c r="O25" s="7"/>
      <c r="P25" s="7"/>
      <c r="Q25" s="7"/>
      <c r="R25" s="7"/>
      <c r="S25" s="7"/>
      <c r="T25" s="7"/>
      <c r="U25" s="7"/>
      <c r="V25" s="7"/>
      <c r="W25" s="7"/>
      <c r="X25" s="7"/>
      <c r="Y25" s="7"/>
      <c r="Z25" s="7"/>
      <c r="AA25" s="7"/>
      <c r="AB25" s="7"/>
      <c r="AC25" s="7"/>
      <c r="AD25" s="7"/>
    </row>
    <row r="26" spans="1:30" ht="22.5" customHeight="1">
      <c r="A26" t="s">
        <v>14468</v>
      </c>
      <c r="B26" s="7" t="s">
        <v>13</v>
      </c>
      <c r="C26" s="7" t="s">
        <v>12864</v>
      </c>
      <c r="D26" s="7" t="s">
        <v>12865</v>
      </c>
      <c r="E26" s="7" t="s">
        <v>12866</v>
      </c>
      <c r="F26" s="7" t="s">
        <v>12867</v>
      </c>
      <c r="G26" s="4"/>
      <c r="H26" s="11" t="s">
        <v>12868</v>
      </c>
      <c r="I26" s="9">
        <v>5</v>
      </c>
      <c r="J26" s="9">
        <v>1672</v>
      </c>
      <c r="K26" s="7" t="s">
        <v>12869</v>
      </c>
      <c r="L26" s="7" t="s">
        <v>5955</v>
      </c>
      <c r="M26" s="7" t="s">
        <v>12870</v>
      </c>
      <c r="N26" s="7" t="s">
        <v>12871</v>
      </c>
      <c r="O26" s="7"/>
      <c r="P26" s="7"/>
      <c r="Q26" s="7"/>
      <c r="R26" s="7"/>
      <c r="S26" s="7"/>
      <c r="T26" s="7"/>
      <c r="U26" s="7"/>
      <c r="V26" s="7"/>
      <c r="W26" s="7"/>
      <c r="X26" s="7"/>
      <c r="Y26" s="7"/>
      <c r="Z26" s="7"/>
      <c r="AA26" s="7"/>
      <c r="AB26" s="7"/>
      <c r="AC26" s="7"/>
      <c r="AD26" s="7"/>
    </row>
    <row r="27" spans="1:30" ht="22.5" customHeight="1">
      <c r="A27" t="s">
        <v>14468</v>
      </c>
      <c r="B27" s="7" t="s">
        <v>13</v>
      </c>
      <c r="C27" s="7" t="s">
        <v>12872</v>
      </c>
      <c r="D27" s="7" t="s">
        <v>12873</v>
      </c>
      <c r="E27" s="7" t="s">
        <v>12874</v>
      </c>
      <c r="F27" s="7" t="s">
        <v>12875</v>
      </c>
      <c r="G27" s="4"/>
      <c r="H27" s="11" t="s">
        <v>12876</v>
      </c>
      <c r="I27" s="7">
        <v>4.9000000000000004</v>
      </c>
      <c r="J27" s="7">
        <v>37</v>
      </c>
      <c r="K27" s="7" t="s">
        <v>12877</v>
      </c>
      <c r="L27" s="7" t="s">
        <v>5955</v>
      </c>
      <c r="M27" s="7" t="s">
        <v>52</v>
      </c>
      <c r="N27" s="7" t="s">
        <v>12878</v>
      </c>
      <c r="O27" s="7"/>
      <c r="P27" s="7"/>
      <c r="Q27" s="7"/>
      <c r="R27" s="7"/>
      <c r="S27" s="7"/>
      <c r="T27" s="7"/>
      <c r="U27" s="7"/>
      <c r="V27" s="7"/>
      <c r="W27" s="7"/>
      <c r="X27" s="7"/>
      <c r="Y27" s="7"/>
      <c r="Z27" s="7"/>
      <c r="AA27" s="7"/>
      <c r="AB27" s="7"/>
      <c r="AC27" s="7"/>
      <c r="AD27" s="7"/>
    </row>
    <row r="28" spans="1:30" ht="22.5" customHeight="1">
      <c r="A28" t="s">
        <v>14468</v>
      </c>
      <c r="B28" s="7" t="s">
        <v>13</v>
      </c>
      <c r="C28" s="7" t="s">
        <v>12879</v>
      </c>
      <c r="D28" s="7" t="s">
        <v>12880</v>
      </c>
      <c r="E28" s="7" t="s">
        <v>12881</v>
      </c>
      <c r="F28" s="7" t="s">
        <v>12882</v>
      </c>
      <c r="G28" s="4"/>
      <c r="H28" s="10" t="s">
        <v>12883</v>
      </c>
      <c r="I28" s="7">
        <v>4.3</v>
      </c>
      <c r="J28" s="7">
        <v>146</v>
      </c>
      <c r="K28" s="7" t="s">
        <v>12884</v>
      </c>
      <c r="L28" s="7" t="s">
        <v>5948</v>
      </c>
      <c r="M28" s="7" t="s">
        <v>220</v>
      </c>
      <c r="N28" s="7" t="s">
        <v>12885</v>
      </c>
      <c r="O28" s="7"/>
      <c r="P28" s="7"/>
      <c r="Q28" s="7"/>
      <c r="R28" s="7"/>
      <c r="S28" s="7"/>
      <c r="T28" s="7"/>
      <c r="U28" s="7"/>
      <c r="V28" s="7"/>
      <c r="W28" s="7"/>
      <c r="X28" s="7"/>
      <c r="Y28" s="7"/>
      <c r="Z28" s="7"/>
      <c r="AA28" s="7"/>
      <c r="AB28" s="7"/>
      <c r="AC28" s="7"/>
      <c r="AD28" s="7"/>
    </row>
    <row r="29" spans="1:30" ht="22.5" customHeight="1">
      <c r="A29" t="s">
        <v>14468</v>
      </c>
      <c r="B29" s="7" t="s">
        <v>13</v>
      </c>
      <c r="C29" s="7" t="s">
        <v>12886</v>
      </c>
      <c r="D29" s="7" t="s">
        <v>12887</v>
      </c>
      <c r="E29" s="7" t="s">
        <v>12888</v>
      </c>
      <c r="F29" s="7" t="s">
        <v>12889</v>
      </c>
      <c r="G29" s="4"/>
      <c r="H29" s="10" t="s">
        <v>12890</v>
      </c>
      <c r="I29" s="7">
        <v>5</v>
      </c>
      <c r="J29" s="7">
        <v>184</v>
      </c>
      <c r="K29" s="7" t="s">
        <v>12891</v>
      </c>
      <c r="L29" s="7" t="s">
        <v>186</v>
      </c>
      <c r="M29" s="7" t="s">
        <v>5955</v>
      </c>
      <c r="N29" s="7" t="s">
        <v>12892</v>
      </c>
      <c r="O29" s="7"/>
      <c r="P29" s="7"/>
      <c r="Q29" s="7"/>
      <c r="R29" s="7"/>
      <c r="S29" s="7"/>
      <c r="T29" s="7"/>
      <c r="U29" s="7"/>
      <c r="V29" s="7"/>
      <c r="W29" s="7"/>
      <c r="X29" s="7"/>
      <c r="Y29" s="7"/>
      <c r="Z29" s="7"/>
      <c r="AA29" s="7"/>
      <c r="AB29" s="7"/>
      <c r="AC29" s="7"/>
      <c r="AD29" s="7"/>
    </row>
    <row r="30" spans="1:30" ht="22.5" customHeight="1">
      <c r="A30" t="s">
        <v>14468</v>
      </c>
      <c r="B30" s="7" t="s">
        <v>13</v>
      </c>
      <c r="C30" s="7" t="s">
        <v>12893</v>
      </c>
      <c r="D30" s="7" t="s">
        <v>12894</v>
      </c>
      <c r="E30" s="7" t="s">
        <v>12895</v>
      </c>
      <c r="F30" s="7" t="s">
        <v>12896</v>
      </c>
      <c r="G30" s="4"/>
      <c r="H30" s="10" t="s">
        <v>12897</v>
      </c>
      <c r="I30" s="7">
        <v>4.9000000000000004</v>
      </c>
      <c r="J30" s="7">
        <v>503</v>
      </c>
      <c r="K30" s="7" t="s">
        <v>12898</v>
      </c>
      <c r="L30" s="7" t="s">
        <v>6135</v>
      </c>
      <c r="M30" s="7" t="s">
        <v>12785</v>
      </c>
      <c r="N30" s="7" t="s">
        <v>12899</v>
      </c>
      <c r="O30" s="7"/>
      <c r="P30" s="7"/>
      <c r="Q30" s="7"/>
      <c r="R30" s="7"/>
      <c r="S30" s="7"/>
      <c r="T30" s="7"/>
      <c r="U30" s="7"/>
      <c r="V30" s="7"/>
      <c r="W30" s="7"/>
      <c r="X30" s="7"/>
      <c r="Y30" s="7"/>
      <c r="Z30" s="7"/>
      <c r="AA30" s="7"/>
      <c r="AB30" s="7"/>
      <c r="AC30" s="7"/>
      <c r="AD30" s="7"/>
    </row>
    <row r="31" spans="1:30" ht="22.5" customHeight="1">
      <c r="A31" t="s">
        <v>14468</v>
      </c>
      <c r="B31" s="7" t="s">
        <v>13</v>
      </c>
      <c r="C31" s="7" t="s">
        <v>12900</v>
      </c>
      <c r="D31" s="7" t="s">
        <v>12901</v>
      </c>
      <c r="E31" s="7" t="s">
        <v>12902</v>
      </c>
      <c r="F31" s="7" t="s">
        <v>12903</v>
      </c>
      <c r="G31" s="4"/>
      <c r="H31" s="10" t="s">
        <v>12904</v>
      </c>
      <c r="I31" s="7">
        <v>5</v>
      </c>
      <c r="J31" s="7">
        <v>649</v>
      </c>
      <c r="K31" s="7" t="s">
        <v>12905</v>
      </c>
      <c r="L31" s="7" t="s">
        <v>5948</v>
      </c>
      <c r="M31" s="7" t="s">
        <v>26</v>
      </c>
      <c r="N31" s="7" t="s">
        <v>12906</v>
      </c>
      <c r="O31" s="7"/>
      <c r="P31" s="7"/>
      <c r="Q31" s="7"/>
      <c r="R31" s="7"/>
      <c r="S31" s="7"/>
      <c r="T31" s="7"/>
      <c r="U31" s="7"/>
      <c r="V31" s="7"/>
      <c r="W31" s="7"/>
      <c r="X31" s="7"/>
      <c r="Y31" s="7"/>
      <c r="Z31" s="7"/>
      <c r="AA31" s="7"/>
      <c r="AB31" s="7"/>
      <c r="AC31" s="7"/>
      <c r="AD31" s="7"/>
    </row>
    <row r="32" spans="1:30" ht="22.5" customHeight="1">
      <c r="A32" t="s">
        <v>14468</v>
      </c>
      <c r="B32" s="7" t="s">
        <v>13</v>
      </c>
      <c r="C32" s="7" t="s">
        <v>12907</v>
      </c>
      <c r="D32" s="7" t="s">
        <v>12908</v>
      </c>
      <c r="E32" s="7" t="s">
        <v>12909</v>
      </c>
      <c r="F32" s="7" t="s">
        <v>12910</v>
      </c>
      <c r="G32" s="4"/>
      <c r="H32" s="10" t="s">
        <v>12911</v>
      </c>
      <c r="I32" s="9">
        <v>4.9000000000000004</v>
      </c>
      <c r="J32" s="9">
        <v>505</v>
      </c>
      <c r="K32" s="7" t="s">
        <v>12912</v>
      </c>
      <c r="L32" s="7" t="s">
        <v>5948</v>
      </c>
      <c r="M32" s="7" t="s">
        <v>279</v>
      </c>
      <c r="N32" s="7" t="s">
        <v>12913</v>
      </c>
      <c r="O32" s="7"/>
      <c r="P32" s="7"/>
      <c r="Q32" s="7"/>
      <c r="R32" s="7"/>
      <c r="S32" s="7"/>
      <c r="T32" s="7"/>
      <c r="U32" s="7"/>
      <c r="V32" s="7"/>
      <c r="W32" s="7"/>
      <c r="X32" s="7"/>
      <c r="Y32" s="7"/>
      <c r="Z32" s="7"/>
      <c r="AA32" s="7"/>
      <c r="AB32" s="7"/>
      <c r="AC32" s="7"/>
      <c r="AD32" s="7"/>
    </row>
    <row r="33" spans="1:30" ht="22.5" customHeight="1">
      <c r="A33" t="s">
        <v>14468</v>
      </c>
      <c r="B33" s="7" t="s">
        <v>13</v>
      </c>
      <c r="C33" s="7" t="s">
        <v>12914</v>
      </c>
      <c r="D33" s="7" t="s">
        <v>12915</v>
      </c>
      <c r="E33" s="7" t="s">
        <v>12916</v>
      </c>
      <c r="F33" s="7" t="s">
        <v>12917</v>
      </c>
      <c r="G33" s="4"/>
      <c r="H33" s="11" t="s">
        <v>12918</v>
      </c>
      <c r="I33" s="7">
        <v>5</v>
      </c>
      <c r="J33" s="7">
        <v>455</v>
      </c>
      <c r="K33" s="7" t="s">
        <v>12919</v>
      </c>
      <c r="L33" s="7" t="s">
        <v>5955</v>
      </c>
      <c r="M33" s="7" t="s">
        <v>186</v>
      </c>
      <c r="N33" s="7" t="s">
        <v>12920</v>
      </c>
      <c r="O33" s="7"/>
      <c r="P33" s="7"/>
      <c r="Q33" s="7"/>
      <c r="R33" s="7"/>
      <c r="S33" s="7"/>
      <c r="T33" s="7"/>
      <c r="U33" s="7"/>
      <c r="V33" s="7"/>
      <c r="W33" s="7"/>
      <c r="X33" s="7"/>
      <c r="Y33" s="7"/>
      <c r="Z33" s="7"/>
      <c r="AA33" s="7"/>
      <c r="AB33" s="7"/>
      <c r="AC33" s="7"/>
      <c r="AD33" s="7"/>
    </row>
    <row r="34" spans="1:30" ht="22.5" customHeight="1">
      <c r="A34" t="s">
        <v>14468</v>
      </c>
      <c r="B34" s="7" t="s">
        <v>13</v>
      </c>
      <c r="C34" s="7" t="s">
        <v>12921</v>
      </c>
      <c r="D34" s="7" t="s">
        <v>12922</v>
      </c>
      <c r="E34" s="7" t="s">
        <v>12923</v>
      </c>
      <c r="F34" s="7" t="s">
        <v>12924</v>
      </c>
      <c r="G34" s="4"/>
      <c r="H34" s="10" t="s">
        <v>12925</v>
      </c>
      <c r="I34" s="7">
        <v>4.9000000000000004</v>
      </c>
      <c r="J34" s="7">
        <v>215</v>
      </c>
      <c r="K34" s="7" t="s">
        <v>12926</v>
      </c>
      <c r="L34" s="7" t="s">
        <v>5955</v>
      </c>
      <c r="M34" s="7" t="s">
        <v>12926</v>
      </c>
      <c r="N34" s="7" t="s">
        <v>12927</v>
      </c>
      <c r="O34" s="7"/>
      <c r="P34" s="7"/>
      <c r="Q34" s="7"/>
      <c r="R34" s="7"/>
      <c r="S34" s="7"/>
      <c r="T34" s="7"/>
      <c r="U34" s="7"/>
      <c r="V34" s="7"/>
      <c r="W34" s="7"/>
      <c r="X34" s="7"/>
      <c r="Y34" s="7"/>
      <c r="Z34" s="7"/>
      <c r="AA34" s="7"/>
      <c r="AB34" s="7"/>
      <c r="AC34" s="7"/>
      <c r="AD34" s="7"/>
    </row>
    <row r="35" spans="1:30" ht="22.5" customHeight="1">
      <c r="A35" t="s">
        <v>14468</v>
      </c>
      <c r="B35" s="7" t="s">
        <v>13</v>
      </c>
      <c r="C35" s="7" t="s">
        <v>12928</v>
      </c>
      <c r="D35" s="7" t="s">
        <v>12929</v>
      </c>
      <c r="E35" s="7" t="s">
        <v>12930</v>
      </c>
      <c r="F35" s="7" t="s">
        <v>12931</v>
      </c>
      <c r="G35" s="4"/>
      <c r="H35" s="10" t="s">
        <v>12932</v>
      </c>
      <c r="I35" s="7">
        <v>4.2</v>
      </c>
      <c r="J35" s="7">
        <v>225</v>
      </c>
      <c r="K35" s="7" t="s">
        <v>12742</v>
      </c>
      <c r="L35" s="7" t="s">
        <v>5948</v>
      </c>
      <c r="M35" s="7" t="s">
        <v>1564</v>
      </c>
      <c r="N35" s="7" t="s">
        <v>12933</v>
      </c>
      <c r="O35" s="7"/>
      <c r="P35" s="7"/>
      <c r="Q35" s="7"/>
      <c r="R35" s="7"/>
      <c r="S35" s="7"/>
      <c r="T35" s="7"/>
      <c r="U35" s="7"/>
      <c r="V35" s="7"/>
      <c r="W35" s="7"/>
      <c r="X35" s="7"/>
      <c r="Y35" s="7"/>
      <c r="Z35" s="7"/>
      <c r="AA35" s="7"/>
      <c r="AB35" s="7"/>
      <c r="AC35" s="7"/>
      <c r="AD35" s="7"/>
    </row>
    <row r="36" spans="1:30" ht="22.5" customHeight="1">
      <c r="A36" t="s">
        <v>14468</v>
      </c>
      <c r="B36" s="7" t="s">
        <v>13</v>
      </c>
      <c r="C36" s="7" t="s">
        <v>12934</v>
      </c>
      <c r="D36" s="7" t="s">
        <v>12935</v>
      </c>
      <c r="E36" s="7" t="s">
        <v>12936</v>
      </c>
      <c r="F36" s="7" t="s">
        <v>12937</v>
      </c>
      <c r="G36" s="4"/>
      <c r="H36" s="10" t="s">
        <v>12938</v>
      </c>
      <c r="I36" s="9">
        <v>4.9000000000000004</v>
      </c>
      <c r="J36" s="9">
        <v>1583</v>
      </c>
      <c r="K36" s="7" t="s">
        <v>12939</v>
      </c>
      <c r="L36" s="7" t="s">
        <v>12940</v>
      </c>
      <c r="M36" s="7" t="s">
        <v>12785</v>
      </c>
      <c r="N36" s="7" t="s">
        <v>12941</v>
      </c>
      <c r="O36" s="7"/>
      <c r="P36" s="7"/>
      <c r="Q36" s="7"/>
      <c r="R36" s="7"/>
      <c r="S36" s="7"/>
      <c r="T36" s="7"/>
      <c r="U36" s="7"/>
      <c r="V36" s="7"/>
      <c r="W36" s="7"/>
      <c r="X36" s="7"/>
      <c r="Y36" s="7"/>
      <c r="Z36" s="7"/>
      <c r="AA36" s="7"/>
      <c r="AB36" s="7"/>
      <c r="AC36" s="7"/>
      <c r="AD36" s="7"/>
    </row>
    <row r="37" spans="1:30" ht="22.5" customHeight="1">
      <c r="A37" t="s">
        <v>14468</v>
      </c>
      <c r="B37" s="7" t="s">
        <v>13</v>
      </c>
      <c r="C37" s="7" t="s">
        <v>12942</v>
      </c>
      <c r="D37" s="7" t="s">
        <v>12943</v>
      </c>
      <c r="E37" s="7" t="s">
        <v>12944</v>
      </c>
      <c r="F37" s="7" t="s">
        <v>12945</v>
      </c>
      <c r="G37" s="4"/>
      <c r="H37" s="11" t="s">
        <v>12946</v>
      </c>
      <c r="I37" s="7">
        <v>5</v>
      </c>
      <c r="J37" s="7">
        <v>198</v>
      </c>
      <c r="K37" s="7" t="s">
        <v>12947</v>
      </c>
      <c r="L37" s="7" t="s">
        <v>12800</v>
      </c>
      <c r="M37" s="7" t="s">
        <v>166</v>
      </c>
      <c r="N37" s="7" t="s">
        <v>12948</v>
      </c>
      <c r="O37" s="7"/>
      <c r="P37" s="7"/>
      <c r="Q37" s="7"/>
      <c r="R37" s="7"/>
      <c r="S37" s="7"/>
      <c r="T37" s="7"/>
      <c r="U37" s="7"/>
      <c r="V37" s="7"/>
      <c r="W37" s="7"/>
      <c r="X37" s="7"/>
      <c r="Y37" s="7"/>
      <c r="Z37" s="7"/>
      <c r="AA37" s="7"/>
      <c r="AB37" s="7"/>
      <c r="AC37" s="7"/>
      <c r="AD37" s="7"/>
    </row>
    <row r="38" spans="1:30" ht="22.5" customHeight="1">
      <c r="A38" t="s">
        <v>14468</v>
      </c>
      <c r="B38" s="7" t="s">
        <v>13</v>
      </c>
      <c r="C38" s="7" t="s">
        <v>12949</v>
      </c>
      <c r="D38" s="7" t="s">
        <v>12950</v>
      </c>
      <c r="E38" s="7" t="s">
        <v>12951</v>
      </c>
      <c r="F38" s="7" t="s">
        <v>12952</v>
      </c>
      <c r="G38" s="4"/>
      <c r="H38" s="11" t="s">
        <v>12953</v>
      </c>
      <c r="I38" s="7">
        <v>4.9000000000000004</v>
      </c>
      <c r="J38" s="7">
        <v>625</v>
      </c>
      <c r="K38" s="7" t="s">
        <v>12954</v>
      </c>
      <c r="L38" s="7" t="s">
        <v>5955</v>
      </c>
      <c r="M38" s="7" t="s">
        <v>186</v>
      </c>
      <c r="N38" s="7" t="s">
        <v>12955</v>
      </c>
      <c r="O38" s="7"/>
      <c r="P38" s="7"/>
      <c r="Q38" s="7"/>
      <c r="R38" s="7"/>
      <c r="S38" s="7"/>
      <c r="T38" s="7"/>
      <c r="U38" s="7"/>
      <c r="V38" s="7"/>
      <c r="W38" s="7"/>
      <c r="X38" s="7"/>
      <c r="Y38" s="7"/>
      <c r="Z38" s="7"/>
      <c r="AA38" s="7"/>
      <c r="AB38" s="7"/>
      <c r="AC38" s="7"/>
      <c r="AD38" s="7"/>
    </row>
    <row r="39" spans="1:30" ht="22.5" customHeight="1">
      <c r="A39" t="s">
        <v>14468</v>
      </c>
      <c r="B39" s="7" t="s">
        <v>13</v>
      </c>
      <c r="C39" s="7" t="s">
        <v>12956</v>
      </c>
      <c r="D39" s="7" t="s">
        <v>12957</v>
      </c>
      <c r="E39" s="7" t="s">
        <v>12958</v>
      </c>
      <c r="F39" s="7" t="s">
        <v>12959</v>
      </c>
      <c r="G39" s="4"/>
      <c r="H39" s="10" t="s">
        <v>12960</v>
      </c>
      <c r="I39" s="9">
        <v>4.9000000000000004</v>
      </c>
      <c r="J39" s="9">
        <v>304</v>
      </c>
      <c r="K39" s="7" t="s">
        <v>12961</v>
      </c>
      <c r="L39" s="7" t="s">
        <v>6135</v>
      </c>
      <c r="M39" s="7" t="s">
        <v>12785</v>
      </c>
      <c r="N39" s="7" t="s">
        <v>12962</v>
      </c>
      <c r="O39" s="7"/>
      <c r="P39" s="7"/>
      <c r="Q39" s="7"/>
      <c r="R39" s="7"/>
      <c r="S39" s="7"/>
      <c r="T39" s="7"/>
      <c r="U39" s="7"/>
      <c r="V39" s="7"/>
      <c r="W39" s="7"/>
      <c r="X39" s="7"/>
      <c r="Y39" s="7"/>
      <c r="Z39" s="7"/>
      <c r="AA39" s="7"/>
      <c r="AB39" s="7"/>
      <c r="AC39" s="7"/>
      <c r="AD39" s="7"/>
    </row>
    <row r="40" spans="1:30" ht="22.5" customHeight="1">
      <c r="A40" t="s">
        <v>14468</v>
      </c>
      <c r="B40" s="7" t="s">
        <v>13</v>
      </c>
      <c r="C40" s="7" t="s">
        <v>12963</v>
      </c>
      <c r="D40" s="7" t="s">
        <v>12964</v>
      </c>
      <c r="E40" s="7" t="s">
        <v>12965</v>
      </c>
      <c r="F40" s="7" t="s">
        <v>12966</v>
      </c>
      <c r="G40" s="4"/>
      <c r="H40" s="11" t="s">
        <v>12967</v>
      </c>
      <c r="I40" s="7">
        <v>5</v>
      </c>
      <c r="J40" s="7">
        <v>2</v>
      </c>
      <c r="K40" s="7" t="s">
        <v>12968</v>
      </c>
      <c r="L40" s="7" t="s">
        <v>12969</v>
      </c>
      <c r="M40" s="7" t="s">
        <v>12970</v>
      </c>
      <c r="N40" s="7" t="s">
        <v>12971</v>
      </c>
      <c r="O40" s="7"/>
      <c r="P40" s="7"/>
      <c r="Q40" s="7"/>
      <c r="R40" s="7"/>
      <c r="S40" s="7"/>
      <c r="T40" s="7"/>
      <c r="U40" s="7"/>
      <c r="V40" s="7"/>
      <c r="W40" s="7"/>
      <c r="X40" s="7"/>
      <c r="Y40" s="7"/>
      <c r="Z40" s="7"/>
      <c r="AA40" s="7"/>
      <c r="AB40" s="7"/>
      <c r="AC40" s="7"/>
      <c r="AD40" s="7"/>
    </row>
    <row r="41" spans="1:30" ht="22.5" customHeight="1">
      <c r="A41" t="s">
        <v>14468</v>
      </c>
      <c r="B41" s="25" t="s">
        <v>12972</v>
      </c>
      <c r="C41" s="25" t="s">
        <v>12973</v>
      </c>
      <c r="D41" s="25" t="s">
        <v>12974</v>
      </c>
      <c r="E41" s="25" t="s">
        <v>12975</v>
      </c>
      <c r="F41" s="7" t="s">
        <v>12976</v>
      </c>
      <c r="G41" s="4"/>
      <c r="H41" s="34" t="s">
        <v>12977</v>
      </c>
      <c r="I41" s="25">
        <v>3</v>
      </c>
      <c r="J41" s="25">
        <v>5</v>
      </c>
      <c r="K41" s="25" t="s">
        <v>12978</v>
      </c>
      <c r="L41" s="25" t="s">
        <v>12979</v>
      </c>
      <c r="M41" s="25" t="s">
        <v>12980</v>
      </c>
      <c r="N41" s="7"/>
      <c r="O41" s="7"/>
      <c r="P41" s="7"/>
      <c r="Q41" s="7"/>
      <c r="R41" s="7"/>
      <c r="S41" s="7"/>
      <c r="T41" s="7"/>
      <c r="U41" s="7"/>
      <c r="V41" s="7"/>
      <c r="W41" s="7"/>
      <c r="X41" s="7"/>
      <c r="Y41" s="7"/>
      <c r="Z41" s="7"/>
      <c r="AA41" s="7"/>
      <c r="AB41" s="7"/>
      <c r="AC41" s="7"/>
      <c r="AD41" s="7"/>
    </row>
    <row r="42" spans="1:30" ht="22.5" customHeight="1">
      <c r="A42" t="s">
        <v>14468</v>
      </c>
      <c r="B42" s="7" t="s">
        <v>299</v>
      </c>
      <c r="C42" s="7" t="s">
        <v>12981</v>
      </c>
      <c r="D42" s="7" t="s">
        <v>12982</v>
      </c>
      <c r="E42" s="7" t="s">
        <v>12983</v>
      </c>
      <c r="F42" s="7" t="s">
        <v>12984</v>
      </c>
      <c r="G42" s="4"/>
      <c r="H42" s="11" t="s">
        <v>12985</v>
      </c>
      <c r="I42" s="7">
        <v>4.8</v>
      </c>
      <c r="J42" s="7">
        <v>181</v>
      </c>
      <c r="K42" s="7" t="s">
        <v>12986</v>
      </c>
      <c r="L42" s="7" t="s">
        <v>12987</v>
      </c>
      <c r="M42" s="7" t="s">
        <v>12988</v>
      </c>
      <c r="N42" s="7" t="s">
        <v>12989</v>
      </c>
      <c r="O42" s="7"/>
      <c r="P42" s="7"/>
      <c r="Q42" s="7"/>
      <c r="R42" s="7"/>
      <c r="S42" s="7"/>
      <c r="T42" s="7"/>
      <c r="U42" s="7"/>
      <c r="V42" s="7"/>
      <c r="W42" s="7"/>
      <c r="X42" s="7"/>
      <c r="Y42" s="7"/>
      <c r="Z42" s="7"/>
      <c r="AA42" s="7"/>
      <c r="AB42" s="7"/>
      <c r="AC42" s="7"/>
      <c r="AD42" s="7"/>
    </row>
    <row r="43" spans="1:30" ht="22.5" customHeight="1">
      <c r="A43" t="s">
        <v>14468</v>
      </c>
      <c r="B43" s="7" t="s">
        <v>299</v>
      </c>
      <c r="C43" s="7" t="s">
        <v>12990</v>
      </c>
      <c r="D43" s="7" t="s">
        <v>12991</v>
      </c>
      <c r="E43" s="7" t="s">
        <v>12992</v>
      </c>
      <c r="F43" s="7" t="s">
        <v>12993</v>
      </c>
      <c r="G43" s="4"/>
      <c r="H43" s="11" t="s">
        <v>12994</v>
      </c>
      <c r="I43" s="7">
        <v>5</v>
      </c>
      <c r="J43" s="7">
        <v>549</v>
      </c>
      <c r="K43" s="7" t="s">
        <v>12986</v>
      </c>
      <c r="L43" s="7" t="s">
        <v>6258</v>
      </c>
      <c r="M43" s="7" t="s">
        <v>12995</v>
      </c>
      <c r="N43" s="7" t="s">
        <v>12996</v>
      </c>
      <c r="O43" s="7"/>
      <c r="P43" s="7"/>
      <c r="Q43" s="7"/>
      <c r="R43" s="7"/>
      <c r="S43" s="7"/>
      <c r="T43" s="7"/>
      <c r="U43" s="7"/>
      <c r="V43" s="7"/>
      <c r="W43" s="7"/>
      <c r="X43" s="7"/>
      <c r="Y43" s="7"/>
      <c r="Z43" s="7"/>
      <c r="AA43" s="7"/>
      <c r="AB43" s="7"/>
      <c r="AC43" s="7"/>
      <c r="AD43" s="7"/>
    </row>
    <row r="44" spans="1:30" ht="22.5" customHeight="1">
      <c r="A44" t="s">
        <v>14468</v>
      </c>
      <c r="B44" s="7" t="s">
        <v>299</v>
      </c>
      <c r="C44" s="7" t="s">
        <v>12997</v>
      </c>
      <c r="D44" s="7" t="s">
        <v>12998</v>
      </c>
      <c r="E44" s="7" t="s">
        <v>12999</v>
      </c>
      <c r="F44" s="7" t="s">
        <v>13000</v>
      </c>
      <c r="G44" s="4"/>
      <c r="H44" s="10" t="s">
        <v>13001</v>
      </c>
      <c r="I44" s="9">
        <v>4.9000000000000004</v>
      </c>
      <c r="J44" s="9">
        <v>4671</v>
      </c>
      <c r="K44" s="7" t="s">
        <v>13002</v>
      </c>
      <c r="L44" s="7" t="s">
        <v>6258</v>
      </c>
      <c r="M44" s="7" t="s">
        <v>12988</v>
      </c>
      <c r="N44" s="7" t="s">
        <v>13003</v>
      </c>
      <c r="O44" s="7"/>
      <c r="P44" s="7"/>
      <c r="Q44" s="7"/>
      <c r="R44" s="7"/>
      <c r="S44" s="7"/>
      <c r="T44" s="7"/>
      <c r="U44" s="7"/>
      <c r="V44" s="7"/>
      <c r="W44" s="7"/>
      <c r="X44" s="7"/>
      <c r="Y44" s="7"/>
      <c r="Z44" s="7"/>
      <c r="AA44" s="7"/>
      <c r="AB44" s="7"/>
      <c r="AC44" s="7"/>
      <c r="AD44" s="7"/>
    </row>
    <row r="45" spans="1:30" ht="22.5" customHeight="1">
      <c r="A45" t="s">
        <v>14468</v>
      </c>
      <c r="B45" s="7" t="s">
        <v>299</v>
      </c>
      <c r="C45" s="7" t="s">
        <v>13004</v>
      </c>
      <c r="D45" s="7" t="s">
        <v>13005</v>
      </c>
      <c r="E45" s="7" t="s">
        <v>13006</v>
      </c>
      <c r="F45" s="7" t="s">
        <v>13007</v>
      </c>
      <c r="G45" s="4"/>
      <c r="H45" s="11" t="s">
        <v>13008</v>
      </c>
      <c r="I45" s="9">
        <v>4.9000000000000004</v>
      </c>
      <c r="J45" s="7">
        <v>350</v>
      </c>
      <c r="K45" s="7" t="s">
        <v>13009</v>
      </c>
      <c r="L45" s="7" t="s">
        <v>6258</v>
      </c>
      <c r="M45" s="7" t="s">
        <v>307</v>
      </c>
      <c r="N45" s="7" t="s">
        <v>13010</v>
      </c>
      <c r="O45" s="7"/>
      <c r="P45" s="7"/>
      <c r="Q45" s="7"/>
      <c r="R45" s="7"/>
      <c r="S45" s="7"/>
      <c r="T45" s="7"/>
      <c r="U45" s="7"/>
      <c r="V45" s="7"/>
      <c r="W45" s="7"/>
      <c r="X45" s="7"/>
      <c r="Y45" s="7"/>
      <c r="Z45" s="7"/>
      <c r="AA45" s="7"/>
      <c r="AB45" s="7"/>
      <c r="AC45" s="7"/>
      <c r="AD45" s="7"/>
    </row>
    <row r="46" spans="1:30" ht="22.5" customHeight="1">
      <c r="A46" t="s">
        <v>14468</v>
      </c>
      <c r="B46" s="7" t="s">
        <v>299</v>
      </c>
      <c r="C46" s="7" t="s">
        <v>13011</v>
      </c>
      <c r="D46" s="7" t="s">
        <v>13012</v>
      </c>
      <c r="E46" s="7" t="s">
        <v>13013</v>
      </c>
      <c r="F46" s="7" t="s">
        <v>13014</v>
      </c>
      <c r="G46" s="4"/>
      <c r="H46" s="11" t="s">
        <v>13015</v>
      </c>
      <c r="I46" s="7">
        <v>5</v>
      </c>
      <c r="J46" s="7">
        <v>528</v>
      </c>
      <c r="K46" s="7" t="s">
        <v>13016</v>
      </c>
      <c r="L46" s="7" t="s">
        <v>13017</v>
      </c>
      <c r="M46" s="7" t="s">
        <v>13018</v>
      </c>
      <c r="N46" s="7" t="s">
        <v>13019</v>
      </c>
      <c r="O46" s="7"/>
      <c r="P46" s="7"/>
      <c r="Q46" s="7"/>
      <c r="R46" s="7"/>
      <c r="S46" s="7"/>
      <c r="T46" s="7"/>
      <c r="U46" s="7"/>
      <c r="V46" s="7"/>
      <c r="W46" s="7"/>
      <c r="X46" s="7"/>
      <c r="Y46" s="7"/>
      <c r="Z46" s="7"/>
      <c r="AA46" s="7"/>
      <c r="AB46" s="7"/>
      <c r="AC46" s="7"/>
      <c r="AD46" s="7"/>
    </row>
    <row r="47" spans="1:30" ht="22.5" customHeight="1">
      <c r="A47" t="s">
        <v>14468</v>
      </c>
      <c r="B47" s="7" t="s">
        <v>299</v>
      </c>
      <c r="C47" s="7" t="s">
        <v>13020</v>
      </c>
      <c r="D47" s="7" t="s">
        <v>13021</v>
      </c>
      <c r="E47" s="7" t="s">
        <v>13022</v>
      </c>
      <c r="F47" s="7" t="s">
        <v>13023</v>
      </c>
      <c r="G47" s="4"/>
      <c r="H47" s="10" t="s">
        <v>13024</v>
      </c>
      <c r="I47" s="7">
        <v>4.9000000000000004</v>
      </c>
      <c r="J47" s="7">
        <v>422</v>
      </c>
      <c r="K47" s="7" t="s">
        <v>13025</v>
      </c>
      <c r="L47" s="7" t="s">
        <v>13026</v>
      </c>
      <c r="M47" s="7" t="s">
        <v>307</v>
      </c>
      <c r="N47" s="7" t="s">
        <v>13027</v>
      </c>
      <c r="O47" s="7"/>
      <c r="P47" s="7"/>
      <c r="Q47" s="7"/>
      <c r="R47" s="7"/>
      <c r="S47" s="7"/>
      <c r="T47" s="7"/>
      <c r="U47" s="7"/>
      <c r="V47" s="7"/>
      <c r="W47" s="7"/>
      <c r="X47" s="7"/>
      <c r="Y47" s="7"/>
      <c r="Z47" s="7"/>
      <c r="AA47" s="7"/>
      <c r="AB47" s="7"/>
      <c r="AC47" s="7"/>
      <c r="AD47" s="7"/>
    </row>
    <row r="48" spans="1:30" ht="22.5" customHeight="1">
      <c r="A48" t="s">
        <v>14468</v>
      </c>
      <c r="B48" s="7" t="s">
        <v>299</v>
      </c>
      <c r="C48" s="7" t="s">
        <v>13028</v>
      </c>
      <c r="D48" s="7" t="s">
        <v>13029</v>
      </c>
      <c r="E48" s="7" t="s">
        <v>13030</v>
      </c>
      <c r="F48" s="7" t="s">
        <v>13031</v>
      </c>
      <c r="G48" s="4"/>
      <c r="H48" s="10" t="s">
        <v>13032</v>
      </c>
      <c r="I48" s="7">
        <v>4.9000000000000004</v>
      </c>
      <c r="J48" s="7">
        <v>140</v>
      </c>
      <c r="K48" s="7" t="s">
        <v>13033</v>
      </c>
      <c r="L48" s="7" t="s">
        <v>13034</v>
      </c>
      <c r="M48" s="7" t="s">
        <v>307</v>
      </c>
      <c r="N48" s="7" t="s">
        <v>13035</v>
      </c>
      <c r="O48" s="7"/>
      <c r="P48" s="7"/>
      <c r="Q48" s="7"/>
      <c r="R48" s="7"/>
      <c r="S48" s="7"/>
      <c r="T48" s="7"/>
      <c r="U48" s="7"/>
      <c r="V48" s="7"/>
      <c r="W48" s="7"/>
      <c r="X48" s="7"/>
      <c r="Y48" s="7"/>
      <c r="Z48" s="7"/>
      <c r="AA48" s="7"/>
      <c r="AB48" s="7"/>
      <c r="AC48" s="7"/>
      <c r="AD48" s="7"/>
    </row>
    <row r="49" spans="1:30" ht="22.5" customHeight="1">
      <c r="A49" t="s">
        <v>14468</v>
      </c>
      <c r="B49" s="7" t="s">
        <v>299</v>
      </c>
      <c r="C49" s="7" t="s">
        <v>13036</v>
      </c>
      <c r="D49" s="7" t="s">
        <v>13037</v>
      </c>
      <c r="E49" s="7" t="s">
        <v>13038</v>
      </c>
      <c r="F49" s="7" t="s">
        <v>13039</v>
      </c>
      <c r="G49" s="4"/>
      <c r="H49" s="10" t="s">
        <v>13040</v>
      </c>
      <c r="I49" s="7">
        <v>4.9000000000000004</v>
      </c>
      <c r="J49" s="7">
        <v>211</v>
      </c>
      <c r="K49" s="7" t="s">
        <v>13041</v>
      </c>
      <c r="L49" s="7" t="s">
        <v>13018</v>
      </c>
      <c r="M49" s="7" t="s">
        <v>13042</v>
      </c>
      <c r="N49" s="7" t="s">
        <v>13043</v>
      </c>
      <c r="O49" s="7"/>
      <c r="P49" s="7"/>
      <c r="Q49" s="7"/>
      <c r="R49" s="7"/>
      <c r="S49" s="7"/>
      <c r="T49" s="7"/>
      <c r="U49" s="7"/>
      <c r="V49" s="7"/>
      <c r="W49" s="7"/>
      <c r="X49" s="7"/>
      <c r="Y49" s="7"/>
      <c r="Z49" s="7"/>
      <c r="AA49" s="7"/>
      <c r="AB49" s="7"/>
      <c r="AC49" s="7"/>
      <c r="AD49" s="7"/>
    </row>
    <row r="50" spans="1:30" ht="22.5" customHeight="1">
      <c r="A50" t="s">
        <v>14468</v>
      </c>
      <c r="B50" s="7" t="s">
        <v>299</v>
      </c>
      <c r="C50" s="7" t="s">
        <v>13044</v>
      </c>
      <c r="D50" s="7" t="s">
        <v>13045</v>
      </c>
      <c r="E50" s="7" t="s">
        <v>13046</v>
      </c>
      <c r="F50" s="7" t="s">
        <v>13047</v>
      </c>
      <c r="G50" s="4"/>
      <c r="H50" s="10" t="s">
        <v>13048</v>
      </c>
      <c r="I50" s="7">
        <v>4.9000000000000004</v>
      </c>
      <c r="J50" s="7">
        <v>84</v>
      </c>
      <c r="K50" s="7" t="s">
        <v>13049</v>
      </c>
      <c r="L50" s="7" t="s">
        <v>13050</v>
      </c>
      <c r="M50" s="7" t="s">
        <v>307</v>
      </c>
      <c r="N50" s="7" t="s">
        <v>13051</v>
      </c>
      <c r="O50" s="7"/>
      <c r="P50" s="7"/>
      <c r="Q50" s="7"/>
      <c r="R50" s="7"/>
      <c r="S50" s="7"/>
      <c r="T50" s="7"/>
      <c r="U50" s="7"/>
      <c r="V50" s="7"/>
      <c r="W50" s="7"/>
      <c r="X50" s="7"/>
      <c r="Y50" s="7"/>
      <c r="Z50" s="35"/>
      <c r="AA50" s="36"/>
      <c r="AB50" s="7"/>
      <c r="AC50" s="7"/>
      <c r="AD50" s="7"/>
    </row>
    <row r="51" spans="1:30" ht="22.5" customHeight="1">
      <c r="A51" t="s">
        <v>14468</v>
      </c>
      <c r="B51" s="7" t="s">
        <v>299</v>
      </c>
      <c r="C51" s="7" t="s">
        <v>13052</v>
      </c>
      <c r="D51" s="7" t="s">
        <v>13053</v>
      </c>
      <c r="E51" s="7" t="s">
        <v>13054</v>
      </c>
      <c r="F51" s="7" t="s">
        <v>13055</v>
      </c>
      <c r="G51" s="4"/>
      <c r="H51" s="10" t="s">
        <v>13056</v>
      </c>
      <c r="I51" s="7">
        <v>4.9000000000000004</v>
      </c>
      <c r="J51" s="7">
        <v>179</v>
      </c>
      <c r="K51" s="7" t="s">
        <v>13057</v>
      </c>
      <c r="L51" s="7" t="s">
        <v>13058</v>
      </c>
      <c r="M51" s="7" t="s">
        <v>13059</v>
      </c>
      <c r="N51" s="7" t="s">
        <v>13060</v>
      </c>
      <c r="O51" s="7"/>
      <c r="P51" s="7"/>
      <c r="Q51" s="7"/>
      <c r="R51" s="7"/>
      <c r="S51" s="7"/>
      <c r="T51" s="7"/>
      <c r="U51" s="7"/>
      <c r="V51" s="7"/>
      <c r="W51" s="7"/>
      <c r="X51" s="7"/>
      <c r="Y51" s="7"/>
      <c r="Z51" s="35"/>
      <c r="AA51" s="36"/>
      <c r="AB51" s="7"/>
      <c r="AC51" s="7"/>
      <c r="AD51" s="7"/>
    </row>
    <row r="52" spans="1:30" ht="22.5" customHeight="1">
      <c r="A52" t="s">
        <v>14468</v>
      </c>
      <c r="B52" s="7" t="s">
        <v>299</v>
      </c>
      <c r="C52" s="7" t="s">
        <v>13061</v>
      </c>
      <c r="D52" s="7" t="s">
        <v>13062</v>
      </c>
      <c r="E52" s="7" t="s">
        <v>13063</v>
      </c>
      <c r="F52" s="7" t="s">
        <v>13064</v>
      </c>
      <c r="G52" s="4"/>
      <c r="H52" s="10" t="s">
        <v>13065</v>
      </c>
      <c r="I52" s="7">
        <v>4.9000000000000004</v>
      </c>
      <c r="J52" s="7">
        <v>352</v>
      </c>
      <c r="K52" s="7" t="s">
        <v>13066</v>
      </c>
      <c r="L52" s="7" t="s">
        <v>13067</v>
      </c>
      <c r="M52" s="7" t="s">
        <v>13068</v>
      </c>
      <c r="N52" s="7" t="s">
        <v>13069</v>
      </c>
      <c r="O52" s="7"/>
      <c r="P52" s="7"/>
      <c r="Q52" s="7"/>
      <c r="R52" s="7"/>
      <c r="S52" s="7"/>
      <c r="T52" s="7"/>
      <c r="U52" s="7"/>
      <c r="V52" s="7"/>
      <c r="W52" s="7"/>
      <c r="X52" s="7"/>
      <c r="Y52" s="7"/>
      <c r="Z52" s="35"/>
      <c r="AA52" s="36"/>
      <c r="AB52" s="7"/>
      <c r="AC52" s="7"/>
      <c r="AD52" s="7"/>
    </row>
    <row r="53" spans="1:30" ht="22.5" customHeight="1">
      <c r="A53" t="s">
        <v>14468</v>
      </c>
      <c r="B53" s="7" t="s">
        <v>299</v>
      </c>
      <c r="C53" s="7" t="s">
        <v>13070</v>
      </c>
      <c r="D53" s="7" t="s">
        <v>13071</v>
      </c>
      <c r="E53" s="7" t="s">
        <v>13072</v>
      </c>
      <c r="F53" s="7" t="s">
        <v>13073</v>
      </c>
      <c r="G53" s="4"/>
      <c r="H53" s="10" t="s">
        <v>13074</v>
      </c>
      <c r="I53" s="7">
        <v>4.9000000000000004</v>
      </c>
      <c r="J53" s="7">
        <v>189</v>
      </c>
      <c r="K53" s="7" t="s">
        <v>13075</v>
      </c>
      <c r="L53" s="7" t="s">
        <v>13058</v>
      </c>
      <c r="M53" s="7" t="s">
        <v>13076</v>
      </c>
      <c r="N53" s="7" t="s">
        <v>13077</v>
      </c>
      <c r="O53" s="7"/>
      <c r="P53" s="7"/>
      <c r="Q53" s="7"/>
      <c r="R53" s="7"/>
      <c r="S53" s="35"/>
      <c r="T53" s="36"/>
      <c r="U53" s="36"/>
      <c r="V53" s="7"/>
      <c r="W53" s="7"/>
      <c r="X53" s="7"/>
      <c r="Y53" s="7"/>
      <c r="Z53" s="7"/>
      <c r="AA53" s="7"/>
      <c r="AB53" s="7"/>
      <c r="AC53" s="7"/>
      <c r="AD53" s="7"/>
    </row>
    <row r="54" spans="1:30" ht="22.5" customHeight="1">
      <c r="A54" t="s">
        <v>14468</v>
      </c>
      <c r="B54" s="7" t="s">
        <v>299</v>
      </c>
      <c r="C54" s="7" t="s">
        <v>13078</v>
      </c>
      <c r="D54" s="7" t="s">
        <v>13079</v>
      </c>
      <c r="E54" s="7" t="s">
        <v>13080</v>
      </c>
      <c r="F54" s="7" t="s">
        <v>13081</v>
      </c>
      <c r="G54" s="4"/>
      <c r="H54" s="10" t="s">
        <v>13082</v>
      </c>
      <c r="I54" s="9">
        <v>4.9000000000000004</v>
      </c>
      <c r="J54" s="9">
        <v>1107</v>
      </c>
      <c r="K54" s="7" t="s">
        <v>13083</v>
      </c>
      <c r="L54" s="7" t="s">
        <v>13084</v>
      </c>
      <c r="M54" s="7" t="s">
        <v>307</v>
      </c>
      <c r="N54" s="7" t="s">
        <v>13085</v>
      </c>
      <c r="O54" s="7"/>
      <c r="P54" s="7"/>
      <c r="Q54" s="7"/>
      <c r="R54" s="7"/>
      <c r="S54" s="35"/>
      <c r="T54" s="36"/>
      <c r="U54" s="7"/>
      <c r="V54" s="7"/>
      <c r="W54" s="7"/>
      <c r="X54" s="7"/>
      <c r="Y54" s="7"/>
      <c r="Z54" s="35"/>
      <c r="AA54" s="36"/>
      <c r="AB54" s="7"/>
      <c r="AC54" s="7"/>
      <c r="AD54" s="7"/>
    </row>
    <row r="55" spans="1:30" ht="22.5" customHeight="1">
      <c r="A55" t="s">
        <v>14468</v>
      </c>
      <c r="B55" s="7" t="s">
        <v>299</v>
      </c>
      <c r="C55" s="7" t="s">
        <v>13086</v>
      </c>
      <c r="D55" s="7" t="s">
        <v>13087</v>
      </c>
      <c r="E55" s="7" t="s">
        <v>13088</v>
      </c>
      <c r="F55" s="7" t="s">
        <v>13089</v>
      </c>
      <c r="G55" s="4"/>
      <c r="H55" s="11" t="s">
        <v>13090</v>
      </c>
      <c r="I55" s="7">
        <v>4.9000000000000004</v>
      </c>
      <c r="J55" s="7">
        <v>409</v>
      </c>
      <c r="K55" s="7" t="s">
        <v>13091</v>
      </c>
      <c r="L55" s="7" t="s">
        <v>13092</v>
      </c>
      <c r="M55" s="7" t="s">
        <v>307</v>
      </c>
      <c r="N55" s="7" t="s">
        <v>13093</v>
      </c>
      <c r="O55" s="7"/>
      <c r="P55" s="7"/>
      <c r="Q55" s="7"/>
      <c r="R55" s="7"/>
      <c r="S55" s="7"/>
      <c r="T55" s="7"/>
      <c r="U55" s="7"/>
      <c r="V55" s="7"/>
      <c r="W55" s="7"/>
      <c r="X55" s="7"/>
      <c r="Y55" s="7"/>
      <c r="Z55" s="7"/>
      <c r="AA55" s="7"/>
      <c r="AB55" s="7"/>
      <c r="AC55" s="7"/>
      <c r="AD55" s="7"/>
    </row>
    <row r="56" spans="1:30" ht="22.5" customHeight="1">
      <c r="A56" t="s">
        <v>14468</v>
      </c>
      <c r="B56" s="7" t="s">
        <v>299</v>
      </c>
      <c r="C56" s="7" t="s">
        <v>13094</v>
      </c>
      <c r="D56" s="7" t="s">
        <v>13095</v>
      </c>
      <c r="E56" s="7" t="s">
        <v>13096</v>
      </c>
      <c r="F56" s="7" t="s">
        <v>13097</v>
      </c>
      <c r="G56" s="4"/>
      <c r="H56" s="10" t="s">
        <v>13098</v>
      </c>
      <c r="I56" s="7">
        <v>5</v>
      </c>
      <c r="J56" s="7">
        <v>367</v>
      </c>
      <c r="K56" s="7" t="s">
        <v>13099</v>
      </c>
      <c r="L56" s="7" t="s">
        <v>12243</v>
      </c>
      <c r="M56" s="7" t="s">
        <v>307</v>
      </c>
      <c r="N56" s="7" t="s">
        <v>13100</v>
      </c>
      <c r="O56" s="7"/>
      <c r="P56" s="7"/>
      <c r="Q56" s="7"/>
      <c r="R56" s="7"/>
      <c r="S56" s="7"/>
      <c r="T56" s="7"/>
      <c r="U56" s="7"/>
      <c r="V56" s="7"/>
      <c r="W56" s="7"/>
      <c r="X56" s="7"/>
      <c r="Y56" s="7"/>
      <c r="Z56" s="7"/>
      <c r="AA56" s="7"/>
      <c r="AB56" s="7"/>
      <c r="AC56" s="7"/>
      <c r="AD56" s="7"/>
    </row>
    <row r="57" spans="1:30" ht="22.5" customHeight="1">
      <c r="A57" t="s">
        <v>14468</v>
      </c>
      <c r="B57" s="7" t="s">
        <v>299</v>
      </c>
      <c r="C57" s="7" t="s">
        <v>13101</v>
      </c>
      <c r="D57" s="7" t="s">
        <v>13102</v>
      </c>
      <c r="E57" s="7" t="s">
        <v>13103</v>
      </c>
      <c r="F57" s="7" t="s">
        <v>13104</v>
      </c>
      <c r="G57" s="4"/>
      <c r="H57" s="10" t="s">
        <v>13105</v>
      </c>
      <c r="I57" s="7">
        <v>5</v>
      </c>
      <c r="J57" s="7">
        <v>722</v>
      </c>
      <c r="K57" s="7" t="s">
        <v>13106</v>
      </c>
      <c r="L57" s="7" t="s">
        <v>13107</v>
      </c>
      <c r="M57" s="7" t="s">
        <v>307</v>
      </c>
      <c r="N57" s="7" t="s">
        <v>13108</v>
      </c>
      <c r="O57" s="7"/>
      <c r="P57" s="7"/>
      <c r="Q57" s="7"/>
      <c r="R57" s="7"/>
      <c r="S57" s="7"/>
      <c r="T57" s="7"/>
      <c r="U57" s="7"/>
      <c r="V57" s="7"/>
      <c r="W57" s="7"/>
      <c r="X57" s="7"/>
      <c r="Y57" s="7"/>
      <c r="Z57" s="7"/>
      <c r="AA57" s="7"/>
      <c r="AB57" s="7"/>
      <c r="AC57" s="7"/>
      <c r="AD57" s="7"/>
    </row>
    <row r="58" spans="1:30" ht="22.5" customHeight="1">
      <c r="A58" t="s">
        <v>14468</v>
      </c>
      <c r="B58" s="7" t="s">
        <v>299</v>
      </c>
      <c r="C58" s="7" t="s">
        <v>13109</v>
      </c>
      <c r="D58" s="7" t="s">
        <v>13110</v>
      </c>
      <c r="E58" s="7" t="s">
        <v>13111</v>
      </c>
      <c r="F58" s="7" t="s">
        <v>13112</v>
      </c>
      <c r="G58" s="4"/>
      <c r="H58" s="11" t="s">
        <v>13113</v>
      </c>
      <c r="I58" s="7">
        <v>5</v>
      </c>
      <c r="J58" s="7">
        <v>711</v>
      </c>
      <c r="K58" s="7" t="s">
        <v>13114</v>
      </c>
      <c r="L58" s="7" t="s">
        <v>13115</v>
      </c>
      <c r="M58" s="7" t="s">
        <v>307</v>
      </c>
      <c r="N58" s="7" t="s">
        <v>13116</v>
      </c>
      <c r="O58" s="7"/>
      <c r="P58" s="7"/>
      <c r="Q58" s="7"/>
      <c r="R58" s="7"/>
      <c r="S58" s="7"/>
      <c r="T58" s="7"/>
      <c r="U58" s="7"/>
      <c r="V58" s="7"/>
      <c r="W58" s="7"/>
      <c r="X58" s="7"/>
      <c r="Y58" s="7"/>
      <c r="Z58" s="7"/>
      <c r="AA58" s="7"/>
      <c r="AB58" s="7"/>
      <c r="AC58" s="7"/>
      <c r="AD58" s="7"/>
    </row>
    <row r="59" spans="1:30" ht="22.5" customHeight="1">
      <c r="A59" t="s">
        <v>14468</v>
      </c>
      <c r="B59" s="7" t="s">
        <v>299</v>
      </c>
      <c r="C59" s="7" t="s">
        <v>13117</v>
      </c>
      <c r="D59" s="7" t="s">
        <v>13118</v>
      </c>
      <c r="E59" s="7" t="s">
        <v>13119</v>
      </c>
      <c r="F59" s="7" t="s">
        <v>13120</v>
      </c>
      <c r="G59" s="4"/>
      <c r="H59" s="17" t="s">
        <v>13121</v>
      </c>
      <c r="I59" s="7">
        <v>4.9000000000000004</v>
      </c>
      <c r="J59" s="7">
        <v>114</v>
      </c>
      <c r="K59" s="7" t="s">
        <v>13122</v>
      </c>
      <c r="L59" s="7" t="s">
        <v>10214</v>
      </c>
      <c r="M59" s="7" t="s">
        <v>307</v>
      </c>
      <c r="N59" s="7" t="s">
        <v>13123</v>
      </c>
      <c r="O59" s="7"/>
      <c r="P59" s="7"/>
      <c r="Q59" s="7"/>
      <c r="R59" s="7"/>
      <c r="S59" s="7"/>
      <c r="T59" s="7"/>
      <c r="U59" s="7"/>
      <c r="V59" s="7"/>
      <c r="W59" s="7"/>
      <c r="X59" s="7"/>
      <c r="Y59" s="7"/>
      <c r="Z59" s="7"/>
      <c r="AA59" s="7"/>
      <c r="AB59" s="7"/>
      <c r="AC59" s="7"/>
      <c r="AD59" s="7"/>
    </row>
    <row r="60" spans="1:30" ht="22.5" customHeight="1">
      <c r="A60" t="s">
        <v>14468</v>
      </c>
      <c r="B60" s="7" t="s">
        <v>299</v>
      </c>
      <c r="C60" s="7" t="s">
        <v>13124</v>
      </c>
      <c r="D60" s="7" t="s">
        <v>13125</v>
      </c>
      <c r="E60" s="7" t="s">
        <v>13126</v>
      </c>
      <c r="F60" s="7" t="s">
        <v>13127</v>
      </c>
      <c r="G60" s="4"/>
      <c r="H60" s="17" t="s">
        <v>13128</v>
      </c>
      <c r="I60" s="7">
        <v>5</v>
      </c>
      <c r="J60" s="7">
        <v>11</v>
      </c>
      <c r="K60" s="7" t="s">
        <v>13129</v>
      </c>
      <c r="L60" s="7" t="s">
        <v>13130</v>
      </c>
      <c r="M60" s="7" t="s">
        <v>307</v>
      </c>
      <c r="N60" s="7" t="s">
        <v>13131</v>
      </c>
      <c r="O60" s="7"/>
      <c r="P60" s="7"/>
      <c r="Q60" s="7"/>
      <c r="R60" s="7"/>
      <c r="S60" s="7"/>
      <c r="T60" s="7"/>
      <c r="U60" s="7"/>
      <c r="V60" s="7"/>
      <c r="W60" s="7"/>
      <c r="X60" s="7"/>
      <c r="Y60" s="7"/>
      <c r="Z60" s="7"/>
      <c r="AA60" s="7"/>
      <c r="AB60" s="7"/>
      <c r="AC60" s="7"/>
      <c r="AD60" s="7"/>
    </row>
    <row r="61" spans="1:30" ht="22.5" customHeight="1">
      <c r="A61" t="s">
        <v>14468</v>
      </c>
      <c r="B61" s="7" t="s">
        <v>299</v>
      </c>
      <c r="C61" s="7" t="s">
        <v>13132</v>
      </c>
      <c r="D61" s="7" t="s">
        <v>13133</v>
      </c>
      <c r="E61" s="7" t="s">
        <v>13134</v>
      </c>
      <c r="F61" s="7" t="s">
        <v>13135</v>
      </c>
      <c r="G61" s="4"/>
      <c r="H61" s="17" t="s">
        <v>13136</v>
      </c>
      <c r="I61" s="7">
        <v>4.7</v>
      </c>
      <c r="J61" s="7">
        <v>88</v>
      </c>
      <c r="K61" s="7" t="s">
        <v>13137</v>
      </c>
      <c r="L61" s="7" t="s">
        <v>13138</v>
      </c>
      <c r="M61" s="7" t="s">
        <v>307</v>
      </c>
      <c r="N61" s="7" t="s">
        <v>13139</v>
      </c>
      <c r="O61" s="7"/>
      <c r="P61" s="7"/>
      <c r="Q61" s="7"/>
      <c r="R61" s="7"/>
      <c r="S61" s="7"/>
      <c r="T61" s="7"/>
      <c r="U61" s="7"/>
      <c r="V61" s="7"/>
      <c r="W61" s="7"/>
      <c r="X61" s="7"/>
      <c r="Y61" s="7"/>
      <c r="Z61" s="7"/>
      <c r="AA61" s="7"/>
      <c r="AB61" s="7"/>
      <c r="AC61" s="7"/>
      <c r="AD61" s="7"/>
    </row>
    <row r="62" spans="1:30" ht="22.5" customHeight="1">
      <c r="A62" t="s">
        <v>14468</v>
      </c>
      <c r="B62" s="7" t="s">
        <v>446</v>
      </c>
      <c r="C62" s="7" t="s">
        <v>13140</v>
      </c>
      <c r="D62" s="7" t="s">
        <v>13141</v>
      </c>
      <c r="E62" s="7" t="s">
        <v>13142</v>
      </c>
      <c r="F62" s="7" t="s">
        <v>13143</v>
      </c>
      <c r="G62" s="4"/>
      <c r="H62" s="17" t="s">
        <v>13144</v>
      </c>
      <c r="I62" s="7">
        <v>4.7</v>
      </c>
      <c r="J62" s="7">
        <v>937</v>
      </c>
      <c r="K62" s="7" t="s">
        <v>13145</v>
      </c>
      <c r="L62" s="7" t="s">
        <v>11696</v>
      </c>
      <c r="M62" s="7" t="s">
        <v>454</v>
      </c>
      <c r="N62" s="7" t="s">
        <v>13146</v>
      </c>
      <c r="O62" s="7"/>
      <c r="P62" s="7"/>
      <c r="Q62" s="7"/>
      <c r="R62" s="7"/>
      <c r="S62" s="7"/>
      <c r="T62" s="7"/>
      <c r="U62" s="7"/>
      <c r="V62" s="7"/>
      <c r="W62" s="7"/>
      <c r="X62" s="7"/>
      <c r="Y62" s="7"/>
      <c r="Z62" s="7"/>
      <c r="AA62" s="7"/>
      <c r="AB62" s="7"/>
      <c r="AC62" s="7"/>
      <c r="AD62" s="7"/>
    </row>
    <row r="63" spans="1:30" ht="22.5" customHeight="1">
      <c r="A63" t="s">
        <v>14468</v>
      </c>
      <c r="B63" s="7" t="s">
        <v>446</v>
      </c>
      <c r="C63" s="7" t="s">
        <v>13147</v>
      </c>
      <c r="D63" s="7" t="s">
        <v>13148</v>
      </c>
      <c r="E63" s="7" t="s">
        <v>13149</v>
      </c>
      <c r="F63" s="7" t="s">
        <v>13150</v>
      </c>
      <c r="G63" s="4"/>
      <c r="H63" s="17" t="s">
        <v>13151</v>
      </c>
      <c r="I63" s="7">
        <v>4.9000000000000004</v>
      </c>
      <c r="J63" s="7">
        <v>486</v>
      </c>
      <c r="K63" s="7" t="s">
        <v>13152</v>
      </c>
      <c r="L63" s="7" t="s">
        <v>13153</v>
      </c>
      <c r="M63" s="7" t="s">
        <v>454</v>
      </c>
      <c r="N63" s="7" t="s">
        <v>13154</v>
      </c>
      <c r="O63" s="7"/>
      <c r="P63" s="7"/>
      <c r="Q63" s="7"/>
      <c r="R63" s="7"/>
      <c r="S63" s="7"/>
      <c r="T63" s="7"/>
      <c r="U63" s="7"/>
      <c r="V63" s="7"/>
      <c r="W63" s="7"/>
      <c r="X63" s="7"/>
      <c r="Y63" s="7"/>
      <c r="Z63" s="7"/>
      <c r="AA63" s="7"/>
      <c r="AB63" s="7"/>
      <c r="AC63" s="7"/>
      <c r="AD63" s="7"/>
    </row>
    <row r="64" spans="1:30" ht="22.5" customHeight="1">
      <c r="A64" t="s">
        <v>14468</v>
      </c>
      <c r="B64" s="7" t="s">
        <v>446</v>
      </c>
      <c r="C64" s="7" t="s">
        <v>13155</v>
      </c>
      <c r="D64" s="7" t="s">
        <v>13156</v>
      </c>
      <c r="E64" s="7" t="s">
        <v>13157</v>
      </c>
      <c r="F64" s="7" t="s">
        <v>13158</v>
      </c>
      <c r="G64" s="4"/>
      <c r="H64" s="17" t="s">
        <v>13159</v>
      </c>
      <c r="I64" s="7">
        <v>5</v>
      </c>
      <c r="J64" s="7">
        <v>38</v>
      </c>
      <c r="K64" s="7" t="s">
        <v>13160</v>
      </c>
      <c r="L64" s="7" t="s">
        <v>11696</v>
      </c>
      <c r="M64" s="7" t="s">
        <v>454</v>
      </c>
      <c r="N64" s="7" t="s">
        <v>13161</v>
      </c>
      <c r="O64" s="7"/>
      <c r="P64" s="7"/>
      <c r="Q64" s="7"/>
      <c r="R64" s="7"/>
      <c r="S64" s="7"/>
      <c r="T64" s="7"/>
      <c r="U64" s="7"/>
      <c r="V64" s="7"/>
      <c r="W64" s="7"/>
      <c r="X64" s="7"/>
      <c r="Y64" s="7"/>
      <c r="Z64" s="7"/>
      <c r="AA64" s="7"/>
      <c r="AB64" s="7"/>
      <c r="AC64" s="7"/>
      <c r="AD64" s="7"/>
    </row>
    <row r="65" spans="1:30" ht="22.5" customHeight="1">
      <c r="A65" t="s">
        <v>14468</v>
      </c>
      <c r="B65" s="7" t="s">
        <v>446</v>
      </c>
      <c r="C65" s="7" t="s">
        <v>13162</v>
      </c>
      <c r="D65" s="7" t="s">
        <v>13163</v>
      </c>
      <c r="E65" s="7" t="s">
        <v>13164</v>
      </c>
      <c r="F65" s="7" t="s">
        <v>13165</v>
      </c>
      <c r="G65" s="4"/>
      <c r="H65" s="17" t="s">
        <v>13166</v>
      </c>
      <c r="I65" s="7">
        <v>4.9000000000000004</v>
      </c>
      <c r="J65" s="7">
        <v>162</v>
      </c>
      <c r="K65" s="7" t="s">
        <v>13167</v>
      </c>
      <c r="L65" s="7" t="s">
        <v>13168</v>
      </c>
      <c r="M65" s="7" t="s">
        <v>454</v>
      </c>
      <c r="N65" s="7" t="s">
        <v>13169</v>
      </c>
      <c r="O65" s="7"/>
      <c r="P65" s="7"/>
      <c r="Q65" s="7"/>
      <c r="R65" s="7"/>
      <c r="S65" s="7"/>
      <c r="T65" s="7"/>
      <c r="U65" s="7"/>
      <c r="V65" s="7"/>
      <c r="W65" s="7"/>
      <c r="X65" s="7"/>
      <c r="Y65" s="7"/>
      <c r="Z65" s="7"/>
      <c r="AA65" s="7"/>
      <c r="AB65" s="7"/>
      <c r="AC65" s="7"/>
      <c r="AD65" s="7"/>
    </row>
    <row r="66" spans="1:30" ht="22.5" customHeight="1">
      <c r="A66" t="s">
        <v>14468</v>
      </c>
      <c r="B66" s="7" t="s">
        <v>446</v>
      </c>
      <c r="C66" s="7" t="s">
        <v>13170</v>
      </c>
      <c r="D66" s="7" t="s">
        <v>13171</v>
      </c>
      <c r="E66" s="7" t="s">
        <v>13172</v>
      </c>
      <c r="F66" s="7" t="s">
        <v>13173</v>
      </c>
      <c r="G66" s="4"/>
      <c r="H66" s="17" t="s">
        <v>13174</v>
      </c>
      <c r="I66" s="7">
        <v>5</v>
      </c>
      <c r="J66" s="7">
        <v>63</v>
      </c>
      <c r="K66" s="7" t="s">
        <v>13175</v>
      </c>
      <c r="L66" s="7" t="s">
        <v>13176</v>
      </c>
      <c r="M66" s="7" t="s">
        <v>454</v>
      </c>
      <c r="N66" s="7" t="s">
        <v>13177</v>
      </c>
      <c r="O66" s="7"/>
      <c r="P66" s="7"/>
      <c r="Q66" s="7"/>
      <c r="R66" s="7"/>
      <c r="S66" s="7"/>
      <c r="T66" s="7"/>
      <c r="U66" s="7"/>
      <c r="V66" s="7"/>
      <c r="W66" s="7"/>
      <c r="X66" s="7"/>
      <c r="Y66" s="7"/>
      <c r="Z66" s="7"/>
      <c r="AA66" s="7"/>
      <c r="AB66" s="7"/>
      <c r="AC66" s="7"/>
      <c r="AD66" s="7"/>
    </row>
    <row r="67" spans="1:30" ht="22.5" customHeight="1">
      <c r="A67" t="s">
        <v>14468</v>
      </c>
      <c r="B67" s="7" t="s">
        <v>446</v>
      </c>
      <c r="C67" s="7" t="s">
        <v>13178</v>
      </c>
      <c r="D67" s="7" t="s">
        <v>13179</v>
      </c>
      <c r="E67" s="7" t="s">
        <v>13180</v>
      </c>
      <c r="F67" s="7" t="s">
        <v>13181</v>
      </c>
      <c r="G67" s="4"/>
      <c r="H67" s="17" t="s">
        <v>13182</v>
      </c>
      <c r="I67" s="7">
        <v>4.8</v>
      </c>
      <c r="J67" s="7">
        <v>160</v>
      </c>
      <c r="K67" s="7" t="s">
        <v>13183</v>
      </c>
      <c r="L67" s="7" t="s">
        <v>10358</v>
      </c>
      <c r="M67" s="7" t="s">
        <v>454</v>
      </c>
      <c r="N67" s="7" t="s">
        <v>13184</v>
      </c>
      <c r="O67" s="7"/>
      <c r="P67" s="7"/>
      <c r="Q67" s="7"/>
      <c r="R67" s="7"/>
      <c r="S67" s="7"/>
      <c r="T67" s="7"/>
      <c r="U67" s="7"/>
      <c r="V67" s="7"/>
      <c r="W67" s="7"/>
      <c r="X67" s="7"/>
      <c r="Y67" s="7"/>
      <c r="Z67" s="7"/>
      <c r="AA67" s="7"/>
      <c r="AB67" s="7"/>
      <c r="AC67" s="7"/>
      <c r="AD67" s="7"/>
    </row>
    <row r="68" spans="1:30" ht="22.5" customHeight="1">
      <c r="A68" t="s">
        <v>14468</v>
      </c>
      <c r="B68" s="7" t="s">
        <v>446</v>
      </c>
      <c r="C68" s="7" t="s">
        <v>13185</v>
      </c>
      <c r="D68" s="7" t="s">
        <v>13186</v>
      </c>
      <c r="E68" s="7" t="s">
        <v>13187</v>
      </c>
      <c r="F68" s="7" t="s">
        <v>13188</v>
      </c>
      <c r="G68" s="4"/>
      <c r="H68" s="17" t="s">
        <v>13189</v>
      </c>
      <c r="I68" s="7">
        <v>4.9000000000000004</v>
      </c>
      <c r="J68" s="7">
        <v>137</v>
      </c>
      <c r="K68" s="7" t="s">
        <v>13190</v>
      </c>
      <c r="L68" s="7" t="s">
        <v>11696</v>
      </c>
      <c r="M68" s="7" t="s">
        <v>454</v>
      </c>
      <c r="N68" s="7" t="s">
        <v>13191</v>
      </c>
      <c r="O68" s="7"/>
      <c r="P68" s="7"/>
      <c r="Q68" s="7"/>
      <c r="R68" s="7"/>
      <c r="S68" s="7"/>
      <c r="T68" s="7"/>
      <c r="U68" s="7"/>
      <c r="V68" s="7"/>
      <c r="W68" s="7"/>
      <c r="X68" s="7"/>
      <c r="Y68" s="7"/>
      <c r="Z68" s="7"/>
      <c r="AA68" s="7"/>
      <c r="AB68" s="7"/>
      <c r="AC68" s="7"/>
      <c r="AD68" s="7"/>
    </row>
    <row r="69" spans="1:30" ht="22.5" customHeight="1">
      <c r="A69" t="s">
        <v>14468</v>
      </c>
      <c r="B69" s="7" t="s">
        <v>446</v>
      </c>
      <c r="C69" s="7" t="s">
        <v>13192</v>
      </c>
      <c r="D69" s="7" t="s">
        <v>13193</v>
      </c>
      <c r="E69" s="7" t="s">
        <v>13194</v>
      </c>
      <c r="F69" s="7" t="s">
        <v>13195</v>
      </c>
      <c r="G69" s="4"/>
      <c r="H69" s="17" t="s">
        <v>13196</v>
      </c>
      <c r="I69" s="9">
        <v>4.8</v>
      </c>
      <c r="J69" s="9">
        <v>1050</v>
      </c>
      <c r="K69" s="7" t="s">
        <v>13197</v>
      </c>
      <c r="L69" s="7" t="s">
        <v>9294</v>
      </c>
      <c r="M69" s="7" t="s">
        <v>454</v>
      </c>
      <c r="N69" s="7" t="s">
        <v>13198</v>
      </c>
      <c r="O69" s="7"/>
      <c r="P69" s="7"/>
      <c r="Q69" s="7"/>
      <c r="R69" s="7"/>
      <c r="S69" s="7"/>
      <c r="T69" s="7"/>
      <c r="U69" s="7"/>
      <c r="V69" s="7"/>
      <c r="W69" s="7"/>
      <c r="X69" s="7"/>
      <c r="Y69" s="7"/>
      <c r="Z69" s="7"/>
      <c r="AA69" s="7"/>
      <c r="AB69" s="7"/>
      <c r="AC69" s="7"/>
      <c r="AD69" s="7"/>
    </row>
    <row r="70" spans="1:30" ht="22.5" customHeight="1">
      <c r="A70" t="s">
        <v>14468</v>
      </c>
      <c r="B70" s="7" t="s">
        <v>446</v>
      </c>
      <c r="C70" s="7" t="s">
        <v>13199</v>
      </c>
      <c r="D70" s="7" t="s">
        <v>13200</v>
      </c>
      <c r="E70" s="7" t="s">
        <v>13201</v>
      </c>
      <c r="F70" s="7" t="s">
        <v>13202</v>
      </c>
      <c r="G70" s="4"/>
      <c r="H70" s="17" t="s">
        <v>13203</v>
      </c>
      <c r="I70" s="7">
        <v>4.7</v>
      </c>
      <c r="J70" s="7">
        <v>419</v>
      </c>
      <c r="K70" s="7" t="s">
        <v>13204</v>
      </c>
      <c r="L70" s="7" t="s">
        <v>9190</v>
      </c>
      <c r="M70" s="7" t="s">
        <v>454</v>
      </c>
      <c r="N70" s="7" t="s">
        <v>13205</v>
      </c>
      <c r="O70" s="7"/>
      <c r="P70" s="7"/>
      <c r="Q70" s="7"/>
      <c r="R70" s="7"/>
      <c r="S70" s="7"/>
      <c r="T70" s="7"/>
      <c r="U70" s="7"/>
      <c r="V70" s="7"/>
      <c r="W70" s="7"/>
      <c r="X70" s="7"/>
      <c r="Y70" s="7"/>
      <c r="Z70" s="7"/>
      <c r="AA70" s="7"/>
      <c r="AB70" s="7"/>
      <c r="AC70" s="7"/>
      <c r="AD70" s="7"/>
    </row>
    <row r="71" spans="1:30" ht="22.5" customHeight="1">
      <c r="A71" t="s">
        <v>14468</v>
      </c>
      <c r="B71" s="7" t="s">
        <v>446</v>
      </c>
      <c r="C71" s="7" t="s">
        <v>13206</v>
      </c>
      <c r="D71" s="7" t="s">
        <v>13207</v>
      </c>
      <c r="E71" s="7" t="s">
        <v>13208</v>
      </c>
      <c r="F71" s="7" t="s">
        <v>13209</v>
      </c>
      <c r="G71" s="4"/>
      <c r="H71" s="17" t="s">
        <v>13210</v>
      </c>
      <c r="I71" s="9">
        <v>4.9000000000000004</v>
      </c>
      <c r="J71" s="9">
        <v>1683</v>
      </c>
      <c r="K71" s="7" t="s">
        <v>11771</v>
      </c>
      <c r="L71" s="7" t="s">
        <v>13211</v>
      </c>
      <c r="M71" s="7" t="s">
        <v>454</v>
      </c>
      <c r="N71" s="7" t="s">
        <v>13212</v>
      </c>
      <c r="O71" s="7"/>
      <c r="P71" s="7"/>
      <c r="Q71" s="7"/>
      <c r="R71" s="7"/>
      <c r="S71" s="7"/>
      <c r="T71" s="7"/>
      <c r="U71" s="7"/>
      <c r="V71" s="7"/>
      <c r="W71" s="7"/>
      <c r="X71" s="7"/>
      <c r="Y71" s="7"/>
      <c r="Z71" s="7"/>
      <c r="AA71" s="7"/>
      <c r="AB71" s="7"/>
      <c r="AC71" s="7"/>
      <c r="AD71" s="7"/>
    </row>
    <row r="72" spans="1:30" ht="22.5" customHeight="1">
      <c r="A72" t="s">
        <v>14468</v>
      </c>
      <c r="B72" s="7" t="s">
        <v>446</v>
      </c>
      <c r="C72" s="7" t="s">
        <v>13213</v>
      </c>
      <c r="D72" s="7" t="s">
        <v>13214</v>
      </c>
      <c r="E72" s="7" t="s">
        <v>13215</v>
      </c>
      <c r="F72" s="7" t="s">
        <v>13216</v>
      </c>
      <c r="G72" s="4"/>
      <c r="H72" s="17" t="s">
        <v>13217</v>
      </c>
      <c r="I72" s="7">
        <v>2.2999999999999998</v>
      </c>
      <c r="J72" s="7">
        <v>29</v>
      </c>
      <c r="K72" s="7" t="s">
        <v>13218</v>
      </c>
      <c r="L72" s="7" t="s">
        <v>13219</v>
      </c>
      <c r="M72" s="7" t="s">
        <v>9289</v>
      </c>
      <c r="N72" s="7" t="s">
        <v>13220</v>
      </c>
      <c r="O72" s="7"/>
      <c r="P72" s="7"/>
      <c r="Q72" s="7"/>
      <c r="R72" s="7"/>
      <c r="S72" s="7"/>
      <c r="T72" s="7"/>
      <c r="U72" s="7"/>
      <c r="V72" s="7"/>
      <c r="W72" s="7"/>
      <c r="X72" s="7"/>
      <c r="Y72" s="7"/>
      <c r="Z72" s="7"/>
      <c r="AA72" s="7"/>
      <c r="AB72" s="7"/>
      <c r="AC72" s="7"/>
      <c r="AD72" s="7"/>
    </row>
    <row r="73" spans="1:30" ht="22.5" customHeight="1">
      <c r="A73" t="s">
        <v>14468</v>
      </c>
      <c r="B73" s="7" t="s">
        <v>446</v>
      </c>
      <c r="C73" s="7" t="s">
        <v>13221</v>
      </c>
      <c r="D73" s="7" t="s">
        <v>13222</v>
      </c>
      <c r="E73" s="7" t="s">
        <v>13223</v>
      </c>
      <c r="F73" s="7" t="s">
        <v>13224</v>
      </c>
      <c r="G73" s="4"/>
      <c r="H73" s="17" t="s">
        <v>13225</v>
      </c>
      <c r="I73" s="7">
        <v>4.8</v>
      </c>
      <c r="J73" s="7">
        <v>110</v>
      </c>
      <c r="K73" s="7" t="s">
        <v>13226</v>
      </c>
      <c r="L73" s="7" t="s">
        <v>10406</v>
      </c>
      <c r="M73" s="7" t="s">
        <v>454</v>
      </c>
      <c r="N73" s="7" t="s">
        <v>13227</v>
      </c>
      <c r="O73" s="7"/>
      <c r="P73" s="7"/>
      <c r="Q73" s="7"/>
      <c r="R73" s="7"/>
      <c r="S73" s="7"/>
      <c r="T73" s="7"/>
      <c r="U73" s="7"/>
      <c r="V73" s="7"/>
      <c r="W73" s="7"/>
      <c r="X73" s="7"/>
      <c r="Y73" s="7"/>
      <c r="Z73" s="7"/>
      <c r="AA73" s="7"/>
      <c r="AB73" s="7"/>
      <c r="AC73" s="7"/>
      <c r="AD73" s="7"/>
    </row>
    <row r="74" spans="1:30" ht="22.5" customHeight="1">
      <c r="A74" t="s">
        <v>14468</v>
      </c>
      <c r="B74" s="7" t="s">
        <v>446</v>
      </c>
      <c r="C74" s="7" t="s">
        <v>13228</v>
      </c>
      <c r="D74" s="7" t="s">
        <v>13229</v>
      </c>
      <c r="E74" s="7" t="s">
        <v>13230</v>
      </c>
      <c r="F74" s="7" t="s">
        <v>13231</v>
      </c>
      <c r="G74" s="4"/>
      <c r="H74" s="17" t="s">
        <v>13232</v>
      </c>
      <c r="I74" s="7">
        <v>4.7</v>
      </c>
      <c r="J74" s="7">
        <v>361</v>
      </c>
      <c r="K74" s="7" t="s">
        <v>13233</v>
      </c>
      <c r="L74" s="7" t="s">
        <v>11730</v>
      </c>
      <c r="M74" s="7" t="s">
        <v>454</v>
      </c>
      <c r="N74" s="7" t="s">
        <v>13234</v>
      </c>
      <c r="O74" s="7"/>
      <c r="P74" s="7"/>
      <c r="Q74" s="7"/>
      <c r="R74" s="7"/>
      <c r="S74" s="7"/>
      <c r="T74" s="7"/>
      <c r="U74" s="7"/>
      <c r="V74" s="7"/>
      <c r="W74" s="7"/>
      <c r="X74" s="7"/>
      <c r="Y74" s="7"/>
      <c r="Z74" s="7"/>
      <c r="AA74" s="7"/>
      <c r="AB74" s="7"/>
      <c r="AC74" s="7"/>
      <c r="AD74" s="7"/>
    </row>
    <row r="75" spans="1:30" ht="22.5" customHeight="1">
      <c r="A75" t="s">
        <v>14468</v>
      </c>
      <c r="B75" s="7" t="s">
        <v>446</v>
      </c>
      <c r="C75" s="7" t="s">
        <v>13235</v>
      </c>
      <c r="D75" s="7" t="s">
        <v>13236</v>
      </c>
      <c r="E75" s="7" t="s">
        <v>13237</v>
      </c>
      <c r="F75" s="7" t="s">
        <v>13238</v>
      </c>
      <c r="G75" s="4"/>
      <c r="H75" s="17" t="s">
        <v>13239</v>
      </c>
      <c r="I75" s="7">
        <v>5</v>
      </c>
      <c r="J75" s="7">
        <v>45</v>
      </c>
      <c r="K75" s="7" t="s">
        <v>13240</v>
      </c>
      <c r="L75" s="7" t="s">
        <v>13241</v>
      </c>
      <c r="M75" s="7" t="s">
        <v>454</v>
      </c>
      <c r="N75" s="7" t="s">
        <v>13242</v>
      </c>
      <c r="O75" s="7"/>
      <c r="P75" s="7"/>
      <c r="Q75" s="7"/>
      <c r="R75" s="7"/>
      <c r="S75" s="7"/>
      <c r="T75" s="7"/>
      <c r="U75" s="7"/>
      <c r="V75" s="7"/>
      <c r="W75" s="7"/>
      <c r="X75" s="7"/>
      <c r="Y75" s="7"/>
      <c r="Z75" s="7"/>
      <c r="AA75" s="7"/>
      <c r="AB75" s="7"/>
      <c r="AC75" s="7"/>
      <c r="AD75" s="7"/>
    </row>
    <row r="76" spans="1:30" ht="22.5" customHeight="1">
      <c r="A76" t="s">
        <v>14468</v>
      </c>
      <c r="B76" s="7" t="s">
        <v>446</v>
      </c>
      <c r="C76" s="7" t="s">
        <v>13243</v>
      </c>
      <c r="D76" s="7" t="s">
        <v>13244</v>
      </c>
      <c r="E76" s="7" t="s">
        <v>13245</v>
      </c>
      <c r="F76" s="7" t="s">
        <v>13246</v>
      </c>
      <c r="G76" s="4"/>
      <c r="H76" s="11" t="s">
        <v>13247</v>
      </c>
      <c r="I76" s="7">
        <v>5</v>
      </c>
      <c r="J76" s="7">
        <v>33</v>
      </c>
      <c r="K76" s="7" t="s">
        <v>13248</v>
      </c>
      <c r="L76" s="7" t="s">
        <v>10406</v>
      </c>
      <c r="M76" s="7" t="s">
        <v>454</v>
      </c>
      <c r="N76" s="7" t="s">
        <v>13249</v>
      </c>
      <c r="O76" s="7"/>
      <c r="P76" s="7"/>
      <c r="Q76" s="7"/>
      <c r="R76" s="7"/>
      <c r="S76" s="7"/>
      <c r="T76" s="7"/>
      <c r="U76" s="7"/>
      <c r="V76" s="7"/>
      <c r="W76" s="7"/>
      <c r="X76" s="7"/>
      <c r="Y76" s="7"/>
      <c r="Z76" s="7"/>
      <c r="AA76" s="7"/>
      <c r="AB76" s="7"/>
      <c r="AC76" s="7"/>
      <c r="AD76" s="7"/>
    </row>
    <row r="77" spans="1:30" ht="22.5" customHeight="1">
      <c r="A77" t="s">
        <v>14468</v>
      </c>
      <c r="B77" s="7" t="s">
        <v>446</v>
      </c>
      <c r="C77" s="7" t="s">
        <v>13250</v>
      </c>
      <c r="D77" s="7" t="s">
        <v>13251</v>
      </c>
      <c r="E77" s="7" t="s">
        <v>13252</v>
      </c>
      <c r="F77" s="7" t="s">
        <v>13181</v>
      </c>
      <c r="G77" s="4"/>
      <c r="H77" s="17" t="s">
        <v>13253</v>
      </c>
      <c r="I77" s="7">
        <v>5</v>
      </c>
      <c r="J77" s="7">
        <v>151</v>
      </c>
      <c r="K77" s="7" t="s">
        <v>13254</v>
      </c>
      <c r="L77" s="7" t="s">
        <v>10358</v>
      </c>
      <c r="M77" s="7" t="s">
        <v>454</v>
      </c>
      <c r="N77" s="7" t="s">
        <v>13255</v>
      </c>
      <c r="O77" s="7"/>
      <c r="P77" s="7"/>
      <c r="Q77" s="7"/>
      <c r="R77" s="7"/>
      <c r="S77" s="7"/>
      <c r="T77" s="7"/>
      <c r="U77" s="7"/>
      <c r="V77" s="7"/>
      <c r="W77" s="7"/>
      <c r="X77" s="7"/>
      <c r="Y77" s="7"/>
      <c r="Z77" s="7"/>
      <c r="AA77" s="7"/>
      <c r="AB77" s="7"/>
      <c r="AC77" s="7"/>
      <c r="AD77" s="7"/>
    </row>
    <row r="78" spans="1:30" ht="22.5" customHeight="1">
      <c r="A78" t="s">
        <v>14468</v>
      </c>
      <c r="B78" s="7" t="s">
        <v>446</v>
      </c>
      <c r="C78" s="7" t="s">
        <v>13256</v>
      </c>
      <c r="D78" s="7" t="s">
        <v>13257</v>
      </c>
      <c r="E78" s="7" t="s">
        <v>13258</v>
      </c>
      <c r="F78" s="7" t="s">
        <v>13259</v>
      </c>
      <c r="G78" s="4"/>
      <c r="H78" s="17" t="s">
        <v>13260</v>
      </c>
      <c r="I78" s="7">
        <v>4.2</v>
      </c>
      <c r="J78" s="7">
        <v>108</v>
      </c>
      <c r="K78" s="7" t="s">
        <v>13261</v>
      </c>
      <c r="L78" s="7" t="s">
        <v>11696</v>
      </c>
      <c r="M78" s="7" t="s">
        <v>454</v>
      </c>
      <c r="N78" s="7" t="s">
        <v>13262</v>
      </c>
      <c r="O78" s="7"/>
      <c r="P78" s="7"/>
      <c r="Q78" s="7"/>
      <c r="R78" s="7"/>
      <c r="S78" s="7"/>
      <c r="T78" s="7"/>
      <c r="U78" s="7"/>
      <c r="V78" s="7"/>
      <c r="W78" s="7"/>
      <c r="X78" s="7"/>
      <c r="Y78" s="7"/>
      <c r="Z78" s="7"/>
      <c r="AA78" s="7"/>
      <c r="AB78" s="7"/>
      <c r="AC78" s="7"/>
      <c r="AD78" s="7"/>
    </row>
    <row r="79" spans="1:30" ht="22.5" customHeight="1">
      <c r="A79" t="s">
        <v>14468</v>
      </c>
      <c r="B79" s="7" t="s">
        <v>446</v>
      </c>
      <c r="C79" s="7" t="s">
        <v>13263</v>
      </c>
      <c r="D79" s="7" t="s">
        <v>13264</v>
      </c>
      <c r="E79" s="7" t="s">
        <v>13265</v>
      </c>
      <c r="F79" s="7" t="s">
        <v>13216</v>
      </c>
      <c r="G79" s="4"/>
      <c r="H79" s="11" t="s">
        <v>13266</v>
      </c>
      <c r="I79" s="7">
        <v>4.3</v>
      </c>
      <c r="J79" s="7">
        <v>48</v>
      </c>
      <c r="K79" s="7" t="s">
        <v>13267</v>
      </c>
      <c r="L79" s="7" t="s">
        <v>13268</v>
      </c>
      <c r="M79" s="7" t="s">
        <v>454</v>
      </c>
      <c r="N79" s="7" t="s">
        <v>13269</v>
      </c>
      <c r="O79" s="7"/>
      <c r="P79" s="7"/>
      <c r="Q79" s="7"/>
      <c r="R79" s="7"/>
      <c r="S79" s="7"/>
      <c r="T79" s="7"/>
      <c r="U79" s="7"/>
      <c r="V79" s="7"/>
      <c r="W79" s="7"/>
      <c r="X79" s="7"/>
      <c r="Y79" s="7"/>
      <c r="Z79" s="7"/>
      <c r="AA79" s="7"/>
      <c r="AB79" s="7"/>
      <c r="AC79" s="7"/>
      <c r="AD79" s="7"/>
    </row>
    <row r="80" spans="1:30" ht="22.5" customHeight="1">
      <c r="A80" t="s">
        <v>14468</v>
      </c>
      <c r="B80" s="7" t="s">
        <v>446</v>
      </c>
      <c r="C80" s="7" t="s">
        <v>13270</v>
      </c>
      <c r="D80" s="7" t="s">
        <v>13271</v>
      </c>
      <c r="E80" s="7" t="s">
        <v>13272</v>
      </c>
      <c r="F80" s="7" t="s">
        <v>13273</v>
      </c>
      <c r="G80" s="4"/>
      <c r="H80" s="17" t="s">
        <v>13274</v>
      </c>
      <c r="I80" s="7">
        <v>4.9000000000000004</v>
      </c>
      <c r="J80" s="7">
        <v>33</v>
      </c>
      <c r="K80" s="7" t="s">
        <v>13275</v>
      </c>
      <c r="L80" s="7" t="s">
        <v>10406</v>
      </c>
      <c r="M80" s="7" t="s">
        <v>454</v>
      </c>
      <c r="N80" s="7" t="s">
        <v>13276</v>
      </c>
      <c r="O80" s="7"/>
      <c r="P80" s="7"/>
      <c r="Q80" s="7"/>
      <c r="R80" s="7"/>
      <c r="S80" s="7"/>
      <c r="T80" s="7"/>
      <c r="U80" s="7"/>
      <c r="V80" s="7"/>
      <c r="W80" s="7"/>
      <c r="X80" s="7"/>
      <c r="Y80" s="7"/>
      <c r="Z80" s="7"/>
      <c r="AA80" s="7"/>
      <c r="AB80" s="7"/>
      <c r="AC80" s="7"/>
      <c r="AD80" s="7"/>
    </row>
    <row r="81" spans="1:30" ht="22.5" customHeight="1">
      <c r="A81" t="s">
        <v>14468</v>
      </c>
      <c r="B81" s="7" t="s">
        <v>446</v>
      </c>
      <c r="C81" s="7" t="s">
        <v>13277</v>
      </c>
      <c r="D81" s="7" t="s">
        <v>13278</v>
      </c>
      <c r="E81" s="7" t="s">
        <v>13279</v>
      </c>
      <c r="F81" s="7" t="s">
        <v>13280</v>
      </c>
      <c r="G81" s="4"/>
      <c r="H81" s="17" t="s">
        <v>13281</v>
      </c>
      <c r="I81" s="7">
        <v>5</v>
      </c>
      <c r="J81" s="7">
        <v>139</v>
      </c>
      <c r="K81" s="7" t="s">
        <v>13282</v>
      </c>
      <c r="L81" s="7" t="s">
        <v>10358</v>
      </c>
      <c r="M81" s="7" t="s">
        <v>454</v>
      </c>
      <c r="N81" s="7" t="s">
        <v>13283</v>
      </c>
      <c r="O81" s="7"/>
      <c r="P81" s="7"/>
      <c r="Q81" s="7"/>
      <c r="R81" s="7"/>
      <c r="S81" s="7"/>
      <c r="T81" s="7"/>
      <c r="U81" s="7"/>
      <c r="V81" s="7"/>
      <c r="W81" s="7"/>
      <c r="X81" s="7"/>
      <c r="Y81" s="7"/>
      <c r="Z81" s="7"/>
      <c r="AA81" s="7"/>
      <c r="AB81" s="7"/>
      <c r="AC81" s="7"/>
      <c r="AD81" s="7"/>
    </row>
    <row r="82" spans="1:30" ht="22.5" customHeight="1">
      <c r="A82" t="s">
        <v>14468</v>
      </c>
      <c r="B82" s="7" t="s">
        <v>586</v>
      </c>
      <c r="C82" s="7" t="s">
        <v>13284</v>
      </c>
      <c r="D82" s="7" t="s">
        <v>13285</v>
      </c>
      <c r="E82" s="7" t="s">
        <v>13286</v>
      </c>
      <c r="F82" s="7" t="s">
        <v>13287</v>
      </c>
      <c r="G82" s="4"/>
      <c r="H82" s="17" t="s">
        <v>13288</v>
      </c>
      <c r="I82" s="7">
        <v>4.7</v>
      </c>
      <c r="J82" s="7">
        <v>13</v>
      </c>
      <c r="K82" s="7" t="s">
        <v>13289</v>
      </c>
      <c r="L82" s="7" t="s">
        <v>13290</v>
      </c>
      <c r="M82" s="7" t="s">
        <v>454</v>
      </c>
      <c r="N82" s="7" t="s">
        <v>13291</v>
      </c>
      <c r="O82" s="7"/>
      <c r="P82" s="7"/>
      <c r="Q82" s="7"/>
      <c r="R82" s="7"/>
      <c r="S82" s="7"/>
      <c r="T82" s="7"/>
      <c r="U82" s="7"/>
      <c r="V82" s="7"/>
      <c r="W82" s="7"/>
      <c r="X82" s="7"/>
      <c r="Y82" s="7"/>
      <c r="Z82" s="7"/>
      <c r="AA82" s="7"/>
      <c r="AB82" s="7"/>
      <c r="AC82" s="7"/>
      <c r="AD82" s="7"/>
    </row>
    <row r="83" spans="1:30" ht="22.5" customHeight="1">
      <c r="A83" t="s">
        <v>14468</v>
      </c>
      <c r="B83" s="7" t="s">
        <v>586</v>
      </c>
      <c r="C83" s="7" t="s">
        <v>13292</v>
      </c>
      <c r="D83" s="7" t="s">
        <v>13293</v>
      </c>
      <c r="E83" s="7" t="s">
        <v>13294</v>
      </c>
      <c r="F83" s="7" t="s">
        <v>13295</v>
      </c>
      <c r="G83" s="4"/>
      <c r="H83" s="17" t="s">
        <v>13296</v>
      </c>
      <c r="I83" s="7">
        <v>4.3</v>
      </c>
      <c r="J83" s="7">
        <v>207</v>
      </c>
      <c r="K83" s="7" t="s">
        <v>13297</v>
      </c>
      <c r="L83" s="7" t="s">
        <v>13298</v>
      </c>
      <c r="M83" s="7" t="s">
        <v>594</v>
      </c>
      <c r="N83" s="7" t="s">
        <v>13299</v>
      </c>
      <c r="O83" s="7"/>
      <c r="P83" s="7"/>
      <c r="Q83" s="7"/>
      <c r="R83" s="7"/>
      <c r="S83" s="7"/>
      <c r="T83" s="7"/>
      <c r="U83" s="7"/>
      <c r="V83" s="7"/>
      <c r="W83" s="7"/>
      <c r="X83" s="7"/>
      <c r="Y83" s="7"/>
      <c r="Z83" s="7"/>
      <c r="AA83" s="7"/>
      <c r="AB83" s="7"/>
      <c r="AC83" s="7"/>
      <c r="AD83" s="7"/>
    </row>
    <row r="84" spans="1:30" ht="22.5" customHeight="1">
      <c r="A84" t="s">
        <v>14468</v>
      </c>
      <c r="B84" s="7" t="s">
        <v>586</v>
      </c>
      <c r="C84" s="7" t="s">
        <v>13300</v>
      </c>
      <c r="D84" s="7" t="s">
        <v>13301</v>
      </c>
      <c r="E84" s="7" t="s">
        <v>13302</v>
      </c>
      <c r="F84" s="7" t="s">
        <v>13303</v>
      </c>
      <c r="G84" s="4"/>
      <c r="H84" s="17" t="s">
        <v>13304</v>
      </c>
      <c r="I84" s="7">
        <v>4.9000000000000004</v>
      </c>
      <c r="J84" s="7">
        <v>178</v>
      </c>
      <c r="K84" s="7" t="s">
        <v>13305</v>
      </c>
      <c r="L84" s="7" t="s">
        <v>13306</v>
      </c>
      <c r="M84" s="7" t="s">
        <v>594</v>
      </c>
      <c r="N84" s="7" t="s">
        <v>13307</v>
      </c>
      <c r="O84" s="7"/>
      <c r="P84" s="7"/>
      <c r="Q84" s="7"/>
      <c r="R84" s="7"/>
      <c r="S84" s="7"/>
      <c r="T84" s="7"/>
      <c r="U84" s="7"/>
      <c r="V84" s="7"/>
      <c r="W84" s="7"/>
      <c r="X84" s="7"/>
      <c r="Y84" s="7"/>
      <c r="Z84" s="7"/>
      <c r="AA84" s="7"/>
      <c r="AB84" s="7"/>
      <c r="AC84" s="7"/>
      <c r="AD84" s="7"/>
    </row>
    <row r="85" spans="1:30" ht="22.5" customHeight="1">
      <c r="A85" t="s">
        <v>14468</v>
      </c>
      <c r="B85" s="7" t="s">
        <v>586</v>
      </c>
      <c r="C85" s="7" t="s">
        <v>13308</v>
      </c>
      <c r="D85" s="7" t="s">
        <v>13309</v>
      </c>
      <c r="E85" s="7" t="s">
        <v>13310</v>
      </c>
      <c r="F85" s="7" t="s">
        <v>13311</v>
      </c>
      <c r="G85" s="4"/>
      <c r="H85" s="17" t="s">
        <v>13312</v>
      </c>
      <c r="I85" s="7">
        <v>4.9000000000000004</v>
      </c>
      <c r="J85" s="7">
        <v>93</v>
      </c>
      <c r="K85" s="7" t="s">
        <v>13313</v>
      </c>
      <c r="L85" s="7" t="s">
        <v>13314</v>
      </c>
      <c r="M85" s="7" t="s">
        <v>594</v>
      </c>
      <c r="N85" s="7" t="s">
        <v>13315</v>
      </c>
      <c r="O85" s="7"/>
      <c r="P85" s="7"/>
      <c r="Q85" s="7"/>
      <c r="R85" s="7"/>
      <c r="S85" s="7"/>
      <c r="T85" s="7"/>
      <c r="U85" s="7"/>
      <c r="V85" s="7"/>
      <c r="W85" s="7"/>
      <c r="X85" s="7"/>
      <c r="Y85" s="7"/>
      <c r="Z85" s="7"/>
      <c r="AA85" s="7"/>
      <c r="AB85" s="7"/>
      <c r="AC85" s="7"/>
      <c r="AD85" s="7"/>
    </row>
    <row r="86" spans="1:30" ht="22.5" customHeight="1">
      <c r="A86" t="s">
        <v>14468</v>
      </c>
      <c r="B86" s="7" t="s">
        <v>586</v>
      </c>
      <c r="C86" s="7" t="s">
        <v>13316</v>
      </c>
      <c r="D86" s="7" t="s">
        <v>13317</v>
      </c>
      <c r="E86" s="7" t="s">
        <v>13318</v>
      </c>
      <c r="F86" s="7" t="s">
        <v>13319</v>
      </c>
      <c r="G86" s="4"/>
      <c r="H86" s="17" t="s">
        <v>13320</v>
      </c>
      <c r="I86" s="7">
        <v>4.5999999999999996</v>
      </c>
      <c r="J86" s="7">
        <v>495</v>
      </c>
      <c r="K86" s="7" t="s">
        <v>13321</v>
      </c>
      <c r="L86" s="7" t="s">
        <v>10442</v>
      </c>
      <c r="M86" s="7" t="s">
        <v>594</v>
      </c>
      <c r="N86" s="7" t="s">
        <v>13322</v>
      </c>
      <c r="O86" s="7"/>
      <c r="P86" s="7"/>
      <c r="Q86" s="7"/>
      <c r="R86" s="7"/>
      <c r="S86" s="7"/>
      <c r="T86" s="7"/>
      <c r="U86" s="7"/>
      <c r="V86" s="7"/>
      <c r="W86" s="7"/>
      <c r="X86" s="7"/>
      <c r="Y86" s="7"/>
      <c r="Z86" s="7"/>
      <c r="AA86" s="7"/>
      <c r="AB86" s="7"/>
      <c r="AC86" s="7"/>
      <c r="AD86" s="7"/>
    </row>
    <row r="87" spans="1:30" ht="22.5" customHeight="1">
      <c r="A87" t="s">
        <v>14468</v>
      </c>
      <c r="B87" s="7" t="s">
        <v>586</v>
      </c>
      <c r="C87" s="7" t="s">
        <v>13323</v>
      </c>
      <c r="D87" s="7" t="s">
        <v>13324</v>
      </c>
      <c r="E87" s="7" t="s">
        <v>13325</v>
      </c>
      <c r="F87" s="7" t="s">
        <v>13326</v>
      </c>
      <c r="G87" s="4"/>
      <c r="H87" s="17" t="s">
        <v>13327</v>
      </c>
      <c r="I87" s="7">
        <v>4.9000000000000004</v>
      </c>
      <c r="J87" s="7">
        <v>167</v>
      </c>
      <c r="K87" s="7" t="s">
        <v>13328</v>
      </c>
      <c r="L87" s="7" t="s">
        <v>13329</v>
      </c>
      <c r="M87" s="7" t="s">
        <v>594</v>
      </c>
      <c r="N87" s="7" t="s">
        <v>13330</v>
      </c>
      <c r="O87" s="7"/>
      <c r="P87" s="7"/>
      <c r="Q87" s="7"/>
      <c r="R87" s="7"/>
      <c r="S87" s="7"/>
      <c r="T87" s="7"/>
      <c r="U87" s="7"/>
      <c r="V87" s="7"/>
      <c r="W87" s="7"/>
      <c r="X87" s="7"/>
      <c r="Y87" s="7"/>
      <c r="Z87" s="7"/>
      <c r="AA87" s="7"/>
      <c r="AB87" s="7"/>
      <c r="AC87" s="7"/>
      <c r="AD87" s="7"/>
    </row>
    <row r="88" spans="1:30" ht="22.5" customHeight="1">
      <c r="A88" t="s">
        <v>14468</v>
      </c>
      <c r="B88" s="7" t="s">
        <v>586</v>
      </c>
      <c r="C88" s="7" t="s">
        <v>13331</v>
      </c>
      <c r="D88" s="7" t="s">
        <v>13332</v>
      </c>
      <c r="E88" s="7" t="s">
        <v>13333</v>
      </c>
      <c r="F88" s="7" t="s">
        <v>13334</v>
      </c>
      <c r="G88" s="4"/>
      <c r="H88" s="17" t="s">
        <v>13335</v>
      </c>
      <c r="I88" s="7">
        <v>3.7</v>
      </c>
      <c r="J88" s="7">
        <v>122</v>
      </c>
      <c r="K88" s="7" t="s">
        <v>13336</v>
      </c>
      <c r="L88" s="7" t="s">
        <v>13337</v>
      </c>
      <c r="M88" s="7" t="s">
        <v>594</v>
      </c>
      <c r="N88" s="7" t="s">
        <v>13338</v>
      </c>
      <c r="O88" s="7"/>
      <c r="P88" s="7"/>
      <c r="Q88" s="7"/>
      <c r="R88" s="7"/>
      <c r="S88" s="7"/>
      <c r="T88" s="7"/>
      <c r="U88" s="7"/>
      <c r="V88" s="7"/>
      <c r="W88" s="7"/>
      <c r="X88" s="7"/>
      <c r="Y88" s="7"/>
      <c r="Z88" s="7"/>
      <c r="AA88" s="7"/>
      <c r="AB88" s="7"/>
      <c r="AC88" s="7"/>
      <c r="AD88" s="7"/>
    </row>
    <row r="89" spans="1:30" ht="22.5" customHeight="1">
      <c r="A89" t="s">
        <v>14468</v>
      </c>
      <c r="B89" s="7" t="s">
        <v>586</v>
      </c>
      <c r="C89" s="7" t="s">
        <v>13339</v>
      </c>
      <c r="D89" s="7" t="s">
        <v>13340</v>
      </c>
      <c r="E89" s="7" t="s">
        <v>13341</v>
      </c>
      <c r="F89" s="7" t="s">
        <v>13342</v>
      </c>
      <c r="G89" s="4"/>
      <c r="H89" s="17" t="s">
        <v>13343</v>
      </c>
      <c r="I89" s="7">
        <v>5</v>
      </c>
      <c r="J89" s="7">
        <v>22</v>
      </c>
      <c r="K89" s="7" t="s">
        <v>13344</v>
      </c>
      <c r="L89" s="7" t="s">
        <v>11907</v>
      </c>
      <c r="M89" s="7" t="s">
        <v>594</v>
      </c>
      <c r="N89" s="7" t="s">
        <v>13345</v>
      </c>
      <c r="O89" s="7"/>
      <c r="P89" s="7"/>
      <c r="Q89" s="7"/>
      <c r="R89" s="7"/>
      <c r="S89" s="7"/>
      <c r="T89" s="7"/>
      <c r="U89" s="7"/>
      <c r="V89" s="7"/>
      <c r="W89" s="7"/>
      <c r="X89" s="7"/>
      <c r="Y89" s="7"/>
      <c r="Z89" s="7"/>
      <c r="AA89" s="7"/>
      <c r="AB89" s="7"/>
      <c r="AC89" s="7"/>
      <c r="AD89" s="7"/>
    </row>
    <row r="90" spans="1:30" ht="22.5" customHeight="1">
      <c r="A90" t="s">
        <v>14468</v>
      </c>
      <c r="B90" s="7" t="s">
        <v>586</v>
      </c>
      <c r="C90" s="7" t="s">
        <v>13346</v>
      </c>
      <c r="D90" s="7" t="s">
        <v>13347</v>
      </c>
      <c r="E90" s="7" t="s">
        <v>13348</v>
      </c>
      <c r="F90" s="7" t="s">
        <v>13349</v>
      </c>
      <c r="G90" s="4"/>
      <c r="H90" s="17" t="s">
        <v>13350</v>
      </c>
      <c r="I90" s="7">
        <v>4.9000000000000004</v>
      </c>
      <c r="J90" s="7">
        <v>40</v>
      </c>
      <c r="K90" s="7" t="s">
        <v>13351</v>
      </c>
      <c r="L90" s="7" t="s">
        <v>13352</v>
      </c>
      <c r="M90" s="7" t="s">
        <v>9161</v>
      </c>
      <c r="N90" s="7" t="s">
        <v>13353</v>
      </c>
      <c r="O90" s="7"/>
      <c r="P90" s="7"/>
      <c r="Q90" s="7"/>
      <c r="R90" s="7"/>
      <c r="S90" s="7"/>
      <c r="T90" s="7"/>
      <c r="U90" s="7"/>
      <c r="V90" s="7"/>
      <c r="W90" s="7"/>
      <c r="X90" s="7"/>
      <c r="Y90" s="7"/>
      <c r="Z90" s="7"/>
      <c r="AA90" s="7"/>
      <c r="AB90" s="7"/>
      <c r="AC90" s="7"/>
      <c r="AD90" s="7"/>
    </row>
    <row r="91" spans="1:30" ht="22.5" customHeight="1">
      <c r="A91" t="s">
        <v>14468</v>
      </c>
      <c r="B91" s="7" t="s">
        <v>586</v>
      </c>
      <c r="C91" s="7" t="s">
        <v>13354</v>
      </c>
      <c r="D91" s="7" t="s">
        <v>13355</v>
      </c>
      <c r="E91" s="7" t="s">
        <v>13356</v>
      </c>
      <c r="F91" s="7" t="s">
        <v>13357</v>
      </c>
      <c r="G91" s="4"/>
      <c r="H91" s="17" t="s">
        <v>13358</v>
      </c>
      <c r="I91" s="7">
        <v>4.9000000000000004</v>
      </c>
      <c r="J91" s="7">
        <v>262</v>
      </c>
      <c r="K91" s="7" t="s">
        <v>13359</v>
      </c>
      <c r="L91" s="7" t="s">
        <v>13360</v>
      </c>
      <c r="M91" s="7" t="s">
        <v>594</v>
      </c>
      <c r="N91" s="7" t="s">
        <v>13361</v>
      </c>
      <c r="O91" s="7"/>
      <c r="P91" s="7"/>
      <c r="Q91" s="7"/>
      <c r="R91" s="7"/>
      <c r="S91" s="7"/>
      <c r="T91" s="7"/>
      <c r="U91" s="7"/>
      <c r="V91" s="7"/>
      <c r="W91" s="7"/>
      <c r="X91" s="7"/>
      <c r="Y91" s="7"/>
      <c r="Z91" s="7"/>
      <c r="AA91" s="7"/>
      <c r="AB91" s="7"/>
      <c r="AC91" s="7"/>
      <c r="AD91" s="7"/>
    </row>
    <row r="92" spans="1:30" ht="22.5" customHeight="1">
      <c r="A92" t="s">
        <v>14468</v>
      </c>
      <c r="B92" s="7" t="s">
        <v>586</v>
      </c>
      <c r="C92" s="7" t="s">
        <v>13362</v>
      </c>
      <c r="D92" s="7" t="s">
        <v>13363</v>
      </c>
      <c r="E92" s="7" t="s">
        <v>13364</v>
      </c>
      <c r="F92" s="7" t="s">
        <v>13365</v>
      </c>
      <c r="G92" s="4"/>
      <c r="H92" s="17" t="s">
        <v>13366</v>
      </c>
      <c r="I92" s="7">
        <v>4.5999999999999996</v>
      </c>
      <c r="J92" s="7">
        <v>136</v>
      </c>
      <c r="K92" s="7" t="s">
        <v>13367</v>
      </c>
      <c r="L92" s="7" t="s">
        <v>13368</v>
      </c>
      <c r="M92" s="7" t="s">
        <v>13369</v>
      </c>
      <c r="N92" s="7" t="s">
        <v>13370</v>
      </c>
      <c r="O92" s="7"/>
      <c r="P92" s="7"/>
      <c r="Q92" s="7"/>
      <c r="R92" s="7"/>
      <c r="S92" s="7"/>
      <c r="T92" s="7"/>
      <c r="U92" s="7"/>
      <c r="V92" s="7"/>
      <c r="W92" s="7"/>
      <c r="X92" s="7"/>
      <c r="Y92" s="7"/>
      <c r="Z92" s="7"/>
      <c r="AA92" s="7"/>
      <c r="AB92" s="7"/>
      <c r="AC92" s="7"/>
      <c r="AD92" s="7"/>
    </row>
    <row r="93" spans="1:30" ht="22.5" customHeight="1">
      <c r="A93" t="s">
        <v>14468</v>
      </c>
      <c r="B93" s="7" t="s">
        <v>586</v>
      </c>
      <c r="C93" s="7" t="s">
        <v>13371</v>
      </c>
      <c r="D93" s="7" t="s">
        <v>13372</v>
      </c>
      <c r="E93" s="7" t="s">
        <v>13373</v>
      </c>
      <c r="F93" s="7" t="s">
        <v>13374</v>
      </c>
      <c r="G93" s="4"/>
      <c r="H93" s="17" t="s">
        <v>13375</v>
      </c>
      <c r="I93" s="7">
        <v>3.9</v>
      </c>
      <c r="J93" s="7">
        <v>104</v>
      </c>
      <c r="K93" s="7" t="s">
        <v>13376</v>
      </c>
      <c r="L93" s="7" t="s">
        <v>13337</v>
      </c>
      <c r="M93" s="7" t="s">
        <v>594</v>
      </c>
      <c r="N93" s="7" t="s">
        <v>13377</v>
      </c>
      <c r="O93" s="7"/>
      <c r="P93" s="7"/>
      <c r="Q93" s="7"/>
      <c r="R93" s="7"/>
      <c r="S93" s="7"/>
      <c r="T93" s="7"/>
      <c r="U93" s="7"/>
      <c r="V93" s="7"/>
      <c r="W93" s="7"/>
      <c r="X93" s="7"/>
      <c r="Y93" s="7"/>
      <c r="Z93" s="7"/>
      <c r="AA93" s="7"/>
      <c r="AB93" s="7"/>
      <c r="AC93" s="7"/>
      <c r="AD93" s="7"/>
    </row>
    <row r="94" spans="1:30" ht="22.5" customHeight="1">
      <c r="A94" t="s">
        <v>14468</v>
      </c>
      <c r="B94" s="7" t="s">
        <v>586</v>
      </c>
      <c r="C94" s="7" t="s">
        <v>13378</v>
      </c>
      <c r="D94" s="7" t="s">
        <v>13378</v>
      </c>
      <c r="E94" s="7" t="s">
        <v>13379</v>
      </c>
      <c r="F94" s="7" t="s">
        <v>13380</v>
      </c>
      <c r="G94" s="4"/>
      <c r="H94" s="11" t="s">
        <v>13381</v>
      </c>
      <c r="I94" s="7">
        <v>4.3</v>
      </c>
      <c r="J94" s="7">
        <v>118</v>
      </c>
      <c r="K94" s="7" t="s">
        <v>13382</v>
      </c>
      <c r="L94" s="7" t="s">
        <v>13383</v>
      </c>
      <c r="M94" s="7" t="s">
        <v>594</v>
      </c>
      <c r="N94" s="7" t="s">
        <v>13384</v>
      </c>
      <c r="O94" s="7"/>
      <c r="P94" s="7"/>
      <c r="Q94" s="7"/>
      <c r="R94" s="7"/>
      <c r="S94" s="7"/>
      <c r="T94" s="7"/>
      <c r="U94" s="7"/>
      <c r="V94" s="7"/>
      <c r="W94" s="7"/>
      <c r="X94" s="7"/>
      <c r="Y94" s="7"/>
      <c r="Z94" s="7"/>
      <c r="AA94" s="7"/>
      <c r="AB94" s="7"/>
      <c r="AC94" s="7"/>
      <c r="AD94" s="7"/>
    </row>
    <row r="95" spans="1:30" ht="22.5" customHeight="1">
      <c r="A95" t="s">
        <v>14468</v>
      </c>
      <c r="B95" s="7" t="s">
        <v>586</v>
      </c>
      <c r="C95" s="7" t="s">
        <v>13385</v>
      </c>
      <c r="D95" s="7" t="s">
        <v>13386</v>
      </c>
      <c r="E95" s="7" t="s">
        <v>13387</v>
      </c>
      <c r="F95" s="7" t="s">
        <v>13388</v>
      </c>
      <c r="G95" s="4"/>
      <c r="H95" s="17" t="s">
        <v>13389</v>
      </c>
      <c r="I95" s="7">
        <v>4.5</v>
      </c>
      <c r="J95" s="7">
        <v>22</v>
      </c>
      <c r="K95" s="7" t="s">
        <v>13390</v>
      </c>
      <c r="L95" s="7" t="s">
        <v>13391</v>
      </c>
      <c r="M95" s="7" t="s">
        <v>594</v>
      </c>
      <c r="N95" s="7" t="s">
        <v>13392</v>
      </c>
      <c r="O95" s="7"/>
      <c r="P95" s="7"/>
      <c r="Q95" s="7"/>
      <c r="R95" s="7"/>
      <c r="S95" s="7"/>
      <c r="T95" s="7"/>
      <c r="U95" s="7"/>
      <c r="V95" s="7"/>
      <c r="W95" s="7"/>
      <c r="X95" s="7"/>
      <c r="Y95" s="7"/>
      <c r="Z95" s="7"/>
      <c r="AA95" s="7"/>
      <c r="AB95" s="7"/>
      <c r="AC95" s="7"/>
      <c r="AD95" s="7"/>
    </row>
    <row r="96" spans="1:30" ht="22.5" customHeight="1">
      <c r="A96" t="s">
        <v>14468</v>
      </c>
      <c r="B96" s="7" t="s">
        <v>586</v>
      </c>
      <c r="C96" s="7" t="s">
        <v>13393</v>
      </c>
      <c r="D96" s="7" t="s">
        <v>13394</v>
      </c>
      <c r="E96" s="7" t="s">
        <v>13395</v>
      </c>
      <c r="F96" s="7" t="s">
        <v>13319</v>
      </c>
      <c r="G96" s="4"/>
      <c r="H96" s="17" t="s">
        <v>13320</v>
      </c>
      <c r="I96" s="7">
        <v>4.4000000000000004</v>
      </c>
      <c r="J96" s="7">
        <v>624</v>
      </c>
      <c r="K96" s="7" t="s">
        <v>13396</v>
      </c>
      <c r="L96" s="7" t="s">
        <v>13397</v>
      </c>
      <c r="M96" s="7" t="s">
        <v>594</v>
      </c>
      <c r="N96" s="7" t="s">
        <v>13398</v>
      </c>
      <c r="O96" s="7"/>
      <c r="P96" s="7"/>
      <c r="Q96" s="7"/>
      <c r="R96" s="7"/>
      <c r="S96" s="7"/>
      <c r="T96" s="7"/>
      <c r="U96" s="7"/>
      <c r="V96" s="7"/>
      <c r="W96" s="7"/>
      <c r="X96" s="7"/>
      <c r="Y96" s="7"/>
      <c r="Z96" s="7"/>
      <c r="AA96" s="7"/>
      <c r="AB96" s="7"/>
      <c r="AC96" s="7"/>
      <c r="AD96" s="7"/>
    </row>
    <row r="97" spans="1:30" ht="22.5" customHeight="1">
      <c r="A97" t="s">
        <v>14468</v>
      </c>
      <c r="B97" s="7" t="s">
        <v>586</v>
      </c>
      <c r="C97" s="7" t="s">
        <v>13399</v>
      </c>
      <c r="D97" s="7" t="s">
        <v>13400</v>
      </c>
      <c r="E97" s="7" t="s">
        <v>13401</v>
      </c>
      <c r="F97" s="7" t="s">
        <v>13402</v>
      </c>
      <c r="G97" s="4"/>
      <c r="H97" s="11" t="s">
        <v>13403</v>
      </c>
      <c r="I97" s="7">
        <v>3.8</v>
      </c>
      <c r="J97" s="7">
        <v>118</v>
      </c>
      <c r="K97" s="7" t="s">
        <v>13404</v>
      </c>
      <c r="L97" s="7" t="s">
        <v>13405</v>
      </c>
      <c r="M97" s="7" t="s">
        <v>594</v>
      </c>
      <c r="N97" s="7" t="s">
        <v>13406</v>
      </c>
      <c r="O97" s="7"/>
      <c r="P97" s="7"/>
      <c r="Q97" s="7"/>
      <c r="R97" s="7"/>
      <c r="S97" s="7"/>
      <c r="T97" s="7"/>
      <c r="U97" s="7"/>
      <c r="V97" s="7"/>
      <c r="W97" s="7"/>
      <c r="X97" s="7"/>
      <c r="Y97" s="7"/>
      <c r="Z97" s="7"/>
      <c r="AA97" s="7"/>
      <c r="AB97" s="7"/>
      <c r="AC97" s="7"/>
      <c r="AD97" s="7"/>
    </row>
    <row r="98" spans="1:30" ht="22.5" customHeight="1">
      <c r="A98" t="s">
        <v>14468</v>
      </c>
      <c r="B98" s="7" t="s">
        <v>586</v>
      </c>
      <c r="C98" s="7" t="s">
        <v>13407</v>
      </c>
      <c r="D98" s="7" t="s">
        <v>13407</v>
      </c>
      <c r="E98" s="7" t="s">
        <v>13408</v>
      </c>
      <c r="F98" s="7" t="s">
        <v>13409</v>
      </c>
      <c r="G98" s="4"/>
      <c r="H98" s="17" t="s">
        <v>13410</v>
      </c>
      <c r="I98" s="7">
        <v>5</v>
      </c>
      <c r="J98" s="7">
        <v>127</v>
      </c>
      <c r="K98" s="7" t="s">
        <v>13411</v>
      </c>
      <c r="L98" s="7" t="s">
        <v>13412</v>
      </c>
      <c r="M98" s="7" t="s">
        <v>594</v>
      </c>
      <c r="N98" s="7" t="s">
        <v>13413</v>
      </c>
      <c r="O98" s="7"/>
      <c r="P98" s="7"/>
      <c r="Q98" s="7"/>
      <c r="R98" s="7"/>
      <c r="S98" s="7"/>
      <c r="T98" s="7"/>
      <c r="U98" s="7"/>
      <c r="V98" s="7"/>
      <c r="W98" s="7"/>
      <c r="X98" s="7"/>
      <c r="Y98" s="7"/>
      <c r="Z98" s="7"/>
      <c r="AA98" s="7"/>
      <c r="AB98" s="7"/>
      <c r="AC98" s="7"/>
      <c r="AD98" s="7"/>
    </row>
    <row r="99" spans="1:30" ht="22.5" customHeight="1">
      <c r="A99" t="s">
        <v>14468</v>
      </c>
      <c r="B99" s="7" t="s">
        <v>586</v>
      </c>
      <c r="C99" s="7" t="s">
        <v>13414</v>
      </c>
      <c r="D99" s="7" t="s">
        <v>13415</v>
      </c>
      <c r="E99" s="7" t="s">
        <v>13416</v>
      </c>
      <c r="F99" s="7" t="s">
        <v>13417</v>
      </c>
      <c r="G99" s="4"/>
      <c r="H99" s="17" t="s">
        <v>13418</v>
      </c>
      <c r="I99" s="7">
        <v>5</v>
      </c>
      <c r="J99" s="7">
        <v>6</v>
      </c>
      <c r="K99" s="7" t="s">
        <v>13419</v>
      </c>
      <c r="L99" s="7" t="s">
        <v>13420</v>
      </c>
      <c r="M99" s="7" t="s">
        <v>594</v>
      </c>
      <c r="N99" s="7" t="s">
        <v>13421</v>
      </c>
      <c r="O99" s="7"/>
      <c r="P99" s="7"/>
      <c r="Q99" s="7"/>
      <c r="R99" s="7"/>
      <c r="S99" s="7"/>
      <c r="T99" s="7"/>
      <c r="U99" s="7"/>
      <c r="V99" s="7"/>
      <c r="W99" s="7"/>
      <c r="X99" s="7"/>
      <c r="Y99" s="7"/>
      <c r="Z99" s="7"/>
      <c r="AA99" s="7"/>
      <c r="AB99" s="7"/>
      <c r="AC99" s="7"/>
      <c r="AD99" s="7"/>
    </row>
    <row r="100" spans="1:30" ht="22.5" customHeight="1">
      <c r="A100" t="s">
        <v>14468</v>
      </c>
      <c r="B100" s="7" t="s">
        <v>586</v>
      </c>
      <c r="C100" s="7" t="s">
        <v>13422</v>
      </c>
      <c r="D100" s="7" t="s">
        <v>13423</v>
      </c>
      <c r="E100" s="7" t="s">
        <v>13424</v>
      </c>
      <c r="F100" s="7" t="s">
        <v>13425</v>
      </c>
      <c r="G100" s="4"/>
      <c r="H100" s="17" t="s">
        <v>13426</v>
      </c>
      <c r="I100" s="7">
        <v>4.8</v>
      </c>
      <c r="J100" s="7">
        <v>276</v>
      </c>
      <c r="K100" s="7" t="s">
        <v>13427</v>
      </c>
      <c r="L100" s="7" t="s">
        <v>11871</v>
      </c>
      <c r="M100" s="7" t="s">
        <v>594</v>
      </c>
      <c r="N100" s="7" t="s">
        <v>13428</v>
      </c>
      <c r="O100" s="7"/>
      <c r="P100" s="7"/>
      <c r="Q100" s="7"/>
      <c r="R100" s="7"/>
      <c r="S100" s="7"/>
      <c r="T100" s="7"/>
      <c r="U100" s="7"/>
      <c r="V100" s="7"/>
      <c r="W100" s="7"/>
      <c r="X100" s="7"/>
      <c r="Y100" s="7"/>
      <c r="Z100" s="7"/>
      <c r="AA100" s="7"/>
      <c r="AB100" s="7"/>
      <c r="AC100" s="7"/>
      <c r="AD100" s="7"/>
    </row>
    <row r="101" spans="1:30" ht="22.5" customHeight="1">
      <c r="A101" t="s">
        <v>14468</v>
      </c>
      <c r="B101" s="7" t="s">
        <v>586</v>
      </c>
      <c r="C101" s="7" t="s">
        <v>13429</v>
      </c>
      <c r="D101" s="7" t="s">
        <v>13430</v>
      </c>
      <c r="E101" s="7" t="s">
        <v>13431</v>
      </c>
      <c r="F101" s="7" t="s">
        <v>13432</v>
      </c>
      <c r="G101" s="4"/>
      <c r="H101" s="17" t="s">
        <v>13433</v>
      </c>
      <c r="I101" s="7">
        <v>5</v>
      </c>
      <c r="J101" s="7">
        <v>19</v>
      </c>
      <c r="K101" s="7" t="s">
        <v>13434</v>
      </c>
      <c r="L101" s="7" t="s">
        <v>13435</v>
      </c>
      <c r="M101" s="7" t="s">
        <v>594</v>
      </c>
      <c r="N101" s="7" t="s">
        <v>13436</v>
      </c>
      <c r="O101" s="7"/>
      <c r="P101" s="7"/>
      <c r="Q101" s="7"/>
      <c r="R101" s="7"/>
      <c r="S101" s="7"/>
      <c r="T101" s="7"/>
      <c r="U101" s="7"/>
      <c r="V101" s="7"/>
      <c r="W101" s="7"/>
      <c r="X101" s="7"/>
      <c r="Y101" s="7"/>
      <c r="Z101" s="7"/>
      <c r="AA101" s="7"/>
      <c r="AB101" s="7"/>
      <c r="AC101" s="7"/>
      <c r="AD101" s="7"/>
    </row>
    <row r="102" spans="1:30" ht="22.5" customHeight="1">
      <c r="A102" t="s">
        <v>14468</v>
      </c>
      <c r="B102" s="7" t="s">
        <v>13437</v>
      </c>
      <c r="C102" s="7" t="s">
        <v>13438</v>
      </c>
      <c r="D102" s="7" t="s">
        <v>13439</v>
      </c>
      <c r="E102" s="7" t="s">
        <v>13440</v>
      </c>
      <c r="F102" s="7" t="s">
        <v>13441</v>
      </c>
      <c r="G102" s="4"/>
      <c r="H102" s="17" t="s">
        <v>13442</v>
      </c>
      <c r="I102" s="7">
        <v>4.7</v>
      </c>
      <c r="J102" s="7">
        <v>140</v>
      </c>
      <c r="K102" s="7" t="s">
        <v>13443</v>
      </c>
      <c r="L102" s="7" t="s">
        <v>13444</v>
      </c>
      <c r="M102" s="7" t="s">
        <v>765</v>
      </c>
      <c r="N102" s="7" t="s">
        <v>13445</v>
      </c>
      <c r="O102" s="7"/>
      <c r="P102" s="7"/>
      <c r="Q102" s="7"/>
      <c r="R102" s="7"/>
      <c r="S102" s="7"/>
      <c r="T102" s="7"/>
      <c r="U102" s="7"/>
      <c r="V102" s="7"/>
      <c r="W102" s="7"/>
      <c r="X102" s="7"/>
      <c r="Y102" s="7"/>
      <c r="Z102" s="7"/>
      <c r="AA102" s="7"/>
      <c r="AB102" s="7"/>
      <c r="AC102" s="7"/>
      <c r="AD102" s="7"/>
    </row>
    <row r="103" spans="1:30" ht="22.5" customHeight="1">
      <c r="A103" t="s">
        <v>14468</v>
      </c>
      <c r="B103" s="7" t="s">
        <v>13437</v>
      </c>
      <c r="C103" s="7" t="s">
        <v>13446</v>
      </c>
      <c r="D103" s="7" t="s">
        <v>13446</v>
      </c>
      <c r="E103" s="7" t="s">
        <v>13447</v>
      </c>
      <c r="F103" s="7" t="s">
        <v>13448</v>
      </c>
      <c r="G103" s="4"/>
      <c r="H103" s="17" t="s">
        <v>13449</v>
      </c>
      <c r="I103" s="7">
        <v>4.8</v>
      </c>
      <c r="J103" s="7">
        <v>218</v>
      </c>
      <c r="K103" s="7" t="s">
        <v>13450</v>
      </c>
      <c r="L103" s="7" t="s">
        <v>13451</v>
      </c>
      <c r="M103" s="7" t="s">
        <v>765</v>
      </c>
      <c r="N103" s="7" t="s">
        <v>13452</v>
      </c>
      <c r="O103" s="7"/>
      <c r="P103" s="7"/>
      <c r="Q103" s="7"/>
      <c r="R103" s="7"/>
      <c r="S103" s="7"/>
      <c r="T103" s="7"/>
      <c r="U103" s="7"/>
      <c r="V103" s="7"/>
      <c r="W103" s="7"/>
      <c r="X103" s="7"/>
      <c r="Y103" s="7"/>
      <c r="Z103" s="7"/>
      <c r="AA103" s="7"/>
      <c r="AB103" s="7"/>
      <c r="AC103" s="7"/>
      <c r="AD103" s="7"/>
    </row>
    <row r="104" spans="1:30" ht="22.5" customHeight="1">
      <c r="A104" t="s">
        <v>14468</v>
      </c>
      <c r="B104" s="7" t="s">
        <v>13437</v>
      </c>
      <c r="C104" s="7" t="s">
        <v>13453</v>
      </c>
      <c r="D104" s="7" t="s">
        <v>13454</v>
      </c>
      <c r="E104" s="7" t="s">
        <v>13455</v>
      </c>
      <c r="F104" s="7" t="s">
        <v>13456</v>
      </c>
      <c r="G104" s="4"/>
      <c r="H104" s="17" t="s">
        <v>13457</v>
      </c>
      <c r="I104" s="7">
        <v>4.3</v>
      </c>
      <c r="J104" s="7">
        <v>178</v>
      </c>
      <c r="K104" s="7" t="s">
        <v>13458</v>
      </c>
      <c r="L104" s="7" t="s">
        <v>13459</v>
      </c>
      <c r="M104" s="7" t="s">
        <v>765</v>
      </c>
      <c r="N104" s="7" t="s">
        <v>13460</v>
      </c>
      <c r="O104" s="7"/>
      <c r="P104" s="7"/>
      <c r="Q104" s="7"/>
      <c r="R104" s="7"/>
      <c r="S104" s="7"/>
      <c r="T104" s="7"/>
      <c r="U104" s="7"/>
      <c r="V104" s="7"/>
      <c r="W104" s="7"/>
      <c r="X104" s="7"/>
      <c r="Y104" s="7"/>
      <c r="Z104" s="7"/>
      <c r="AA104" s="7"/>
      <c r="AB104" s="7"/>
      <c r="AC104" s="7"/>
      <c r="AD104" s="7"/>
    </row>
    <row r="105" spans="1:30" ht="22.5" customHeight="1">
      <c r="A105" t="s">
        <v>14468</v>
      </c>
      <c r="B105" s="7" t="s">
        <v>13437</v>
      </c>
      <c r="C105" s="7" t="s">
        <v>13461</v>
      </c>
      <c r="D105" s="7" t="s">
        <v>13462</v>
      </c>
      <c r="E105" s="7" t="s">
        <v>13463</v>
      </c>
      <c r="F105" s="7" t="s">
        <v>13464</v>
      </c>
      <c r="G105" s="4"/>
      <c r="H105" s="11" t="s">
        <v>13465</v>
      </c>
      <c r="I105" s="7">
        <v>4.8</v>
      </c>
      <c r="J105" s="7">
        <v>17</v>
      </c>
      <c r="K105" s="7" t="s">
        <v>13466</v>
      </c>
      <c r="L105" s="7" t="s">
        <v>13467</v>
      </c>
      <c r="M105" s="7" t="s">
        <v>9071</v>
      </c>
      <c r="N105" s="7" t="s">
        <v>13468</v>
      </c>
      <c r="O105" s="7"/>
      <c r="P105" s="7"/>
      <c r="Q105" s="7"/>
      <c r="R105" s="7"/>
      <c r="S105" s="7"/>
      <c r="T105" s="7"/>
      <c r="U105" s="7"/>
      <c r="V105" s="7"/>
      <c r="W105" s="7"/>
      <c r="X105" s="7"/>
      <c r="Y105" s="7"/>
      <c r="Z105" s="7"/>
      <c r="AA105" s="7"/>
      <c r="AB105" s="7"/>
      <c r="AC105" s="7"/>
      <c r="AD105" s="7"/>
    </row>
    <row r="106" spans="1:30" ht="22.5" customHeight="1">
      <c r="A106" t="s">
        <v>14468</v>
      </c>
      <c r="B106" s="7" t="s">
        <v>13437</v>
      </c>
      <c r="C106" s="7" t="s">
        <v>13469</v>
      </c>
      <c r="D106" s="7" t="s">
        <v>13470</v>
      </c>
      <c r="E106" s="7" t="s">
        <v>13471</v>
      </c>
      <c r="F106" s="7" t="s">
        <v>13472</v>
      </c>
      <c r="G106" s="4"/>
      <c r="H106" s="11" t="s">
        <v>13473</v>
      </c>
      <c r="I106" s="7">
        <v>4.9000000000000004</v>
      </c>
      <c r="J106" s="7">
        <v>19</v>
      </c>
      <c r="K106" s="7" t="s">
        <v>13474</v>
      </c>
      <c r="L106" s="7" t="s">
        <v>10674</v>
      </c>
      <c r="M106" s="7" t="s">
        <v>13475</v>
      </c>
      <c r="N106" s="7" t="s">
        <v>13476</v>
      </c>
      <c r="O106" s="7"/>
      <c r="P106" s="7"/>
      <c r="Q106" s="7"/>
      <c r="R106" s="7"/>
      <c r="S106" s="7"/>
      <c r="T106" s="7"/>
      <c r="U106" s="7"/>
      <c r="V106" s="7"/>
      <c r="W106" s="7"/>
      <c r="X106" s="7"/>
      <c r="Y106" s="7"/>
      <c r="Z106" s="7"/>
      <c r="AA106" s="7"/>
      <c r="AB106" s="7"/>
      <c r="AC106" s="7"/>
      <c r="AD106" s="7"/>
    </row>
    <row r="107" spans="1:30" ht="22.5" customHeight="1">
      <c r="A107" t="s">
        <v>14468</v>
      </c>
      <c r="B107" s="7" t="s">
        <v>13437</v>
      </c>
      <c r="C107" s="7" t="s">
        <v>13477</v>
      </c>
      <c r="D107" s="7" t="s">
        <v>13446</v>
      </c>
      <c r="E107" s="7" t="s">
        <v>13447</v>
      </c>
      <c r="F107" s="7" t="s">
        <v>13448</v>
      </c>
      <c r="G107" s="4"/>
      <c r="H107" s="11" t="s">
        <v>13449</v>
      </c>
      <c r="I107" s="7">
        <v>5</v>
      </c>
      <c r="J107" s="7">
        <v>229</v>
      </c>
      <c r="K107" s="7" t="s">
        <v>13478</v>
      </c>
      <c r="L107" s="7" t="s">
        <v>12108</v>
      </c>
      <c r="M107" s="7" t="s">
        <v>765</v>
      </c>
      <c r="N107" s="7" t="s">
        <v>13479</v>
      </c>
      <c r="O107" s="7"/>
      <c r="P107" s="7"/>
      <c r="Q107" s="7"/>
      <c r="R107" s="7"/>
      <c r="S107" s="7"/>
      <c r="T107" s="7"/>
      <c r="U107" s="7"/>
      <c r="V107" s="7"/>
      <c r="W107" s="7"/>
      <c r="X107" s="7"/>
      <c r="Y107" s="7"/>
      <c r="Z107" s="7"/>
      <c r="AA107" s="7"/>
      <c r="AB107" s="7"/>
      <c r="AC107" s="7"/>
      <c r="AD107" s="7"/>
    </row>
    <row r="108" spans="1:30" ht="22.5" customHeight="1">
      <c r="A108" t="s">
        <v>14468</v>
      </c>
      <c r="B108" s="7" t="s">
        <v>13437</v>
      </c>
      <c r="C108" s="7" t="s">
        <v>13480</v>
      </c>
      <c r="D108" s="7" t="s">
        <v>13480</v>
      </c>
      <c r="E108" s="7" t="s">
        <v>13481</v>
      </c>
      <c r="F108" s="7" t="s">
        <v>13482</v>
      </c>
      <c r="G108" s="4"/>
      <c r="H108" s="11" t="s">
        <v>13483</v>
      </c>
      <c r="I108" s="7">
        <v>4.9000000000000004</v>
      </c>
      <c r="J108" s="7">
        <v>48</v>
      </c>
      <c r="K108" s="7" t="s">
        <v>13484</v>
      </c>
      <c r="L108" s="7" t="s">
        <v>13485</v>
      </c>
      <c r="M108" s="7" t="s">
        <v>716</v>
      </c>
      <c r="N108" s="7" t="s">
        <v>13486</v>
      </c>
      <c r="O108" s="7"/>
      <c r="P108" s="7"/>
      <c r="Q108" s="7"/>
      <c r="R108" s="7"/>
      <c r="S108" s="7"/>
      <c r="T108" s="7"/>
      <c r="U108" s="7"/>
      <c r="V108" s="7"/>
      <c r="W108" s="7"/>
      <c r="X108" s="7"/>
      <c r="Y108" s="7"/>
      <c r="Z108" s="7"/>
      <c r="AA108" s="7"/>
      <c r="AB108" s="7"/>
      <c r="AC108" s="7"/>
      <c r="AD108" s="7"/>
    </row>
    <row r="109" spans="1:30" ht="22.5" customHeight="1">
      <c r="A109" t="s">
        <v>14468</v>
      </c>
      <c r="B109" s="7" t="s">
        <v>13437</v>
      </c>
      <c r="C109" s="7" t="s">
        <v>13487</v>
      </c>
      <c r="D109" s="7" t="s">
        <v>13488</v>
      </c>
      <c r="E109" s="7" t="s">
        <v>13489</v>
      </c>
      <c r="F109" s="7" t="s">
        <v>13490</v>
      </c>
      <c r="G109" s="4"/>
      <c r="H109" s="11" t="s">
        <v>13491</v>
      </c>
      <c r="I109" s="7">
        <v>4.5999999999999996</v>
      </c>
      <c r="J109" s="7">
        <v>51</v>
      </c>
      <c r="K109" s="7" t="s">
        <v>13492</v>
      </c>
      <c r="L109" s="7" t="s">
        <v>12108</v>
      </c>
      <c r="M109" s="7" t="s">
        <v>765</v>
      </c>
      <c r="N109" s="7" t="s">
        <v>13493</v>
      </c>
      <c r="O109" s="7"/>
      <c r="P109" s="7"/>
      <c r="Q109" s="7"/>
      <c r="R109" s="7"/>
      <c r="S109" s="7"/>
      <c r="T109" s="7"/>
      <c r="U109" s="7"/>
      <c r="V109" s="7"/>
      <c r="W109" s="7"/>
      <c r="X109" s="7"/>
      <c r="Y109" s="7"/>
      <c r="Z109" s="7"/>
      <c r="AA109" s="7"/>
      <c r="AB109" s="7"/>
      <c r="AC109" s="7"/>
      <c r="AD109" s="7"/>
    </row>
    <row r="110" spans="1:30" ht="22.5" customHeight="1">
      <c r="A110" t="s">
        <v>14468</v>
      </c>
      <c r="B110" s="7" t="s">
        <v>13437</v>
      </c>
      <c r="C110" s="7" t="s">
        <v>13494</v>
      </c>
      <c r="D110" s="7" t="s">
        <v>13495</v>
      </c>
      <c r="E110" s="7" t="s">
        <v>13496</v>
      </c>
      <c r="F110" s="7" t="s">
        <v>13497</v>
      </c>
      <c r="G110" s="4"/>
      <c r="H110" s="11" t="s">
        <v>13498</v>
      </c>
      <c r="I110" s="7">
        <v>4.9000000000000004</v>
      </c>
      <c r="J110" s="7">
        <v>279</v>
      </c>
      <c r="K110" s="7" t="s">
        <v>13499</v>
      </c>
      <c r="L110" s="7" t="s">
        <v>13500</v>
      </c>
      <c r="M110" s="7" t="s">
        <v>13369</v>
      </c>
      <c r="N110" s="7" t="s">
        <v>13501</v>
      </c>
      <c r="O110" s="7"/>
      <c r="P110" s="7"/>
      <c r="Q110" s="7"/>
      <c r="R110" s="7"/>
      <c r="S110" s="7"/>
      <c r="T110" s="7"/>
      <c r="U110" s="7"/>
      <c r="V110" s="7"/>
      <c r="W110" s="7"/>
      <c r="X110" s="7"/>
      <c r="Y110" s="7"/>
      <c r="Z110" s="7"/>
      <c r="AA110" s="7"/>
      <c r="AB110" s="7"/>
      <c r="AC110" s="7"/>
      <c r="AD110" s="7"/>
    </row>
    <row r="111" spans="1:30" ht="22.5" customHeight="1">
      <c r="A111" t="s">
        <v>14468</v>
      </c>
      <c r="B111" s="7" t="s">
        <v>13437</v>
      </c>
      <c r="C111" s="7" t="s">
        <v>13502</v>
      </c>
      <c r="D111" s="7" t="s">
        <v>13503</v>
      </c>
      <c r="E111" s="7" t="s">
        <v>13504</v>
      </c>
      <c r="F111" s="7" t="s">
        <v>13505</v>
      </c>
      <c r="G111" s="4"/>
      <c r="H111" s="17" t="s">
        <v>13506</v>
      </c>
      <c r="I111" s="7">
        <v>4.8</v>
      </c>
      <c r="J111" s="7">
        <v>199</v>
      </c>
      <c r="K111" s="7" t="s">
        <v>13507</v>
      </c>
      <c r="L111" s="7" t="s">
        <v>13508</v>
      </c>
      <c r="M111" s="7" t="s">
        <v>765</v>
      </c>
      <c r="N111" s="7" t="s">
        <v>13509</v>
      </c>
      <c r="O111" s="7"/>
      <c r="P111" s="7"/>
      <c r="Q111" s="7"/>
      <c r="R111" s="7"/>
      <c r="S111" s="7"/>
      <c r="T111" s="7"/>
      <c r="U111" s="7"/>
      <c r="V111" s="7"/>
      <c r="W111" s="7"/>
      <c r="X111" s="7"/>
      <c r="Y111" s="7"/>
      <c r="Z111" s="7"/>
      <c r="AA111" s="7"/>
      <c r="AB111" s="7"/>
      <c r="AC111" s="7"/>
      <c r="AD111" s="7"/>
    </row>
    <row r="112" spans="1:30" ht="22.5" customHeight="1">
      <c r="A112" t="s">
        <v>14468</v>
      </c>
      <c r="B112" s="7" t="s">
        <v>13437</v>
      </c>
      <c r="C112" s="7" t="s">
        <v>13510</v>
      </c>
      <c r="D112" s="7" t="s">
        <v>13511</v>
      </c>
      <c r="E112" s="7" t="s">
        <v>13512</v>
      </c>
      <c r="F112" s="7" t="s">
        <v>13513</v>
      </c>
      <c r="G112" s="4"/>
      <c r="H112" s="11" t="s">
        <v>13514</v>
      </c>
      <c r="I112" s="7">
        <v>5</v>
      </c>
      <c r="J112" s="7">
        <v>11</v>
      </c>
      <c r="K112" s="7" t="s">
        <v>13515</v>
      </c>
      <c r="L112" s="7" t="s">
        <v>13516</v>
      </c>
      <c r="M112" s="7" t="s">
        <v>13517</v>
      </c>
      <c r="N112" s="7" t="s">
        <v>13518</v>
      </c>
      <c r="O112" s="7"/>
      <c r="P112" s="7"/>
      <c r="Q112" s="7"/>
      <c r="R112" s="7"/>
      <c r="S112" s="7"/>
      <c r="T112" s="7"/>
      <c r="U112" s="7"/>
      <c r="V112" s="7"/>
      <c r="W112" s="7"/>
      <c r="X112" s="7"/>
      <c r="Y112" s="7"/>
      <c r="Z112" s="7"/>
      <c r="AA112" s="7"/>
      <c r="AB112" s="7"/>
      <c r="AC112" s="7"/>
      <c r="AD112" s="7"/>
    </row>
    <row r="113" spans="1:30" ht="22.5" customHeight="1">
      <c r="A113" t="s">
        <v>14468</v>
      </c>
      <c r="B113" s="7" t="s">
        <v>13437</v>
      </c>
      <c r="C113" s="7" t="s">
        <v>13519</v>
      </c>
      <c r="D113" s="7" t="s">
        <v>13520</v>
      </c>
      <c r="E113" s="7" t="s">
        <v>13521</v>
      </c>
      <c r="F113" s="7" t="s">
        <v>13522</v>
      </c>
      <c r="G113" s="4"/>
      <c r="H113" s="17" t="s">
        <v>13523</v>
      </c>
      <c r="I113" s="7">
        <v>4.7</v>
      </c>
      <c r="J113" s="7">
        <v>71</v>
      </c>
      <c r="K113" s="7" t="s">
        <v>13524</v>
      </c>
      <c r="L113" s="7" t="s">
        <v>13525</v>
      </c>
      <c r="M113" s="7" t="s">
        <v>765</v>
      </c>
      <c r="N113" s="7" t="s">
        <v>13526</v>
      </c>
      <c r="O113" s="7"/>
      <c r="P113" s="7"/>
      <c r="Q113" s="7"/>
      <c r="R113" s="7"/>
      <c r="S113" s="7"/>
      <c r="T113" s="7"/>
      <c r="U113" s="7"/>
      <c r="V113" s="7"/>
      <c r="W113" s="7"/>
      <c r="X113" s="7"/>
      <c r="Y113" s="7"/>
      <c r="Z113" s="7"/>
      <c r="AA113" s="7"/>
      <c r="AB113" s="7"/>
      <c r="AC113" s="7"/>
      <c r="AD113" s="7"/>
    </row>
    <row r="114" spans="1:30" ht="22.5" customHeight="1">
      <c r="A114" t="s">
        <v>14468</v>
      </c>
      <c r="B114" s="7" t="s">
        <v>13437</v>
      </c>
      <c r="C114" s="7" t="s">
        <v>13527</v>
      </c>
      <c r="D114" s="7" t="s">
        <v>13527</v>
      </c>
      <c r="E114" s="7" t="s">
        <v>13528</v>
      </c>
      <c r="F114" s="7" t="s">
        <v>13529</v>
      </c>
      <c r="G114" s="4"/>
      <c r="H114" s="17" t="s">
        <v>13530</v>
      </c>
      <c r="I114" s="7">
        <v>5</v>
      </c>
      <c r="J114" s="7">
        <v>410</v>
      </c>
      <c r="K114" s="7" t="s">
        <v>13531</v>
      </c>
      <c r="L114" s="7" t="s">
        <v>13532</v>
      </c>
      <c r="M114" s="7" t="s">
        <v>9071</v>
      </c>
      <c r="N114" s="7" t="s">
        <v>13533</v>
      </c>
      <c r="O114" s="7"/>
      <c r="P114" s="7"/>
      <c r="Q114" s="7"/>
      <c r="R114" s="7"/>
      <c r="S114" s="7"/>
      <c r="T114" s="7"/>
      <c r="U114" s="7"/>
      <c r="V114" s="7"/>
      <c r="W114" s="7"/>
      <c r="X114" s="7"/>
      <c r="Y114" s="7"/>
      <c r="Z114" s="7"/>
      <c r="AA114" s="7"/>
      <c r="AB114" s="7"/>
      <c r="AC114" s="7"/>
      <c r="AD114" s="7"/>
    </row>
    <row r="115" spans="1:30" ht="22.5" customHeight="1">
      <c r="A115" t="s">
        <v>14468</v>
      </c>
      <c r="B115" s="7" t="s">
        <v>13437</v>
      </c>
      <c r="C115" s="7" t="s">
        <v>13534</v>
      </c>
      <c r="D115" s="7" t="s">
        <v>13535</v>
      </c>
      <c r="E115" s="7" t="s">
        <v>13536</v>
      </c>
      <c r="F115" s="7" t="s">
        <v>13537</v>
      </c>
      <c r="G115" s="4"/>
      <c r="H115" s="17" t="s">
        <v>13538</v>
      </c>
      <c r="I115" s="7">
        <v>4.5</v>
      </c>
      <c r="J115" s="7">
        <v>119</v>
      </c>
      <c r="K115" s="7" t="s">
        <v>13539</v>
      </c>
      <c r="L115" s="7" t="s">
        <v>13540</v>
      </c>
      <c r="M115" s="7" t="s">
        <v>765</v>
      </c>
      <c r="N115" s="7" t="s">
        <v>13541</v>
      </c>
      <c r="O115" s="7"/>
      <c r="P115" s="7"/>
      <c r="Q115" s="7"/>
      <c r="R115" s="7"/>
      <c r="S115" s="7"/>
      <c r="T115" s="7"/>
      <c r="U115" s="7"/>
      <c r="V115" s="7"/>
      <c r="W115" s="7"/>
      <c r="X115" s="7"/>
      <c r="Y115" s="7"/>
      <c r="Z115" s="7"/>
      <c r="AA115" s="7"/>
      <c r="AB115" s="7"/>
      <c r="AC115" s="7"/>
      <c r="AD115" s="7"/>
    </row>
    <row r="116" spans="1:30" ht="22.5" customHeight="1">
      <c r="A116" t="s">
        <v>14468</v>
      </c>
      <c r="B116" s="7" t="s">
        <v>13437</v>
      </c>
      <c r="C116" s="7" t="s">
        <v>13542</v>
      </c>
      <c r="D116" s="7" t="s">
        <v>13542</v>
      </c>
      <c r="E116" s="7" t="s">
        <v>13543</v>
      </c>
      <c r="F116" s="7" t="s">
        <v>13544</v>
      </c>
      <c r="G116" s="4"/>
      <c r="H116" s="11" t="s">
        <v>13545</v>
      </c>
      <c r="I116" s="7">
        <v>4.8</v>
      </c>
      <c r="J116" s="7">
        <v>341</v>
      </c>
      <c r="K116" s="7" t="s">
        <v>13546</v>
      </c>
      <c r="L116" s="7" t="s">
        <v>13547</v>
      </c>
      <c r="M116" s="7" t="s">
        <v>9071</v>
      </c>
      <c r="N116" s="7" t="s">
        <v>13548</v>
      </c>
      <c r="O116" s="7"/>
      <c r="P116" s="7"/>
      <c r="Q116" s="7"/>
      <c r="R116" s="7"/>
      <c r="S116" s="7"/>
      <c r="T116" s="7"/>
      <c r="U116" s="7"/>
      <c r="V116" s="7"/>
      <c r="W116" s="7"/>
      <c r="X116" s="7"/>
      <c r="Y116" s="7"/>
      <c r="Z116" s="7"/>
      <c r="AA116" s="7"/>
      <c r="AB116" s="7"/>
      <c r="AC116" s="7"/>
      <c r="AD116" s="7"/>
    </row>
    <row r="117" spans="1:30" ht="22.5" customHeight="1">
      <c r="A117" t="s">
        <v>14468</v>
      </c>
      <c r="B117" s="7" t="s">
        <v>13437</v>
      </c>
      <c r="C117" s="7" t="s">
        <v>13549</v>
      </c>
      <c r="D117" s="7" t="s">
        <v>13550</v>
      </c>
      <c r="E117" s="7" t="s">
        <v>13551</v>
      </c>
      <c r="F117" s="7" t="s">
        <v>13552</v>
      </c>
      <c r="G117" s="4"/>
      <c r="H117" s="17" t="s">
        <v>13553</v>
      </c>
      <c r="I117" s="7">
        <v>4.5</v>
      </c>
      <c r="J117" s="7">
        <v>58</v>
      </c>
      <c r="K117" s="7" t="s">
        <v>13554</v>
      </c>
      <c r="L117" s="7" t="s">
        <v>10604</v>
      </c>
      <c r="M117" s="7" t="s">
        <v>765</v>
      </c>
      <c r="N117" s="7" t="s">
        <v>13555</v>
      </c>
      <c r="O117" s="7"/>
      <c r="P117" s="7"/>
      <c r="Q117" s="7"/>
      <c r="R117" s="7"/>
      <c r="S117" s="7"/>
      <c r="T117" s="7"/>
      <c r="U117" s="7"/>
      <c r="V117" s="7"/>
      <c r="W117" s="7"/>
      <c r="X117" s="7"/>
      <c r="Y117" s="7"/>
      <c r="Z117" s="7"/>
      <c r="AA117" s="7"/>
      <c r="AB117" s="7"/>
      <c r="AC117" s="7"/>
      <c r="AD117" s="7"/>
    </row>
    <row r="118" spans="1:30" ht="22.5" customHeight="1">
      <c r="A118" t="s">
        <v>14468</v>
      </c>
      <c r="B118" s="7" t="s">
        <v>13437</v>
      </c>
      <c r="C118" s="7" t="s">
        <v>13556</v>
      </c>
      <c r="D118" s="7" t="s">
        <v>13557</v>
      </c>
      <c r="E118" s="7" t="s">
        <v>13558</v>
      </c>
      <c r="F118" s="7" t="s">
        <v>13559</v>
      </c>
      <c r="G118" s="4"/>
      <c r="H118" s="17" t="s">
        <v>13560</v>
      </c>
      <c r="I118" s="7">
        <v>5</v>
      </c>
      <c r="J118" s="7">
        <v>13</v>
      </c>
      <c r="K118" s="7" t="s">
        <v>13561</v>
      </c>
      <c r="L118" s="7" t="s">
        <v>13562</v>
      </c>
      <c r="M118" s="7" t="s">
        <v>13563</v>
      </c>
      <c r="N118" s="7" t="s">
        <v>13564</v>
      </c>
      <c r="O118" s="7"/>
      <c r="P118" s="7"/>
      <c r="Q118" s="7"/>
      <c r="R118" s="7"/>
      <c r="S118" s="7"/>
      <c r="T118" s="7"/>
      <c r="U118" s="7"/>
      <c r="V118" s="7"/>
      <c r="W118" s="7"/>
      <c r="X118" s="7"/>
      <c r="Y118" s="7"/>
      <c r="Z118" s="7"/>
      <c r="AA118" s="7"/>
      <c r="AB118" s="7"/>
      <c r="AC118" s="7"/>
      <c r="AD118" s="7"/>
    </row>
    <row r="119" spans="1:30" ht="22.5" customHeight="1">
      <c r="A119" t="s">
        <v>14468</v>
      </c>
      <c r="B119" s="7" t="s">
        <v>13437</v>
      </c>
      <c r="C119" s="7" t="s">
        <v>13565</v>
      </c>
      <c r="D119" s="7" t="s">
        <v>13565</v>
      </c>
      <c r="E119" s="7" t="s">
        <v>13566</v>
      </c>
      <c r="F119" s="7" t="s">
        <v>13567</v>
      </c>
      <c r="G119" s="4"/>
      <c r="H119" s="11" t="s">
        <v>13568</v>
      </c>
      <c r="I119" s="7">
        <v>4.7</v>
      </c>
      <c r="J119" s="7">
        <v>34</v>
      </c>
      <c r="K119" s="7" t="s">
        <v>13569</v>
      </c>
      <c r="L119" s="7" t="s">
        <v>13570</v>
      </c>
      <c r="M119" s="7" t="s">
        <v>13570</v>
      </c>
      <c r="N119" s="7" t="s">
        <v>13571</v>
      </c>
      <c r="O119" s="7"/>
      <c r="P119" s="7"/>
      <c r="Q119" s="7"/>
      <c r="R119" s="7"/>
      <c r="S119" s="7"/>
      <c r="T119" s="7"/>
      <c r="U119" s="7"/>
      <c r="V119" s="7"/>
      <c r="W119" s="7"/>
      <c r="X119" s="7"/>
      <c r="Y119" s="7"/>
      <c r="Z119" s="7"/>
      <c r="AA119" s="7"/>
      <c r="AB119" s="7"/>
      <c r="AC119" s="7"/>
      <c r="AD119" s="7"/>
    </row>
    <row r="120" spans="1:30" ht="22.5" customHeight="1">
      <c r="A120" t="s">
        <v>14468</v>
      </c>
      <c r="B120" s="7" t="s">
        <v>13437</v>
      </c>
      <c r="C120" s="7" t="s">
        <v>13572</v>
      </c>
      <c r="D120" s="7" t="s">
        <v>13573</v>
      </c>
      <c r="E120" s="7" t="s">
        <v>13574</v>
      </c>
      <c r="F120" s="7" t="s">
        <v>13575</v>
      </c>
      <c r="G120" s="4"/>
      <c r="H120" s="17" t="s">
        <v>13576</v>
      </c>
      <c r="I120" s="7"/>
      <c r="J120" s="7"/>
      <c r="K120" s="7" t="s">
        <v>13577</v>
      </c>
      <c r="L120" s="7" t="s">
        <v>10477</v>
      </c>
      <c r="M120" s="7" t="s">
        <v>765</v>
      </c>
      <c r="N120" s="7" t="s">
        <v>13578</v>
      </c>
      <c r="O120" s="7"/>
      <c r="P120" s="7"/>
      <c r="Q120" s="7"/>
      <c r="R120" s="7"/>
      <c r="S120" s="7"/>
      <c r="T120" s="7"/>
      <c r="U120" s="7"/>
      <c r="V120" s="7"/>
      <c r="W120" s="7"/>
      <c r="X120" s="7"/>
      <c r="Y120" s="7"/>
      <c r="Z120" s="7"/>
      <c r="AA120" s="7"/>
      <c r="AB120" s="7"/>
      <c r="AC120" s="7"/>
      <c r="AD120" s="7"/>
    </row>
    <row r="121" spans="1:30" ht="22.5" customHeight="1">
      <c r="A121" t="s">
        <v>14468</v>
      </c>
      <c r="B121" s="7" t="s">
        <v>13437</v>
      </c>
      <c r="C121" s="7" t="s">
        <v>13579</v>
      </c>
      <c r="D121" s="7" t="s">
        <v>13580</v>
      </c>
      <c r="E121" s="7" t="s">
        <v>13581</v>
      </c>
      <c r="F121" s="7" t="s">
        <v>13582</v>
      </c>
      <c r="G121" s="4"/>
      <c r="H121" s="17" t="s">
        <v>13583</v>
      </c>
      <c r="I121" s="7"/>
      <c r="J121" s="7"/>
      <c r="K121" s="7" t="s">
        <v>13584</v>
      </c>
      <c r="L121" s="7" t="s">
        <v>13585</v>
      </c>
      <c r="M121" s="7" t="s">
        <v>9071</v>
      </c>
      <c r="N121" s="7" t="s">
        <v>13586</v>
      </c>
      <c r="O121" s="7"/>
      <c r="P121" s="7"/>
      <c r="Q121" s="7"/>
      <c r="R121" s="7"/>
      <c r="S121" s="7"/>
      <c r="T121" s="7"/>
      <c r="U121" s="7"/>
      <c r="V121" s="7"/>
      <c r="W121" s="7"/>
      <c r="X121" s="7"/>
      <c r="Y121" s="7"/>
      <c r="Z121" s="7"/>
      <c r="AA121" s="7"/>
      <c r="AB121" s="7"/>
      <c r="AC121" s="7"/>
      <c r="AD121" s="7"/>
    </row>
    <row r="122" spans="1:30" ht="22.5" customHeight="1">
      <c r="A122" t="s">
        <v>14468</v>
      </c>
      <c r="B122" s="7" t="s">
        <v>7949</v>
      </c>
      <c r="C122" s="7" t="s">
        <v>13587</v>
      </c>
      <c r="D122" s="7" t="s">
        <v>13588</v>
      </c>
      <c r="E122" s="7" t="s">
        <v>13589</v>
      </c>
      <c r="F122" s="7" t="s">
        <v>13590</v>
      </c>
      <c r="G122" s="4"/>
      <c r="H122" s="17" t="s">
        <v>13591</v>
      </c>
      <c r="I122" s="7">
        <v>5</v>
      </c>
      <c r="J122" s="7">
        <v>423</v>
      </c>
      <c r="K122" s="7" t="s">
        <v>13592</v>
      </c>
      <c r="L122" s="7" t="s">
        <v>13593</v>
      </c>
      <c r="M122" s="7" t="s">
        <v>872</v>
      </c>
      <c r="N122" s="7" t="s">
        <v>13594</v>
      </c>
      <c r="O122" s="7"/>
      <c r="P122" s="7"/>
      <c r="Q122" s="7"/>
      <c r="R122" s="7"/>
      <c r="S122" s="7"/>
      <c r="T122" s="7"/>
      <c r="U122" s="7"/>
      <c r="V122" s="7"/>
      <c r="W122" s="7"/>
      <c r="X122" s="7"/>
      <c r="Y122" s="7"/>
      <c r="Z122" s="7"/>
      <c r="AA122" s="7"/>
      <c r="AB122" s="7"/>
      <c r="AC122" s="7"/>
      <c r="AD122" s="7"/>
    </row>
    <row r="123" spans="1:30" ht="22.5" customHeight="1">
      <c r="A123" t="s">
        <v>14468</v>
      </c>
      <c r="B123" s="7" t="s">
        <v>7949</v>
      </c>
      <c r="C123" s="7" t="s">
        <v>13595</v>
      </c>
      <c r="D123" s="7" t="s">
        <v>13596</v>
      </c>
      <c r="E123" s="7" t="s">
        <v>13597</v>
      </c>
      <c r="F123" s="7" t="s">
        <v>13598</v>
      </c>
      <c r="G123" s="4"/>
      <c r="H123" s="17" t="s">
        <v>13599</v>
      </c>
      <c r="I123" s="7">
        <v>4.8</v>
      </c>
      <c r="J123" s="7">
        <v>551</v>
      </c>
      <c r="K123" s="7" t="s">
        <v>13600</v>
      </c>
      <c r="L123" s="7" t="s">
        <v>13601</v>
      </c>
      <c r="M123" s="7" t="s">
        <v>13602</v>
      </c>
      <c r="N123" s="7" t="s">
        <v>13603</v>
      </c>
      <c r="O123" s="7"/>
      <c r="P123" s="7"/>
      <c r="Q123" s="7"/>
      <c r="R123" s="7"/>
      <c r="S123" s="7"/>
      <c r="T123" s="7"/>
      <c r="U123" s="7"/>
      <c r="V123" s="7"/>
      <c r="W123" s="7"/>
      <c r="X123" s="7"/>
      <c r="Y123" s="7"/>
      <c r="Z123" s="7"/>
      <c r="AA123" s="7"/>
      <c r="AB123" s="7"/>
      <c r="AC123" s="7"/>
      <c r="AD123" s="7"/>
    </row>
    <row r="124" spans="1:30" ht="22.5" customHeight="1">
      <c r="A124" t="s">
        <v>14468</v>
      </c>
      <c r="B124" s="7" t="s">
        <v>7949</v>
      </c>
      <c r="C124" s="7" t="s">
        <v>13604</v>
      </c>
      <c r="D124" s="7" t="s">
        <v>13605</v>
      </c>
      <c r="E124" s="7" t="s">
        <v>13606</v>
      </c>
      <c r="F124" s="7" t="s">
        <v>13607</v>
      </c>
      <c r="G124" s="4"/>
      <c r="H124" s="17" t="s">
        <v>13608</v>
      </c>
      <c r="I124" s="7">
        <v>4.8</v>
      </c>
      <c r="J124" s="7">
        <v>103</v>
      </c>
      <c r="K124" s="7" t="s">
        <v>13609</v>
      </c>
      <c r="L124" s="7" t="s">
        <v>13610</v>
      </c>
      <c r="M124" s="7" t="s">
        <v>872</v>
      </c>
      <c r="N124" s="7" t="s">
        <v>13611</v>
      </c>
      <c r="O124" s="7"/>
      <c r="P124" s="7"/>
      <c r="Q124" s="7"/>
      <c r="R124" s="7"/>
      <c r="S124" s="7"/>
      <c r="T124" s="7"/>
      <c r="U124" s="7"/>
      <c r="V124" s="7"/>
      <c r="W124" s="7"/>
      <c r="X124" s="7"/>
      <c r="Y124" s="7"/>
      <c r="Z124" s="7"/>
      <c r="AA124" s="7"/>
      <c r="AB124" s="7"/>
      <c r="AC124" s="7"/>
      <c r="AD124" s="7"/>
    </row>
    <row r="125" spans="1:30" ht="22.5" customHeight="1">
      <c r="A125" t="s">
        <v>14468</v>
      </c>
      <c r="B125" s="7" t="s">
        <v>6586</v>
      </c>
      <c r="C125" s="7" t="s">
        <v>13612</v>
      </c>
      <c r="D125" s="7" t="s">
        <v>13613</v>
      </c>
      <c r="E125" s="7" t="s">
        <v>13614</v>
      </c>
      <c r="F125" s="7" t="s">
        <v>13615</v>
      </c>
      <c r="G125" s="4"/>
      <c r="H125" s="17" t="s">
        <v>13616</v>
      </c>
      <c r="I125" s="7">
        <v>4.9000000000000004</v>
      </c>
      <c r="J125" s="7">
        <v>405</v>
      </c>
      <c r="K125" s="7" t="s">
        <v>13617</v>
      </c>
      <c r="L125" s="7" t="s">
        <v>12195</v>
      </c>
      <c r="M125" s="7" t="s">
        <v>3943</v>
      </c>
      <c r="N125" s="7" t="s">
        <v>13618</v>
      </c>
      <c r="O125" s="7"/>
      <c r="P125" s="7"/>
      <c r="Q125" s="7"/>
      <c r="R125" s="7"/>
      <c r="S125" s="7"/>
      <c r="T125" s="7"/>
      <c r="U125" s="7"/>
      <c r="V125" s="7"/>
      <c r="W125" s="7"/>
      <c r="X125" s="7"/>
      <c r="Y125" s="7"/>
      <c r="Z125" s="7"/>
      <c r="AA125" s="7"/>
      <c r="AB125" s="7"/>
      <c r="AC125" s="7"/>
      <c r="AD125" s="7"/>
    </row>
    <row r="126" spans="1:30" ht="22.5" customHeight="1">
      <c r="A126" t="s">
        <v>14468</v>
      </c>
      <c r="B126" s="7" t="s">
        <v>6586</v>
      </c>
      <c r="C126" s="7" t="s">
        <v>13619</v>
      </c>
      <c r="D126" s="7" t="s">
        <v>13620</v>
      </c>
      <c r="E126" s="7" t="s">
        <v>13621</v>
      </c>
      <c r="F126" s="7" t="s">
        <v>13622</v>
      </c>
      <c r="G126" s="4"/>
      <c r="H126" s="17" t="s">
        <v>13623</v>
      </c>
      <c r="I126" s="7">
        <v>4.9000000000000004</v>
      </c>
      <c r="J126" s="7">
        <v>976</v>
      </c>
      <c r="K126" s="7" t="s">
        <v>13624</v>
      </c>
      <c r="L126" s="7" t="s">
        <v>13625</v>
      </c>
      <c r="M126" s="7" t="s">
        <v>872</v>
      </c>
      <c r="N126" s="7" t="s">
        <v>13626</v>
      </c>
      <c r="O126" s="7"/>
      <c r="P126" s="7"/>
      <c r="Q126" s="7"/>
      <c r="R126" s="7"/>
      <c r="S126" s="7"/>
      <c r="T126" s="7"/>
      <c r="U126" s="7"/>
      <c r="V126" s="7"/>
      <c r="W126" s="7"/>
      <c r="X126" s="7"/>
      <c r="Y126" s="7"/>
      <c r="Z126" s="7"/>
      <c r="AA126" s="7"/>
      <c r="AB126" s="7"/>
      <c r="AC126" s="7"/>
      <c r="AD126" s="7"/>
    </row>
    <row r="127" spans="1:30" ht="22.5" customHeight="1">
      <c r="A127" t="s">
        <v>14468</v>
      </c>
      <c r="B127" s="7" t="s">
        <v>6586</v>
      </c>
      <c r="C127" s="7" t="s">
        <v>13627</v>
      </c>
      <c r="D127" s="7" t="s">
        <v>13628</v>
      </c>
      <c r="E127" s="7" t="s">
        <v>13629</v>
      </c>
      <c r="F127" s="7" t="s">
        <v>13630</v>
      </c>
      <c r="G127" s="4"/>
      <c r="H127" s="17" t="s">
        <v>13631</v>
      </c>
      <c r="I127" s="7">
        <v>4.8</v>
      </c>
      <c r="J127" s="7">
        <v>326</v>
      </c>
      <c r="K127" s="7" t="s">
        <v>13632</v>
      </c>
      <c r="L127" s="7" t="s">
        <v>13633</v>
      </c>
      <c r="M127" s="7" t="s">
        <v>872</v>
      </c>
      <c r="N127" s="7" t="s">
        <v>13634</v>
      </c>
      <c r="O127" s="7"/>
      <c r="P127" s="7"/>
      <c r="Q127" s="7"/>
      <c r="R127" s="7"/>
      <c r="S127" s="7"/>
      <c r="T127" s="7"/>
      <c r="U127" s="7"/>
      <c r="V127" s="7"/>
      <c r="W127" s="7"/>
      <c r="X127" s="7"/>
      <c r="Y127" s="7"/>
      <c r="Z127" s="7"/>
      <c r="AA127" s="7"/>
      <c r="AB127" s="7"/>
      <c r="AC127" s="7"/>
      <c r="AD127" s="7"/>
    </row>
    <row r="128" spans="1:30" ht="22.5" customHeight="1">
      <c r="A128" t="s">
        <v>14468</v>
      </c>
      <c r="B128" s="7" t="s">
        <v>6586</v>
      </c>
      <c r="C128" s="7" t="s">
        <v>13635</v>
      </c>
      <c r="D128" s="7" t="s">
        <v>13636</v>
      </c>
      <c r="E128" s="7" t="s">
        <v>13606</v>
      </c>
      <c r="F128" s="7" t="s">
        <v>13607</v>
      </c>
      <c r="G128" s="4"/>
      <c r="H128" s="17" t="s">
        <v>13637</v>
      </c>
      <c r="I128" s="7">
        <v>4.9000000000000004</v>
      </c>
      <c r="J128" s="7">
        <v>369</v>
      </c>
      <c r="K128" s="7" t="s">
        <v>13638</v>
      </c>
      <c r="L128" s="7" t="s">
        <v>13639</v>
      </c>
      <c r="M128" s="7" t="s">
        <v>872</v>
      </c>
      <c r="N128" s="7" t="s">
        <v>13640</v>
      </c>
      <c r="O128" s="7"/>
      <c r="P128" s="7"/>
      <c r="Q128" s="7"/>
      <c r="R128" s="7"/>
      <c r="S128" s="7"/>
      <c r="T128" s="7"/>
      <c r="U128" s="7"/>
      <c r="V128" s="7"/>
      <c r="W128" s="7"/>
      <c r="X128" s="7"/>
      <c r="Y128" s="7"/>
      <c r="Z128" s="7"/>
      <c r="AA128" s="7"/>
      <c r="AB128" s="7"/>
      <c r="AC128" s="7"/>
      <c r="AD128" s="7"/>
    </row>
    <row r="129" spans="1:30" ht="22.5" customHeight="1">
      <c r="A129" t="s">
        <v>14468</v>
      </c>
      <c r="B129" s="7" t="s">
        <v>6586</v>
      </c>
      <c r="C129" s="7" t="s">
        <v>13641</v>
      </c>
      <c r="D129" s="7" t="s">
        <v>13641</v>
      </c>
      <c r="E129" s="7" t="s">
        <v>13642</v>
      </c>
      <c r="F129" s="7" t="s">
        <v>13643</v>
      </c>
      <c r="G129" s="4"/>
      <c r="H129" s="17" t="s">
        <v>13644</v>
      </c>
      <c r="I129" s="7">
        <v>4.8</v>
      </c>
      <c r="J129" s="7">
        <v>61</v>
      </c>
      <c r="K129" s="7" t="s">
        <v>13645</v>
      </c>
      <c r="L129" s="7" t="s">
        <v>13646</v>
      </c>
      <c r="M129" s="7" t="s">
        <v>872</v>
      </c>
      <c r="N129" s="7" t="s">
        <v>13647</v>
      </c>
      <c r="O129" s="7"/>
      <c r="P129" s="7"/>
      <c r="Q129" s="7"/>
      <c r="R129" s="7"/>
      <c r="S129" s="7"/>
      <c r="T129" s="7"/>
      <c r="U129" s="7"/>
      <c r="V129" s="7"/>
      <c r="W129" s="7"/>
      <c r="X129" s="7"/>
      <c r="Y129" s="7"/>
      <c r="Z129" s="7"/>
      <c r="AA129" s="7"/>
      <c r="AB129" s="7"/>
      <c r="AC129" s="7"/>
      <c r="AD129" s="7"/>
    </row>
    <row r="130" spans="1:30" ht="22.5" customHeight="1">
      <c r="A130" t="s">
        <v>14468</v>
      </c>
      <c r="B130" s="7" t="s">
        <v>6586</v>
      </c>
      <c r="C130" s="7" t="s">
        <v>13648</v>
      </c>
      <c r="D130" s="7" t="s">
        <v>13649</v>
      </c>
      <c r="E130" s="7" t="s">
        <v>13650</v>
      </c>
      <c r="F130" s="7" t="s">
        <v>13651</v>
      </c>
      <c r="G130" s="4"/>
      <c r="H130" s="17" t="s">
        <v>13652</v>
      </c>
      <c r="I130" s="7">
        <v>4.9000000000000004</v>
      </c>
      <c r="J130" s="7">
        <v>26</v>
      </c>
      <c r="K130" s="7" t="s">
        <v>13653</v>
      </c>
      <c r="L130" s="7" t="s">
        <v>13654</v>
      </c>
      <c r="M130" s="7" t="s">
        <v>872</v>
      </c>
      <c r="N130" s="7" t="s">
        <v>13655</v>
      </c>
      <c r="O130" s="7"/>
      <c r="P130" s="7"/>
      <c r="Q130" s="7"/>
      <c r="R130" s="7"/>
      <c r="S130" s="7"/>
      <c r="T130" s="7"/>
      <c r="U130" s="7"/>
      <c r="V130" s="7"/>
      <c r="W130" s="7"/>
      <c r="X130" s="7"/>
      <c r="Y130" s="7"/>
      <c r="Z130" s="7"/>
      <c r="AA130" s="7"/>
      <c r="AB130" s="7"/>
      <c r="AC130" s="7"/>
      <c r="AD130" s="7"/>
    </row>
    <row r="131" spans="1:30" ht="22.5" customHeight="1">
      <c r="A131" t="s">
        <v>14468</v>
      </c>
      <c r="B131" s="7" t="s">
        <v>6586</v>
      </c>
      <c r="C131" s="7" t="s">
        <v>13656</v>
      </c>
      <c r="D131" s="7" t="s">
        <v>13657</v>
      </c>
      <c r="E131" s="7" t="s">
        <v>13658</v>
      </c>
      <c r="F131" s="7" t="s">
        <v>13622</v>
      </c>
      <c r="G131" s="4"/>
      <c r="H131" s="17" t="s">
        <v>13659</v>
      </c>
      <c r="I131" s="7">
        <v>5</v>
      </c>
      <c r="J131" s="7">
        <v>415</v>
      </c>
      <c r="K131" s="7" t="s">
        <v>13660</v>
      </c>
      <c r="L131" s="7" t="s">
        <v>10723</v>
      </c>
      <c r="M131" s="7" t="s">
        <v>872</v>
      </c>
      <c r="N131" s="7" t="s">
        <v>13661</v>
      </c>
      <c r="O131" s="7"/>
      <c r="P131" s="7"/>
      <c r="Q131" s="7"/>
      <c r="R131" s="7"/>
      <c r="S131" s="7"/>
      <c r="T131" s="7"/>
      <c r="U131" s="7"/>
      <c r="V131" s="7"/>
      <c r="W131" s="7"/>
      <c r="X131" s="7"/>
      <c r="Y131" s="7"/>
      <c r="Z131" s="7"/>
      <c r="AA131" s="7"/>
      <c r="AB131" s="7"/>
      <c r="AC131" s="7"/>
      <c r="AD131" s="7"/>
    </row>
    <row r="132" spans="1:30" ht="22.5" customHeight="1">
      <c r="A132" t="s">
        <v>14468</v>
      </c>
      <c r="B132" s="7" t="s">
        <v>6586</v>
      </c>
      <c r="C132" s="7" t="s">
        <v>13662</v>
      </c>
      <c r="D132" s="7" t="s">
        <v>13662</v>
      </c>
      <c r="E132" s="7" t="s">
        <v>13663</v>
      </c>
      <c r="F132" s="7" t="s">
        <v>13643</v>
      </c>
      <c r="G132" s="4"/>
      <c r="H132" s="17" t="s">
        <v>13664</v>
      </c>
      <c r="I132" s="7">
        <v>4.8</v>
      </c>
      <c r="J132" s="7">
        <v>50</v>
      </c>
      <c r="K132" s="7" t="s">
        <v>13665</v>
      </c>
      <c r="L132" s="7" t="s">
        <v>13666</v>
      </c>
      <c r="M132" s="7" t="s">
        <v>872</v>
      </c>
      <c r="N132" s="7" t="s">
        <v>13667</v>
      </c>
      <c r="O132" s="7"/>
      <c r="P132" s="7"/>
      <c r="Q132" s="7"/>
      <c r="R132" s="7"/>
      <c r="S132" s="7"/>
      <c r="T132" s="7"/>
      <c r="U132" s="7"/>
      <c r="V132" s="7"/>
      <c r="W132" s="7"/>
      <c r="X132" s="7"/>
      <c r="Y132" s="7"/>
      <c r="Z132" s="7"/>
      <c r="AA132" s="7"/>
      <c r="AB132" s="7"/>
      <c r="AC132" s="7"/>
      <c r="AD132" s="7"/>
    </row>
    <row r="133" spans="1:30" ht="22.5" customHeight="1">
      <c r="A133" t="s">
        <v>14468</v>
      </c>
      <c r="B133" s="7" t="s">
        <v>6586</v>
      </c>
      <c r="C133" s="7" t="s">
        <v>13668</v>
      </c>
      <c r="D133" s="7" t="s">
        <v>13669</v>
      </c>
      <c r="E133" s="7" t="s">
        <v>13670</v>
      </c>
      <c r="F133" s="7" t="s">
        <v>13671</v>
      </c>
      <c r="G133" s="4"/>
      <c r="H133" s="17" t="s">
        <v>13672</v>
      </c>
      <c r="I133" s="7">
        <v>4.8</v>
      </c>
      <c r="J133" s="7">
        <v>53</v>
      </c>
      <c r="K133" s="7" t="s">
        <v>13673</v>
      </c>
      <c r="L133" s="7" t="s">
        <v>13674</v>
      </c>
      <c r="M133" s="7" t="s">
        <v>872</v>
      </c>
      <c r="N133" s="7" t="s">
        <v>13675</v>
      </c>
      <c r="O133" s="7"/>
      <c r="P133" s="7"/>
      <c r="Q133" s="7"/>
      <c r="R133" s="7"/>
      <c r="S133" s="7"/>
      <c r="T133" s="7"/>
      <c r="U133" s="7"/>
      <c r="V133" s="7"/>
      <c r="W133" s="7"/>
      <c r="X133" s="7"/>
      <c r="Y133" s="7"/>
      <c r="Z133" s="7"/>
      <c r="AA133" s="7"/>
      <c r="AB133" s="7"/>
      <c r="AC133" s="7"/>
      <c r="AD133" s="7"/>
    </row>
    <row r="134" spans="1:30" ht="22.5" customHeight="1">
      <c r="A134" t="s">
        <v>14468</v>
      </c>
      <c r="B134" s="7" t="s">
        <v>6586</v>
      </c>
      <c r="C134" s="7" t="s">
        <v>13676</v>
      </c>
      <c r="D134" s="7" t="s">
        <v>13676</v>
      </c>
      <c r="E134" s="7" t="s">
        <v>13677</v>
      </c>
      <c r="F134" s="7" t="s">
        <v>13643</v>
      </c>
      <c r="G134" s="4"/>
      <c r="H134" s="17" t="s">
        <v>13678</v>
      </c>
      <c r="I134" s="7">
        <v>5</v>
      </c>
      <c r="J134" s="7">
        <v>42</v>
      </c>
      <c r="K134" s="7" t="s">
        <v>13679</v>
      </c>
      <c r="L134" s="7" t="s">
        <v>13680</v>
      </c>
      <c r="M134" s="7" t="s">
        <v>872</v>
      </c>
      <c r="N134" s="7" t="s">
        <v>13681</v>
      </c>
      <c r="O134" s="7"/>
      <c r="P134" s="7"/>
      <c r="Q134" s="7"/>
      <c r="R134" s="7"/>
      <c r="S134" s="7"/>
      <c r="T134" s="7"/>
      <c r="U134" s="7"/>
      <c r="V134" s="7"/>
      <c r="W134" s="7"/>
      <c r="X134" s="7"/>
      <c r="Y134" s="7"/>
      <c r="Z134" s="7"/>
      <c r="AA134" s="7"/>
      <c r="AB134" s="7"/>
      <c r="AC134" s="7"/>
      <c r="AD134" s="7"/>
    </row>
    <row r="135" spans="1:30" ht="22.5" customHeight="1">
      <c r="A135" t="s">
        <v>14468</v>
      </c>
      <c r="B135" s="7" t="s">
        <v>6586</v>
      </c>
      <c r="C135" s="7" t="s">
        <v>13682</v>
      </c>
      <c r="D135" s="7" t="s">
        <v>13682</v>
      </c>
      <c r="E135" s="7" t="s">
        <v>13683</v>
      </c>
      <c r="F135" s="7" t="s">
        <v>13684</v>
      </c>
      <c r="G135" s="4"/>
      <c r="H135" s="17" t="s">
        <v>13685</v>
      </c>
      <c r="I135" s="7">
        <v>4.9000000000000004</v>
      </c>
      <c r="J135" s="7">
        <v>172</v>
      </c>
      <c r="K135" s="7" t="s">
        <v>13686</v>
      </c>
      <c r="L135" s="7" t="s">
        <v>13654</v>
      </c>
      <c r="M135" s="7" t="s">
        <v>872</v>
      </c>
      <c r="N135" s="7" t="s">
        <v>13687</v>
      </c>
      <c r="O135" s="7"/>
      <c r="P135" s="7"/>
      <c r="Q135" s="7"/>
      <c r="R135" s="7"/>
      <c r="S135" s="7"/>
      <c r="T135" s="7"/>
      <c r="U135" s="7"/>
      <c r="V135" s="7"/>
      <c r="W135" s="7"/>
      <c r="X135" s="7"/>
      <c r="Y135" s="7"/>
      <c r="Z135" s="7"/>
      <c r="AA135" s="7"/>
      <c r="AB135" s="7"/>
      <c r="AC135" s="7"/>
      <c r="AD135" s="7"/>
    </row>
    <row r="136" spans="1:30" ht="22.5" customHeight="1">
      <c r="A136" t="s">
        <v>14468</v>
      </c>
      <c r="B136" s="7" t="s">
        <v>6586</v>
      </c>
      <c r="C136" s="7" t="s">
        <v>13688</v>
      </c>
      <c r="D136" s="7" t="s">
        <v>13688</v>
      </c>
      <c r="E136" s="7" t="s">
        <v>13689</v>
      </c>
      <c r="F136" s="7" t="s">
        <v>13690</v>
      </c>
      <c r="G136" s="4"/>
      <c r="H136" s="17" t="s">
        <v>13691</v>
      </c>
      <c r="I136" s="7">
        <v>4.8</v>
      </c>
      <c r="J136" s="7">
        <v>172</v>
      </c>
      <c r="K136" s="7" t="s">
        <v>13692</v>
      </c>
      <c r="L136" s="7" t="s">
        <v>13693</v>
      </c>
      <c r="M136" s="7" t="s">
        <v>872</v>
      </c>
      <c r="N136" s="7" t="s">
        <v>13694</v>
      </c>
      <c r="O136" s="7"/>
      <c r="P136" s="7"/>
      <c r="Q136" s="7"/>
      <c r="R136" s="7"/>
      <c r="S136" s="7"/>
      <c r="T136" s="7"/>
      <c r="U136" s="7"/>
      <c r="V136" s="7"/>
      <c r="W136" s="7"/>
      <c r="X136" s="7"/>
      <c r="Y136" s="7"/>
      <c r="Z136" s="7"/>
      <c r="AA136" s="7"/>
      <c r="AB136" s="7"/>
      <c r="AC136" s="7"/>
      <c r="AD136" s="7"/>
    </row>
    <row r="137" spans="1:30" ht="22.5" customHeight="1">
      <c r="A137" t="s">
        <v>14468</v>
      </c>
      <c r="B137" s="7" t="s">
        <v>6586</v>
      </c>
      <c r="C137" s="7" t="s">
        <v>13695</v>
      </c>
      <c r="D137" s="7" t="s">
        <v>13696</v>
      </c>
      <c r="E137" s="7" t="s">
        <v>13629</v>
      </c>
      <c r="F137" s="7" t="s">
        <v>13697</v>
      </c>
      <c r="G137" s="4"/>
      <c r="H137" s="11" t="s">
        <v>13698</v>
      </c>
      <c r="I137" s="7">
        <v>4.7</v>
      </c>
      <c r="J137" s="7">
        <v>171</v>
      </c>
      <c r="K137" s="7" t="s">
        <v>13699</v>
      </c>
      <c r="L137" s="7" t="s">
        <v>13700</v>
      </c>
      <c r="M137" s="7" t="s">
        <v>872</v>
      </c>
      <c r="N137" s="7" t="s">
        <v>13701</v>
      </c>
      <c r="O137" s="7"/>
      <c r="P137" s="7"/>
      <c r="Q137" s="7"/>
      <c r="R137" s="7"/>
      <c r="S137" s="7"/>
      <c r="T137" s="7"/>
      <c r="U137" s="7"/>
      <c r="V137" s="7"/>
      <c r="W137" s="7"/>
      <c r="X137" s="7"/>
      <c r="Y137" s="7"/>
      <c r="Z137" s="7"/>
      <c r="AA137" s="7"/>
      <c r="AB137" s="7"/>
      <c r="AC137" s="7"/>
      <c r="AD137" s="7"/>
    </row>
    <row r="138" spans="1:30" ht="22.5" customHeight="1">
      <c r="A138" t="s">
        <v>14468</v>
      </c>
      <c r="B138" s="7" t="s">
        <v>6586</v>
      </c>
      <c r="C138" s="7" t="s">
        <v>13702</v>
      </c>
      <c r="D138" s="7" t="s">
        <v>13702</v>
      </c>
      <c r="E138" s="7" t="s">
        <v>13703</v>
      </c>
      <c r="F138" s="7" t="s">
        <v>13684</v>
      </c>
      <c r="G138" s="4"/>
      <c r="H138" s="17" t="s">
        <v>13704</v>
      </c>
      <c r="I138" s="7">
        <v>5</v>
      </c>
      <c r="J138" s="7">
        <v>258</v>
      </c>
      <c r="K138" s="7" t="s">
        <v>13705</v>
      </c>
      <c r="L138" s="7" t="s">
        <v>13706</v>
      </c>
      <c r="M138" s="7" t="s">
        <v>872</v>
      </c>
      <c r="N138" s="7" t="s">
        <v>13707</v>
      </c>
      <c r="O138" s="7"/>
      <c r="P138" s="7"/>
      <c r="Q138" s="7"/>
      <c r="R138" s="7"/>
      <c r="S138" s="7"/>
      <c r="T138" s="7"/>
      <c r="U138" s="7"/>
      <c r="V138" s="7"/>
      <c r="W138" s="7"/>
      <c r="X138" s="7"/>
      <c r="Y138" s="7"/>
      <c r="Z138" s="7"/>
      <c r="AA138" s="7"/>
      <c r="AB138" s="7"/>
      <c r="AC138" s="7"/>
      <c r="AD138" s="7"/>
    </row>
    <row r="139" spans="1:30" ht="22.5" customHeight="1">
      <c r="A139" t="s">
        <v>14468</v>
      </c>
      <c r="B139" s="7" t="s">
        <v>6586</v>
      </c>
      <c r="C139" s="7" t="s">
        <v>13708</v>
      </c>
      <c r="D139" s="7" t="s">
        <v>13709</v>
      </c>
      <c r="E139" s="7" t="s">
        <v>13710</v>
      </c>
      <c r="F139" s="7" t="s">
        <v>13711</v>
      </c>
      <c r="G139" s="4"/>
      <c r="H139" s="17" t="s">
        <v>13712</v>
      </c>
      <c r="I139" s="7">
        <v>5</v>
      </c>
      <c r="J139" s="7">
        <v>3</v>
      </c>
      <c r="K139" s="7" t="s">
        <v>13713</v>
      </c>
      <c r="L139" s="7" t="s">
        <v>13714</v>
      </c>
      <c r="M139" s="7" t="s">
        <v>13715</v>
      </c>
      <c r="N139" s="7" t="s">
        <v>13716</v>
      </c>
      <c r="O139" s="7"/>
      <c r="P139" s="7"/>
      <c r="Q139" s="7"/>
      <c r="R139" s="7"/>
      <c r="S139" s="7"/>
      <c r="T139" s="7"/>
      <c r="U139" s="7"/>
      <c r="V139" s="7"/>
      <c r="W139" s="7"/>
      <c r="X139" s="7"/>
      <c r="Y139" s="7"/>
      <c r="Z139" s="7"/>
      <c r="AA139" s="7"/>
      <c r="AB139" s="7"/>
      <c r="AC139" s="7"/>
      <c r="AD139" s="7"/>
    </row>
    <row r="140" spans="1:30" ht="22.5" customHeight="1">
      <c r="A140" t="s">
        <v>14468</v>
      </c>
      <c r="B140" s="7" t="s">
        <v>6586</v>
      </c>
      <c r="C140" s="7" t="s">
        <v>13717</v>
      </c>
      <c r="D140" s="7" t="s">
        <v>13717</v>
      </c>
      <c r="E140" s="7" t="s">
        <v>13718</v>
      </c>
      <c r="F140" s="7" t="s">
        <v>13719</v>
      </c>
      <c r="G140" s="4"/>
      <c r="H140" s="11" t="s">
        <v>13720</v>
      </c>
      <c r="I140" s="7">
        <v>4.9000000000000004</v>
      </c>
      <c r="J140" s="7">
        <v>212</v>
      </c>
      <c r="K140" s="7" t="s">
        <v>13721</v>
      </c>
      <c r="L140" s="7" t="s">
        <v>13722</v>
      </c>
      <c r="M140" s="7" t="s">
        <v>3855</v>
      </c>
      <c r="N140" s="7" t="s">
        <v>13723</v>
      </c>
      <c r="O140" s="7"/>
      <c r="P140" s="7"/>
      <c r="Q140" s="7"/>
      <c r="R140" s="7"/>
      <c r="S140" s="7"/>
      <c r="T140" s="7"/>
      <c r="U140" s="7"/>
      <c r="V140" s="7"/>
      <c r="W140" s="7"/>
      <c r="X140" s="7"/>
      <c r="Y140" s="7"/>
      <c r="Z140" s="7"/>
      <c r="AA140" s="7"/>
      <c r="AB140" s="7"/>
      <c r="AC140" s="7"/>
      <c r="AD140" s="7"/>
    </row>
    <row r="141" spans="1:30" ht="22.5" customHeight="1">
      <c r="A141" t="s">
        <v>14468</v>
      </c>
      <c r="B141" s="7" t="s">
        <v>6586</v>
      </c>
      <c r="C141" s="7" t="s">
        <v>13724</v>
      </c>
      <c r="D141" s="7" t="s">
        <v>13725</v>
      </c>
      <c r="E141" s="7" t="s">
        <v>13726</v>
      </c>
      <c r="F141" s="7" t="s">
        <v>13727</v>
      </c>
      <c r="G141" s="4"/>
      <c r="H141" s="17" t="s">
        <v>13728</v>
      </c>
      <c r="I141" s="7">
        <v>5</v>
      </c>
      <c r="J141" s="7">
        <v>46</v>
      </c>
      <c r="K141" s="7" t="s">
        <v>13729</v>
      </c>
      <c r="L141" s="7" t="s">
        <v>13730</v>
      </c>
      <c r="M141" s="7" t="s">
        <v>13731</v>
      </c>
      <c r="N141" s="7" t="s">
        <v>13732</v>
      </c>
      <c r="O141" s="7"/>
      <c r="P141" s="7"/>
      <c r="Q141" s="7"/>
      <c r="R141" s="7"/>
      <c r="S141" s="7"/>
      <c r="T141" s="7"/>
      <c r="U141" s="7"/>
      <c r="V141" s="7"/>
      <c r="W141" s="7"/>
      <c r="X141" s="7"/>
      <c r="Y141" s="7"/>
      <c r="Z141" s="7"/>
      <c r="AA141" s="7"/>
      <c r="AB141" s="7"/>
      <c r="AC141" s="7"/>
      <c r="AD141" s="7"/>
    </row>
    <row r="142" spans="1:30" ht="22.5" customHeight="1">
      <c r="A142" t="s">
        <v>14468</v>
      </c>
      <c r="B142" s="7" t="s">
        <v>13733</v>
      </c>
      <c r="C142" s="7" t="s">
        <v>13734</v>
      </c>
      <c r="D142" s="7" t="s">
        <v>13735</v>
      </c>
      <c r="E142" s="7" t="s">
        <v>13736</v>
      </c>
      <c r="F142" s="7" t="s">
        <v>13737</v>
      </c>
      <c r="G142" s="4"/>
      <c r="H142" s="17" t="s">
        <v>13738</v>
      </c>
      <c r="I142" s="9">
        <v>4.5999999999999996</v>
      </c>
      <c r="J142" s="9">
        <v>3492</v>
      </c>
      <c r="K142" s="7" t="s">
        <v>13739</v>
      </c>
      <c r="L142" s="7" t="s">
        <v>11823</v>
      </c>
      <c r="M142" s="7" t="s">
        <v>1160</v>
      </c>
      <c r="N142" s="7" t="s">
        <v>13740</v>
      </c>
      <c r="O142" s="7"/>
      <c r="P142" s="7"/>
      <c r="Q142" s="7"/>
      <c r="R142" s="7"/>
      <c r="S142" s="7"/>
      <c r="T142" s="7"/>
      <c r="U142" s="7"/>
      <c r="V142" s="7"/>
      <c r="W142" s="7"/>
      <c r="X142" s="7"/>
      <c r="Y142" s="7"/>
      <c r="Z142" s="7"/>
      <c r="AA142" s="7"/>
      <c r="AB142" s="7"/>
      <c r="AC142" s="7"/>
      <c r="AD142" s="7"/>
    </row>
    <row r="143" spans="1:30" ht="22.5" customHeight="1">
      <c r="A143" t="s">
        <v>14468</v>
      </c>
      <c r="B143" s="7" t="s">
        <v>13733</v>
      </c>
      <c r="C143" s="7" t="s">
        <v>13741</v>
      </c>
      <c r="D143" s="7" t="s">
        <v>13742</v>
      </c>
      <c r="E143" s="7" t="s">
        <v>13743</v>
      </c>
      <c r="F143" s="7" t="s">
        <v>13744</v>
      </c>
      <c r="G143" s="4"/>
      <c r="H143" s="17" t="s">
        <v>13745</v>
      </c>
      <c r="I143" s="9">
        <v>5</v>
      </c>
      <c r="J143" s="7">
        <v>411</v>
      </c>
      <c r="K143" s="7" t="s">
        <v>13746</v>
      </c>
      <c r="L143" s="7" t="s">
        <v>13747</v>
      </c>
      <c r="M143" s="7" t="s">
        <v>1160</v>
      </c>
      <c r="N143" s="7" t="s">
        <v>13748</v>
      </c>
      <c r="O143" s="7"/>
      <c r="P143" s="7"/>
      <c r="Q143" s="7"/>
      <c r="R143" s="7"/>
      <c r="S143" s="7"/>
      <c r="T143" s="7"/>
      <c r="U143" s="7"/>
      <c r="V143" s="7"/>
      <c r="W143" s="7"/>
      <c r="X143" s="7"/>
      <c r="Y143" s="7"/>
      <c r="Z143" s="7"/>
      <c r="AA143" s="7"/>
      <c r="AB143" s="7"/>
      <c r="AC143" s="7"/>
      <c r="AD143" s="7"/>
    </row>
    <row r="144" spans="1:30" ht="22.5" customHeight="1">
      <c r="A144" t="s">
        <v>14468</v>
      </c>
      <c r="B144" s="7" t="s">
        <v>13733</v>
      </c>
      <c r="C144" s="7" t="s">
        <v>13749</v>
      </c>
      <c r="D144" s="7" t="s">
        <v>13750</v>
      </c>
      <c r="E144" s="7" t="s">
        <v>13751</v>
      </c>
      <c r="F144" s="7" t="s">
        <v>13752</v>
      </c>
      <c r="G144" s="4"/>
      <c r="H144" s="17" t="s">
        <v>13753</v>
      </c>
      <c r="I144" s="7">
        <v>4.9000000000000004</v>
      </c>
      <c r="J144" s="7">
        <v>56</v>
      </c>
      <c r="K144" s="7" t="s">
        <v>13754</v>
      </c>
      <c r="L144" s="7" t="s">
        <v>13755</v>
      </c>
      <c r="M144" s="7" t="s">
        <v>1160</v>
      </c>
      <c r="N144" s="7" t="s">
        <v>13756</v>
      </c>
      <c r="O144" s="7"/>
      <c r="P144" s="7"/>
      <c r="Q144" s="7"/>
      <c r="R144" s="7"/>
      <c r="S144" s="7"/>
      <c r="T144" s="7"/>
      <c r="U144" s="7"/>
      <c r="V144" s="7"/>
      <c r="W144" s="7"/>
      <c r="X144" s="7"/>
      <c r="Y144" s="7"/>
      <c r="Z144" s="7"/>
      <c r="AA144" s="7"/>
      <c r="AB144" s="7"/>
      <c r="AC144" s="7"/>
      <c r="AD144" s="7"/>
    </row>
    <row r="145" spans="1:30" ht="22.5" customHeight="1">
      <c r="A145" t="s">
        <v>14468</v>
      </c>
      <c r="B145" s="7" t="s">
        <v>13733</v>
      </c>
      <c r="C145" s="7" t="s">
        <v>13757</v>
      </c>
      <c r="D145" s="7" t="s">
        <v>13758</v>
      </c>
      <c r="E145" s="7" t="s">
        <v>13759</v>
      </c>
      <c r="F145" s="7" t="s">
        <v>13760</v>
      </c>
      <c r="G145" s="4"/>
      <c r="H145" s="17" t="s">
        <v>13761</v>
      </c>
      <c r="I145" s="7">
        <v>4.2</v>
      </c>
      <c r="J145" s="9">
        <v>1096</v>
      </c>
      <c r="K145" s="7" t="s">
        <v>13762</v>
      </c>
      <c r="L145" s="7" t="s">
        <v>13763</v>
      </c>
      <c r="M145" s="7" t="s">
        <v>1160</v>
      </c>
      <c r="N145" s="7" t="s">
        <v>13764</v>
      </c>
      <c r="O145" s="7"/>
      <c r="P145" s="7"/>
      <c r="Q145" s="7"/>
      <c r="R145" s="7"/>
      <c r="S145" s="7"/>
      <c r="T145" s="7"/>
      <c r="U145" s="7"/>
      <c r="V145" s="7"/>
      <c r="W145" s="7"/>
      <c r="X145" s="7"/>
      <c r="Y145" s="7"/>
      <c r="Z145" s="7"/>
      <c r="AA145" s="7"/>
      <c r="AB145" s="7"/>
      <c r="AC145" s="7"/>
      <c r="AD145" s="7"/>
    </row>
    <row r="146" spans="1:30" ht="22.5" customHeight="1">
      <c r="A146" t="s">
        <v>14468</v>
      </c>
      <c r="B146" s="7" t="s">
        <v>13733</v>
      </c>
      <c r="C146" s="7" t="s">
        <v>13765</v>
      </c>
      <c r="D146" s="7" t="s">
        <v>13766</v>
      </c>
      <c r="E146" s="7" t="s">
        <v>13767</v>
      </c>
      <c r="F146" s="7" t="s">
        <v>13768</v>
      </c>
      <c r="G146" s="4"/>
      <c r="H146" s="17" t="s">
        <v>13769</v>
      </c>
      <c r="I146" s="9">
        <v>4.9000000000000004</v>
      </c>
      <c r="J146" s="7">
        <v>745</v>
      </c>
      <c r="K146" s="7" t="s">
        <v>13770</v>
      </c>
      <c r="L146" s="7" t="s">
        <v>13771</v>
      </c>
      <c r="M146" s="7" t="s">
        <v>1160</v>
      </c>
      <c r="N146" s="7" t="s">
        <v>13772</v>
      </c>
      <c r="O146" s="7"/>
      <c r="P146" s="7"/>
      <c r="Q146" s="7"/>
      <c r="R146" s="7"/>
      <c r="S146" s="7"/>
      <c r="T146" s="7"/>
      <c r="U146" s="7"/>
      <c r="V146" s="7"/>
      <c r="W146" s="7"/>
      <c r="X146" s="7"/>
      <c r="Y146" s="7"/>
      <c r="Z146" s="7"/>
      <c r="AA146" s="7"/>
      <c r="AB146" s="7"/>
      <c r="AC146" s="7"/>
      <c r="AD146" s="7"/>
    </row>
    <row r="147" spans="1:30" ht="22.5" customHeight="1">
      <c r="A147" t="s">
        <v>14468</v>
      </c>
      <c r="B147" s="7" t="s">
        <v>13733</v>
      </c>
      <c r="C147" s="7" t="s">
        <v>13773</v>
      </c>
      <c r="D147" s="7" t="s">
        <v>13774</v>
      </c>
      <c r="E147" s="7" t="s">
        <v>12774</v>
      </c>
      <c r="F147" s="7" t="s">
        <v>13775</v>
      </c>
      <c r="G147" s="4"/>
      <c r="H147" s="17" t="s">
        <v>13776</v>
      </c>
      <c r="I147" s="7">
        <v>4.5</v>
      </c>
      <c r="J147" s="9">
        <v>2704</v>
      </c>
      <c r="K147" s="7" t="s">
        <v>13777</v>
      </c>
      <c r="L147" s="7" t="s">
        <v>13747</v>
      </c>
      <c r="M147" s="7" t="s">
        <v>1160</v>
      </c>
      <c r="N147" s="7" t="s">
        <v>13778</v>
      </c>
      <c r="O147" s="7"/>
      <c r="P147" s="7"/>
      <c r="Q147" s="7"/>
      <c r="R147" s="7"/>
      <c r="S147" s="7"/>
      <c r="T147" s="7"/>
      <c r="U147" s="7"/>
      <c r="V147" s="7"/>
      <c r="W147" s="7"/>
      <c r="X147" s="7"/>
      <c r="Y147" s="7"/>
      <c r="Z147" s="7"/>
      <c r="AA147" s="7"/>
      <c r="AB147" s="7"/>
      <c r="AC147" s="7"/>
      <c r="AD147" s="7"/>
    </row>
    <row r="148" spans="1:30" ht="22.5" customHeight="1">
      <c r="A148" t="s">
        <v>14468</v>
      </c>
      <c r="B148" s="7" t="s">
        <v>13733</v>
      </c>
      <c r="C148" s="7" t="s">
        <v>13779</v>
      </c>
      <c r="D148" s="7" t="s">
        <v>13780</v>
      </c>
      <c r="E148" s="7" t="s">
        <v>13781</v>
      </c>
      <c r="F148" s="7" t="s">
        <v>13782</v>
      </c>
      <c r="G148" s="4"/>
      <c r="H148" s="17" t="s">
        <v>13783</v>
      </c>
      <c r="I148" s="9">
        <v>4.8</v>
      </c>
      <c r="J148" s="7">
        <v>150</v>
      </c>
      <c r="K148" s="7" t="s">
        <v>13784</v>
      </c>
      <c r="L148" s="7" t="s">
        <v>13763</v>
      </c>
      <c r="M148" s="7" t="s">
        <v>1160</v>
      </c>
      <c r="N148" s="7" t="s">
        <v>13785</v>
      </c>
      <c r="O148" s="7"/>
      <c r="P148" s="7"/>
      <c r="Q148" s="7"/>
      <c r="R148" s="7"/>
      <c r="S148" s="7"/>
      <c r="T148" s="7"/>
      <c r="U148" s="7"/>
      <c r="V148" s="7"/>
      <c r="W148" s="7"/>
      <c r="X148" s="7"/>
      <c r="Y148" s="7"/>
      <c r="Z148" s="7"/>
      <c r="AA148" s="7"/>
      <c r="AB148" s="7"/>
      <c r="AC148" s="7"/>
      <c r="AD148" s="7"/>
    </row>
    <row r="149" spans="1:30" ht="22.5" customHeight="1">
      <c r="A149" t="s">
        <v>14468</v>
      </c>
      <c r="B149" s="7" t="s">
        <v>13733</v>
      </c>
      <c r="C149" s="7" t="s">
        <v>13786</v>
      </c>
      <c r="D149" s="7" t="s">
        <v>13787</v>
      </c>
      <c r="E149" s="7" t="s">
        <v>13788</v>
      </c>
      <c r="F149" s="7" t="s">
        <v>13789</v>
      </c>
      <c r="G149" s="4"/>
      <c r="H149" s="17" t="s">
        <v>13790</v>
      </c>
      <c r="I149" s="7">
        <v>5</v>
      </c>
      <c r="J149" s="7">
        <v>399</v>
      </c>
      <c r="K149" s="7" t="s">
        <v>13791</v>
      </c>
      <c r="L149" s="7" t="s">
        <v>13792</v>
      </c>
      <c r="M149" s="7" t="s">
        <v>1160</v>
      </c>
      <c r="N149" s="7" t="s">
        <v>13793</v>
      </c>
      <c r="O149" s="7"/>
      <c r="P149" s="7"/>
      <c r="Q149" s="7"/>
      <c r="R149" s="7"/>
      <c r="S149" s="7"/>
      <c r="T149" s="7"/>
      <c r="U149" s="7"/>
      <c r="V149" s="7"/>
      <c r="W149" s="7"/>
      <c r="X149" s="7"/>
      <c r="Y149" s="7"/>
      <c r="Z149" s="7"/>
      <c r="AA149" s="7"/>
      <c r="AB149" s="7"/>
      <c r="AC149" s="7"/>
      <c r="AD149" s="7"/>
    </row>
    <row r="150" spans="1:30" ht="22.5" customHeight="1">
      <c r="A150" t="s">
        <v>14468</v>
      </c>
      <c r="B150" s="7" t="s">
        <v>13733</v>
      </c>
      <c r="C150" s="7" t="s">
        <v>13794</v>
      </c>
      <c r="D150" s="7" t="s">
        <v>13795</v>
      </c>
      <c r="E150" s="7" t="s">
        <v>13796</v>
      </c>
      <c r="F150" s="7" t="s">
        <v>13797</v>
      </c>
      <c r="G150" s="4"/>
      <c r="H150" s="17" t="s">
        <v>13798</v>
      </c>
      <c r="I150" s="7">
        <v>4.5999999999999996</v>
      </c>
      <c r="J150" s="7">
        <v>462</v>
      </c>
      <c r="K150" s="7" t="s">
        <v>13799</v>
      </c>
      <c r="L150" s="7" t="s">
        <v>13800</v>
      </c>
      <c r="M150" s="7" t="s">
        <v>1160</v>
      </c>
      <c r="N150" s="7" t="s">
        <v>13801</v>
      </c>
      <c r="O150" s="7"/>
      <c r="P150" s="7"/>
      <c r="Q150" s="7"/>
      <c r="R150" s="7"/>
      <c r="S150" s="7"/>
      <c r="T150" s="7"/>
      <c r="U150" s="7"/>
      <c r="V150" s="7"/>
      <c r="W150" s="7"/>
      <c r="X150" s="7"/>
      <c r="Y150" s="7"/>
      <c r="Z150" s="7"/>
      <c r="AA150" s="7"/>
      <c r="AB150" s="7"/>
      <c r="AC150" s="7"/>
      <c r="AD150" s="7"/>
    </row>
    <row r="151" spans="1:30" ht="22.5" customHeight="1">
      <c r="A151" t="s">
        <v>14468</v>
      </c>
      <c r="B151" s="7" t="s">
        <v>13733</v>
      </c>
      <c r="C151" s="7" t="s">
        <v>13802</v>
      </c>
      <c r="D151" s="7" t="s">
        <v>13803</v>
      </c>
      <c r="E151" s="7" t="s">
        <v>13804</v>
      </c>
      <c r="F151" s="7" t="s">
        <v>13805</v>
      </c>
      <c r="G151" s="4"/>
      <c r="H151" s="17" t="s">
        <v>13806</v>
      </c>
      <c r="I151" s="7">
        <v>4.5</v>
      </c>
      <c r="J151" s="7">
        <v>764</v>
      </c>
      <c r="K151" s="7" t="s">
        <v>13807</v>
      </c>
      <c r="L151" s="7" t="s">
        <v>13808</v>
      </c>
      <c r="M151" s="7" t="s">
        <v>1160</v>
      </c>
      <c r="N151" s="7" t="s">
        <v>13809</v>
      </c>
      <c r="O151" s="7"/>
      <c r="P151" s="7"/>
      <c r="Q151" s="7"/>
      <c r="R151" s="7"/>
      <c r="S151" s="7"/>
      <c r="T151" s="7"/>
      <c r="U151" s="7"/>
      <c r="V151" s="7"/>
      <c r="W151" s="7"/>
      <c r="X151" s="7"/>
      <c r="Y151" s="7"/>
      <c r="Z151" s="7"/>
      <c r="AA151" s="7"/>
      <c r="AB151" s="7"/>
      <c r="AC151" s="7"/>
      <c r="AD151" s="7"/>
    </row>
    <row r="152" spans="1:30" ht="22.5" customHeight="1">
      <c r="A152" t="s">
        <v>14468</v>
      </c>
      <c r="B152" s="7" t="s">
        <v>13733</v>
      </c>
      <c r="C152" s="7" t="s">
        <v>13810</v>
      </c>
      <c r="D152" s="7" t="s">
        <v>13811</v>
      </c>
      <c r="E152" s="7" t="s">
        <v>13812</v>
      </c>
      <c r="F152" s="7" t="s">
        <v>13813</v>
      </c>
      <c r="G152" s="4"/>
      <c r="H152" s="17" t="s">
        <v>13814</v>
      </c>
      <c r="I152" s="7">
        <v>4.5</v>
      </c>
      <c r="J152" s="7">
        <v>842</v>
      </c>
      <c r="K152" s="7" t="s">
        <v>13815</v>
      </c>
      <c r="L152" s="7" t="s">
        <v>13747</v>
      </c>
      <c r="M152" s="7" t="s">
        <v>1160</v>
      </c>
      <c r="N152" s="7" t="s">
        <v>13816</v>
      </c>
      <c r="O152" s="7"/>
      <c r="P152" s="7"/>
      <c r="Q152" s="7"/>
      <c r="R152" s="7"/>
      <c r="S152" s="7"/>
      <c r="T152" s="7"/>
      <c r="U152" s="7"/>
      <c r="V152" s="7"/>
      <c r="W152" s="7"/>
      <c r="X152" s="7"/>
      <c r="Y152" s="7"/>
      <c r="Z152" s="7"/>
      <c r="AA152" s="7"/>
      <c r="AB152" s="7"/>
      <c r="AC152" s="7"/>
      <c r="AD152" s="7"/>
    </row>
    <row r="153" spans="1:30" ht="22.5" customHeight="1">
      <c r="A153" t="s">
        <v>14468</v>
      </c>
      <c r="B153" s="7" t="s">
        <v>13733</v>
      </c>
      <c r="C153" s="7" t="s">
        <v>13817</v>
      </c>
      <c r="D153" s="7" t="s">
        <v>13818</v>
      </c>
      <c r="E153" s="7" t="s">
        <v>13819</v>
      </c>
      <c r="F153" s="7" t="s">
        <v>13820</v>
      </c>
      <c r="G153" s="4"/>
      <c r="H153" s="17" t="s">
        <v>13821</v>
      </c>
      <c r="I153" s="7">
        <v>5</v>
      </c>
      <c r="J153" s="7">
        <v>95</v>
      </c>
      <c r="K153" s="7" t="s">
        <v>13822</v>
      </c>
      <c r="L153" s="7" t="s">
        <v>13823</v>
      </c>
      <c r="M153" s="7" t="s">
        <v>1160</v>
      </c>
      <c r="N153" s="7" t="s">
        <v>13824</v>
      </c>
      <c r="O153" s="7"/>
      <c r="P153" s="7"/>
      <c r="Q153" s="7"/>
      <c r="R153" s="7"/>
      <c r="S153" s="7"/>
      <c r="T153" s="7"/>
      <c r="U153" s="7"/>
      <c r="V153" s="7"/>
      <c r="W153" s="7"/>
      <c r="X153" s="7"/>
      <c r="Y153" s="7"/>
      <c r="Z153" s="7"/>
      <c r="AA153" s="7"/>
      <c r="AB153" s="7"/>
      <c r="AC153" s="7"/>
      <c r="AD153" s="7"/>
    </row>
    <row r="154" spans="1:30" ht="22.5" customHeight="1">
      <c r="A154" t="s">
        <v>14468</v>
      </c>
      <c r="B154" s="7" t="s">
        <v>13733</v>
      </c>
      <c r="C154" s="7" t="s">
        <v>13825</v>
      </c>
      <c r="D154" s="7" t="s">
        <v>13825</v>
      </c>
      <c r="E154" s="7" t="s">
        <v>13826</v>
      </c>
      <c r="F154" s="7" t="s">
        <v>13827</v>
      </c>
      <c r="G154" s="4"/>
      <c r="H154" s="17" t="s">
        <v>13828</v>
      </c>
      <c r="I154" s="7">
        <v>4.5999999999999996</v>
      </c>
      <c r="J154" s="7">
        <v>173</v>
      </c>
      <c r="K154" s="7" t="s">
        <v>13829</v>
      </c>
      <c r="L154" s="7" t="s">
        <v>13830</v>
      </c>
      <c r="M154" s="7" t="s">
        <v>1160</v>
      </c>
      <c r="N154" s="7" t="s">
        <v>13831</v>
      </c>
      <c r="O154" s="7"/>
      <c r="P154" s="7"/>
      <c r="Q154" s="7"/>
      <c r="R154" s="7"/>
      <c r="S154" s="7"/>
      <c r="T154" s="7"/>
      <c r="U154" s="7"/>
      <c r="V154" s="7"/>
      <c r="W154" s="7"/>
      <c r="X154" s="7"/>
      <c r="Y154" s="7"/>
      <c r="Z154" s="7"/>
      <c r="AA154" s="7"/>
      <c r="AB154" s="7"/>
      <c r="AC154" s="7"/>
      <c r="AD154" s="7"/>
    </row>
    <row r="155" spans="1:30" ht="22.5" customHeight="1">
      <c r="A155" t="s">
        <v>14468</v>
      </c>
      <c r="B155" s="7" t="s">
        <v>13733</v>
      </c>
      <c r="C155" s="7" t="s">
        <v>13832</v>
      </c>
      <c r="D155" s="7" t="s">
        <v>13833</v>
      </c>
      <c r="E155" s="7" t="s">
        <v>13834</v>
      </c>
      <c r="F155" s="7" t="s">
        <v>13835</v>
      </c>
      <c r="G155" s="4"/>
      <c r="H155" s="17" t="s">
        <v>13836</v>
      </c>
      <c r="I155" s="7">
        <v>4.9000000000000004</v>
      </c>
      <c r="J155" s="7">
        <v>277</v>
      </c>
      <c r="K155" s="7" t="s">
        <v>13837</v>
      </c>
      <c r="L155" s="7" t="s">
        <v>13838</v>
      </c>
      <c r="M155" s="7" t="s">
        <v>1160</v>
      </c>
      <c r="N155" s="7" t="s">
        <v>13839</v>
      </c>
      <c r="O155" s="7"/>
      <c r="P155" s="7"/>
      <c r="Q155" s="7"/>
      <c r="R155" s="7"/>
      <c r="S155" s="7"/>
      <c r="T155" s="7"/>
      <c r="U155" s="7"/>
      <c r="V155" s="7"/>
      <c r="W155" s="7"/>
      <c r="X155" s="7"/>
      <c r="Y155" s="7"/>
      <c r="Z155" s="7"/>
      <c r="AA155" s="7"/>
      <c r="AB155" s="7"/>
      <c r="AC155" s="7"/>
      <c r="AD155" s="7"/>
    </row>
    <row r="156" spans="1:30" ht="22.5" customHeight="1">
      <c r="A156" t="s">
        <v>14468</v>
      </c>
      <c r="B156" s="7" t="s">
        <v>13733</v>
      </c>
      <c r="C156" s="7" t="s">
        <v>13840</v>
      </c>
      <c r="D156" s="7" t="s">
        <v>13841</v>
      </c>
      <c r="E156" s="7" t="s">
        <v>13842</v>
      </c>
      <c r="F156" s="7" t="s">
        <v>13843</v>
      </c>
      <c r="G156" s="4"/>
      <c r="H156" s="17" t="s">
        <v>13844</v>
      </c>
      <c r="I156" s="7">
        <v>4.8</v>
      </c>
      <c r="J156" s="7">
        <v>124</v>
      </c>
      <c r="K156" s="7" t="s">
        <v>13845</v>
      </c>
      <c r="L156" s="7" t="s">
        <v>13846</v>
      </c>
      <c r="M156" s="7" t="s">
        <v>1160</v>
      </c>
      <c r="N156" s="7" t="s">
        <v>13847</v>
      </c>
      <c r="O156" s="7"/>
      <c r="P156" s="7"/>
      <c r="Q156" s="7"/>
      <c r="R156" s="7"/>
      <c r="S156" s="7"/>
      <c r="T156" s="7"/>
      <c r="U156" s="7"/>
      <c r="V156" s="7"/>
      <c r="W156" s="7"/>
      <c r="X156" s="7"/>
      <c r="Y156" s="7"/>
      <c r="Z156" s="7"/>
      <c r="AA156" s="7"/>
      <c r="AB156" s="7"/>
      <c r="AC156" s="7"/>
      <c r="AD156" s="7"/>
    </row>
    <row r="157" spans="1:30" ht="22.5" customHeight="1">
      <c r="A157" t="s">
        <v>14468</v>
      </c>
      <c r="B157" s="7" t="s">
        <v>13733</v>
      </c>
      <c r="C157" s="7" t="s">
        <v>13848</v>
      </c>
      <c r="D157" s="7" t="s">
        <v>13849</v>
      </c>
      <c r="E157" s="7" t="s">
        <v>13850</v>
      </c>
      <c r="F157" s="7" t="s">
        <v>13851</v>
      </c>
      <c r="G157" s="4"/>
      <c r="H157" s="17" t="s">
        <v>13852</v>
      </c>
      <c r="I157" s="7">
        <v>4.5</v>
      </c>
      <c r="J157" s="9">
        <v>1138</v>
      </c>
      <c r="K157" s="7" t="s">
        <v>13853</v>
      </c>
      <c r="L157" s="7" t="s">
        <v>13854</v>
      </c>
      <c r="M157" s="7" t="s">
        <v>1160</v>
      </c>
      <c r="N157" s="7" t="s">
        <v>13855</v>
      </c>
      <c r="O157" s="7"/>
      <c r="P157" s="7"/>
      <c r="Q157" s="7"/>
      <c r="R157" s="7"/>
      <c r="S157" s="7"/>
      <c r="T157" s="7"/>
      <c r="U157" s="7"/>
      <c r="V157" s="7"/>
      <c r="W157" s="7"/>
      <c r="X157" s="7"/>
      <c r="Y157" s="7"/>
      <c r="Z157" s="7"/>
      <c r="AA157" s="7"/>
      <c r="AB157" s="7"/>
      <c r="AC157" s="7"/>
      <c r="AD157" s="7"/>
    </row>
    <row r="158" spans="1:30" ht="22.5" customHeight="1">
      <c r="A158" t="s">
        <v>14468</v>
      </c>
      <c r="B158" s="7" t="s">
        <v>13733</v>
      </c>
      <c r="C158" s="7" t="s">
        <v>13856</v>
      </c>
      <c r="D158" s="7" t="s">
        <v>13857</v>
      </c>
      <c r="E158" s="7" t="s">
        <v>13858</v>
      </c>
      <c r="F158" s="7" t="s">
        <v>13859</v>
      </c>
      <c r="G158" s="4"/>
      <c r="H158" s="17" t="s">
        <v>13860</v>
      </c>
      <c r="I158" s="9">
        <v>4.7</v>
      </c>
      <c r="J158" s="7">
        <v>75</v>
      </c>
      <c r="K158" s="7" t="s">
        <v>13861</v>
      </c>
      <c r="L158" s="7" t="s">
        <v>13862</v>
      </c>
      <c r="M158" s="7" t="s">
        <v>1160</v>
      </c>
      <c r="N158" s="7" t="s">
        <v>13863</v>
      </c>
      <c r="O158" s="7"/>
      <c r="P158" s="7"/>
      <c r="Q158" s="7"/>
      <c r="R158" s="7"/>
      <c r="S158" s="7"/>
      <c r="T158" s="7"/>
      <c r="U158" s="7"/>
      <c r="V158" s="7"/>
      <c r="W158" s="7"/>
      <c r="X158" s="7"/>
      <c r="Y158" s="7"/>
      <c r="Z158" s="7"/>
      <c r="AA158" s="7"/>
      <c r="AB158" s="7"/>
      <c r="AC158" s="7"/>
      <c r="AD158" s="7"/>
    </row>
    <row r="159" spans="1:30" ht="22.5" customHeight="1">
      <c r="A159" t="s">
        <v>14468</v>
      </c>
      <c r="B159" s="7" t="s">
        <v>13733</v>
      </c>
      <c r="C159" s="7" t="s">
        <v>13864</v>
      </c>
      <c r="D159" s="7" t="s">
        <v>13865</v>
      </c>
      <c r="E159" s="7" t="s">
        <v>13866</v>
      </c>
      <c r="F159" s="7" t="s">
        <v>13782</v>
      </c>
      <c r="G159" s="4"/>
      <c r="H159" s="17" t="s">
        <v>13867</v>
      </c>
      <c r="I159" s="7">
        <v>4.5999999999999996</v>
      </c>
      <c r="J159" s="7">
        <v>126</v>
      </c>
      <c r="K159" s="7" t="s">
        <v>13868</v>
      </c>
      <c r="L159" s="7" t="s">
        <v>13838</v>
      </c>
      <c r="M159" s="7" t="s">
        <v>1160</v>
      </c>
      <c r="N159" s="7" t="s">
        <v>13869</v>
      </c>
      <c r="O159" s="7"/>
      <c r="P159" s="7"/>
      <c r="Q159" s="7"/>
      <c r="R159" s="7"/>
      <c r="S159" s="7"/>
      <c r="T159" s="7"/>
      <c r="U159" s="7"/>
      <c r="V159" s="7"/>
      <c r="W159" s="7"/>
      <c r="X159" s="7"/>
      <c r="Y159" s="7"/>
      <c r="Z159" s="7"/>
      <c r="AA159" s="7"/>
      <c r="AB159" s="7"/>
      <c r="AC159" s="7"/>
      <c r="AD159" s="7"/>
    </row>
    <row r="160" spans="1:30" ht="22.5" customHeight="1">
      <c r="A160" t="s">
        <v>14468</v>
      </c>
      <c r="B160" s="7" t="s">
        <v>13733</v>
      </c>
      <c r="C160" s="7" t="s">
        <v>13870</v>
      </c>
      <c r="D160" s="7" t="s">
        <v>13871</v>
      </c>
      <c r="E160" s="7" t="s">
        <v>13872</v>
      </c>
      <c r="F160" s="7" t="s">
        <v>13873</v>
      </c>
      <c r="G160" s="4"/>
      <c r="H160" s="17" t="s">
        <v>13874</v>
      </c>
      <c r="I160" s="7">
        <v>4.9000000000000004</v>
      </c>
      <c r="J160" s="7">
        <v>34</v>
      </c>
      <c r="K160" s="7" t="s">
        <v>13875</v>
      </c>
      <c r="L160" s="7" t="s">
        <v>13876</v>
      </c>
      <c r="M160" s="7" t="s">
        <v>1160</v>
      </c>
      <c r="N160" s="7" t="s">
        <v>13877</v>
      </c>
      <c r="O160" s="7"/>
      <c r="P160" s="7"/>
      <c r="Q160" s="7"/>
      <c r="R160" s="7"/>
      <c r="S160" s="7"/>
      <c r="T160" s="7"/>
      <c r="U160" s="7"/>
      <c r="V160" s="7"/>
      <c r="W160" s="7"/>
      <c r="X160" s="7"/>
      <c r="Y160" s="7"/>
      <c r="Z160" s="7"/>
      <c r="AA160" s="7"/>
      <c r="AB160" s="7"/>
      <c r="AC160" s="7"/>
      <c r="AD160" s="7"/>
    </row>
    <row r="161" spans="1:30" ht="22.5" customHeight="1">
      <c r="A161" t="s">
        <v>14468</v>
      </c>
      <c r="B161" s="7" t="s">
        <v>13733</v>
      </c>
      <c r="C161" s="7" t="s">
        <v>13878</v>
      </c>
      <c r="D161" s="7" t="s">
        <v>13879</v>
      </c>
      <c r="E161" s="7" t="s">
        <v>13880</v>
      </c>
      <c r="F161" s="7" t="s">
        <v>13881</v>
      </c>
      <c r="G161" s="4"/>
      <c r="H161" s="17" t="s">
        <v>13882</v>
      </c>
      <c r="I161" s="7">
        <v>4.2</v>
      </c>
      <c r="J161" s="7">
        <v>133</v>
      </c>
      <c r="K161" s="7" t="s">
        <v>13883</v>
      </c>
      <c r="L161" s="7" t="s">
        <v>13884</v>
      </c>
      <c r="M161" s="7" t="s">
        <v>1160</v>
      </c>
      <c r="N161" s="7" t="s">
        <v>13885</v>
      </c>
      <c r="O161" s="7"/>
      <c r="P161" s="7"/>
      <c r="Q161" s="7"/>
      <c r="R161" s="7"/>
      <c r="S161" s="7"/>
      <c r="T161" s="7"/>
      <c r="U161" s="7"/>
      <c r="V161" s="7"/>
      <c r="W161" s="7"/>
      <c r="X161" s="7"/>
      <c r="Y161" s="7"/>
      <c r="Z161" s="7"/>
      <c r="AA161" s="7"/>
      <c r="AB161" s="7"/>
      <c r="AC161" s="7"/>
      <c r="AD161" s="7"/>
    </row>
    <row r="162" spans="1:30" ht="22.5" customHeight="1">
      <c r="A162" t="s">
        <v>14468</v>
      </c>
      <c r="B162" s="7" t="s">
        <v>8353</v>
      </c>
      <c r="C162" s="7" t="s">
        <v>4790</v>
      </c>
      <c r="D162" s="7" t="s">
        <v>13886</v>
      </c>
      <c r="E162" s="7" t="s">
        <v>13887</v>
      </c>
      <c r="F162" s="7" t="s">
        <v>13888</v>
      </c>
      <c r="G162" s="4"/>
      <c r="H162" s="17" t="s">
        <v>13889</v>
      </c>
      <c r="I162" s="7">
        <v>5</v>
      </c>
      <c r="J162" s="7">
        <v>244</v>
      </c>
      <c r="K162" s="7" t="s">
        <v>13890</v>
      </c>
      <c r="L162" s="7" t="s">
        <v>13891</v>
      </c>
      <c r="M162" s="7" t="s">
        <v>13892</v>
      </c>
      <c r="N162" s="7" t="s">
        <v>13893</v>
      </c>
      <c r="O162" s="7"/>
      <c r="P162" s="7"/>
      <c r="Q162" s="7"/>
      <c r="R162" s="7"/>
      <c r="S162" s="7"/>
      <c r="T162" s="7"/>
      <c r="U162" s="7"/>
      <c r="V162" s="7"/>
      <c r="W162" s="7"/>
      <c r="X162" s="7"/>
      <c r="Y162" s="7"/>
      <c r="Z162" s="7"/>
      <c r="AA162" s="7"/>
      <c r="AB162" s="7"/>
      <c r="AC162" s="7"/>
      <c r="AD162" s="7"/>
    </row>
    <row r="163" spans="1:30" ht="22.5" customHeight="1">
      <c r="A163" t="s">
        <v>14468</v>
      </c>
      <c r="B163" s="7" t="s">
        <v>8353</v>
      </c>
      <c r="C163" s="7" t="s">
        <v>13894</v>
      </c>
      <c r="D163" s="7" t="s">
        <v>13895</v>
      </c>
      <c r="E163" s="7" t="s">
        <v>13896</v>
      </c>
      <c r="F163" s="7" t="s">
        <v>13897</v>
      </c>
      <c r="G163" s="4"/>
      <c r="H163" s="11" t="s">
        <v>13898</v>
      </c>
      <c r="I163" s="7">
        <v>5</v>
      </c>
      <c r="J163" s="7">
        <v>363</v>
      </c>
      <c r="K163" s="7" t="s">
        <v>13899</v>
      </c>
      <c r="L163" s="7" t="s">
        <v>13900</v>
      </c>
      <c r="M163" s="7" t="s">
        <v>1300</v>
      </c>
      <c r="N163" s="7" t="s">
        <v>13901</v>
      </c>
      <c r="O163" s="7"/>
      <c r="P163" s="7"/>
      <c r="Q163" s="7"/>
      <c r="R163" s="7"/>
      <c r="S163" s="7"/>
      <c r="T163" s="7"/>
      <c r="U163" s="7"/>
      <c r="V163" s="7"/>
      <c r="W163" s="7"/>
      <c r="X163" s="7"/>
      <c r="Y163" s="7"/>
      <c r="Z163" s="7"/>
      <c r="AA163" s="7"/>
      <c r="AB163" s="7"/>
      <c r="AC163" s="7"/>
      <c r="AD163" s="7"/>
    </row>
    <row r="164" spans="1:30" ht="22.5" customHeight="1">
      <c r="A164" t="s">
        <v>14468</v>
      </c>
      <c r="B164" s="7" t="s">
        <v>8353</v>
      </c>
      <c r="C164" s="7" t="s">
        <v>13902</v>
      </c>
      <c r="D164" s="7" t="s">
        <v>13903</v>
      </c>
      <c r="E164" s="7" t="s">
        <v>13904</v>
      </c>
      <c r="F164" s="7" t="s">
        <v>13905</v>
      </c>
      <c r="G164" s="4"/>
      <c r="H164" s="17" t="s">
        <v>13906</v>
      </c>
      <c r="I164" s="7">
        <v>4.9000000000000004</v>
      </c>
      <c r="J164" s="7">
        <v>346</v>
      </c>
      <c r="K164" s="7" t="s">
        <v>13907</v>
      </c>
      <c r="L164" s="7" t="s">
        <v>13908</v>
      </c>
      <c r="M164" s="7" t="s">
        <v>873</v>
      </c>
      <c r="N164" s="7" t="s">
        <v>13909</v>
      </c>
      <c r="O164" s="7"/>
      <c r="P164" s="7"/>
      <c r="Q164" s="7"/>
      <c r="R164" s="7"/>
      <c r="S164" s="7"/>
      <c r="T164" s="7"/>
      <c r="U164" s="7"/>
      <c r="V164" s="7"/>
      <c r="W164" s="7"/>
      <c r="X164" s="7"/>
      <c r="Y164" s="7"/>
      <c r="Z164" s="7"/>
      <c r="AA164" s="7"/>
      <c r="AB164" s="7"/>
      <c r="AC164" s="7"/>
      <c r="AD164" s="7"/>
    </row>
    <row r="165" spans="1:30" ht="22.5" customHeight="1">
      <c r="A165" t="s">
        <v>14468</v>
      </c>
      <c r="B165" s="7" t="s">
        <v>8353</v>
      </c>
      <c r="C165" s="7" t="s">
        <v>13910</v>
      </c>
      <c r="D165" s="7" t="s">
        <v>13911</v>
      </c>
      <c r="E165" s="7" t="s">
        <v>13912</v>
      </c>
      <c r="F165" s="7" t="s">
        <v>13913</v>
      </c>
      <c r="G165" s="4"/>
      <c r="H165" s="17" t="s">
        <v>13914</v>
      </c>
      <c r="I165" s="7">
        <v>5</v>
      </c>
      <c r="J165" s="7">
        <v>279</v>
      </c>
      <c r="K165" s="7" t="s">
        <v>13915</v>
      </c>
      <c r="L165" s="7" t="s">
        <v>13916</v>
      </c>
      <c r="M165" s="7" t="s">
        <v>1300</v>
      </c>
      <c r="N165" s="7" t="s">
        <v>13917</v>
      </c>
      <c r="O165" s="7"/>
      <c r="P165" s="7"/>
      <c r="Q165" s="7"/>
      <c r="R165" s="7"/>
      <c r="S165" s="7"/>
      <c r="T165" s="7"/>
      <c r="U165" s="7"/>
      <c r="V165" s="7"/>
      <c r="W165" s="7"/>
      <c r="X165" s="7"/>
      <c r="Y165" s="7"/>
      <c r="Z165" s="7"/>
      <c r="AA165" s="7"/>
      <c r="AB165" s="7"/>
      <c r="AC165" s="7"/>
      <c r="AD165" s="7"/>
    </row>
    <row r="166" spans="1:30" ht="22.5" customHeight="1">
      <c r="A166" t="s">
        <v>14468</v>
      </c>
      <c r="B166" s="7" t="s">
        <v>12581</v>
      </c>
      <c r="C166" s="7" t="s">
        <v>13918</v>
      </c>
      <c r="D166" s="7" t="s">
        <v>13919</v>
      </c>
      <c r="E166" s="7" t="s">
        <v>13920</v>
      </c>
      <c r="F166" s="7" t="s">
        <v>13921</v>
      </c>
      <c r="G166" s="4"/>
      <c r="H166" s="11" t="s">
        <v>13922</v>
      </c>
      <c r="I166" s="7">
        <v>5</v>
      </c>
      <c r="J166" s="7">
        <v>222</v>
      </c>
      <c r="K166" s="7" t="s">
        <v>13923</v>
      </c>
      <c r="L166" s="7" t="s">
        <v>13924</v>
      </c>
      <c r="M166" s="7" t="s">
        <v>1300</v>
      </c>
      <c r="N166" s="7" t="s">
        <v>13925</v>
      </c>
      <c r="O166" s="7"/>
      <c r="P166" s="7"/>
      <c r="Q166" s="7"/>
      <c r="R166" s="7"/>
      <c r="S166" s="7"/>
      <c r="T166" s="7"/>
      <c r="U166" s="7"/>
      <c r="V166" s="7"/>
      <c r="W166" s="7"/>
      <c r="X166" s="7"/>
      <c r="Y166" s="7"/>
      <c r="Z166" s="7"/>
      <c r="AA166" s="7"/>
      <c r="AB166" s="7"/>
      <c r="AC166" s="7"/>
      <c r="AD166" s="7"/>
    </row>
    <row r="167" spans="1:30" ht="22.5" customHeight="1">
      <c r="A167" t="s">
        <v>14468</v>
      </c>
      <c r="B167" s="7" t="s">
        <v>8353</v>
      </c>
      <c r="C167" s="7" t="s">
        <v>13926</v>
      </c>
      <c r="D167" s="7" t="s">
        <v>13927</v>
      </c>
      <c r="E167" s="7" t="s">
        <v>13928</v>
      </c>
      <c r="F167" s="7" t="s">
        <v>13929</v>
      </c>
      <c r="G167" s="4"/>
      <c r="H167" s="17" t="s">
        <v>13930</v>
      </c>
      <c r="I167" s="7">
        <v>4.9000000000000004</v>
      </c>
      <c r="J167" s="7">
        <v>366</v>
      </c>
      <c r="K167" s="7" t="s">
        <v>13931</v>
      </c>
      <c r="L167" s="7" t="s">
        <v>13932</v>
      </c>
      <c r="M167" s="7" t="s">
        <v>1300</v>
      </c>
      <c r="N167" s="7" t="s">
        <v>13933</v>
      </c>
      <c r="O167" s="7"/>
      <c r="P167" s="7"/>
      <c r="Q167" s="7"/>
      <c r="R167" s="7"/>
      <c r="S167" s="7"/>
      <c r="T167" s="7"/>
      <c r="U167" s="7"/>
      <c r="V167" s="7"/>
      <c r="W167" s="7"/>
      <c r="X167" s="7"/>
      <c r="Y167" s="7"/>
      <c r="Z167" s="7"/>
      <c r="AA167" s="7"/>
      <c r="AB167" s="7"/>
      <c r="AC167" s="7"/>
      <c r="AD167" s="7"/>
    </row>
    <row r="168" spans="1:30" ht="22.5" customHeight="1">
      <c r="A168" t="s">
        <v>14468</v>
      </c>
      <c r="B168" s="7" t="s">
        <v>12581</v>
      </c>
      <c r="C168" s="7" t="s">
        <v>13934</v>
      </c>
      <c r="D168" s="7" t="s">
        <v>13919</v>
      </c>
      <c r="E168" s="7" t="s">
        <v>13935</v>
      </c>
      <c r="F168" s="7" t="s">
        <v>13936</v>
      </c>
      <c r="G168" s="4"/>
      <c r="H168" s="17" t="s">
        <v>13922</v>
      </c>
      <c r="I168" s="7">
        <v>4.9000000000000004</v>
      </c>
      <c r="J168" s="7">
        <v>298</v>
      </c>
      <c r="K168" s="7" t="s">
        <v>13937</v>
      </c>
      <c r="L168" s="7" t="s">
        <v>13938</v>
      </c>
      <c r="M168" s="7" t="s">
        <v>1300</v>
      </c>
      <c r="N168" s="7" t="s">
        <v>13939</v>
      </c>
      <c r="O168" s="7"/>
      <c r="P168" s="7"/>
      <c r="Q168" s="7"/>
      <c r="R168" s="7"/>
      <c r="S168" s="7"/>
      <c r="T168" s="7"/>
      <c r="U168" s="7"/>
      <c r="V168" s="7"/>
      <c r="W168" s="7"/>
      <c r="X168" s="7"/>
      <c r="Y168" s="7"/>
      <c r="Z168" s="7"/>
      <c r="AA168" s="7"/>
      <c r="AB168" s="7"/>
      <c r="AC168" s="7"/>
      <c r="AD168" s="7"/>
    </row>
    <row r="169" spans="1:30" ht="22.5" customHeight="1">
      <c r="A169" t="s">
        <v>14468</v>
      </c>
      <c r="B169" s="7" t="s">
        <v>8353</v>
      </c>
      <c r="C169" s="7" t="s">
        <v>13940</v>
      </c>
      <c r="D169" s="7" t="s">
        <v>13941</v>
      </c>
      <c r="E169" s="7" t="s">
        <v>13942</v>
      </c>
      <c r="F169" s="7" t="s">
        <v>13943</v>
      </c>
      <c r="G169" s="4"/>
      <c r="H169" s="17" t="s">
        <v>13944</v>
      </c>
      <c r="I169" s="7">
        <v>4.7</v>
      </c>
      <c r="J169" s="7">
        <v>38</v>
      </c>
      <c r="K169" s="7" t="s">
        <v>13945</v>
      </c>
      <c r="L169" s="7" t="s">
        <v>13946</v>
      </c>
      <c r="M169" s="7" t="s">
        <v>1300</v>
      </c>
      <c r="N169" s="7" t="s">
        <v>13947</v>
      </c>
      <c r="O169" s="7"/>
      <c r="P169" s="7"/>
      <c r="Q169" s="7"/>
      <c r="R169" s="7"/>
      <c r="S169" s="7"/>
      <c r="T169" s="7"/>
      <c r="U169" s="7"/>
      <c r="V169" s="7"/>
      <c r="W169" s="7"/>
      <c r="X169" s="7"/>
      <c r="Y169" s="7"/>
      <c r="Z169" s="7"/>
      <c r="AA169" s="7"/>
      <c r="AB169" s="7"/>
      <c r="AC169" s="7"/>
      <c r="AD169" s="7"/>
    </row>
    <row r="170" spans="1:30" ht="22.5" customHeight="1">
      <c r="A170" t="s">
        <v>14468</v>
      </c>
      <c r="B170" s="7" t="s">
        <v>8353</v>
      </c>
      <c r="C170" s="7" t="s">
        <v>13948</v>
      </c>
      <c r="D170" s="7" t="s">
        <v>13949</v>
      </c>
      <c r="E170" s="7" t="s">
        <v>13950</v>
      </c>
      <c r="F170" s="7" t="s">
        <v>13951</v>
      </c>
      <c r="G170" s="4"/>
      <c r="H170" s="17" t="s">
        <v>13952</v>
      </c>
      <c r="I170" s="7">
        <v>4.9000000000000004</v>
      </c>
      <c r="J170" s="7">
        <v>81</v>
      </c>
      <c r="K170" s="7" t="s">
        <v>13953</v>
      </c>
      <c r="L170" s="7" t="s">
        <v>13954</v>
      </c>
      <c r="M170" s="7" t="s">
        <v>1300</v>
      </c>
      <c r="N170" s="7" t="s">
        <v>13955</v>
      </c>
      <c r="O170" s="7"/>
      <c r="P170" s="7"/>
      <c r="Q170" s="7"/>
      <c r="R170" s="7"/>
      <c r="S170" s="7"/>
      <c r="T170" s="7"/>
      <c r="U170" s="7"/>
      <c r="V170" s="7"/>
      <c r="W170" s="7"/>
      <c r="X170" s="7"/>
      <c r="Y170" s="7"/>
      <c r="Z170" s="7"/>
      <c r="AA170" s="7"/>
      <c r="AB170" s="7"/>
      <c r="AC170" s="7"/>
      <c r="AD170" s="7"/>
    </row>
    <row r="171" spans="1:30" ht="22.5" customHeight="1">
      <c r="A171" t="s">
        <v>14468</v>
      </c>
      <c r="B171" s="7" t="s">
        <v>12581</v>
      </c>
      <c r="C171" s="7" t="s">
        <v>13956</v>
      </c>
      <c r="D171" s="7" t="s">
        <v>13957</v>
      </c>
      <c r="E171" s="7" t="s">
        <v>13958</v>
      </c>
      <c r="F171" s="7" t="s">
        <v>13959</v>
      </c>
      <c r="G171" s="4"/>
      <c r="H171" s="17" t="s">
        <v>13960</v>
      </c>
      <c r="I171" s="7">
        <v>5</v>
      </c>
      <c r="J171" s="7">
        <v>51</v>
      </c>
      <c r="K171" s="7" t="s">
        <v>13961</v>
      </c>
      <c r="L171" s="7" t="s">
        <v>13962</v>
      </c>
      <c r="M171" s="7" t="s">
        <v>13963</v>
      </c>
      <c r="N171" s="7" t="s">
        <v>13964</v>
      </c>
      <c r="O171" s="7"/>
      <c r="P171" s="7"/>
      <c r="Q171" s="7"/>
      <c r="R171" s="7"/>
      <c r="S171" s="7"/>
      <c r="T171" s="7"/>
      <c r="U171" s="7"/>
      <c r="V171" s="7"/>
      <c r="W171" s="7"/>
      <c r="X171" s="7"/>
      <c r="Y171" s="7"/>
      <c r="Z171" s="7"/>
      <c r="AA171" s="7"/>
      <c r="AB171" s="7"/>
      <c r="AC171" s="7"/>
      <c r="AD171" s="7"/>
    </row>
    <row r="172" spans="1:30" ht="22.5" customHeight="1">
      <c r="A172" t="s">
        <v>14468</v>
      </c>
      <c r="B172" s="7" t="s">
        <v>8353</v>
      </c>
      <c r="C172" s="7" t="s">
        <v>13965</v>
      </c>
      <c r="D172" s="7" t="s">
        <v>13966</v>
      </c>
      <c r="E172" s="7" t="s">
        <v>13967</v>
      </c>
      <c r="F172" s="7" t="s">
        <v>13968</v>
      </c>
      <c r="G172" s="4"/>
      <c r="H172" s="17" t="s">
        <v>13969</v>
      </c>
      <c r="I172" s="7">
        <v>4.8</v>
      </c>
      <c r="J172" s="7">
        <v>58</v>
      </c>
      <c r="K172" s="7" t="s">
        <v>13970</v>
      </c>
      <c r="L172" s="7" t="s">
        <v>13971</v>
      </c>
      <c r="M172" s="7" t="s">
        <v>873</v>
      </c>
      <c r="N172" s="7" t="s">
        <v>13972</v>
      </c>
      <c r="O172" s="7"/>
      <c r="P172" s="7"/>
      <c r="Q172" s="7"/>
      <c r="R172" s="7"/>
      <c r="S172" s="7"/>
      <c r="T172" s="7"/>
      <c r="U172" s="7"/>
      <c r="V172" s="7"/>
      <c r="W172" s="7"/>
      <c r="X172" s="7"/>
      <c r="Y172" s="7"/>
      <c r="Z172" s="7"/>
      <c r="AA172" s="7"/>
      <c r="AB172" s="7"/>
      <c r="AC172" s="7"/>
      <c r="AD172" s="7"/>
    </row>
    <row r="173" spans="1:30" ht="22.5" customHeight="1">
      <c r="A173" t="s">
        <v>14468</v>
      </c>
      <c r="B173" s="7" t="s">
        <v>12581</v>
      </c>
      <c r="C173" s="7" t="s">
        <v>13973</v>
      </c>
      <c r="D173" s="7" t="s">
        <v>13974</v>
      </c>
      <c r="E173" s="7" t="s">
        <v>13975</v>
      </c>
      <c r="F173" s="7" t="s">
        <v>13976</v>
      </c>
      <c r="G173" s="4"/>
      <c r="H173" s="17" t="s">
        <v>13977</v>
      </c>
      <c r="I173" s="7">
        <v>5</v>
      </c>
      <c r="J173" s="7">
        <v>194</v>
      </c>
      <c r="K173" s="7" t="s">
        <v>13978</v>
      </c>
      <c r="L173" s="7" t="s">
        <v>13979</v>
      </c>
      <c r="M173" s="7" t="s">
        <v>13980</v>
      </c>
      <c r="N173" s="7" t="s">
        <v>13981</v>
      </c>
      <c r="O173" s="7"/>
      <c r="P173" s="7"/>
      <c r="Q173" s="7"/>
      <c r="R173" s="7"/>
      <c r="S173" s="7"/>
      <c r="T173" s="7"/>
      <c r="U173" s="7"/>
      <c r="V173" s="7"/>
      <c r="W173" s="7"/>
      <c r="X173" s="7"/>
      <c r="Y173" s="7"/>
      <c r="Z173" s="7"/>
      <c r="AA173" s="7"/>
      <c r="AB173" s="7"/>
      <c r="AC173" s="7"/>
      <c r="AD173" s="7"/>
    </row>
    <row r="174" spans="1:30" ht="22.5" customHeight="1">
      <c r="A174" t="s">
        <v>14468</v>
      </c>
      <c r="B174" s="7" t="s">
        <v>12581</v>
      </c>
      <c r="C174" s="7" t="s">
        <v>13982</v>
      </c>
      <c r="D174" s="7" t="s">
        <v>13983</v>
      </c>
      <c r="E174" s="7" t="s">
        <v>13984</v>
      </c>
      <c r="F174" s="7" t="s">
        <v>13985</v>
      </c>
      <c r="G174" s="4"/>
      <c r="H174" s="17" t="s">
        <v>13986</v>
      </c>
      <c r="I174" s="7">
        <v>4.8</v>
      </c>
      <c r="J174" s="7">
        <v>783</v>
      </c>
      <c r="K174" s="7" t="s">
        <v>13987</v>
      </c>
      <c r="L174" s="7" t="s">
        <v>13988</v>
      </c>
      <c r="M174" s="7" t="s">
        <v>873</v>
      </c>
      <c r="N174" s="7" t="s">
        <v>13989</v>
      </c>
      <c r="O174" s="7"/>
      <c r="P174" s="7"/>
      <c r="Q174" s="7"/>
      <c r="R174" s="7"/>
      <c r="S174" s="7"/>
      <c r="T174" s="7"/>
      <c r="U174" s="7"/>
      <c r="V174" s="7"/>
      <c r="W174" s="7"/>
      <c r="X174" s="7"/>
      <c r="Y174" s="7"/>
      <c r="Z174" s="7"/>
      <c r="AA174" s="7"/>
      <c r="AB174" s="7"/>
      <c r="AC174" s="7"/>
      <c r="AD174" s="7"/>
    </row>
    <row r="175" spans="1:30" ht="22.5" customHeight="1">
      <c r="A175" t="s">
        <v>14468</v>
      </c>
      <c r="B175" s="7" t="s">
        <v>8353</v>
      </c>
      <c r="C175" s="7" t="s">
        <v>13990</v>
      </c>
      <c r="D175" s="7" t="s">
        <v>13991</v>
      </c>
      <c r="E175" s="7" t="s">
        <v>13992</v>
      </c>
      <c r="F175" s="7" t="s">
        <v>13976</v>
      </c>
      <c r="G175" s="4"/>
      <c r="H175" s="17" t="s">
        <v>13993</v>
      </c>
      <c r="I175" s="7">
        <v>5</v>
      </c>
      <c r="J175" s="7">
        <v>159</v>
      </c>
      <c r="K175" s="7" t="s">
        <v>13994</v>
      </c>
      <c r="L175" s="7" t="s">
        <v>13995</v>
      </c>
      <c r="M175" s="7" t="s">
        <v>1300</v>
      </c>
      <c r="N175" s="7" t="s">
        <v>13996</v>
      </c>
      <c r="O175" s="7"/>
      <c r="P175" s="7"/>
      <c r="Q175" s="7"/>
      <c r="R175" s="7"/>
      <c r="S175" s="7"/>
      <c r="T175" s="7"/>
      <c r="U175" s="7"/>
      <c r="V175" s="7"/>
      <c r="W175" s="7"/>
      <c r="X175" s="7"/>
      <c r="Y175" s="7"/>
      <c r="Z175" s="7"/>
      <c r="AA175" s="7"/>
      <c r="AB175" s="7"/>
      <c r="AC175" s="7"/>
      <c r="AD175" s="7"/>
    </row>
    <row r="176" spans="1:30" ht="22.5" customHeight="1">
      <c r="A176" t="s">
        <v>14468</v>
      </c>
      <c r="B176" s="7" t="s">
        <v>8353</v>
      </c>
      <c r="C176" s="7" t="s">
        <v>13997</v>
      </c>
      <c r="D176" s="7" t="s">
        <v>13998</v>
      </c>
      <c r="E176" s="7" t="s">
        <v>13999</v>
      </c>
      <c r="F176" s="7" t="s">
        <v>14000</v>
      </c>
      <c r="G176" s="4"/>
      <c r="H176" s="17" t="s">
        <v>14001</v>
      </c>
      <c r="I176" s="9">
        <v>4.5999999999999996</v>
      </c>
      <c r="J176" s="7">
        <v>59</v>
      </c>
      <c r="K176" s="7" t="s">
        <v>14002</v>
      </c>
      <c r="L176" s="7" t="s">
        <v>14003</v>
      </c>
      <c r="M176" s="7" t="s">
        <v>1300</v>
      </c>
      <c r="N176" s="7" t="s">
        <v>14004</v>
      </c>
      <c r="O176" s="7"/>
      <c r="P176" s="7"/>
      <c r="Q176" s="7"/>
      <c r="R176" s="7"/>
      <c r="S176" s="7"/>
      <c r="T176" s="7"/>
      <c r="U176" s="7"/>
      <c r="V176" s="7"/>
      <c r="W176" s="7"/>
      <c r="X176" s="7"/>
      <c r="Y176" s="7"/>
      <c r="Z176" s="7"/>
      <c r="AA176" s="7"/>
      <c r="AB176" s="7"/>
      <c r="AC176" s="7"/>
      <c r="AD176" s="7"/>
    </row>
    <row r="177" spans="1:30" ht="22.5" customHeight="1">
      <c r="A177" t="s">
        <v>14468</v>
      </c>
      <c r="B177" s="7" t="s">
        <v>8353</v>
      </c>
      <c r="C177" s="7" t="s">
        <v>14005</v>
      </c>
      <c r="D177" s="7" t="s">
        <v>14006</v>
      </c>
      <c r="E177" s="7" t="s">
        <v>14007</v>
      </c>
      <c r="F177" s="7" t="s">
        <v>14008</v>
      </c>
      <c r="G177" s="4"/>
      <c r="H177" s="17" t="s">
        <v>14009</v>
      </c>
      <c r="I177" s="7">
        <v>5</v>
      </c>
      <c r="J177" s="7">
        <v>49</v>
      </c>
      <c r="K177" s="7" t="s">
        <v>14010</v>
      </c>
      <c r="L177" s="7" t="s">
        <v>14011</v>
      </c>
      <c r="M177" s="7" t="s">
        <v>1300</v>
      </c>
      <c r="N177" s="7" t="s">
        <v>14012</v>
      </c>
      <c r="O177" s="7"/>
      <c r="P177" s="7"/>
      <c r="Q177" s="7"/>
      <c r="R177" s="7"/>
      <c r="S177" s="7"/>
      <c r="T177" s="7"/>
      <c r="U177" s="7"/>
      <c r="V177" s="7"/>
      <c r="W177" s="7"/>
      <c r="X177" s="7"/>
      <c r="Y177" s="7"/>
      <c r="Z177" s="7"/>
      <c r="AA177" s="7"/>
      <c r="AB177" s="7"/>
      <c r="AC177" s="7"/>
      <c r="AD177" s="7"/>
    </row>
    <row r="178" spans="1:30" ht="22.5" customHeight="1">
      <c r="A178" t="s">
        <v>14468</v>
      </c>
      <c r="B178" s="7" t="s">
        <v>8353</v>
      </c>
      <c r="C178" s="7" t="s">
        <v>14013</v>
      </c>
      <c r="D178" s="7" t="s">
        <v>14014</v>
      </c>
      <c r="E178" s="7" t="s">
        <v>14015</v>
      </c>
      <c r="F178" s="7" t="s">
        <v>14016</v>
      </c>
      <c r="G178" s="4"/>
      <c r="H178" s="17" t="s">
        <v>14017</v>
      </c>
      <c r="I178" s="7">
        <v>4.9000000000000004</v>
      </c>
      <c r="J178" s="7">
        <v>163</v>
      </c>
      <c r="K178" s="7" t="s">
        <v>14018</v>
      </c>
      <c r="L178" s="7" t="s">
        <v>14019</v>
      </c>
      <c r="M178" s="7" t="s">
        <v>1300</v>
      </c>
      <c r="N178" s="7" t="s">
        <v>14020</v>
      </c>
      <c r="O178" s="7"/>
      <c r="P178" s="7"/>
      <c r="Q178" s="7"/>
      <c r="R178" s="7"/>
      <c r="S178" s="7"/>
      <c r="T178" s="7"/>
      <c r="U178" s="7"/>
      <c r="V178" s="7"/>
      <c r="W178" s="7"/>
      <c r="X178" s="7"/>
      <c r="Y178" s="7"/>
      <c r="Z178" s="7"/>
      <c r="AA178" s="7"/>
      <c r="AB178" s="7"/>
      <c r="AC178" s="7"/>
      <c r="AD178" s="7"/>
    </row>
    <row r="179" spans="1:30" ht="22.5" customHeight="1">
      <c r="A179" t="s">
        <v>14468</v>
      </c>
      <c r="B179" s="7" t="s">
        <v>8353</v>
      </c>
      <c r="C179" s="7" t="s">
        <v>14021</v>
      </c>
      <c r="D179" s="7" t="s">
        <v>14022</v>
      </c>
      <c r="E179" s="7" t="s">
        <v>14023</v>
      </c>
      <c r="F179" s="7" t="s">
        <v>14024</v>
      </c>
      <c r="G179" s="4"/>
      <c r="H179" s="17" t="s">
        <v>14025</v>
      </c>
      <c r="I179" s="7">
        <v>5</v>
      </c>
      <c r="J179" s="7">
        <v>21</v>
      </c>
      <c r="K179" s="7" t="s">
        <v>14026</v>
      </c>
      <c r="L179" s="7" t="s">
        <v>14027</v>
      </c>
      <c r="M179" s="7" t="s">
        <v>1300</v>
      </c>
      <c r="N179" s="7" t="s">
        <v>14028</v>
      </c>
      <c r="O179" s="7"/>
      <c r="P179" s="7"/>
      <c r="Q179" s="7"/>
      <c r="R179" s="7"/>
      <c r="S179" s="7"/>
      <c r="T179" s="7"/>
      <c r="U179" s="7"/>
      <c r="V179" s="7"/>
      <c r="W179" s="7"/>
      <c r="X179" s="7"/>
      <c r="Y179" s="7"/>
      <c r="Z179" s="7"/>
      <c r="AA179" s="7"/>
      <c r="AB179" s="7"/>
      <c r="AC179" s="7"/>
      <c r="AD179" s="7"/>
    </row>
    <row r="180" spans="1:30" ht="22.5" customHeight="1">
      <c r="A180" t="s">
        <v>14468</v>
      </c>
      <c r="B180" s="7" t="s">
        <v>8353</v>
      </c>
      <c r="C180" s="7" t="s">
        <v>14029</v>
      </c>
      <c r="D180" s="7" t="s">
        <v>14030</v>
      </c>
      <c r="E180" s="7" t="s">
        <v>14031</v>
      </c>
      <c r="F180" s="7" t="s">
        <v>14032</v>
      </c>
      <c r="G180" s="4"/>
      <c r="H180" s="17" t="s">
        <v>14033</v>
      </c>
      <c r="I180" s="7">
        <v>5</v>
      </c>
      <c r="J180" s="7">
        <v>265</v>
      </c>
      <c r="K180" s="7" t="s">
        <v>14034</v>
      </c>
      <c r="L180" s="7" t="s">
        <v>14035</v>
      </c>
      <c r="M180" s="7" t="s">
        <v>1300</v>
      </c>
      <c r="N180" s="7" t="s">
        <v>14036</v>
      </c>
      <c r="O180" s="7"/>
      <c r="P180" s="7"/>
      <c r="Q180" s="7"/>
      <c r="R180" s="7"/>
      <c r="S180" s="7"/>
      <c r="T180" s="7"/>
      <c r="U180" s="7"/>
      <c r="V180" s="7"/>
      <c r="W180" s="7"/>
      <c r="X180" s="7"/>
      <c r="Y180" s="7"/>
      <c r="Z180" s="7"/>
      <c r="AA180" s="7"/>
      <c r="AB180" s="7"/>
      <c r="AC180" s="7"/>
      <c r="AD180" s="7"/>
    </row>
    <row r="181" spans="1:30" ht="22.5" customHeight="1">
      <c r="A181" t="s">
        <v>14468</v>
      </c>
      <c r="B181" s="7" t="s">
        <v>8353</v>
      </c>
      <c r="C181" s="7" t="s">
        <v>14037</v>
      </c>
      <c r="D181" s="7" t="s">
        <v>14038</v>
      </c>
      <c r="E181" s="7" t="s">
        <v>14039</v>
      </c>
      <c r="F181" s="7" t="s">
        <v>13968</v>
      </c>
      <c r="G181" s="4"/>
      <c r="H181" s="17" t="s">
        <v>14040</v>
      </c>
      <c r="I181" s="7">
        <v>5</v>
      </c>
      <c r="J181" s="7">
        <v>4</v>
      </c>
      <c r="K181" s="7" t="s">
        <v>14041</v>
      </c>
      <c r="L181" s="7" t="s">
        <v>14042</v>
      </c>
      <c r="M181" s="7" t="s">
        <v>1300</v>
      </c>
      <c r="N181" s="7" t="s">
        <v>14043</v>
      </c>
      <c r="O181" s="7"/>
      <c r="P181" s="7"/>
      <c r="Q181" s="7"/>
      <c r="R181" s="7"/>
      <c r="S181" s="7"/>
      <c r="T181" s="7"/>
      <c r="U181" s="7"/>
      <c r="V181" s="7"/>
      <c r="W181" s="7"/>
      <c r="X181" s="7"/>
      <c r="Y181" s="7"/>
      <c r="Z181" s="7"/>
      <c r="AA181" s="7"/>
      <c r="AB181" s="7"/>
      <c r="AC181" s="7"/>
      <c r="AD181" s="7"/>
    </row>
    <row r="182" spans="1:30" ht="22.5" customHeight="1">
      <c r="A182" t="s">
        <v>14468</v>
      </c>
      <c r="B182" s="7" t="s">
        <v>8353</v>
      </c>
      <c r="C182" s="7" t="s">
        <v>14044</v>
      </c>
      <c r="D182" s="7" t="s">
        <v>14045</v>
      </c>
      <c r="E182" s="7" t="s">
        <v>14046</v>
      </c>
      <c r="F182" s="7" t="s">
        <v>13929</v>
      </c>
      <c r="G182" s="4"/>
      <c r="H182" s="17" t="s">
        <v>14047</v>
      </c>
      <c r="I182" s="7">
        <v>4.3</v>
      </c>
      <c r="J182" s="7">
        <v>12</v>
      </c>
      <c r="K182" s="7" t="s">
        <v>14048</v>
      </c>
      <c r="L182" s="7" t="s">
        <v>14049</v>
      </c>
      <c r="M182" s="7" t="s">
        <v>1300</v>
      </c>
      <c r="N182" s="7" t="s">
        <v>14050</v>
      </c>
      <c r="O182" s="7"/>
      <c r="P182" s="7"/>
      <c r="Q182" s="7"/>
      <c r="R182" s="7"/>
      <c r="S182" s="7"/>
      <c r="T182" s="7"/>
      <c r="U182" s="7"/>
      <c r="V182" s="7"/>
      <c r="W182" s="7"/>
      <c r="X182" s="7"/>
      <c r="Y182" s="7"/>
      <c r="Z182" s="7"/>
      <c r="AA182" s="7"/>
      <c r="AB182" s="7"/>
      <c r="AC182" s="7"/>
      <c r="AD182" s="7"/>
    </row>
    <row r="183" spans="1:30" ht="22.5" customHeight="1">
      <c r="A183" t="s">
        <v>14468</v>
      </c>
      <c r="B183" s="7" t="s">
        <v>14051</v>
      </c>
      <c r="C183" s="7" t="s">
        <v>14052</v>
      </c>
      <c r="D183" s="7" t="s">
        <v>14053</v>
      </c>
      <c r="E183" s="7" t="s">
        <v>14054</v>
      </c>
      <c r="F183" s="7" t="s">
        <v>14055</v>
      </c>
      <c r="G183" s="4"/>
      <c r="H183" s="17" t="s">
        <v>14056</v>
      </c>
      <c r="I183" s="7">
        <v>4.7</v>
      </c>
      <c r="J183" s="7">
        <v>49</v>
      </c>
      <c r="K183" s="7" t="s">
        <v>14057</v>
      </c>
      <c r="L183" s="7" t="s">
        <v>14058</v>
      </c>
      <c r="M183" s="7" t="s">
        <v>1300</v>
      </c>
      <c r="N183" s="7" t="s">
        <v>14059</v>
      </c>
      <c r="O183" s="7"/>
      <c r="P183" s="7"/>
      <c r="Q183" s="7"/>
      <c r="R183" s="7"/>
      <c r="S183" s="7"/>
      <c r="T183" s="7"/>
      <c r="U183" s="7"/>
      <c r="V183" s="7"/>
      <c r="W183" s="7"/>
      <c r="X183" s="7"/>
      <c r="Y183" s="7"/>
      <c r="Z183" s="7"/>
      <c r="AA183" s="7"/>
      <c r="AB183" s="7"/>
      <c r="AC183" s="7"/>
      <c r="AD183" s="7"/>
    </row>
    <row r="184" spans="1:30" ht="22.5" customHeight="1">
      <c r="A184" t="s">
        <v>14468</v>
      </c>
      <c r="B184" s="7" t="s">
        <v>8353</v>
      </c>
      <c r="C184" s="7" t="s">
        <v>14060</v>
      </c>
      <c r="D184" s="7" t="s">
        <v>14061</v>
      </c>
      <c r="E184" s="7" t="s">
        <v>14062</v>
      </c>
      <c r="F184" s="7" t="s">
        <v>14063</v>
      </c>
      <c r="G184" s="4"/>
      <c r="H184" s="17" t="s">
        <v>14064</v>
      </c>
      <c r="I184" s="7">
        <v>4.9000000000000004</v>
      </c>
      <c r="J184" s="7">
        <v>100</v>
      </c>
      <c r="K184" s="7" t="s">
        <v>14065</v>
      </c>
      <c r="L184" s="7" t="s">
        <v>14066</v>
      </c>
      <c r="M184" s="7" t="s">
        <v>2402</v>
      </c>
      <c r="N184" s="7" t="s">
        <v>14067</v>
      </c>
      <c r="O184" s="7"/>
      <c r="P184" s="7"/>
      <c r="Q184" s="7"/>
      <c r="R184" s="7"/>
      <c r="S184" s="7"/>
      <c r="T184" s="7"/>
      <c r="U184" s="7"/>
      <c r="V184" s="7"/>
      <c r="W184" s="7"/>
      <c r="X184" s="7"/>
      <c r="Y184" s="7"/>
      <c r="Z184" s="7"/>
      <c r="AA184" s="7"/>
      <c r="AB184" s="7"/>
      <c r="AC184" s="7"/>
      <c r="AD184" s="7"/>
    </row>
    <row r="185" spans="1:30" ht="22.5" customHeight="1">
      <c r="A185" t="s">
        <v>14468</v>
      </c>
      <c r="B185" s="7" t="s">
        <v>8353</v>
      </c>
      <c r="C185" s="7" t="s">
        <v>14068</v>
      </c>
      <c r="D185" s="7" t="s">
        <v>14069</v>
      </c>
      <c r="E185" s="7" t="s">
        <v>14070</v>
      </c>
      <c r="F185" s="7" t="s">
        <v>14071</v>
      </c>
      <c r="G185" s="4"/>
      <c r="H185" s="17" t="s">
        <v>14072</v>
      </c>
      <c r="I185" s="7">
        <v>4.9000000000000004</v>
      </c>
      <c r="J185" s="7">
        <v>142</v>
      </c>
      <c r="K185" s="7" t="s">
        <v>14073</v>
      </c>
      <c r="L185" s="7" t="s">
        <v>14074</v>
      </c>
      <c r="M185" s="7" t="s">
        <v>5204</v>
      </c>
      <c r="N185" s="7" t="s">
        <v>14075</v>
      </c>
      <c r="O185" s="7"/>
      <c r="P185" s="7"/>
      <c r="Q185" s="7"/>
      <c r="R185" s="7"/>
      <c r="S185" s="7"/>
      <c r="T185" s="7"/>
      <c r="U185" s="7"/>
      <c r="V185" s="7"/>
      <c r="W185" s="7"/>
      <c r="X185" s="7"/>
      <c r="Y185" s="7"/>
      <c r="Z185" s="7"/>
      <c r="AA185" s="7"/>
      <c r="AB185" s="7"/>
      <c r="AC185" s="7"/>
      <c r="AD185" s="7"/>
    </row>
    <row r="186" spans="1:30" ht="22.5" customHeight="1">
      <c r="A186" t="s">
        <v>14468</v>
      </c>
      <c r="B186" s="7" t="s">
        <v>14076</v>
      </c>
      <c r="C186" s="7" t="s">
        <v>14077</v>
      </c>
      <c r="D186" s="7" t="s">
        <v>14078</v>
      </c>
      <c r="E186" s="7" t="s">
        <v>14079</v>
      </c>
      <c r="F186" s="7" t="s">
        <v>14080</v>
      </c>
      <c r="G186" s="4"/>
      <c r="H186" s="17" t="s">
        <v>14081</v>
      </c>
      <c r="I186" s="7">
        <v>4.9000000000000004</v>
      </c>
      <c r="J186" s="7">
        <v>350</v>
      </c>
      <c r="K186" s="7" t="s">
        <v>14082</v>
      </c>
      <c r="L186" s="7" t="s">
        <v>14083</v>
      </c>
      <c r="M186" s="7" t="s">
        <v>14084</v>
      </c>
      <c r="N186" s="7" t="s">
        <v>14085</v>
      </c>
      <c r="O186" s="7"/>
      <c r="P186" s="7"/>
      <c r="Q186" s="7"/>
      <c r="R186" s="7"/>
      <c r="S186" s="7"/>
      <c r="T186" s="7"/>
      <c r="U186" s="7"/>
      <c r="V186" s="7"/>
      <c r="W186" s="7"/>
      <c r="X186" s="7"/>
      <c r="Y186" s="7"/>
      <c r="Z186" s="7"/>
      <c r="AA186" s="7"/>
      <c r="AB186" s="7"/>
      <c r="AC186" s="7"/>
      <c r="AD186" s="7"/>
    </row>
    <row r="187" spans="1:30" ht="22.5" customHeight="1">
      <c r="A187" t="s">
        <v>14468</v>
      </c>
      <c r="B187" s="7" t="s">
        <v>8353</v>
      </c>
      <c r="C187" s="7" t="s">
        <v>14086</v>
      </c>
      <c r="D187" s="7" t="s">
        <v>14087</v>
      </c>
      <c r="E187" s="7" t="s">
        <v>14088</v>
      </c>
      <c r="F187" s="7" t="s">
        <v>14089</v>
      </c>
      <c r="G187" s="4"/>
      <c r="H187" s="17" t="s">
        <v>14090</v>
      </c>
      <c r="I187" s="7">
        <v>5</v>
      </c>
      <c r="J187" s="7">
        <v>151</v>
      </c>
      <c r="K187" s="7" t="s">
        <v>14091</v>
      </c>
      <c r="L187" s="7" t="s">
        <v>14092</v>
      </c>
      <c r="M187" s="7" t="s">
        <v>1013</v>
      </c>
      <c r="N187" s="7" t="s">
        <v>14093</v>
      </c>
      <c r="O187" s="7"/>
      <c r="P187" s="7"/>
      <c r="Q187" s="7"/>
      <c r="R187" s="7"/>
      <c r="S187" s="7"/>
      <c r="T187" s="7"/>
      <c r="U187" s="7"/>
      <c r="V187" s="7"/>
      <c r="W187" s="7"/>
      <c r="X187" s="7"/>
      <c r="Y187" s="7"/>
      <c r="Z187" s="7"/>
      <c r="AA187" s="7"/>
      <c r="AB187" s="7"/>
      <c r="AC187" s="7"/>
      <c r="AD187" s="7"/>
    </row>
    <row r="188" spans="1:30" ht="22.5" customHeight="1">
      <c r="A188" t="s">
        <v>14468</v>
      </c>
      <c r="B188" s="7" t="s">
        <v>8353</v>
      </c>
      <c r="C188" s="7" t="s">
        <v>14094</v>
      </c>
      <c r="D188" s="7" t="s">
        <v>14095</v>
      </c>
      <c r="E188" s="7" t="s">
        <v>14096</v>
      </c>
      <c r="F188" s="7" t="s">
        <v>14097</v>
      </c>
      <c r="G188" s="4"/>
      <c r="H188" s="17" t="s">
        <v>14098</v>
      </c>
      <c r="I188" s="7">
        <v>4.9000000000000004</v>
      </c>
      <c r="J188" s="7">
        <v>213</v>
      </c>
      <c r="K188" s="7" t="s">
        <v>14099</v>
      </c>
      <c r="L188" s="7" t="s">
        <v>14100</v>
      </c>
      <c r="M188" s="7" t="s">
        <v>1013</v>
      </c>
      <c r="N188" s="7" t="s">
        <v>14101</v>
      </c>
      <c r="O188" s="7"/>
      <c r="P188" s="7"/>
      <c r="Q188" s="7"/>
      <c r="R188" s="7"/>
      <c r="S188" s="7"/>
      <c r="T188" s="7"/>
      <c r="U188" s="7"/>
      <c r="V188" s="7"/>
      <c r="W188" s="7"/>
      <c r="X188" s="7"/>
      <c r="Y188" s="7"/>
      <c r="Z188" s="7"/>
      <c r="AA188" s="7"/>
      <c r="AB188" s="7"/>
      <c r="AC188" s="7"/>
      <c r="AD188" s="7"/>
    </row>
    <row r="189" spans="1:30" ht="22.5" customHeight="1">
      <c r="A189" t="s">
        <v>14468</v>
      </c>
      <c r="B189" s="7" t="s">
        <v>12249</v>
      </c>
      <c r="C189" s="7" t="s">
        <v>14102</v>
      </c>
      <c r="D189" s="7" t="s">
        <v>14103</v>
      </c>
      <c r="E189" s="7" t="s">
        <v>14104</v>
      </c>
      <c r="F189" s="7" t="s">
        <v>14105</v>
      </c>
      <c r="G189" s="4"/>
      <c r="H189" s="17" t="s">
        <v>14106</v>
      </c>
      <c r="I189" s="7">
        <v>3.8</v>
      </c>
      <c r="J189" s="7">
        <v>318</v>
      </c>
      <c r="K189" s="7" t="s">
        <v>14107</v>
      </c>
      <c r="L189" s="7" t="s">
        <v>14108</v>
      </c>
      <c r="M189" s="7" t="s">
        <v>1013</v>
      </c>
      <c r="N189" s="7" t="s">
        <v>14109</v>
      </c>
      <c r="O189" s="7"/>
      <c r="P189" s="7"/>
      <c r="Q189" s="7"/>
      <c r="R189" s="7"/>
      <c r="S189" s="7"/>
      <c r="T189" s="7"/>
      <c r="U189" s="7"/>
      <c r="V189" s="7"/>
      <c r="W189" s="7"/>
      <c r="X189" s="7"/>
      <c r="Y189" s="7"/>
      <c r="Z189" s="7"/>
      <c r="AA189" s="7"/>
      <c r="AB189" s="7"/>
      <c r="AC189" s="7"/>
      <c r="AD189" s="7"/>
    </row>
    <row r="190" spans="1:30" ht="22.5" customHeight="1">
      <c r="A190" t="s">
        <v>14468</v>
      </c>
      <c r="B190" s="7" t="s">
        <v>12249</v>
      </c>
      <c r="C190" s="7" t="s">
        <v>14110</v>
      </c>
      <c r="D190" s="7" t="s">
        <v>14111</v>
      </c>
      <c r="E190" s="7" t="s">
        <v>14112</v>
      </c>
      <c r="F190" s="7" t="s">
        <v>14113</v>
      </c>
      <c r="G190" s="4"/>
      <c r="H190" s="17" t="s">
        <v>14114</v>
      </c>
      <c r="I190" s="7">
        <v>4.8</v>
      </c>
      <c r="J190" s="7">
        <v>551</v>
      </c>
      <c r="K190" s="7" t="s">
        <v>14115</v>
      </c>
      <c r="L190" s="7" t="s">
        <v>10846</v>
      </c>
      <c r="M190" s="7" t="s">
        <v>1013</v>
      </c>
      <c r="N190" s="7" t="s">
        <v>14116</v>
      </c>
      <c r="O190" s="7"/>
      <c r="P190" s="7"/>
      <c r="Q190" s="7"/>
      <c r="R190" s="7"/>
      <c r="S190" s="7"/>
      <c r="T190" s="7"/>
      <c r="U190" s="7"/>
      <c r="V190" s="7"/>
      <c r="W190" s="7"/>
      <c r="X190" s="7"/>
      <c r="Y190" s="7"/>
      <c r="Z190" s="7"/>
      <c r="AA190" s="7"/>
      <c r="AB190" s="7"/>
      <c r="AC190" s="7"/>
      <c r="AD190" s="7"/>
    </row>
    <row r="191" spans="1:30" ht="22.5" customHeight="1">
      <c r="A191" t="s">
        <v>14468</v>
      </c>
      <c r="B191" s="7" t="s">
        <v>12249</v>
      </c>
      <c r="C191" s="7" t="s">
        <v>14117</v>
      </c>
      <c r="D191" s="7" t="s">
        <v>14118</v>
      </c>
      <c r="E191" s="7" t="s">
        <v>14119</v>
      </c>
      <c r="F191" s="7" t="s">
        <v>14120</v>
      </c>
      <c r="G191" s="4"/>
      <c r="H191" s="17" t="s">
        <v>14121</v>
      </c>
      <c r="I191" s="7">
        <v>5</v>
      </c>
      <c r="J191" s="7">
        <v>346</v>
      </c>
      <c r="K191" s="7" t="s">
        <v>14122</v>
      </c>
      <c r="L191" s="7" t="s">
        <v>14123</v>
      </c>
      <c r="M191" s="7" t="s">
        <v>1013</v>
      </c>
      <c r="N191" s="7" t="s">
        <v>14124</v>
      </c>
      <c r="O191" s="7"/>
      <c r="P191" s="7"/>
      <c r="Q191" s="7"/>
      <c r="R191" s="7"/>
      <c r="S191" s="7"/>
      <c r="T191" s="7"/>
      <c r="U191" s="7"/>
      <c r="V191" s="7"/>
      <c r="W191" s="7"/>
      <c r="X191" s="7"/>
      <c r="Y191" s="7"/>
      <c r="Z191" s="7"/>
      <c r="AA191" s="7"/>
      <c r="AB191" s="7"/>
      <c r="AC191" s="7"/>
      <c r="AD191" s="7"/>
    </row>
    <row r="192" spans="1:30" ht="22.5" customHeight="1">
      <c r="A192" t="s">
        <v>14468</v>
      </c>
      <c r="B192" s="7" t="s">
        <v>12249</v>
      </c>
      <c r="C192" s="7" t="s">
        <v>14125</v>
      </c>
      <c r="D192" s="7" t="s">
        <v>14126</v>
      </c>
      <c r="E192" s="7" t="s">
        <v>14127</v>
      </c>
      <c r="F192" s="7" t="s">
        <v>14120</v>
      </c>
      <c r="G192" s="4"/>
      <c r="H192" s="17" t="s">
        <v>14128</v>
      </c>
      <c r="I192" s="7">
        <v>4.9000000000000004</v>
      </c>
      <c r="J192" s="7">
        <v>482</v>
      </c>
      <c r="K192" s="7" t="s">
        <v>14129</v>
      </c>
      <c r="L192" s="7" t="s">
        <v>14130</v>
      </c>
      <c r="M192" s="7" t="s">
        <v>1013</v>
      </c>
      <c r="N192" s="7" t="s">
        <v>14131</v>
      </c>
      <c r="O192" s="7"/>
      <c r="P192" s="7"/>
      <c r="Q192" s="7"/>
      <c r="R192" s="7"/>
      <c r="S192" s="7"/>
      <c r="T192" s="7"/>
      <c r="U192" s="7"/>
      <c r="V192" s="7"/>
      <c r="W192" s="7"/>
      <c r="X192" s="7"/>
      <c r="Y192" s="7"/>
      <c r="Z192" s="7"/>
      <c r="AA192" s="7"/>
      <c r="AB192" s="7"/>
      <c r="AC192" s="7"/>
      <c r="AD192" s="7"/>
    </row>
    <row r="193" spans="1:30" ht="22.5" customHeight="1">
      <c r="A193" t="s">
        <v>14468</v>
      </c>
      <c r="B193" s="7" t="s">
        <v>12249</v>
      </c>
      <c r="C193" s="7" t="s">
        <v>14132</v>
      </c>
      <c r="D193" s="7" t="s">
        <v>14133</v>
      </c>
      <c r="E193" s="7" t="s">
        <v>14134</v>
      </c>
      <c r="F193" s="7" t="s">
        <v>14135</v>
      </c>
      <c r="G193" s="4"/>
      <c r="H193" s="17" t="s">
        <v>14136</v>
      </c>
      <c r="I193" s="7">
        <v>5</v>
      </c>
      <c r="J193" s="7">
        <v>498</v>
      </c>
      <c r="K193" s="7" t="s">
        <v>14137</v>
      </c>
      <c r="L193" s="7" t="s">
        <v>14138</v>
      </c>
      <c r="M193" s="7" t="s">
        <v>14139</v>
      </c>
      <c r="N193" s="7" t="s">
        <v>14140</v>
      </c>
      <c r="O193" s="7"/>
      <c r="P193" s="7"/>
      <c r="Q193" s="7"/>
      <c r="R193" s="7"/>
      <c r="S193" s="7"/>
      <c r="T193" s="7"/>
      <c r="U193" s="7"/>
      <c r="V193" s="7"/>
      <c r="W193" s="7"/>
      <c r="X193" s="7"/>
      <c r="Y193" s="7"/>
      <c r="Z193" s="7"/>
      <c r="AA193" s="7"/>
      <c r="AB193" s="7"/>
      <c r="AC193" s="7"/>
      <c r="AD193" s="7"/>
    </row>
    <row r="194" spans="1:30" ht="22.5" customHeight="1">
      <c r="A194" t="s">
        <v>14468</v>
      </c>
      <c r="B194" s="7" t="s">
        <v>12249</v>
      </c>
      <c r="C194" s="7" t="s">
        <v>14141</v>
      </c>
      <c r="D194" s="7" t="s">
        <v>14142</v>
      </c>
      <c r="E194" s="7" t="s">
        <v>14127</v>
      </c>
      <c r="F194" s="7" t="s">
        <v>14120</v>
      </c>
      <c r="G194" s="4"/>
      <c r="H194" s="17" t="s">
        <v>14143</v>
      </c>
      <c r="I194" s="7">
        <v>4.9000000000000004</v>
      </c>
      <c r="J194" s="7">
        <v>583</v>
      </c>
      <c r="K194" s="7" t="s">
        <v>14144</v>
      </c>
      <c r="L194" s="7" t="s">
        <v>10818</v>
      </c>
      <c r="M194" s="7" t="s">
        <v>1013</v>
      </c>
      <c r="N194" s="7" t="s">
        <v>14145</v>
      </c>
      <c r="O194" s="7"/>
      <c r="P194" s="7"/>
      <c r="Q194" s="7"/>
      <c r="R194" s="7"/>
      <c r="S194" s="7"/>
      <c r="T194" s="7"/>
      <c r="U194" s="7"/>
      <c r="V194" s="7"/>
      <c r="W194" s="7"/>
      <c r="X194" s="7"/>
      <c r="Y194" s="7"/>
      <c r="Z194" s="7"/>
      <c r="AA194" s="7"/>
      <c r="AB194" s="7"/>
      <c r="AC194" s="7"/>
      <c r="AD194" s="7"/>
    </row>
    <row r="195" spans="1:30" ht="22.5" customHeight="1">
      <c r="A195" t="s">
        <v>14468</v>
      </c>
      <c r="B195" s="7" t="s">
        <v>12249</v>
      </c>
      <c r="C195" s="7" t="s">
        <v>14146</v>
      </c>
      <c r="D195" s="7" t="s">
        <v>14147</v>
      </c>
      <c r="E195" s="7" t="s">
        <v>14148</v>
      </c>
      <c r="F195" s="7" t="s">
        <v>14105</v>
      </c>
      <c r="G195" s="4"/>
      <c r="H195" s="17" t="s">
        <v>14149</v>
      </c>
      <c r="I195" s="7">
        <v>4.8</v>
      </c>
      <c r="J195" s="7">
        <v>276</v>
      </c>
      <c r="K195" s="7" t="s">
        <v>14150</v>
      </c>
      <c r="L195" s="7" t="s">
        <v>10846</v>
      </c>
      <c r="M195" s="7" t="s">
        <v>1013</v>
      </c>
      <c r="N195" s="7" t="s">
        <v>14151</v>
      </c>
      <c r="O195" s="7"/>
      <c r="P195" s="7"/>
      <c r="Q195" s="7"/>
      <c r="R195" s="7"/>
      <c r="S195" s="7"/>
      <c r="T195" s="7"/>
      <c r="U195" s="7"/>
      <c r="V195" s="7"/>
      <c r="W195" s="7"/>
      <c r="X195" s="7"/>
      <c r="Y195" s="7"/>
      <c r="Z195" s="7"/>
      <c r="AA195" s="7"/>
      <c r="AB195" s="7"/>
      <c r="AC195" s="7"/>
      <c r="AD195" s="7"/>
    </row>
    <row r="196" spans="1:30" ht="22.5" customHeight="1">
      <c r="A196" t="s">
        <v>14468</v>
      </c>
      <c r="B196" s="7" t="s">
        <v>12249</v>
      </c>
      <c r="C196" s="7" t="s">
        <v>14152</v>
      </c>
      <c r="D196" s="7" t="s">
        <v>14153</v>
      </c>
      <c r="E196" s="7" t="s">
        <v>14127</v>
      </c>
      <c r="F196" s="7" t="s">
        <v>14120</v>
      </c>
      <c r="G196" s="4"/>
      <c r="H196" s="17" t="s">
        <v>14154</v>
      </c>
      <c r="I196" s="7">
        <v>4.9000000000000004</v>
      </c>
      <c r="J196" s="7">
        <v>517</v>
      </c>
      <c r="K196" s="7" t="s">
        <v>14155</v>
      </c>
      <c r="L196" s="7" t="s">
        <v>14156</v>
      </c>
      <c r="M196" s="7" t="s">
        <v>1013</v>
      </c>
      <c r="N196" s="7" t="s">
        <v>14157</v>
      </c>
      <c r="O196" s="7"/>
      <c r="P196" s="7"/>
      <c r="Q196" s="7"/>
      <c r="R196" s="7"/>
      <c r="S196" s="7"/>
      <c r="T196" s="7"/>
      <c r="U196" s="7"/>
      <c r="V196" s="7"/>
      <c r="W196" s="7"/>
      <c r="X196" s="7"/>
      <c r="Y196" s="7"/>
      <c r="Z196" s="7"/>
      <c r="AA196" s="7"/>
      <c r="AB196" s="7"/>
      <c r="AC196" s="7"/>
      <c r="AD196" s="7"/>
    </row>
    <row r="197" spans="1:30" ht="22.5" customHeight="1">
      <c r="A197" t="s">
        <v>14468</v>
      </c>
      <c r="B197" s="7" t="s">
        <v>12249</v>
      </c>
      <c r="C197" s="7" t="s">
        <v>14158</v>
      </c>
      <c r="D197" s="7" t="s">
        <v>14159</v>
      </c>
      <c r="E197" s="7" t="s">
        <v>14119</v>
      </c>
      <c r="F197" s="7" t="s">
        <v>14105</v>
      </c>
      <c r="G197" s="4"/>
      <c r="H197" s="17" t="s">
        <v>14114</v>
      </c>
      <c r="I197" s="7">
        <v>4.8</v>
      </c>
      <c r="J197" s="7">
        <v>320</v>
      </c>
      <c r="K197" s="7" t="s">
        <v>14160</v>
      </c>
      <c r="L197" s="7" t="s">
        <v>14161</v>
      </c>
      <c r="M197" s="7" t="s">
        <v>1013</v>
      </c>
      <c r="N197" s="7" t="s">
        <v>14162</v>
      </c>
      <c r="O197" s="7"/>
      <c r="P197" s="7"/>
      <c r="Q197" s="7"/>
      <c r="R197" s="7"/>
      <c r="S197" s="7"/>
      <c r="T197" s="7"/>
      <c r="U197" s="7"/>
      <c r="V197" s="7"/>
      <c r="W197" s="7"/>
      <c r="X197" s="7"/>
      <c r="Y197" s="7"/>
      <c r="Z197" s="7"/>
      <c r="AA197" s="7"/>
      <c r="AB197" s="7"/>
      <c r="AC197" s="7"/>
      <c r="AD197" s="7"/>
    </row>
    <row r="198" spans="1:30" ht="22.5" customHeight="1">
      <c r="A198" t="s">
        <v>14468</v>
      </c>
      <c r="B198" s="7" t="s">
        <v>12249</v>
      </c>
      <c r="C198" s="7" t="s">
        <v>14163</v>
      </c>
      <c r="D198" s="7" t="s">
        <v>14164</v>
      </c>
      <c r="E198" s="7" t="s">
        <v>14165</v>
      </c>
      <c r="F198" s="7" t="s">
        <v>14166</v>
      </c>
      <c r="G198" s="4"/>
      <c r="H198" s="17" t="s">
        <v>14167</v>
      </c>
      <c r="I198" s="7">
        <v>4.9000000000000004</v>
      </c>
      <c r="J198" s="7">
        <v>728</v>
      </c>
      <c r="K198" s="7" t="s">
        <v>14168</v>
      </c>
      <c r="L198" s="7" t="s">
        <v>10846</v>
      </c>
      <c r="M198" s="7" t="s">
        <v>1013</v>
      </c>
      <c r="N198" s="7" t="s">
        <v>14169</v>
      </c>
      <c r="O198" s="7"/>
      <c r="P198" s="7"/>
      <c r="Q198" s="7"/>
      <c r="R198" s="7"/>
      <c r="S198" s="7"/>
      <c r="T198" s="7"/>
      <c r="U198" s="7"/>
      <c r="V198" s="7"/>
      <c r="W198" s="7"/>
      <c r="X198" s="7"/>
      <c r="Y198" s="7"/>
      <c r="Z198" s="7"/>
      <c r="AA198" s="7"/>
      <c r="AB198" s="7"/>
      <c r="AC198" s="7"/>
      <c r="AD198" s="7"/>
    </row>
    <row r="199" spans="1:30" ht="22.5" customHeight="1">
      <c r="A199" t="s">
        <v>14468</v>
      </c>
      <c r="B199" s="7" t="s">
        <v>12249</v>
      </c>
      <c r="C199" s="7" t="s">
        <v>14170</v>
      </c>
      <c r="D199" s="7" t="s">
        <v>14171</v>
      </c>
      <c r="E199" s="7" t="s">
        <v>14172</v>
      </c>
      <c r="F199" s="7" t="s">
        <v>14173</v>
      </c>
      <c r="G199" s="4"/>
      <c r="H199" s="17" t="s">
        <v>14174</v>
      </c>
      <c r="I199" s="7">
        <v>4.8</v>
      </c>
      <c r="J199" s="7">
        <v>229</v>
      </c>
      <c r="K199" s="7" t="s">
        <v>14175</v>
      </c>
      <c r="L199" s="7" t="s">
        <v>14176</v>
      </c>
      <c r="M199" s="7" t="s">
        <v>1013</v>
      </c>
      <c r="N199" s="7" t="s">
        <v>14177</v>
      </c>
      <c r="O199" s="7"/>
      <c r="P199" s="7"/>
      <c r="Q199" s="7"/>
      <c r="R199" s="7"/>
      <c r="S199" s="7"/>
      <c r="T199" s="7"/>
      <c r="U199" s="7"/>
      <c r="V199" s="7"/>
      <c r="W199" s="7"/>
      <c r="X199" s="7"/>
      <c r="Y199" s="7"/>
      <c r="Z199" s="7"/>
      <c r="AA199" s="7"/>
      <c r="AB199" s="7"/>
      <c r="AC199" s="7"/>
      <c r="AD199" s="7"/>
    </row>
    <row r="200" spans="1:30" ht="22.5" customHeight="1">
      <c r="A200" t="s">
        <v>14468</v>
      </c>
      <c r="B200" s="7" t="s">
        <v>12249</v>
      </c>
      <c r="C200" s="7" t="s">
        <v>14178</v>
      </c>
      <c r="D200" s="7" t="s">
        <v>14179</v>
      </c>
      <c r="E200" s="7" t="s">
        <v>14119</v>
      </c>
      <c r="F200" s="7" t="s">
        <v>14180</v>
      </c>
      <c r="G200" s="4"/>
      <c r="H200" s="17" t="s">
        <v>14106</v>
      </c>
      <c r="I200" s="7">
        <v>4.9000000000000004</v>
      </c>
      <c r="J200" s="7">
        <v>87</v>
      </c>
      <c r="K200" s="7" t="s">
        <v>14181</v>
      </c>
      <c r="L200" s="7" t="s">
        <v>14182</v>
      </c>
      <c r="M200" s="7" t="s">
        <v>1013</v>
      </c>
      <c r="N200" s="7" t="s">
        <v>14183</v>
      </c>
      <c r="O200" s="7"/>
      <c r="P200" s="7"/>
      <c r="Q200" s="7"/>
      <c r="R200" s="7"/>
      <c r="S200" s="7"/>
      <c r="T200" s="7"/>
      <c r="U200" s="7"/>
      <c r="V200" s="7"/>
      <c r="W200" s="7"/>
      <c r="X200" s="7"/>
      <c r="Y200" s="7"/>
      <c r="Z200" s="7"/>
      <c r="AA200" s="7"/>
      <c r="AB200" s="7"/>
      <c r="AC200" s="7"/>
      <c r="AD200" s="7"/>
    </row>
    <row r="201" spans="1:30" ht="22.5" customHeight="1">
      <c r="A201" t="s">
        <v>14468</v>
      </c>
      <c r="B201" s="7" t="s">
        <v>12249</v>
      </c>
      <c r="C201" s="7" t="s">
        <v>14184</v>
      </c>
      <c r="D201" s="7" t="s">
        <v>14185</v>
      </c>
      <c r="E201" s="7" t="s">
        <v>14186</v>
      </c>
      <c r="F201" s="7" t="s">
        <v>14187</v>
      </c>
      <c r="G201" s="4"/>
      <c r="H201" s="17" t="s">
        <v>14188</v>
      </c>
      <c r="I201" s="7">
        <v>4.9000000000000004</v>
      </c>
      <c r="J201" s="7">
        <v>631</v>
      </c>
      <c r="K201" s="7" t="s">
        <v>14189</v>
      </c>
      <c r="L201" s="7" t="s">
        <v>14190</v>
      </c>
      <c r="M201" s="7" t="s">
        <v>1013</v>
      </c>
      <c r="N201" s="7" t="s">
        <v>14191</v>
      </c>
      <c r="O201" s="7"/>
      <c r="P201" s="7"/>
      <c r="Q201" s="7"/>
      <c r="R201" s="7"/>
      <c r="S201" s="7"/>
      <c r="T201" s="7"/>
      <c r="U201" s="7"/>
      <c r="V201" s="7"/>
      <c r="W201" s="7"/>
      <c r="X201" s="7"/>
      <c r="Y201" s="7"/>
      <c r="Z201" s="7"/>
      <c r="AA201" s="7"/>
      <c r="AB201" s="7"/>
      <c r="AC201" s="7"/>
      <c r="AD201" s="7"/>
    </row>
    <row r="202" spans="1:30" ht="22.5" customHeight="1">
      <c r="A202" t="s">
        <v>14468</v>
      </c>
      <c r="B202" s="7" t="s">
        <v>12249</v>
      </c>
      <c r="C202" s="7" t="s">
        <v>14192</v>
      </c>
      <c r="D202" s="7" t="s">
        <v>14193</v>
      </c>
      <c r="E202" s="7" t="s">
        <v>14119</v>
      </c>
      <c r="F202" s="7" t="s">
        <v>14105</v>
      </c>
      <c r="G202" s="4"/>
      <c r="H202" s="17" t="s">
        <v>14194</v>
      </c>
      <c r="I202" s="7">
        <v>4.9000000000000004</v>
      </c>
      <c r="J202" s="7">
        <v>331</v>
      </c>
      <c r="K202" s="7" t="s">
        <v>14195</v>
      </c>
      <c r="L202" s="7" t="s">
        <v>14196</v>
      </c>
      <c r="M202" s="7" t="s">
        <v>1013</v>
      </c>
      <c r="N202" s="7" t="s">
        <v>14197</v>
      </c>
      <c r="O202" s="7"/>
      <c r="P202" s="7"/>
      <c r="Q202" s="7"/>
      <c r="R202" s="7"/>
      <c r="S202" s="7"/>
      <c r="T202" s="7"/>
      <c r="U202" s="7"/>
      <c r="V202" s="7"/>
      <c r="W202" s="7"/>
      <c r="X202" s="7"/>
      <c r="Y202" s="7"/>
      <c r="Z202" s="7"/>
      <c r="AA202" s="7"/>
      <c r="AB202" s="7"/>
      <c r="AC202" s="7"/>
      <c r="AD202" s="7"/>
    </row>
    <row r="203" spans="1:30" ht="22.5" customHeight="1">
      <c r="A203" t="s">
        <v>14468</v>
      </c>
      <c r="B203" s="7" t="s">
        <v>12249</v>
      </c>
      <c r="C203" s="7" t="s">
        <v>14198</v>
      </c>
      <c r="D203" s="7" t="s">
        <v>14199</v>
      </c>
      <c r="E203" s="7" t="s">
        <v>14200</v>
      </c>
      <c r="F203" s="7" t="s">
        <v>14201</v>
      </c>
      <c r="G203" s="4"/>
      <c r="H203" s="17" t="s">
        <v>14202</v>
      </c>
      <c r="I203" s="7">
        <v>5</v>
      </c>
      <c r="J203" s="7">
        <v>743</v>
      </c>
      <c r="K203" s="7" t="s">
        <v>14203</v>
      </c>
      <c r="L203" s="7" t="s">
        <v>14204</v>
      </c>
      <c r="M203" s="7" t="s">
        <v>1013</v>
      </c>
      <c r="N203" s="7" t="s">
        <v>14205</v>
      </c>
      <c r="O203" s="7"/>
      <c r="P203" s="7"/>
      <c r="Q203" s="7"/>
      <c r="R203" s="7"/>
      <c r="S203" s="7"/>
      <c r="T203" s="7"/>
      <c r="U203" s="7"/>
      <c r="V203" s="7"/>
      <c r="W203" s="7"/>
      <c r="X203" s="7"/>
      <c r="Y203" s="7"/>
      <c r="Z203" s="7"/>
      <c r="AA203" s="7"/>
      <c r="AB203" s="7"/>
      <c r="AC203" s="7"/>
      <c r="AD203" s="7"/>
    </row>
    <row r="204" spans="1:30" ht="22.5" customHeight="1">
      <c r="A204" t="s">
        <v>14468</v>
      </c>
      <c r="B204" s="7" t="s">
        <v>12249</v>
      </c>
      <c r="C204" s="7" t="s">
        <v>14206</v>
      </c>
      <c r="D204" s="7" t="s">
        <v>14207</v>
      </c>
      <c r="E204" s="7" t="s">
        <v>14208</v>
      </c>
      <c r="F204" s="7" t="s">
        <v>14209</v>
      </c>
      <c r="G204" s="4"/>
      <c r="H204" s="17" t="s">
        <v>14210</v>
      </c>
      <c r="I204" s="7">
        <v>4.8</v>
      </c>
      <c r="J204" s="7">
        <v>73</v>
      </c>
      <c r="K204" s="7" t="s">
        <v>14211</v>
      </c>
      <c r="L204" s="7" t="s">
        <v>14212</v>
      </c>
      <c r="M204" s="7" t="s">
        <v>1013</v>
      </c>
      <c r="N204" s="7" t="s">
        <v>14213</v>
      </c>
      <c r="O204" s="7"/>
      <c r="P204" s="7"/>
      <c r="Q204" s="7"/>
      <c r="R204" s="7"/>
      <c r="S204" s="7"/>
      <c r="T204" s="7"/>
      <c r="U204" s="7"/>
      <c r="V204" s="7"/>
      <c r="W204" s="7"/>
      <c r="X204" s="7"/>
      <c r="Y204" s="7"/>
      <c r="Z204" s="7"/>
      <c r="AA204" s="7"/>
      <c r="AB204" s="7"/>
      <c r="AC204" s="7"/>
      <c r="AD204" s="7"/>
    </row>
    <row r="205" spans="1:30" ht="22.5" customHeight="1">
      <c r="A205" t="s">
        <v>14468</v>
      </c>
      <c r="B205" s="7" t="s">
        <v>12249</v>
      </c>
      <c r="C205" s="7" t="s">
        <v>14214</v>
      </c>
      <c r="D205" s="7" t="s">
        <v>14215</v>
      </c>
      <c r="E205" s="7" t="s">
        <v>14216</v>
      </c>
      <c r="F205" s="7" t="s">
        <v>14217</v>
      </c>
      <c r="G205" s="4"/>
      <c r="H205" s="17" t="s">
        <v>14218</v>
      </c>
      <c r="I205" s="7">
        <v>4.9000000000000004</v>
      </c>
      <c r="J205" s="7">
        <v>622</v>
      </c>
      <c r="K205" s="7" t="s">
        <v>14219</v>
      </c>
      <c r="L205" s="7" t="s">
        <v>14220</v>
      </c>
      <c r="M205" s="7" t="s">
        <v>1013</v>
      </c>
      <c r="N205" s="7" t="s">
        <v>14221</v>
      </c>
      <c r="O205" s="7"/>
      <c r="P205" s="7"/>
      <c r="Q205" s="7"/>
      <c r="R205" s="7"/>
      <c r="S205" s="7"/>
      <c r="T205" s="7"/>
      <c r="U205" s="7"/>
      <c r="V205" s="7"/>
      <c r="W205" s="7"/>
      <c r="X205" s="7"/>
      <c r="Y205" s="7"/>
      <c r="Z205" s="7"/>
      <c r="AA205" s="7"/>
      <c r="AB205" s="7"/>
      <c r="AC205" s="7"/>
      <c r="AD205" s="7"/>
    </row>
    <row r="206" spans="1:30" ht="22.5" customHeight="1">
      <c r="A206" t="s">
        <v>14468</v>
      </c>
      <c r="B206" s="7" t="s">
        <v>12249</v>
      </c>
      <c r="C206" s="7" t="s">
        <v>14222</v>
      </c>
      <c r="D206" s="7" t="s">
        <v>14193</v>
      </c>
      <c r="E206" s="7" t="s">
        <v>14119</v>
      </c>
      <c r="F206" s="7" t="s">
        <v>14105</v>
      </c>
      <c r="G206" s="4"/>
      <c r="H206" s="17" t="s">
        <v>14223</v>
      </c>
      <c r="I206" s="7">
        <v>4.9000000000000004</v>
      </c>
      <c r="J206" s="7">
        <v>366</v>
      </c>
      <c r="K206" s="7" t="s">
        <v>14224</v>
      </c>
      <c r="L206" s="7" t="s">
        <v>14225</v>
      </c>
      <c r="M206" s="7" t="s">
        <v>1013</v>
      </c>
      <c r="N206" s="7" t="s">
        <v>1580</v>
      </c>
      <c r="O206" s="7"/>
      <c r="P206" s="7"/>
      <c r="Q206" s="7"/>
      <c r="R206" s="7"/>
      <c r="S206" s="7"/>
      <c r="T206" s="7"/>
      <c r="U206" s="7"/>
      <c r="V206" s="7"/>
      <c r="W206" s="7"/>
      <c r="X206" s="7"/>
      <c r="Y206" s="7"/>
      <c r="Z206" s="7"/>
      <c r="AA206" s="7"/>
      <c r="AB206" s="7"/>
      <c r="AC206" s="7"/>
      <c r="AD206" s="7"/>
    </row>
    <row r="207" spans="1:30" ht="22.5" customHeight="1">
      <c r="A207" t="s">
        <v>14468</v>
      </c>
      <c r="B207" s="7" t="s">
        <v>12249</v>
      </c>
      <c r="C207" s="7" t="s">
        <v>14226</v>
      </c>
      <c r="D207" s="7" t="s">
        <v>14227</v>
      </c>
      <c r="E207" s="7" t="s">
        <v>14228</v>
      </c>
      <c r="F207" s="7" t="s">
        <v>14229</v>
      </c>
      <c r="G207" s="4"/>
      <c r="H207" s="17" t="s">
        <v>14230</v>
      </c>
      <c r="I207" s="7">
        <v>4.8</v>
      </c>
      <c r="J207" s="7">
        <v>405</v>
      </c>
      <c r="K207" s="7" t="s">
        <v>14231</v>
      </c>
      <c r="L207" s="7" t="s">
        <v>14232</v>
      </c>
      <c r="M207" s="7" t="s">
        <v>1013</v>
      </c>
      <c r="N207" s="7" t="s">
        <v>14233</v>
      </c>
      <c r="O207" s="7"/>
      <c r="P207" s="7"/>
      <c r="Q207" s="7"/>
      <c r="R207" s="7"/>
      <c r="S207" s="7"/>
      <c r="T207" s="7"/>
      <c r="U207" s="7"/>
      <c r="V207" s="7"/>
      <c r="W207" s="7"/>
      <c r="X207" s="7"/>
      <c r="Y207" s="7"/>
      <c r="Z207" s="7"/>
      <c r="AA207" s="7"/>
      <c r="AB207" s="7"/>
      <c r="AC207" s="7"/>
      <c r="AD207" s="7"/>
    </row>
    <row r="208" spans="1:30" ht="22.5" customHeight="1">
      <c r="A208" t="s">
        <v>14468</v>
      </c>
      <c r="B208" s="7" t="s">
        <v>12249</v>
      </c>
      <c r="C208" s="7" t="s">
        <v>14234</v>
      </c>
      <c r="D208" s="7" t="s">
        <v>14235</v>
      </c>
      <c r="E208" s="7" t="s">
        <v>14236</v>
      </c>
      <c r="F208" s="7" t="s">
        <v>14237</v>
      </c>
      <c r="G208" s="4"/>
      <c r="H208" s="17" t="s">
        <v>14238</v>
      </c>
      <c r="I208" s="7">
        <v>4.7</v>
      </c>
      <c r="J208" s="7">
        <v>189</v>
      </c>
      <c r="K208" s="7" t="s">
        <v>14239</v>
      </c>
      <c r="L208" s="7" t="s">
        <v>14240</v>
      </c>
      <c r="M208" s="7" t="s">
        <v>1013</v>
      </c>
      <c r="N208" s="7" t="s">
        <v>14241</v>
      </c>
      <c r="O208" s="7"/>
      <c r="P208" s="7"/>
      <c r="Q208" s="7"/>
      <c r="R208" s="7"/>
      <c r="S208" s="7"/>
      <c r="T208" s="7"/>
      <c r="U208" s="7"/>
      <c r="V208" s="7"/>
      <c r="W208" s="7"/>
      <c r="X208" s="7"/>
      <c r="Y208" s="7"/>
      <c r="Z208" s="7"/>
      <c r="AA208" s="7"/>
      <c r="AB208" s="7"/>
      <c r="AC208" s="7"/>
      <c r="AD208" s="7"/>
    </row>
    <row r="209" spans="1:30" ht="22.5" customHeight="1">
      <c r="A209" t="s">
        <v>14468</v>
      </c>
      <c r="B209" s="7" t="s">
        <v>1447</v>
      </c>
      <c r="C209" s="7" t="s">
        <v>14242</v>
      </c>
      <c r="D209" s="7" t="s">
        <v>14243</v>
      </c>
      <c r="E209" s="7" t="s">
        <v>14244</v>
      </c>
      <c r="F209" s="7" t="s">
        <v>14245</v>
      </c>
      <c r="G209" s="4"/>
      <c r="H209" s="17" t="s">
        <v>14246</v>
      </c>
      <c r="I209" s="7">
        <v>4.5</v>
      </c>
      <c r="J209" s="7">
        <v>522</v>
      </c>
      <c r="K209" s="7" t="s">
        <v>14247</v>
      </c>
      <c r="L209" s="7" t="s">
        <v>14248</v>
      </c>
      <c r="M209" s="7" t="s">
        <v>14249</v>
      </c>
      <c r="N209" s="7" t="s">
        <v>14250</v>
      </c>
      <c r="O209" s="7"/>
      <c r="P209" s="7"/>
      <c r="Q209" s="7"/>
      <c r="R209" s="7"/>
      <c r="S209" s="7"/>
      <c r="T209" s="7"/>
      <c r="U209" s="7"/>
      <c r="V209" s="7"/>
      <c r="W209" s="7"/>
      <c r="X209" s="7"/>
      <c r="Y209" s="7"/>
      <c r="Z209" s="7"/>
      <c r="AA209" s="7"/>
      <c r="AB209" s="7"/>
      <c r="AC209" s="7"/>
      <c r="AD209" s="7"/>
    </row>
    <row r="210" spans="1:30" ht="22.5" customHeight="1">
      <c r="A210" t="s">
        <v>14468</v>
      </c>
      <c r="B210" s="7" t="s">
        <v>1447</v>
      </c>
      <c r="C210" s="7" t="s">
        <v>14251</v>
      </c>
      <c r="D210" s="7" t="s">
        <v>14252</v>
      </c>
      <c r="E210" s="7" t="s">
        <v>14253</v>
      </c>
      <c r="F210" s="7" t="s">
        <v>14254</v>
      </c>
      <c r="G210" s="4"/>
      <c r="H210" s="17" t="s">
        <v>14255</v>
      </c>
      <c r="I210" s="7">
        <v>4.5999999999999996</v>
      </c>
      <c r="J210" s="9">
        <v>354</v>
      </c>
      <c r="K210" s="7" t="s">
        <v>14256</v>
      </c>
      <c r="L210" s="7" t="s">
        <v>14257</v>
      </c>
      <c r="M210" s="7" t="s">
        <v>14249</v>
      </c>
      <c r="N210" s="7" t="s">
        <v>14258</v>
      </c>
      <c r="O210" s="7"/>
      <c r="P210" s="7"/>
      <c r="Q210" s="7"/>
      <c r="R210" s="7"/>
      <c r="S210" s="7"/>
      <c r="T210" s="7"/>
      <c r="U210" s="7"/>
      <c r="V210" s="7"/>
      <c r="W210" s="7"/>
      <c r="X210" s="7"/>
      <c r="Y210" s="7"/>
      <c r="Z210" s="7"/>
      <c r="AA210" s="7"/>
      <c r="AB210" s="7"/>
      <c r="AC210" s="7"/>
      <c r="AD210" s="7"/>
    </row>
    <row r="211" spans="1:30" ht="22.5" customHeight="1">
      <c r="A211" t="s">
        <v>14468</v>
      </c>
      <c r="B211" s="7" t="s">
        <v>1447</v>
      </c>
      <c r="C211" s="7" t="s">
        <v>14259</v>
      </c>
      <c r="D211" s="7" t="s">
        <v>14260</v>
      </c>
      <c r="E211" s="7" t="s">
        <v>14261</v>
      </c>
      <c r="F211" s="7" t="s">
        <v>14262</v>
      </c>
      <c r="G211" s="4"/>
      <c r="H211" s="17" t="s">
        <v>14263</v>
      </c>
      <c r="I211" s="7">
        <v>4.8</v>
      </c>
      <c r="J211" s="7">
        <v>332</v>
      </c>
      <c r="K211" s="7" t="s">
        <v>14264</v>
      </c>
      <c r="L211" s="7" t="s">
        <v>14265</v>
      </c>
      <c r="M211" s="7" t="s">
        <v>17</v>
      </c>
      <c r="N211" s="7" t="s">
        <v>14266</v>
      </c>
      <c r="O211" s="7"/>
      <c r="P211" s="7"/>
      <c r="Q211" s="7"/>
      <c r="R211" s="7"/>
      <c r="S211" s="7"/>
      <c r="T211" s="7"/>
      <c r="U211" s="7"/>
      <c r="V211" s="7"/>
      <c r="W211" s="7"/>
      <c r="X211" s="7"/>
      <c r="Y211" s="7"/>
      <c r="Z211" s="7"/>
      <c r="AA211" s="7"/>
      <c r="AB211" s="7"/>
      <c r="AC211" s="7"/>
      <c r="AD211" s="7"/>
    </row>
    <row r="212" spans="1:30" ht="22.5" customHeight="1">
      <c r="A212" t="s">
        <v>14468</v>
      </c>
      <c r="B212" s="7" t="s">
        <v>1447</v>
      </c>
      <c r="C212" s="7" t="s">
        <v>14267</v>
      </c>
      <c r="D212" s="7" t="s">
        <v>14268</v>
      </c>
      <c r="E212" s="7" t="s">
        <v>14269</v>
      </c>
      <c r="F212" s="7" t="s">
        <v>14270</v>
      </c>
      <c r="G212" s="4"/>
      <c r="H212" s="17" t="s">
        <v>14271</v>
      </c>
      <c r="I212" s="7">
        <v>4.8</v>
      </c>
      <c r="J212" s="7">
        <v>346</v>
      </c>
      <c r="K212" s="7" t="s">
        <v>14272</v>
      </c>
      <c r="L212" s="7" t="s">
        <v>14273</v>
      </c>
      <c r="M212" s="7" t="s">
        <v>17</v>
      </c>
      <c r="N212" s="7" t="s">
        <v>14274</v>
      </c>
      <c r="O212" s="7"/>
      <c r="P212" s="7"/>
      <c r="Q212" s="7"/>
      <c r="R212" s="7"/>
      <c r="S212" s="7"/>
      <c r="T212" s="7"/>
      <c r="U212" s="7"/>
      <c r="V212" s="7"/>
      <c r="W212" s="7"/>
      <c r="X212" s="7"/>
      <c r="Y212" s="7"/>
      <c r="Z212" s="7"/>
      <c r="AA212" s="7"/>
      <c r="AB212" s="7"/>
      <c r="AC212" s="7"/>
      <c r="AD212" s="7"/>
    </row>
    <row r="213" spans="1:30" ht="22.5" customHeight="1">
      <c r="A213" t="s">
        <v>14468</v>
      </c>
      <c r="B213" s="7" t="s">
        <v>1447</v>
      </c>
      <c r="C213" s="7" t="s">
        <v>14275</v>
      </c>
      <c r="D213" s="7" t="s">
        <v>14276</v>
      </c>
      <c r="E213" s="7" t="s">
        <v>14277</v>
      </c>
      <c r="F213" s="7" t="s">
        <v>14278</v>
      </c>
      <c r="G213" s="4"/>
      <c r="H213" s="17" t="s">
        <v>14279</v>
      </c>
      <c r="I213" s="7">
        <v>4.9000000000000004</v>
      </c>
      <c r="J213" s="7">
        <v>476</v>
      </c>
      <c r="K213" s="7" t="s">
        <v>14280</v>
      </c>
      <c r="L213" s="7" t="s">
        <v>9815</v>
      </c>
      <c r="M213" s="7" t="s">
        <v>7249</v>
      </c>
      <c r="N213" s="7" t="s">
        <v>14281</v>
      </c>
      <c r="O213" s="7"/>
      <c r="P213" s="7"/>
      <c r="Q213" s="7"/>
      <c r="R213" s="7"/>
      <c r="S213" s="7"/>
      <c r="T213" s="7"/>
      <c r="U213" s="7"/>
      <c r="V213" s="7"/>
      <c r="W213" s="7"/>
      <c r="X213" s="7"/>
      <c r="Y213" s="7"/>
      <c r="Z213" s="7"/>
      <c r="AA213" s="7"/>
      <c r="AB213" s="7"/>
      <c r="AC213" s="7"/>
      <c r="AD213" s="7"/>
    </row>
    <row r="214" spans="1:30" ht="22.5" customHeight="1">
      <c r="A214" t="s">
        <v>14468</v>
      </c>
      <c r="B214" s="7" t="s">
        <v>1447</v>
      </c>
      <c r="C214" s="7" t="s">
        <v>14282</v>
      </c>
      <c r="D214" s="7" t="s">
        <v>14283</v>
      </c>
      <c r="E214" s="7" t="s">
        <v>14284</v>
      </c>
      <c r="F214" s="7" t="s">
        <v>14285</v>
      </c>
      <c r="G214" s="4"/>
      <c r="H214" s="17" t="s">
        <v>14286</v>
      </c>
      <c r="I214" s="7">
        <v>4.7</v>
      </c>
      <c r="J214" s="9">
        <v>1119</v>
      </c>
      <c r="K214" s="7" t="s">
        <v>14287</v>
      </c>
      <c r="L214" s="7" t="s">
        <v>14288</v>
      </c>
      <c r="M214" s="7" t="s">
        <v>14289</v>
      </c>
      <c r="N214" s="7" t="s">
        <v>14290</v>
      </c>
      <c r="O214" s="7"/>
      <c r="P214" s="7"/>
      <c r="Q214" s="7"/>
      <c r="R214" s="7"/>
      <c r="S214" s="7"/>
      <c r="T214" s="7"/>
      <c r="U214" s="7"/>
      <c r="V214" s="7"/>
      <c r="W214" s="7"/>
      <c r="X214" s="7"/>
      <c r="Y214" s="7"/>
      <c r="Z214" s="7"/>
      <c r="AA214" s="7"/>
      <c r="AB214" s="7"/>
      <c r="AC214" s="7"/>
      <c r="AD214" s="7"/>
    </row>
    <row r="215" spans="1:30" ht="22.5" customHeight="1">
      <c r="A215" t="s">
        <v>14468</v>
      </c>
      <c r="B215" s="7" t="s">
        <v>1447</v>
      </c>
      <c r="C215" s="7" t="s">
        <v>14291</v>
      </c>
      <c r="D215" s="7" t="s">
        <v>14292</v>
      </c>
      <c r="E215" s="7" t="s">
        <v>14293</v>
      </c>
      <c r="F215" s="7" t="s">
        <v>14294</v>
      </c>
      <c r="G215" s="4"/>
      <c r="H215" s="17" t="s">
        <v>14295</v>
      </c>
      <c r="I215" s="7">
        <v>4.8</v>
      </c>
      <c r="J215" s="7">
        <v>472</v>
      </c>
      <c r="K215" s="7" t="s">
        <v>14296</v>
      </c>
      <c r="L215" s="7" t="s">
        <v>14297</v>
      </c>
      <c r="M215" s="7" t="s">
        <v>17</v>
      </c>
      <c r="N215" s="7" t="s">
        <v>14298</v>
      </c>
      <c r="O215" s="7"/>
      <c r="P215" s="7"/>
      <c r="Q215" s="7"/>
      <c r="R215" s="7"/>
      <c r="S215" s="7"/>
      <c r="T215" s="7"/>
      <c r="U215" s="7"/>
      <c r="V215" s="7"/>
      <c r="W215" s="7"/>
      <c r="X215" s="7"/>
      <c r="Y215" s="7"/>
      <c r="Z215" s="7"/>
      <c r="AA215" s="7"/>
      <c r="AB215" s="7"/>
      <c r="AC215" s="7"/>
      <c r="AD215" s="7"/>
    </row>
    <row r="216" spans="1:30" ht="22.5" customHeight="1">
      <c r="A216" t="s">
        <v>14468</v>
      </c>
      <c r="B216" s="7" t="s">
        <v>1447</v>
      </c>
      <c r="C216" s="7" t="s">
        <v>14299</v>
      </c>
      <c r="D216" s="7" t="s">
        <v>14300</v>
      </c>
      <c r="E216" s="7" t="s">
        <v>14301</v>
      </c>
      <c r="F216" s="7" t="s">
        <v>14302</v>
      </c>
      <c r="G216" s="4"/>
      <c r="H216" s="17" t="s">
        <v>14303</v>
      </c>
      <c r="I216" s="7">
        <v>4</v>
      </c>
      <c r="J216" s="7">
        <v>491</v>
      </c>
      <c r="K216" s="7" t="s">
        <v>14304</v>
      </c>
      <c r="L216" s="7" t="s">
        <v>14305</v>
      </c>
      <c r="M216" s="7" t="s">
        <v>12433</v>
      </c>
      <c r="N216" s="7" t="s">
        <v>14306</v>
      </c>
      <c r="O216" s="7"/>
      <c r="P216" s="7"/>
      <c r="Q216" s="7"/>
      <c r="R216" s="7"/>
      <c r="S216" s="7"/>
      <c r="T216" s="7"/>
      <c r="U216" s="7"/>
      <c r="V216" s="7"/>
      <c r="W216" s="7"/>
      <c r="X216" s="7"/>
      <c r="Y216" s="7"/>
      <c r="Z216" s="7"/>
      <c r="AA216" s="7"/>
      <c r="AB216" s="7"/>
      <c r="AC216" s="7"/>
      <c r="AD216" s="7"/>
    </row>
    <row r="217" spans="1:30" ht="22.5" customHeight="1">
      <c r="A217" t="s">
        <v>14468</v>
      </c>
      <c r="B217" s="7" t="s">
        <v>1447</v>
      </c>
      <c r="C217" s="7" t="s">
        <v>14307</v>
      </c>
      <c r="D217" s="7" t="s">
        <v>14308</v>
      </c>
      <c r="E217" s="7" t="s">
        <v>14309</v>
      </c>
      <c r="F217" s="7" t="s">
        <v>14310</v>
      </c>
      <c r="G217" s="4"/>
      <c r="H217" s="17" t="s">
        <v>14311</v>
      </c>
      <c r="I217" s="7">
        <v>4.8</v>
      </c>
      <c r="J217" s="7">
        <v>309</v>
      </c>
      <c r="K217" s="7" t="s">
        <v>14312</v>
      </c>
      <c r="L217" s="7" t="s">
        <v>14313</v>
      </c>
      <c r="M217" s="7" t="s">
        <v>14314</v>
      </c>
      <c r="N217" s="7" t="s">
        <v>14315</v>
      </c>
      <c r="O217" s="7"/>
      <c r="P217" s="7"/>
      <c r="Q217" s="7"/>
      <c r="R217" s="7"/>
      <c r="S217" s="7"/>
      <c r="T217" s="7"/>
      <c r="U217" s="7"/>
      <c r="V217" s="7"/>
      <c r="W217" s="7"/>
      <c r="X217" s="7"/>
      <c r="Y217" s="7"/>
      <c r="Z217" s="7"/>
      <c r="AA217" s="7"/>
      <c r="AB217" s="7"/>
      <c r="AC217" s="7"/>
      <c r="AD217" s="7"/>
    </row>
    <row r="218" spans="1:30" ht="22.5" customHeight="1">
      <c r="A218" t="s">
        <v>14468</v>
      </c>
      <c r="B218" s="7" t="s">
        <v>14316</v>
      </c>
      <c r="C218" s="7" t="s">
        <v>14317</v>
      </c>
      <c r="D218" s="7" t="s">
        <v>14318</v>
      </c>
      <c r="E218" s="7" t="s">
        <v>14319</v>
      </c>
      <c r="F218" s="7" t="s">
        <v>14320</v>
      </c>
      <c r="G218" s="4"/>
      <c r="H218" s="17" t="s">
        <v>14321</v>
      </c>
      <c r="I218" s="7">
        <v>4.5999999999999996</v>
      </c>
      <c r="J218" s="7">
        <v>70</v>
      </c>
      <c r="K218" s="7" t="s">
        <v>14322</v>
      </c>
      <c r="L218" s="7" t="s">
        <v>14323</v>
      </c>
      <c r="M218" s="7" t="s">
        <v>14324</v>
      </c>
      <c r="N218" s="7" t="s">
        <v>14325</v>
      </c>
      <c r="O218" s="7"/>
      <c r="P218" s="7"/>
      <c r="Q218" s="7"/>
      <c r="R218" s="7"/>
      <c r="S218" s="7"/>
      <c r="T218" s="7"/>
      <c r="U218" s="7"/>
      <c r="V218" s="7"/>
      <c r="W218" s="7"/>
      <c r="X218" s="7"/>
      <c r="Y218" s="7"/>
      <c r="Z218" s="7"/>
      <c r="AA218" s="7"/>
      <c r="AB218" s="7"/>
      <c r="AC218" s="7"/>
      <c r="AD218" s="7"/>
    </row>
    <row r="219" spans="1:30" ht="22.5" customHeight="1">
      <c r="A219" t="s">
        <v>14468</v>
      </c>
      <c r="B219" s="7" t="s">
        <v>1447</v>
      </c>
      <c r="C219" s="7" t="s">
        <v>14326</v>
      </c>
      <c r="D219" s="7" t="s">
        <v>14327</v>
      </c>
      <c r="E219" s="7" t="s">
        <v>14328</v>
      </c>
      <c r="F219" s="7" t="s">
        <v>14329</v>
      </c>
      <c r="G219" s="4"/>
      <c r="H219" s="17" t="s">
        <v>14330</v>
      </c>
      <c r="I219" s="7">
        <v>4.2</v>
      </c>
      <c r="J219" s="7">
        <v>86</v>
      </c>
      <c r="K219" s="7" t="s">
        <v>14331</v>
      </c>
      <c r="L219" s="7" t="s">
        <v>14257</v>
      </c>
      <c r="M219" s="7" t="s">
        <v>14289</v>
      </c>
      <c r="N219" s="7" t="s">
        <v>14332</v>
      </c>
      <c r="O219" s="7"/>
      <c r="P219" s="7"/>
      <c r="Q219" s="7"/>
      <c r="R219" s="7"/>
      <c r="S219" s="7"/>
      <c r="T219" s="7"/>
      <c r="U219" s="7"/>
      <c r="V219" s="7"/>
      <c r="W219" s="7"/>
      <c r="X219" s="7"/>
      <c r="Y219" s="7"/>
      <c r="Z219" s="7"/>
      <c r="AA219" s="7"/>
      <c r="AB219" s="7"/>
      <c r="AC219" s="7"/>
      <c r="AD219" s="7"/>
    </row>
    <row r="220" spans="1:30" ht="22.5" customHeight="1">
      <c r="A220" t="s">
        <v>14468</v>
      </c>
      <c r="B220" s="7" t="s">
        <v>1447</v>
      </c>
      <c r="C220" s="7" t="s">
        <v>14333</v>
      </c>
      <c r="D220" s="7" t="s">
        <v>14334</v>
      </c>
      <c r="E220" s="7" t="s">
        <v>14335</v>
      </c>
      <c r="F220" s="7" t="s">
        <v>14336</v>
      </c>
      <c r="G220" s="4"/>
      <c r="H220" s="17" t="s">
        <v>14337</v>
      </c>
      <c r="I220" s="7">
        <v>4.9000000000000004</v>
      </c>
      <c r="J220" s="9">
        <v>588</v>
      </c>
      <c r="K220" s="7" t="s">
        <v>14338</v>
      </c>
      <c r="L220" s="7" t="s">
        <v>14339</v>
      </c>
      <c r="M220" s="7" t="s">
        <v>17</v>
      </c>
      <c r="N220" s="7" t="s">
        <v>14340</v>
      </c>
      <c r="O220" s="7"/>
      <c r="P220" s="7"/>
      <c r="Q220" s="7"/>
      <c r="R220" s="7"/>
      <c r="S220" s="7"/>
      <c r="T220" s="7"/>
      <c r="U220" s="7"/>
      <c r="V220" s="7"/>
      <c r="W220" s="7"/>
      <c r="X220" s="7"/>
      <c r="Y220" s="7"/>
      <c r="Z220" s="7"/>
      <c r="AA220" s="7"/>
      <c r="AB220" s="7"/>
      <c r="AC220" s="7"/>
      <c r="AD220" s="7"/>
    </row>
    <row r="221" spans="1:30" ht="22.5" customHeight="1">
      <c r="A221" t="s">
        <v>14468</v>
      </c>
      <c r="B221" s="7" t="s">
        <v>1447</v>
      </c>
      <c r="C221" s="7" t="s">
        <v>14341</v>
      </c>
      <c r="D221" s="7" t="s">
        <v>14342</v>
      </c>
      <c r="E221" s="7" t="s">
        <v>14343</v>
      </c>
      <c r="F221" s="7" t="s">
        <v>14344</v>
      </c>
      <c r="G221" s="4"/>
      <c r="H221" s="7"/>
      <c r="I221" s="7">
        <v>5</v>
      </c>
      <c r="J221" s="9">
        <v>1218</v>
      </c>
      <c r="K221" s="7" t="s">
        <v>14345</v>
      </c>
      <c r="L221" s="7" t="s">
        <v>14346</v>
      </c>
      <c r="M221" s="7" t="s">
        <v>17</v>
      </c>
      <c r="N221" s="7" t="s">
        <v>14347</v>
      </c>
      <c r="O221" s="7"/>
      <c r="P221" s="7"/>
      <c r="Q221" s="7"/>
      <c r="R221" s="7"/>
      <c r="S221" s="7"/>
      <c r="T221" s="7"/>
      <c r="U221" s="7"/>
      <c r="V221" s="7"/>
      <c r="W221" s="7"/>
      <c r="X221" s="7"/>
      <c r="Y221" s="7"/>
      <c r="Z221" s="7"/>
      <c r="AA221" s="7"/>
      <c r="AB221" s="7"/>
      <c r="AC221" s="7"/>
      <c r="AD221" s="7"/>
    </row>
    <row r="222" spans="1:30" ht="22.5" customHeight="1">
      <c r="A222" t="s">
        <v>14468</v>
      </c>
      <c r="B222" s="7" t="s">
        <v>1447</v>
      </c>
      <c r="C222" s="7" t="s">
        <v>14348</v>
      </c>
      <c r="D222" s="7" t="s">
        <v>14349</v>
      </c>
      <c r="E222" s="7" t="s">
        <v>14350</v>
      </c>
      <c r="F222" s="7" t="s">
        <v>14351</v>
      </c>
      <c r="G222" s="4"/>
      <c r="H222" s="17" t="s">
        <v>14352</v>
      </c>
      <c r="I222" s="7">
        <v>5</v>
      </c>
      <c r="J222" s="7">
        <v>957</v>
      </c>
      <c r="K222" s="7" t="s">
        <v>14353</v>
      </c>
      <c r="L222" s="7" t="s">
        <v>14354</v>
      </c>
      <c r="M222" s="7" t="s">
        <v>2961</v>
      </c>
      <c r="N222" s="7" t="s">
        <v>14355</v>
      </c>
      <c r="O222" s="7"/>
      <c r="P222" s="7"/>
      <c r="Q222" s="7"/>
      <c r="R222" s="7"/>
      <c r="S222" s="7"/>
      <c r="T222" s="7"/>
      <c r="U222" s="7"/>
      <c r="V222" s="7"/>
      <c r="W222" s="7"/>
      <c r="X222" s="7"/>
      <c r="Y222" s="7"/>
      <c r="Z222" s="7"/>
      <c r="AA222" s="7"/>
      <c r="AB222" s="7"/>
      <c r="AC222" s="7"/>
      <c r="AD222" s="7"/>
    </row>
    <row r="223" spans="1:30" ht="22.5" customHeight="1">
      <c r="A223" t="s">
        <v>14468</v>
      </c>
      <c r="B223" s="7" t="s">
        <v>1447</v>
      </c>
      <c r="C223" s="7" t="s">
        <v>14356</v>
      </c>
      <c r="D223" s="7" t="s">
        <v>14357</v>
      </c>
      <c r="E223" s="7" t="s">
        <v>14358</v>
      </c>
      <c r="F223" s="7" t="s">
        <v>14359</v>
      </c>
      <c r="G223" s="4"/>
      <c r="H223" s="17" t="s">
        <v>14360</v>
      </c>
      <c r="I223" s="7">
        <v>4.9000000000000004</v>
      </c>
      <c r="J223" s="9">
        <v>637</v>
      </c>
      <c r="K223" s="7" t="s">
        <v>14361</v>
      </c>
      <c r="L223" s="7" t="s">
        <v>14362</v>
      </c>
      <c r="M223" s="7" t="s">
        <v>17</v>
      </c>
      <c r="N223" s="7" t="s">
        <v>14363</v>
      </c>
      <c r="O223" s="7"/>
      <c r="P223" s="7"/>
      <c r="Q223" s="7"/>
      <c r="R223" s="7"/>
      <c r="S223" s="7"/>
      <c r="T223" s="7"/>
      <c r="U223" s="7"/>
      <c r="V223" s="7"/>
      <c r="W223" s="7"/>
      <c r="X223" s="7"/>
      <c r="Y223" s="7"/>
      <c r="Z223" s="7"/>
      <c r="AA223" s="7"/>
      <c r="AB223" s="7"/>
      <c r="AC223" s="7"/>
      <c r="AD223" s="7"/>
    </row>
    <row r="224" spans="1:30" ht="22.5" customHeight="1">
      <c r="A224" t="s">
        <v>14468</v>
      </c>
      <c r="B224" s="7" t="s">
        <v>1447</v>
      </c>
      <c r="C224" s="7" t="s">
        <v>14364</v>
      </c>
      <c r="D224" s="7" t="s">
        <v>14365</v>
      </c>
      <c r="E224" s="7" t="s">
        <v>14366</v>
      </c>
      <c r="F224" s="7" t="s">
        <v>14367</v>
      </c>
      <c r="G224" s="4"/>
      <c r="H224" s="17" t="s">
        <v>14368</v>
      </c>
      <c r="I224" s="7">
        <v>4.8</v>
      </c>
      <c r="J224" s="7">
        <v>529</v>
      </c>
      <c r="K224" s="7" t="s">
        <v>14369</v>
      </c>
      <c r="L224" s="7" t="s">
        <v>14370</v>
      </c>
      <c r="M224" s="7" t="s">
        <v>14249</v>
      </c>
      <c r="N224" s="7" t="s">
        <v>14371</v>
      </c>
      <c r="O224" s="7"/>
      <c r="P224" s="7"/>
      <c r="Q224" s="7"/>
      <c r="R224" s="7"/>
      <c r="S224" s="7"/>
      <c r="T224" s="7"/>
      <c r="U224" s="7"/>
      <c r="V224" s="7"/>
      <c r="W224" s="7"/>
      <c r="X224" s="7"/>
      <c r="Y224" s="7"/>
      <c r="Z224" s="7"/>
      <c r="AA224" s="7"/>
      <c r="AB224" s="7"/>
      <c r="AC224" s="7"/>
      <c r="AD224" s="7"/>
    </row>
    <row r="225" spans="1:30" ht="22.5" customHeight="1">
      <c r="A225" t="s">
        <v>14468</v>
      </c>
      <c r="B225" s="7" t="s">
        <v>1447</v>
      </c>
      <c r="C225" s="7" t="s">
        <v>14372</v>
      </c>
      <c r="D225" s="7" t="s">
        <v>14373</v>
      </c>
      <c r="E225" s="7" t="s">
        <v>14374</v>
      </c>
      <c r="F225" s="7" t="s">
        <v>14375</v>
      </c>
      <c r="G225" s="4"/>
      <c r="H225" s="17" t="s">
        <v>14376</v>
      </c>
      <c r="I225" s="7">
        <v>4.5999999999999996</v>
      </c>
      <c r="J225" s="7">
        <v>265</v>
      </c>
      <c r="K225" s="7" t="s">
        <v>14377</v>
      </c>
      <c r="L225" s="7" t="s">
        <v>14378</v>
      </c>
      <c r="M225" s="7" t="s">
        <v>17</v>
      </c>
      <c r="N225" s="7" t="s">
        <v>14379</v>
      </c>
      <c r="O225" s="7"/>
      <c r="P225" s="7"/>
      <c r="Q225" s="7"/>
      <c r="R225" s="7"/>
      <c r="S225" s="7"/>
      <c r="T225" s="7"/>
      <c r="U225" s="7"/>
      <c r="V225" s="7"/>
      <c r="W225" s="7"/>
      <c r="X225" s="7"/>
      <c r="Y225" s="7"/>
      <c r="Z225" s="7"/>
      <c r="AA225" s="7"/>
      <c r="AB225" s="7"/>
      <c r="AC225" s="7"/>
      <c r="AD225" s="7"/>
    </row>
    <row r="226" spans="1:30" ht="22.5" customHeight="1">
      <c r="A226" t="s">
        <v>14468</v>
      </c>
      <c r="B226" s="7" t="s">
        <v>14380</v>
      </c>
      <c r="C226" s="7" t="s">
        <v>14381</v>
      </c>
      <c r="D226" s="7" t="s">
        <v>14382</v>
      </c>
      <c r="E226" s="7" t="s">
        <v>14383</v>
      </c>
      <c r="F226" s="7" t="s">
        <v>14384</v>
      </c>
      <c r="G226" s="4"/>
      <c r="H226" s="17" t="s">
        <v>14385</v>
      </c>
      <c r="I226" s="7">
        <v>4.8</v>
      </c>
      <c r="J226" s="7">
        <v>585</v>
      </c>
      <c r="K226" s="7" t="s">
        <v>14386</v>
      </c>
      <c r="L226" s="7" t="s">
        <v>14387</v>
      </c>
      <c r="M226" s="7" t="s">
        <v>14388</v>
      </c>
      <c r="N226" s="7" t="s">
        <v>14389</v>
      </c>
      <c r="O226" s="7"/>
      <c r="P226" s="7"/>
      <c r="Q226" s="7"/>
      <c r="R226" s="7"/>
      <c r="S226" s="7"/>
      <c r="T226" s="7"/>
      <c r="U226" s="7"/>
      <c r="V226" s="7"/>
      <c r="W226" s="7"/>
      <c r="X226" s="7"/>
      <c r="Y226" s="7"/>
      <c r="Z226" s="7"/>
      <c r="AA226" s="7"/>
      <c r="AB226" s="7"/>
      <c r="AC226" s="7"/>
      <c r="AD226" s="7"/>
    </row>
    <row r="227" spans="1:30" ht="22.5" customHeight="1">
      <c r="A227" t="s">
        <v>14468</v>
      </c>
      <c r="B227" s="7" t="s">
        <v>1447</v>
      </c>
      <c r="C227" s="7" t="s">
        <v>14390</v>
      </c>
      <c r="D227" s="7" t="s">
        <v>14391</v>
      </c>
      <c r="E227" s="7" t="s">
        <v>14392</v>
      </c>
      <c r="F227" s="7" t="s">
        <v>14393</v>
      </c>
      <c r="G227" s="4"/>
      <c r="H227" s="17" t="s">
        <v>14394</v>
      </c>
      <c r="I227" s="7">
        <v>4</v>
      </c>
      <c r="J227" s="7">
        <v>62</v>
      </c>
      <c r="K227" s="7" t="s">
        <v>14395</v>
      </c>
      <c r="L227" s="7" t="s">
        <v>14396</v>
      </c>
      <c r="M227" s="7" t="s">
        <v>17</v>
      </c>
      <c r="N227" s="7" t="s">
        <v>14397</v>
      </c>
      <c r="O227" s="7"/>
      <c r="P227" s="7"/>
      <c r="Q227" s="7"/>
      <c r="R227" s="7"/>
      <c r="S227" s="7"/>
      <c r="T227" s="7"/>
      <c r="U227" s="7"/>
      <c r="V227" s="7"/>
      <c r="W227" s="7"/>
      <c r="X227" s="7"/>
      <c r="Y227" s="7"/>
      <c r="Z227" s="7"/>
      <c r="AA227" s="7"/>
      <c r="AB227" s="7"/>
      <c r="AC227" s="7"/>
      <c r="AD227" s="7"/>
    </row>
    <row r="228" spans="1:30" ht="22.5" customHeight="1">
      <c r="A228" t="s">
        <v>14468</v>
      </c>
      <c r="B228" s="7" t="s">
        <v>1447</v>
      </c>
      <c r="C228" s="7" t="s">
        <v>14398</v>
      </c>
      <c r="D228" s="7" t="s">
        <v>14399</v>
      </c>
      <c r="E228" s="7" t="s">
        <v>14400</v>
      </c>
      <c r="F228" s="7" t="s">
        <v>14401</v>
      </c>
      <c r="G228" s="4"/>
      <c r="H228" s="17" t="s">
        <v>14402</v>
      </c>
      <c r="I228" s="7">
        <v>4.9000000000000004</v>
      </c>
      <c r="J228" s="7">
        <v>176</v>
      </c>
      <c r="K228" s="7" t="s">
        <v>14403</v>
      </c>
      <c r="L228" s="7" t="s">
        <v>14404</v>
      </c>
      <c r="M228" s="7" t="s">
        <v>7249</v>
      </c>
      <c r="N228" s="7" t="s">
        <v>14405</v>
      </c>
      <c r="O228" s="7"/>
      <c r="P228" s="7"/>
      <c r="Q228" s="7"/>
      <c r="R228" s="7"/>
      <c r="S228" s="7"/>
      <c r="T228" s="7"/>
      <c r="U228" s="7"/>
      <c r="V228" s="7"/>
      <c r="W228" s="7"/>
      <c r="X228" s="7"/>
      <c r="Y228" s="7"/>
      <c r="Z228" s="7"/>
      <c r="AA228" s="7"/>
      <c r="AB228" s="7"/>
      <c r="AC228" s="7"/>
      <c r="AD228" s="7"/>
    </row>
    <row r="229" spans="1:30" ht="22.5" customHeight="1">
      <c r="A229" t="s">
        <v>14468</v>
      </c>
      <c r="B229" s="7" t="s">
        <v>1447</v>
      </c>
      <c r="C229" s="7" t="s">
        <v>14406</v>
      </c>
      <c r="D229" s="7" t="s">
        <v>14407</v>
      </c>
      <c r="E229" s="7" t="s">
        <v>14408</v>
      </c>
      <c r="F229" s="7"/>
      <c r="G229" s="4"/>
      <c r="H229" s="17" t="s">
        <v>14409</v>
      </c>
      <c r="I229" s="7">
        <v>4.8</v>
      </c>
      <c r="J229" s="7">
        <v>71</v>
      </c>
      <c r="K229" s="7" t="s">
        <v>14410</v>
      </c>
      <c r="L229" s="7" t="s">
        <v>14411</v>
      </c>
      <c r="M229" s="7" t="s">
        <v>17</v>
      </c>
      <c r="N229" s="7" t="s">
        <v>14412</v>
      </c>
      <c r="O229" s="7"/>
      <c r="P229" s="7"/>
      <c r="Q229" s="7"/>
      <c r="R229" s="7"/>
      <c r="S229" s="7"/>
      <c r="T229" s="7"/>
      <c r="U229" s="7"/>
      <c r="V229" s="7"/>
      <c r="W229" s="7"/>
      <c r="X229" s="7"/>
      <c r="Y229" s="7"/>
      <c r="Z229" s="7"/>
      <c r="AA229" s="7"/>
      <c r="AB229" s="7"/>
      <c r="AC229" s="7"/>
      <c r="AD229" s="7"/>
    </row>
    <row r="230" spans="1:30" ht="22.5" customHeight="1">
      <c r="A230" t="s">
        <v>14468</v>
      </c>
      <c r="B230" s="7" t="s">
        <v>1447</v>
      </c>
      <c r="C230" s="7" t="s">
        <v>14413</v>
      </c>
      <c r="D230" s="7" t="s">
        <v>14414</v>
      </c>
      <c r="E230" s="7" t="s">
        <v>14415</v>
      </c>
      <c r="F230" s="7" t="s">
        <v>14416</v>
      </c>
      <c r="G230" s="4"/>
      <c r="H230" s="17" t="s">
        <v>14417</v>
      </c>
      <c r="I230" s="7">
        <v>4.8</v>
      </c>
      <c r="J230" s="7">
        <v>367</v>
      </c>
      <c r="K230" s="7" t="s">
        <v>14418</v>
      </c>
      <c r="L230" s="7" t="s">
        <v>14419</v>
      </c>
      <c r="M230" s="7" t="s">
        <v>7249</v>
      </c>
      <c r="N230" s="7" t="s">
        <v>14420</v>
      </c>
      <c r="O230" s="7"/>
      <c r="P230" s="7"/>
      <c r="Q230" s="7"/>
      <c r="R230" s="7"/>
      <c r="S230" s="7"/>
      <c r="T230" s="7"/>
      <c r="U230" s="7"/>
      <c r="V230" s="7"/>
      <c r="W230" s="7"/>
      <c r="X230" s="7"/>
      <c r="Y230" s="7"/>
      <c r="Z230" s="7"/>
      <c r="AA230" s="7"/>
      <c r="AB230" s="7"/>
      <c r="AC230" s="7"/>
      <c r="AD230" s="7"/>
    </row>
    <row r="231" spans="1:30" ht="22.5" customHeight="1">
      <c r="A231" t="s">
        <v>14468</v>
      </c>
      <c r="B231" s="7" t="s">
        <v>1447</v>
      </c>
      <c r="C231" s="7" t="s">
        <v>14421</v>
      </c>
      <c r="D231" s="7" t="s">
        <v>14422</v>
      </c>
      <c r="E231" s="7" t="s">
        <v>14423</v>
      </c>
      <c r="F231" s="7" t="s">
        <v>14424</v>
      </c>
      <c r="G231" s="4"/>
      <c r="H231" s="17" t="s">
        <v>14425</v>
      </c>
      <c r="I231" s="7">
        <v>4.9000000000000004</v>
      </c>
      <c r="J231" s="7">
        <v>259</v>
      </c>
      <c r="K231" s="7" t="s">
        <v>14426</v>
      </c>
      <c r="L231" s="7" t="s">
        <v>14427</v>
      </c>
      <c r="M231" s="7" t="s">
        <v>17</v>
      </c>
      <c r="N231" s="7" t="s">
        <v>14428</v>
      </c>
      <c r="O231" s="7"/>
      <c r="P231" s="7"/>
      <c r="Q231" s="7"/>
      <c r="R231" s="7"/>
      <c r="S231" s="7"/>
      <c r="T231" s="7"/>
      <c r="U231" s="7"/>
      <c r="V231" s="7"/>
      <c r="W231" s="7"/>
      <c r="X231" s="7"/>
      <c r="Y231" s="7"/>
      <c r="Z231" s="7"/>
      <c r="AA231" s="7"/>
      <c r="AB231" s="7"/>
      <c r="AC231" s="7"/>
      <c r="AD231" s="7"/>
    </row>
    <row r="232" spans="1:30" ht="22.5" customHeight="1">
      <c r="A232" t="s">
        <v>14468</v>
      </c>
      <c r="B232" s="7" t="s">
        <v>1447</v>
      </c>
      <c r="C232" s="7" t="s">
        <v>14429</v>
      </c>
      <c r="D232" s="7" t="s">
        <v>14430</v>
      </c>
      <c r="E232" s="7" t="s">
        <v>14431</v>
      </c>
      <c r="F232" s="7" t="s">
        <v>14432</v>
      </c>
      <c r="G232" s="4"/>
      <c r="H232" s="17" t="s">
        <v>14433</v>
      </c>
      <c r="I232" s="7">
        <v>4.8</v>
      </c>
      <c r="J232" s="7">
        <v>51</v>
      </c>
      <c r="K232" s="7" t="s">
        <v>14434</v>
      </c>
      <c r="L232" s="7" t="s">
        <v>14435</v>
      </c>
      <c r="M232" s="7" t="s">
        <v>7249</v>
      </c>
      <c r="N232" s="7" t="s">
        <v>14436</v>
      </c>
      <c r="O232" s="7"/>
      <c r="P232" s="7"/>
      <c r="Q232" s="7"/>
      <c r="R232" s="7"/>
      <c r="S232" s="7"/>
      <c r="T232" s="7"/>
      <c r="U232" s="7"/>
      <c r="V232" s="7"/>
      <c r="W232" s="7"/>
      <c r="X232" s="7"/>
      <c r="Y232" s="7"/>
      <c r="Z232" s="7"/>
      <c r="AA232" s="7"/>
      <c r="AB232" s="7"/>
      <c r="AC232" s="7"/>
      <c r="AD232" s="7"/>
    </row>
    <row r="233" spans="1:30" ht="22.5" customHeight="1">
      <c r="A233" t="s">
        <v>14468</v>
      </c>
      <c r="B233" s="7" t="s">
        <v>1447</v>
      </c>
      <c r="C233" s="7" t="s">
        <v>14437</v>
      </c>
      <c r="D233" s="7" t="s">
        <v>14438</v>
      </c>
      <c r="E233" s="7" t="s">
        <v>14439</v>
      </c>
      <c r="F233" s="7" t="s">
        <v>14440</v>
      </c>
      <c r="G233" s="4"/>
      <c r="H233" s="17" t="s">
        <v>14441</v>
      </c>
      <c r="I233" s="7">
        <v>4.7</v>
      </c>
      <c r="J233" s="7">
        <v>246</v>
      </c>
      <c r="K233" s="7" t="s">
        <v>14442</v>
      </c>
      <c r="L233" s="7" t="s">
        <v>14443</v>
      </c>
      <c r="M233" s="7" t="s">
        <v>14324</v>
      </c>
      <c r="N233" s="7" t="s">
        <v>14444</v>
      </c>
      <c r="O233" s="7"/>
      <c r="P233" s="7"/>
      <c r="Q233" s="7"/>
      <c r="R233" s="7"/>
      <c r="S233" s="7"/>
      <c r="T233" s="7"/>
      <c r="U233" s="7"/>
      <c r="V233" s="7"/>
      <c r="W233" s="7"/>
      <c r="X233" s="7"/>
      <c r="Y233" s="7"/>
      <c r="Z233" s="7"/>
      <c r="AA233" s="7"/>
      <c r="AB233" s="7"/>
      <c r="AC233" s="7"/>
      <c r="AD233" s="7"/>
    </row>
    <row r="234" spans="1:30" ht="22.5" customHeight="1">
      <c r="A234" t="s">
        <v>14468</v>
      </c>
      <c r="B234" s="7" t="s">
        <v>1447</v>
      </c>
      <c r="C234" s="7" t="s">
        <v>14445</v>
      </c>
      <c r="D234" s="7" t="s">
        <v>14446</v>
      </c>
      <c r="E234" s="7" t="s">
        <v>14447</v>
      </c>
      <c r="F234" s="7" t="s">
        <v>14448</v>
      </c>
      <c r="G234" s="4"/>
      <c r="H234" s="17" t="s">
        <v>14449</v>
      </c>
      <c r="I234" s="7">
        <v>4.5</v>
      </c>
      <c r="J234" s="7">
        <v>607</v>
      </c>
      <c r="K234" s="7" t="s">
        <v>14450</v>
      </c>
      <c r="L234" s="7" t="s">
        <v>14257</v>
      </c>
      <c r="M234" s="7" t="s">
        <v>14289</v>
      </c>
      <c r="N234" s="7" t="s">
        <v>14451</v>
      </c>
      <c r="O234" s="7"/>
      <c r="P234" s="7"/>
      <c r="Q234" s="7"/>
      <c r="R234" s="7"/>
      <c r="S234" s="7"/>
      <c r="T234" s="7"/>
      <c r="U234" s="7"/>
      <c r="V234" s="7"/>
      <c r="W234" s="7"/>
      <c r="X234" s="7"/>
      <c r="Y234" s="7"/>
      <c r="Z234" s="7"/>
      <c r="AA234" s="7"/>
      <c r="AB234" s="7"/>
      <c r="AC234" s="7"/>
      <c r="AD234" s="7"/>
    </row>
    <row r="235" spans="1:30" ht="22.5" customHeight="1">
      <c r="A235" t="s">
        <v>14468</v>
      </c>
      <c r="B235" s="7" t="s">
        <v>14316</v>
      </c>
      <c r="C235" s="7" t="s">
        <v>14452</v>
      </c>
      <c r="D235" s="7" t="s">
        <v>14453</v>
      </c>
      <c r="E235" s="7" t="s">
        <v>14454</v>
      </c>
      <c r="F235" s="7" t="s">
        <v>14455</v>
      </c>
      <c r="G235" s="4"/>
      <c r="H235" s="17" t="s">
        <v>14456</v>
      </c>
      <c r="I235" s="7">
        <v>4.3</v>
      </c>
      <c r="J235" s="7">
        <v>26</v>
      </c>
      <c r="K235" s="7" t="s">
        <v>14457</v>
      </c>
      <c r="L235" s="7" t="s">
        <v>14404</v>
      </c>
      <c r="M235" s="7" t="s">
        <v>12433</v>
      </c>
      <c r="N235" s="7" t="s">
        <v>14458</v>
      </c>
      <c r="O235" s="7"/>
      <c r="P235" s="7"/>
      <c r="Q235" s="7"/>
      <c r="R235" s="7"/>
      <c r="S235" s="7"/>
      <c r="T235" s="7"/>
      <c r="U235" s="7"/>
      <c r="V235" s="7"/>
      <c r="W235" s="7"/>
      <c r="X235" s="7"/>
      <c r="Y235" s="7"/>
      <c r="Z235" s="7"/>
      <c r="AA235" s="7"/>
      <c r="AB235" s="7"/>
      <c r="AC235" s="7"/>
      <c r="AD235" s="7"/>
    </row>
    <row r="236" spans="1:30" ht="12.75">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spans="1:30" ht="12.75">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spans="1:30" ht="12.75">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spans="1:30" ht="12.75">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spans="1:30" ht="12.75">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spans="2:30" ht="12.75">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spans="2:30" ht="12.75">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spans="2:30" ht="12.75">
      <c r="B243" s="7"/>
      <c r="C243" s="7"/>
      <c r="D243" s="7"/>
      <c r="E243" s="7"/>
      <c r="F243" s="7"/>
      <c r="G243" s="7"/>
      <c r="H243" s="9"/>
      <c r="I243" s="7"/>
      <c r="J243" s="7"/>
      <c r="K243" s="7"/>
      <c r="L243" s="7"/>
      <c r="M243" s="7"/>
      <c r="N243" s="7"/>
      <c r="O243" s="7"/>
      <c r="P243" s="7"/>
      <c r="Q243" s="7"/>
      <c r="R243" s="7"/>
      <c r="S243" s="7"/>
      <c r="T243" s="7"/>
      <c r="U243" s="7"/>
      <c r="V243" s="7"/>
      <c r="W243" s="7"/>
      <c r="X243" s="7"/>
      <c r="Y243" s="7"/>
      <c r="Z243" s="7"/>
      <c r="AA243" s="7"/>
      <c r="AB243" s="7"/>
      <c r="AC243" s="7"/>
      <c r="AD243" s="7"/>
    </row>
    <row r="244" spans="2:30" ht="12.75">
      <c r="B244" s="7"/>
      <c r="C244" s="7"/>
      <c r="D244" s="7"/>
      <c r="E244" s="7"/>
      <c r="F244" s="7"/>
      <c r="G244" s="7"/>
      <c r="H244" s="9"/>
      <c r="I244" s="7"/>
      <c r="J244" s="7"/>
      <c r="K244" s="7"/>
      <c r="L244" s="7"/>
      <c r="M244" s="7"/>
      <c r="N244" s="7"/>
      <c r="O244" s="7"/>
      <c r="P244" s="7"/>
      <c r="Q244" s="7"/>
      <c r="R244" s="7"/>
      <c r="S244" s="7"/>
      <c r="T244" s="7"/>
      <c r="U244" s="7"/>
      <c r="V244" s="7"/>
      <c r="W244" s="7"/>
      <c r="X244" s="7"/>
      <c r="Y244" s="7"/>
      <c r="Z244" s="7"/>
      <c r="AA244" s="7"/>
      <c r="AB244" s="7"/>
      <c r="AC244" s="7"/>
      <c r="AD244" s="7"/>
    </row>
    <row r="245" spans="2:30" ht="12.75">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spans="2:30" ht="12.75">
      <c r="B246" s="7"/>
      <c r="C246" s="7"/>
      <c r="D246" s="7"/>
      <c r="E246" s="7"/>
      <c r="F246" s="7"/>
      <c r="G246" s="7"/>
      <c r="H246" s="9"/>
      <c r="I246" s="7"/>
      <c r="J246" s="7"/>
      <c r="K246" s="7"/>
      <c r="L246" s="7"/>
      <c r="M246" s="7"/>
      <c r="N246" s="7"/>
      <c r="O246" s="7"/>
      <c r="P246" s="7"/>
      <c r="Q246" s="7"/>
      <c r="R246" s="7"/>
      <c r="S246" s="7"/>
      <c r="T246" s="7"/>
      <c r="U246" s="7"/>
      <c r="V246" s="7"/>
      <c r="W246" s="7"/>
      <c r="X246" s="7"/>
      <c r="Y246" s="7"/>
      <c r="Z246" s="7"/>
      <c r="AA246" s="7"/>
      <c r="AB246" s="7"/>
      <c r="AC246" s="7"/>
      <c r="AD246" s="7"/>
    </row>
    <row r="247" spans="2:30" ht="12.75">
      <c r="B247" s="7"/>
      <c r="C247" s="7"/>
      <c r="D247" s="7"/>
      <c r="E247" s="7"/>
      <c r="F247" s="7"/>
      <c r="G247" s="7"/>
      <c r="H247" s="9"/>
      <c r="I247" s="7"/>
      <c r="J247" s="7"/>
      <c r="K247" s="7"/>
      <c r="L247" s="7"/>
      <c r="M247" s="7"/>
      <c r="N247" s="7"/>
      <c r="O247" s="7"/>
      <c r="P247" s="7"/>
      <c r="Q247" s="7"/>
      <c r="R247" s="7"/>
      <c r="S247" s="7"/>
      <c r="T247" s="7"/>
      <c r="U247" s="7"/>
      <c r="V247" s="7"/>
      <c r="W247" s="7"/>
      <c r="X247" s="7"/>
      <c r="Y247" s="7"/>
      <c r="Z247" s="7"/>
      <c r="AA247" s="7"/>
      <c r="AB247" s="7"/>
      <c r="AC247" s="7"/>
      <c r="AD247" s="7"/>
    </row>
    <row r="248" spans="2:30" ht="12.75">
      <c r="B248" s="7"/>
      <c r="C248" s="7"/>
      <c r="D248" s="7"/>
      <c r="E248" s="7"/>
      <c r="F248" s="7"/>
      <c r="G248" s="7"/>
      <c r="H248" s="9"/>
      <c r="I248" s="7"/>
      <c r="J248" s="7"/>
      <c r="K248" s="7"/>
      <c r="L248" s="7"/>
      <c r="M248" s="7"/>
      <c r="N248" s="7"/>
      <c r="O248" s="7"/>
      <c r="P248" s="7"/>
      <c r="Q248" s="7"/>
      <c r="R248" s="7"/>
      <c r="S248" s="7"/>
      <c r="T248" s="7"/>
      <c r="U248" s="7"/>
      <c r="V248" s="7"/>
      <c r="W248" s="7"/>
      <c r="X248" s="7"/>
      <c r="Y248" s="7"/>
      <c r="Z248" s="7"/>
      <c r="AA248" s="7"/>
      <c r="AB248" s="7"/>
      <c r="AC248" s="7"/>
      <c r="AD248" s="7"/>
    </row>
    <row r="249" spans="2:30" ht="12.75">
      <c r="B249" s="7"/>
      <c r="C249" s="7"/>
      <c r="D249" s="7"/>
      <c r="E249" s="7"/>
      <c r="F249" s="7"/>
      <c r="G249" s="7"/>
      <c r="H249" s="9"/>
      <c r="I249" s="7"/>
      <c r="J249" s="7"/>
      <c r="K249" s="7"/>
      <c r="L249" s="7"/>
      <c r="M249" s="7"/>
      <c r="N249" s="7"/>
      <c r="O249" s="7"/>
      <c r="P249" s="7"/>
      <c r="Q249" s="7"/>
      <c r="R249" s="7"/>
      <c r="S249" s="7"/>
      <c r="T249" s="7"/>
      <c r="U249" s="7"/>
      <c r="V249" s="7"/>
      <c r="W249" s="7"/>
      <c r="X249" s="7"/>
      <c r="Y249" s="7"/>
      <c r="Z249" s="7"/>
      <c r="AA249" s="7"/>
      <c r="AB249" s="7"/>
      <c r="AC249" s="7"/>
      <c r="AD249" s="7"/>
    </row>
    <row r="250" spans="2:30" ht="12.75">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spans="2:30" ht="12.75">
      <c r="B251" s="7"/>
      <c r="C251" s="7"/>
      <c r="D251" s="7"/>
      <c r="E251" s="7"/>
      <c r="F251" s="7"/>
      <c r="G251" s="7"/>
      <c r="H251" s="9"/>
      <c r="I251" s="7"/>
      <c r="J251" s="7"/>
      <c r="K251" s="7"/>
      <c r="L251" s="7"/>
      <c r="M251" s="7"/>
      <c r="N251" s="7"/>
      <c r="O251" s="7"/>
      <c r="P251" s="7"/>
      <c r="Q251" s="7"/>
      <c r="R251" s="7"/>
      <c r="S251" s="7"/>
      <c r="T251" s="7"/>
      <c r="U251" s="7"/>
      <c r="V251" s="7"/>
      <c r="W251" s="7"/>
      <c r="X251" s="7"/>
      <c r="Y251" s="7"/>
      <c r="Z251" s="7"/>
      <c r="AA251" s="7"/>
      <c r="AB251" s="7"/>
      <c r="AC251" s="7"/>
      <c r="AD251" s="7"/>
    </row>
    <row r="252" spans="2:30" ht="12.75">
      <c r="B252" s="7"/>
      <c r="C252" s="7"/>
      <c r="D252" s="7"/>
      <c r="E252" s="7"/>
      <c r="F252" s="7"/>
      <c r="G252" s="7"/>
      <c r="H252" s="9"/>
      <c r="I252" s="7"/>
      <c r="J252" s="7"/>
      <c r="K252" s="7"/>
      <c r="L252" s="7"/>
      <c r="M252" s="7"/>
      <c r="N252" s="7"/>
      <c r="O252" s="7"/>
      <c r="P252" s="7"/>
      <c r="Q252" s="7"/>
      <c r="R252" s="7"/>
      <c r="S252" s="7"/>
      <c r="T252" s="7"/>
      <c r="U252" s="7"/>
      <c r="V252" s="7"/>
      <c r="W252" s="7"/>
      <c r="X252" s="7"/>
      <c r="Y252" s="7"/>
      <c r="Z252" s="7"/>
      <c r="AA252" s="7"/>
      <c r="AB252" s="7"/>
      <c r="AC252" s="7"/>
      <c r="AD252" s="7"/>
    </row>
    <row r="253" spans="2:30" ht="12.75">
      <c r="B253" s="7"/>
      <c r="C253" s="7"/>
      <c r="D253" s="7"/>
      <c r="E253" s="7"/>
      <c r="F253" s="7"/>
      <c r="G253" s="7"/>
      <c r="H253" s="9"/>
      <c r="I253" s="7"/>
      <c r="J253" s="7"/>
      <c r="K253" s="7"/>
      <c r="L253" s="7"/>
      <c r="M253" s="7"/>
      <c r="N253" s="7"/>
      <c r="O253" s="7"/>
      <c r="P253" s="7"/>
      <c r="Q253" s="7"/>
      <c r="R253" s="7"/>
      <c r="S253" s="7"/>
      <c r="T253" s="7"/>
      <c r="U253" s="7"/>
      <c r="V253" s="7"/>
      <c r="W253" s="7"/>
      <c r="X253" s="7"/>
      <c r="Y253" s="7"/>
      <c r="Z253" s="7"/>
      <c r="AA253" s="7"/>
      <c r="AB253" s="7"/>
      <c r="AC253" s="7"/>
      <c r="AD253" s="7"/>
    </row>
    <row r="254" spans="2:30" ht="12.75">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spans="2:30" ht="12.75">
      <c r="B255" s="7"/>
      <c r="C255" s="7"/>
      <c r="D255" s="7"/>
      <c r="E255" s="7"/>
      <c r="F255" s="7"/>
      <c r="G255" s="7"/>
      <c r="H255" s="9"/>
      <c r="I255" s="7"/>
      <c r="J255" s="7"/>
      <c r="K255" s="7"/>
      <c r="L255" s="7"/>
      <c r="M255" s="7"/>
      <c r="N255" s="7"/>
      <c r="O255" s="7"/>
      <c r="P255" s="7"/>
      <c r="Q255" s="7"/>
      <c r="R255" s="7"/>
      <c r="S255" s="7"/>
      <c r="T255" s="7"/>
      <c r="U255" s="7"/>
      <c r="V255" s="7"/>
      <c r="W255" s="7"/>
      <c r="X255" s="7"/>
      <c r="Y255" s="7"/>
      <c r="Z255" s="7"/>
      <c r="AA255" s="7"/>
      <c r="AB255" s="7"/>
      <c r="AC255" s="7"/>
      <c r="AD255" s="7"/>
    </row>
    <row r="256" spans="2:30" ht="12.75">
      <c r="B256" s="7"/>
      <c r="C256" s="7"/>
      <c r="D256" s="7"/>
      <c r="E256" s="7"/>
      <c r="F256" s="7"/>
      <c r="G256" s="7"/>
      <c r="H256" s="9"/>
      <c r="I256" s="7"/>
      <c r="J256" s="7"/>
      <c r="K256" s="7"/>
      <c r="L256" s="7"/>
      <c r="M256" s="7"/>
      <c r="N256" s="7"/>
      <c r="O256" s="7"/>
      <c r="P256" s="7"/>
      <c r="Q256" s="7"/>
      <c r="R256" s="7"/>
      <c r="S256" s="7"/>
      <c r="T256" s="7"/>
      <c r="U256" s="7"/>
      <c r="V256" s="7"/>
      <c r="W256" s="7"/>
      <c r="X256" s="7"/>
      <c r="Y256" s="7"/>
      <c r="Z256" s="7"/>
      <c r="AA256" s="7"/>
      <c r="AB256" s="7"/>
      <c r="AC256" s="7"/>
      <c r="AD256" s="7"/>
    </row>
    <row r="257" spans="2:30" ht="12.75">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spans="2:30" ht="12.75">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spans="2:30" ht="12.75">
      <c r="B259" s="7"/>
      <c r="C259" s="7"/>
      <c r="D259" s="7"/>
      <c r="E259" s="7"/>
      <c r="F259" s="7"/>
      <c r="G259" s="7"/>
      <c r="H259" s="9"/>
      <c r="I259" s="7"/>
      <c r="J259" s="7"/>
      <c r="K259" s="7"/>
      <c r="L259" s="7"/>
      <c r="M259" s="7"/>
      <c r="N259" s="7"/>
      <c r="O259" s="7"/>
      <c r="P259" s="7"/>
      <c r="Q259" s="7"/>
      <c r="R259" s="7"/>
      <c r="S259" s="7"/>
      <c r="T259" s="7"/>
      <c r="U259" s="7"/>
      <c r="V259" s="7"/>
      <c r="W259" s="7"/>
      <c r="X259" s="7"/>
      <c r="Y259" s="7"/>
      <c r="Z259" s="7"/>
      <c r="AA259" s="7"/>
      <c r="AB259" s="7"/>
      <c r="AC259" s="7"/>
      <c r="AD259" s="7"/>
    </row>
    <row r="260" spans="2:30" ht="12.75">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spans="2:30" ht="12.75">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spans="2:30" ht="12.75">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spans="2:30" ht="12.75">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spans="2:30" ht="12.75">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spans="2:30" ht="12.75">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spans="2:30" ht="12.75">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spans="2:30" ht="12.75">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spans="2:30" ht="12.75">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spans="2:30" ht="12.75">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spans="2:30" ht="12.75">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spans="2:30" ht="12.75">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spans="2:30" ht="12.75">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spans="2:30" ht="12.75">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spans="2:30" ht="12.75">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spans="2:30" ht="12.75">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spans="2:30" ht="12.75">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spans="2:30" ht="12.75">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spans="2:30" ht="12.75">
      <c r="B278" s="7"/>
      <c r="C278" s="7"/>
      <c r="D278" s="7"/>
      <c r="E278" s="7"/>
      <c r="F278" s="7"/>
      <c r="G278" s="7"/>
      <c r="H278" s="9"/>
      <c r="I278" s="7"/>
      <c r="J278" s="7"/>
      <c r="K278" s="7"/>
      <c r="L278" s="7"/>
      <c r="M278" s="7"/>
      <c r="N278" s="7"/>
      <c r="O278" s="7"/>
      <c r="P278" s="7"/>
      <c r="Q278" s="7"/>
      <c r="R278" s="7"/>
      <c r="S278" s="7"/>
      <c r="T278" s="7"/>
      <c r="U278" s="7"/>
      <c r="V278" s="7"/>
      <c r="W278" s="7"/>
      <c r="X278" s="7"/>
      <c r="Y278" s="7"/>
      <c r="Z278" s="7"/>
      <c r="AA278" s="7"/>
      <c r="AB278" s="7"/>
      <c r="AC278" s="7"/>
      <c r="AD278" s="7"/>
    </row>
    <row r="279" spans="2:30" ht="12.75">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spans="2:30" ht="12.75">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spans="2:30" ht="12.75">
      <c r="B281" s="7"/>
      <c r="C281" s="7"/>
      <c r="D281" s="7"/>
      <c r="E281" s="7"/>
      <c r="F281" s="7"/>
      <c r="G281" s="7"/>
      <c r="H281" s="9"/>
      <c r="I281" s="7"/>
      <c r="J281" s="7"/>
      <c r="K281" s="7"/>
      <c r="L281" s="7"/>
      <c r="M281" s="7"/>
      <c r="N281" s="7"/>
      <c r="O281" s="7"/>
      <c r="P281" s="7"/>
      <c r="Q281" s="7"/>
      <c r="R281" s="7"/>
      <c r="S281" s="7"/>
      <c r="T281" s="7"/>
      <c r="U281" s="7"/>
      <c r="V281" s="7"/>
      <c r="W281" s="7"/>
      <c r="X281" s="7"/>
      <c r="Y281" s="7"/>
      <c r="Z281" s="7"/>
      <c r="AA281" s="7"/>
      <c r="AB281" s="7"/>
      <c r="AC281" s="7"/>
      <c r="AD281" s="7"/>
    </row>
    <row r="282" spans="2:30" ht="12.75">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spans="2:30" ht="12.75">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spans="2:30" ht="12.75">
      <c r="B284" s="7"/>
      <c r="C284" s="7"/>
      <c r="D284" s="7"/>
      <c r="E284" s="7"/>
      <c r="F284" s="7"/>
      <c r="G284" s="7"/>
      <c r="H284" s="9"/>
      <c r="I284" s="7"/>
      <c r="J284" s="7"/>
      <c r="K284" s="7"/>
      <c r="L284" s="7"/>
      <c r="M284" s="7"/>
      <c r="N284" s="7"/>
      <c r="O284" s="7"/>
      <c r="P284" s="7"/>
      <c r="Q284" s="7"/>
      <c r="R284" s="7"/>
      <c r="S284" s="7"/>
      <c r="T284" s="7"/>
      <c r="U284" s="7"/>
      <c r="V284" s="7"/>
      <c r="W284" s="7"/>
      <c r="X284" s="7"/>
      <c r="Y284" s="7"/>
      <c r="Z284" s="7"/>
      <c r="AA284" s="7"/>
      <c r="AB284" s="7"/>
      <c r="AC284" s="7"/>
      <c r="AD284" s="7"/>
    </row>
    <row r="285" spans="2:30" ht="12.75">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spans="2:30" ht="12.75">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spans="2:30" ht="12.75">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spans="2:30" ht="12.75">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spans="2:30" ht="12.75">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spans="2:30" ht="12.75">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spans="2:30" ht="12.75">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spans="2:30" ht="12.75">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spans="2:30" ht="12.75">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spans="2:30" ht="12.75">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spans="2:30" ht="12.75">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spans="2:30" ht="12.75">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spans="2:30" ht="12.75">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spans="2:30" ht="12.75">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spans="2:30" ht="12.75">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spans="2:30" ht="12.75">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spans="2:30" ht="12.75">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spans="2:30" ht="12.75">
      <c r="B302" s="7"/>
      <c r="C302" s="7"/>
      <c r="D302" s="7"/>
      <c r="E302" s="7"/>
      <c r="F302" s="7"/>
      <c r="G302" s="7"/>
      <c r="H302" s="9"/>
      <c r="I302" s="7"/>
      <c r="J302" s="7"/>
      <c r="K302" s="7"/>
      <c r="L302" s="7"/>
      <c r="M302" s="7"/>
      <c r="N302" s="7"/>
      <c r="O302" s="7"/>
      <c r="P302" s="7"/>
      <c r="Q302" s="7"/>
      <c r="R302" s="7"/>
      <c r="S302" s="7"/>
      <c r="T302" s="7"/>
      <c r="U302" s="7"/>
      <c r="V302" s="7"/>
      <c r="W302" s="7"/>
      <c r="X302" s="7"/>
      <c r="Y302" s="7"/>
      <c r="Z302" s="7"/>
      <c r="AA302" s="7"/>
      <c r="AB302" s="7"/>
      <c r="AC302" s="7"/>
      <c r="AD302" s="7"/>
    </row>
    <row r="303" spans="2:30" ht="12.75">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spans="2:30" ht="12.75">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spans="2:30" ht="12.75">
      <c r="B305" s="7"/>
      <c r="C305" s="7"/>
      <c r="D305" s="7"/>
      <c r="E305" s="7"/>
      <c r="F305" s="7"/>
      <c r="G305" s="7"/>
      <c r="H305" s="9"/>
      <c r="I305" s="7"/>
      <c r="J305" s="7"/>
      <c r="K305" s="7"/>
      <c r="L305" s="7"/>
      <c r="M305" s="7"/>
      <c r="N305" s="7"/>
      <c r="O305" s="7"/>
      <c r="P305" s="7"/>
      <c r="Q305" s="7"/>
      <c r="R305" s="7"/>
      <c r="S305" s="7"/>
      <c r="T305" s="7"/>
      <c r="U305" s="7"/>
      <c r="V305" s="7"/>
      <c r="W305" s="7"/>
      <c r="X305" s="7"/>
      <c r="Y305" s="7"/>
      <c r="Z305" s="7"/>
      <c r="AA305" s="7"/>
      <c r="AB305" s="7"/>
      <c r="AC305" s="7"/>
      <c r="AD305" s="7"/>
    </row>
    <row r="306" spans="2:30" ht="12.75">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spans="2:30" ht="12.75">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spans="2:30" ht="12.75">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spans="2:30" ht="12.75">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spans="2:30" ht="12.75">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spans="2:30" ht="12.75">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spans="2:30" ht="12.75">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spans="2:30" ht="12.75">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spans="2:30" ht="12.75">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spans="2:30" ht="12.75">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spans="2:30" ht="12.75">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spans="2:30" ht="12.75">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spans="2:30" ht="12.75">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spans="2:30" ht="12.75">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spans="2:30" ht="12.75">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spans="2:30" ht="12.75">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spans="2:30" ht="12.75">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spans="2:30" ht="12.75">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spans="2:30" ht="12.75">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spans="2:30" ht="12.75">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spans="2:30" ht="12.75">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spans="2:30" ht="12.75">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spans="2:30" ht="12.75">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spans="2:30" ht="12.75">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spans="2:30" ht="12.75">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spans="2:30" ht="12.75">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spans="2:30" ht="12.75">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spans="2:30" ht="12.75">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spans="2:30" ht="12.75">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spans="2:30" ht="12.75">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spans="2:30" ht="12.75">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spans="2:30" ht="12.75">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spans="2:30" ht="12.75">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spans="2:30" ht="12.75">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spans="2:30" ht="12.75">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spans="2:30" ht="12.75">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spans="2:30" ht="12.75">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spans="2:30" ht="12.75">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spans="2:30" ht="12.75">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spans="2:30" ht="12.75">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spans="2:30" ht="12.75">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spans="2:30" ht="12.75">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spans="2:30" ht="12.75">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spans="2:30" ht="12.75">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spans="2:30" ht="12.75">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spans="2:30" ht="12.75">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spans="2:30" ht="12.75">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spans="2:30" ht="12.75">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spans="2:30" ht="12.75">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spans="2:30" ht="12.75">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spans="2:30" ht="12.75">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spans="2:30" ht="12.75">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spans="2:30" ht="12.75">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spans="2:30" ht="12.75">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spans="2:30" ht="12.75">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spans="2:30" ht="12.75">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spans="2:30" ht="12.75">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spans="2:30" ht="12.75">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spans="2:30" ht="12.75">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spans="2:30" ht="12.75">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spans="2:30" ht="12.75">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spans="2:30" ht="12.75">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spans="2:30" ht="12.75">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spans="2:30" ht="12.75">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spans="2:30" ht="12.75">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spans="2:30" ht="12.75">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spans="2:30" ht="12.75">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spans="2:30" ht="12.75">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spans="2:30" ht="12.75">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spans="2:30" ht="12.75">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spans="2:30" ht="12.75">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spans="2:30" ht="12.75">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spans="2:30" ht="12.75">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spans="2:30" ht="12.75">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spans="2:30" ht="12.75">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spans="2:30" ht="12.75">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spans="2:30" ht="12.75">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spans="2:30" ht="12.75">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spans="2:30" ht="12.75">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spans="2:30" ht="12.75">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spans="2:30" ht="12.75">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spans="2:30" ht="12.75">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spans="2:30" ht="12.75">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spans="2:30" ht="12.75">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spans="2:30" ht="12.75">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spans="2:30" ht="12.75">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spans="2:30" ht="12.75">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spans="2:30" ht="12.75">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spans="2:30" ht="12.75">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spans="2:30" ht="12.75">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spans="2:30" ht="12.75">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spans="2:30" ht="12.75">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spans="2:30" ht="12.75">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spans="2:30" ht="12.75">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spans="2:30" ht="12.75">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spans="2:30" ht="12.75">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spans="2:30" ht="12.75">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spans="2:30" ht="12.75">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spans="2:30" ht="12.75">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spans="2:30" ht="12.75">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spans="2:30" ht="12.75">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spans="2:30" ht="12.75">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spans="2:30" ht="12.75">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spans="2:30" ht="12.75">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spans="2:30" ht="12.75">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spans="2:30" ht="12.75">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spans="2:30" ht="12.75">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spans="2:30" ht="12.75">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spans="2:30" ht="12.75">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spans="2:30" ht="12.75">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spans="2:30" ht="12.75">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spans="2:30" ht="12.75">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spans="2:30" ht="12.75">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spans="2:30" ht="12.75">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spans="2:30" ht="12.75">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spans="2:30" ht="12.75">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spans="2:30" ht="12.75">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spans="2:30" ht="12.75">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spans="2:30" ht="12.75">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spans="2:30" ht="12.75">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spans="2:30" ht="12.75">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spans="2:30" ht="12.75">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spans="2:30" ht="12.75">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spans="2:30" ht="12.75">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spans="2:30" ht="12.75">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spans="2:30" ht="12.75">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spans="2:30" ht="12.75">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spans="2:30" ht="12.75">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spans="2:30" ht="12.75">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spans="2:30" ht="12.75">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spans="2:30" ht="12.75">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spans="2:30" ht="12.75">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spans="2:30" ht="12.75">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spans="2:30" ht="12.75">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spans="2:30" ht="12.75">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spans="2:30" ht="12.75">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spans="2:30" ht="12.75">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spans="2:30" ht="12.75">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spans="2:30" ht="12.75">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spans="2:30" ht="12.75">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spans="2:30" ht="12.75">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spans="2:30" ht="12.75">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spans="2:30" ht="12.75">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spans="2:30" ht="12.75">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spans="2:30" ht="12.75">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spans="2:30" ht="12.75">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spans="2:30" ht="12.75">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spans="2:30" ht="12.75">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spans="2:30" ht="12.75">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spans="2:30" ht="12.75">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spans="2:30" ht="12.75">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spans="2:30" ht="12.75">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spans="2:30" ht="12.75">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spans="2:30" ht="12.75">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spans="2:30" ht="12.75">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spans="2:30" ht="12.75">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spans="2:30" ht="12.75">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spans="2:30" ht="12.75">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spans="2:30" ht="12.75">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spans="2:30" ht="12.75">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spans="2:30" ht="12.75">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spans="2:30" ht="12.75">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spans="2:30" ht="12.75">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spans="2:30" ht="12.75">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spans="2:30" ht="12.75">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spans="2:30" ht="12.75">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spans="2:30" ht="12.75">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spans="2:30" ht="12.75">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spans="2:30" ht="12.75">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spans="2:30" ht="12.75">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spans="2:30" ht="12.75">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spans="2:30" ht="12.75">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spans="2:30" ht="12.75">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spans="2:30" ht="12.75">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spans="2:30" ht="12.75">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spans="2:30" ht="12.75">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spans="2:30" ht="12.75">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spans="2:30" ht="12.75">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spans="2:30" ht="12.75">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spans="2:30" ht="12.75">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spans="2:30" ht="12.75">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spans="2:30" ht="12.75">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spans="2:30" ht="12.75">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spans="2:30" ht="12.75">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spans="2:30" ht="12.75">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spans="2:30" ht="12.75">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spans="2:30" ht="12.75">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spans="2:30" ht="12.75">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spans="2:30" ht="12.75">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spans="2:30" ht="12.75">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spans="2:30" ht="12.75">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spans="2:30" ht="12.75">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spans="2:30" ht="12.75">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spans="2:30" ht="12.75">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spans="2:30" ht="12.75">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spans="2:30" ht="12.75">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spans="2:30" ht="12.75">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spans="2:30" ht="12.75">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spans="2:30" ht="12.75">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spans="2:30" ht="12.75">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spans="2:30" ht="12.75">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spans="2:30" ht="12.75">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spans="2:30" ht="12.75">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spans="2:30" ht="12.75">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spans="2:30" ht="12.75">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spans="2:30" ht="12.75">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spans="2:30" ht="12.75">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spans="2:30" ht="12.75">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spans="2:30" ht="12.75">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spans="2:30" ht="12.75">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spans="2:30" ht="12.75">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spans="2:30" ht="12.75">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spans="2:30" ht="12.75">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spans="2:30" ht="12.75">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spans="2:30" ht="12.75">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spans="2:30" ht="12.75">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spans="2:30" ht="12.75">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spans="2:30" ht="12.75">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spans="2:30" ht="12.75">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spans="2:30" ht="12.75">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spans="2:30" ht="12.75">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spans="2:30" ht="12.75">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spans="2:30" ht="12.75">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spans="2:30" ht="12.75">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spans="2:30" ht="12.75">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spans="2:30" ht="12.75">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spans="2:30" ht="12.75">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spans="2:30" ht="12.75">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spans="2:30" ht="12.75">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spans="2:30" ht="12.75">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spans="2:30" ht="12.75">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spans="2:30" ht="12.75">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spans="2:30" ht="12.75">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spans="2:30" ht="12.75">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spans="2:30" ht="12.75">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spans="2:30" ht="12.75">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spans="2:30" ht="12.75">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spans="2:30" ht="12.75">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spans="2:30" ht="12.75">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spans="2:30" ht="12.75">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spans="2:30" ht="12.75">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spans="2:30" ht="12.75">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spans="2:30" ht="12.75">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spans="2:30" ht="12.75">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spans="2:30" ht="12.75">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spans="2:30" ht="12.75">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spans="2:30" ht="12.75">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spans="2:30" ht="12.75">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spans="2:30" ht="12.75">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spans="2:30" ht="12.75">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spans="2:30" ht="12.75">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spans="2:30" ht="12.75">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spans="2:30" ht="12.75">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spans="2:30" ht="12.75">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spans="2:30" ht="12.75">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spans="2:30" ht="12.75">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spans="2:30" ht="12.75">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spans="2:30" ht="12.75">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spans="2:30" ht="12.75">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spans="2:30" ht="12.75">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spans="2:30" ht="12.75">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spans="2:30" ht="12.75">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spans="2:30" ht="12.75">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spans="2:30" ht="12.75">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spans="2:30" ht="12.75">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spans="2:30" ht="12.75">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spans="2:30" ht="12.75">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spans="2:30" ht="12.75">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spans="2:30" ht="12.75">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spans="2:30" ht="12.75">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spans="2:30" ht="12.75">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spans="2:30" ht="12.75">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spans="2:30" ht="12.75">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spans="2:30" ht="12.75">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spans="2:30" ht="12.75">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spans="2:30" ht="12.75">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spans="2:30" ht="12.75">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spans="2:30" ht="12.75">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spans="2:30" ht="12.75">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spans="2:30" ht="12.75">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spans="2:30" ht="12.75">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spans="2:30" ht="12.75">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spans="2:30" ht="12.75">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spans="2:30" ht="12.75">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spans="2:30" ht="12.75">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spans="2:30" ht="12.75">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spans="2:30" ht="12.75">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spans="2:30" ht="12.75">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spans="2:30" ht="12.75">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spans="2:30" ht="12.75">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spans="2:30" ht="12.75">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spans="2:30" ht="12.75">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spans="2:30" ht="12.75">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spans="2:30" ht="12.75">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spans="2:30" ht="12.75">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spans="2:30" ht="12.75">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spans="2:30" ht="12.75">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spans="2:30" ht="12.75">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spans="2:30" ht="12.75">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spans="2:30" ht="12.75">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spans="2:30" ht="12.75">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spans="2:30" ht="12.75">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spans="2:30" ht="12.75">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spans="2:30" ht="12.75">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spans="2:30" ht="12.75">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spans="2:30" ht="12.75">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spans="2:30" ht="12.75">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spans="2:30" ht="12.75">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spans="2:30" ht="12.75">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spans="2:30" ht="12.75">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spans="2:30" ht="12.75">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spans="2:30" ht="12.75">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spans="2:30" ht="12.75">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spans="2:30" ht="12.75">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spans="2:30" ht="12.75">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spans="2:30" ht="12.75">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spans="2:30" ht="12.75">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spans="2:30" ht="12.75">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spans="2:30" ht="12.75">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spans="2:30" ht="12.75">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spans="2:30" ht="12.75">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spans="2:30" ht="12.75">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spans="2:30" ht="12.75">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spans="2:30" ht="12.75">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spans="2:30" ht="12.75">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spans="2:30" ht="12.75">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spans="2:30" ht="12.75">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spans="2:30" ht="12.75">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spans="2:30" ht="12.75">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spans="2:30" ht="12.75">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spans="2:30" ht="12.75">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spans="2:30" ht="12.75">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spans="2:30" ht="12.75">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spans="2:30" ht="12.75">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spans="2:30" ht="12.75">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spans="2:30" ht="12.75">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spans="2:30" ht="12.75">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spans="2:30" ht="12.75">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spans="2:30" ht="12.75">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spans="2:30" ht="12.75">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spans="2:30" ht="12.75">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spans="2:30" ht="12.75">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spans="2:30" ht="12.75">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spans="2:30" ht="12.75">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spans="2:30" ht="12.75">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spans="2:30" ht="12.75">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spans="2:30" ht="12.75">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spans="2:30" ht="12.75">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spans="2:30" ht="12.75">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spans="2:30" ht="12.75">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spans="2:30" ht="12.75">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spans="2:30" ht="12.75">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spans="2:30" ht="12.75">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spans="2:30" ht="12.75">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spans="2:30" ht="12.75">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spans="2:30" ht="12.75">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spans="2:30" ht="12.75">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spans="2:30" ht="12.75">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spans="2:30" ht="12.75">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spans="2:30" ht="12.75">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spans="2:30" ht="12.75">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spans="2:30" ht="12.75">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spans="2:30" ht="12.75">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spans="2:30" ht="12.75">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spans="2:30" ht="12.75">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spans="2:30" ht="12.75">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spans="2:30" ht="12.75">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spans="2:30" ht="12.75">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spans="2:30" ht="12.75">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spans="2:30" ht="12.75">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spans="2:30" ht="12.75">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spans="2:30" ht="12.75">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spans="2:30" ht="12.75">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spans="2:30" ht="12.75">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spans="2:30" ht="12.75">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spans="2:30" ht="12.75">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spans="2:30" ht="12.75">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spans="2:30" ht="12.75">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spans="2:30" ht="12.75">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spans="2:30" ht="12.75">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spans="2:30" ht="12.75">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spans="2:30" ht="12.75">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spans="2:30" ht="12.75">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spans="2:30" ht="12.75">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spans="2:30" ht="12.75">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spans="2:30" ht="12.75">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spans="2:30" ht="12.75">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spans="2:30" ht="12.75">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spans="2:30" ht="12.75">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spans="2:30" ht="12.75">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spans="2:30" ht="12.75">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spans="2:30" ht="12.75">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spans="2:30" ht="12.75">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spans="2:30" ht="12.75">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spans="2:30" ht="12.75">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spans="2:30" ht="12.75">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spans="2:30" ht="12.75">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spans="2:30" ht="12.75">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spans="2:30" ht="12.75">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spans="2:30" ht="12.75">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spans="2:30" ht="12.75">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spans="2:30" ht="12.75">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spans="2:30" ht="12.75">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spans="2:30" ht="12.75">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spans="2:30" ht="12.75">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spans="2:30" ht="12.75">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spans="2:30" ht="12.75">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spans="2:30" ht="12.75">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spans="2:30" ht="12.75">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spans="2:30" ht="12.75">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spans="2:30" ht="12.75">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spans="2:30" ht="12.75">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spans="2:30" ht="12.75">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spans="2:30" ht="12.75">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spans="2:30" ht="12.75">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spans="2:30" ht="12.75">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spans="2:30" ht="12.75">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spans="2:30" ht="12.75">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spans="2:30" ht="12.75">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spans="2:30" ht="12.75">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spans="2:30" ht="12.75">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spans="2:30" ht="12.75">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spans="2:30" ht="12.75">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spans="2:30" ht="12.75">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spans="2:30" ht="12.75">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spans="2:30" ht="12.75">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spans="2:30" ht="12.75">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spans="2:30" ht="12.75">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spans="2:30" ht="12.75">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spans="2:30" ht="12.75">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spans="2:30" ht="12.75">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spans="2:30" ht="12.75">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spans="2:30" ht="12.75">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spans="2:30" ht="12.75">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spans="2:30" ht="12.75">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spans="2:30" ht="12.75">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spans="2:30" ht="12.75">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spans="2:30" ht="12.75">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spans="2:30" ht="12.75">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spans="2:30" ht="12.75">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spans="2:30" ht="12.75">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spans="2:30" ht="12.75">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spans="2:30" ht="12.75">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spans="2:30" ht="12.75">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spans="2:30" ht="12.75">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spans="2:30" ht="12.75">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spans="2:30" ht="12.75">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spans="2:30" ht="12.75">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spans="2:30" ht="12.75">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spans="2:30" ht="12.75">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spans="2:30" ht="12.75">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spans="2:30" ht="12.75">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spans="2:30" ht="12.75">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spans="2:30" ht="12.75">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spans="2:30" ht="12.75">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spans="2:30" ht="12.75">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spans="2:30" ht="12.75">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spans="2:30" ht="12.75">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spans="2:30" ht="12.75">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spans="2:30" ht="12.75">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spans="2:30" ht="12.75">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spans="2:30" ht="12.75">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spans="2:30" ht="12.75">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spans="2:30" ht="12.75">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spans="2:30" ht="12.75">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spans="2:30" ht="12.75">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spans="2:30" ht="12.75">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spans="2:30" ht="12.75">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spans="2:30" ht="12.75">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spans="2:30" ht="12.75">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spans="2:30" ht="12.75">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spans="2:30" ht="12.75">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spans="2:30" ht="12.75">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spans="2:30" ht="12.75">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spans="2:30" ht="12.75">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spans="2:30" ht="12.75">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spans="2:30" ht="12.75">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spans="2:30" ht="12.75">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spans="2:30" ht="12.75">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spans="2:30" ht="12.75">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spans="2:30" ht="12.75">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spans="2:30" ht="12.75">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spans="2:30" ht="12.75">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spans="2:30" ht="12.75">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spans="2:30" ht="12.75">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spans="2:30" ht="12.75">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spans="2:30" ht="12.75">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spans="2:30" ht="12.75">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spans="2:30" ht="12.75">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spans="2:30" ht="12.75">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spans="2:30" ht="12.75">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spans="2:30" ht="12.75">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spans="2:30" ht="12.75">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spans="2:30" ht="12.75">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spans="2:30" ht="12.75">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spans="2:30" ht="12.75">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spans="2:30" ht="12.75">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spans="2:30" ht="12.75">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spans="2:30" ht="12.75">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spans="2:30" ht="12.75">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spans="2:30" ht="12.75">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spans="2:30" ht="12.75">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spans="2:30" ht="12.75">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spans="2:30" ht="12.75">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spans="2:30" ht="12.75">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spans="2:30" ht="12.75">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spans="2:30" ht="12.75">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spans="2:30" ht="12.75">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spans="2:30" ht="12.75">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spans="2:30" ht="12.75">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spans="2:30" ht="12.75">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spans="2:30" ht="12.75">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spans="2:30" ht="12.75">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spans="2:30" ht="12.75">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spans="2:30" ht="12.75">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spans="2:30" ht="12.75">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spans="2:30" ht="12.75">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spans="2:30" ht="12.75">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spans="2:30" ht="12.75">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spans="2:30" ht="12.75">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spans="2:30" ht="12.75">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spans="2:30" ht="12.75">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spans="2:30" ht="12.75">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spans="2:30" ht="12.75">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spans="2:30" ht="12.75">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spans="2:30" ht="12.75">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spans="2:30" ht="12.75">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spans="2:30" ht="12.75">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spans="2:30" ht="12.75">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spans="2:30" ht="12.75">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spans="2:30" ht="12.75">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spans="2:30" ht="12.75">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spans="2:30" ht="12.75">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spans="2:30" ht="12.75">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spans="2:30" ht="12.75">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spans="2:30" ht="12.75">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spans="2:30" ht="12.75">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spans="2:30" ht="12.75">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spans="2:30" ht="12.75">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spans="2:30" ht="12.75">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spans="2:30" ht="12.75">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spans="2:30" ht="12.75">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spans="2:30" ht="12.75">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spans="2:30" ht="12.75">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spans="2:30" ht="12.75">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spans="2:30" ht="12.75">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spans="2:30" ht="12.75">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spans="2:30" ht="12.75">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spans="2:30" ht="12.75">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spans="2:30" ht="12.75">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spans="2:30" ht="12.75">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spans="2:30" ht="12.75">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spans="2:30" ht="12.75">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spans="2:30" ht="12.75">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spans="2:30" ht="12.75">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spans="2:30" ht="12.75">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spans="2:30" ht="12.75">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spans="2:30" ht="12.75">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spans="2:30" ht="12.75">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spans="2:30" ht="12.75">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spans="2:30" ht="12.75">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spans="2:30" ht="12.75">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spans="2:30" ht="12.75">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spans="2:30" ht="12.75">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spans="2:30" ht="12.75">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spans="2:30" ht="12.75">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spans="2:30" ht="12.75">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spans="2:30" ht="12.75">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spans="2:30" ht="12.75">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spans="2:30" ht="12.75">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spans="2:30" ht="12.75">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spans="2:30" ht="12.75">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spans="2:30" ht="12.75">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spans="2:30" ht="12.75">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spans="2:30" ht="12.75">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spans="2:30" ht="12.75">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spans="2:30" ht="12.75">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spans="2:30" ht="12.75">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spans="2:30" ht="12.75">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spans="2:30" ht="12.75">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spans="2:30" ht="12.75">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spans="2:30" ht="12.75">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spans="2:30" ht="12.75">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spans="2:30" ht="12.75">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spans="2:30" ht="12.75">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spans="2:30" ht="12.75">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spans="2:30" ht="12.75">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spans="2:30" ht="12.75">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spans="2:30" ht="12.75">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spans="2:30" ht="12.75">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spans="2:30" ht="12.75">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spans="2:30" ht="12.75">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spans="2:30" ht="12.75">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spans="2:30" ht="12.75">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spans="2:30" ht="12.75">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spans="2:30" ht="12.75">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spans="2:30" ht="12.75">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spans="2:30" ht="12.75">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spans="2:30" ht="12.75">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spans="2:30" ht="12.75">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spans="2:30" ht="12.75">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spans="2:30" ht="12.75">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spans="2:30" ht="12.75">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spans="2:30" ht="12.75">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spans="2:30" ht="12.75">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spans="2:30" ht="12.75">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spans="2:30" ht="12.75">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spans="2:30" ht="12.75">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spans="2:30" ht="12.75">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spans="2:30" ht="12.75">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spans="2:30" ht="12.75">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spans="2:30" ht="12.75">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spans="2:30" ht="12.75">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spans="2:30" ht="12.75">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spans="2:30" ht="12.75">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spans="2:30" ht="12.75">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spans="2:30" ht="12.75">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spans="2:30" ht="12.75">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spans="2:30" ht="12.75">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spans="2:30" ht="12.75">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spans="2:30" ht="12.75">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spans="2:30" ht="12.75">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spans="2:30" ht="12.75">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spans="2:30" ht="12.75">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spans="2:30" ht="12.75">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spans="2:30" ht="12.75">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spans="2:30" ht="12.75">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spans="2:30" ht="12.75">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spans="2:30" ht="12.75">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spans="2:30" ht="12.75">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spans="2:30" ht="12.75">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spans="2:30" ht="12.75">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spans="2:30" ht="12.75">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spans="2:30" ht="12.75">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spans="2:30" ht="12.75">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spans="2:30" ht="12.75">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spans="2:30" ht="12.75">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spans="2:30" ht="12.75">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spans="2:30" ht="12.75">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spans="2:30" ht="12.75">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spans="2:30" ht="12.75">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spans="2:30" ht="12.75">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spans="2:30" ht="12.75">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spans="2:30" ht="12.75">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spans="2:30" ht="12.75">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spans="2:30" ht="12.75">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spans="2:30" ht="12.75">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spans="2:30" ht="12.75">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spans="2:30" ht="12.75">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spans="2:30" ht="12.75">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spans="2:30" ht="12.75">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spans="2:30" ht="12.75">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spans="2:30" ht="12.75">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spans="2:30" ht="12.75">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spans="2:30" ht="12.75">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spans="2:30" ht="12.75">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spans="2:30" ht="12.75">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spans="2:30" ht="12.75">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spans="2:30" ht="12.75">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spans="2:30" ht="12.75">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spans="2:30" ht="12.75">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spans="2:30" ht="12.75">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spans="2:30" ht="12.75">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spans="2:30" ht="12.75">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spans="2:30" ht="12.75">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spans="2:30" ht="12.75">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spans="2:30" ht="12.75">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spans="2:30" ht="12.75">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spans="2:30" ht="12.75">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spans="2:30" ht="12.75">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spans="2:30" ht="12.75">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spans="2:30" ht="12.75">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spans="2:30" ht="12.75">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spans="2:30" ht="12.75">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spans="2:30" ht="12.75">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spans="2:30" ht="12.75">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spans="2:30" ht="12.75">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spans="2:30" ht="12.75">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spans="2:30" ht="12.75">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spans="2:30" ht="12.75">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spans="2:30" ht="12.75">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spans="2:30" ht="12.75">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spans="2:30" ht="12.75">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spans="2:30" ht="12.75">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spans="2:30" ht="12.75">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spans="2:30" ht="12.75">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spans="2:30" ht="12.75">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spans="2:30" ht="12.75">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spans="2:30" ht="12.75">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spans="2:30" ht="12.75">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spans="2:30" ht="12.75">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spans="2:30" ht="12.75">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sheetData>
  <mergeCells count="6">
    <mergeCell ref="Z50:AA50"/>
    <mergeCell ref="Z51:AA51"/>
    <mergeCell ref="Z52:AA52"/>
    <mergeCell ref="S53:U53"/>
    <mergeCell ref="S54:T54"/>
    <mergeCell ref="Z54:AA54"/>
  </mergeCells>
  <hyperlinks>
    <hyperlink ref="H2" r:id="rId1" xr:uid="{00000000-0004-0000-0A00-000000000000}"/>
    <hyperlink ref="H3" r:id="rId2" xr:uid="{00000000-0004-0000-0A00-000001000000}"/>
    <hyperlink ref="H4" r:id="rId3" xr:uid="{00000000-0004-0000-0A00-000002000000}"/>
    <hyperlink ref="H5" r:id="rId4" xr:uid="{00000000-0004-0000-0A00-000003000000}"/>
    <hyperlink ref="H6" r:id="rId5" xr:uid="{00000000-0004-0000-0A00-000004000000}"/>
    <hyperlink ref="H7" r:id="rId6" xr:uid="{00000000-0004-0000-0A00-000005000000}"/>
    <hyperlink ref="H8" r:id="rId7" xr:uid="{00000000-0004-0000-0A00-000006000000}"/>
    <hyperlink ref="H9" r:id="rId8" xr:uid="{00000000-0004-0000-0A00-000007000000}"/>
    <hyperlink ref="H10" r:id="rId9" xr:uid="{00000000-0004-0000-0A00-000008000000}"/>
    <hyperlink ref="H11" r:id="rId10" xr:uid="{00000000-0004-0000-0A00-000009000000}"/>
    <hyperlink ref="H12" r:id="rId11" xr:uid="{00000000-0004-0000-0A00-00000A000000}"/>
    <hyperlink ref="H13" r:id="rId12" xr:uid="{00000000-0004-0000-0A00-00000B000000}"/>
    <hyperlink ref="H14" r:id="rId13" xr:uid="{00000000-0004-0000-0A00-00000C000000}"/>
    <hyperlink ref="H15" r:id="rId14" xr:uid="{00000000-0004-0000-0A00-00000D000000}"/>
    <hyperlink ref="H16" r:id="rId15" xr:uid="{00000000-0004-0000-0A00-00000E000000}"/>
    <hyperlink ref="H17" r:id="rId16" xr:uid="{00000000-0004-0000-0A00-00000F000000}"/>
    <hyperlink ref="H18" r:id="rId17" xr:uid="{00000000-0004-0000-0A00-000010000000}"/>
    <hyperlink ref="H19" r:id="rId18" xr:uid="{00000000-0004-0000-0A00-000011000000}"/>
    <hyperlink ref="H20" r:id="rId19" xr:uid="{00000000-0004-0000-0A00-000012000000}"/>
    <hyperlink ref="H21" r:id="rId20" xr:uid="{00000000-0004-0000-0A00-000013000000}"/>
    <hyperlink ref="H22" r:id="rId21" xr:uid="{00000000-0004-0000-0A00-000014000000}"/>
    <hyperlink ref="H23" r:id="rId22" xr:uid="{00000000-0004-0000-0A00-000015000000}"/>
    <hyperlink ref="H24" r:id="rId23" xr:uid="{00000000-0004-0000-0A00-000016000000}"/>
    <hyperlink ref="H25" r:id="rId24" xr:uid="{00000000-0004-0000-0A00-000017000000}"/>
    <hyperlink ref="H26" r:id="rId25" xr:uid="{00000000-0004-0000-0A00-000018000000}"/>
    <hyperlink ref="H27" r:id="rId26" xr:uid="{00000000-0004-0000-0A00-000019000000}"/>
    <hyperlink ref="H28" r:id="rId27" xr:uid="{00000000-0004-0000-0A00-00001A000000}"/>
    <hyperlink ref="H29" r:id="rId28" xr:uid="{00000000-0004-0000-0A00-00001B000000}"/>
    <hyperlink ref="H30" r:id="rId29" xr:uid="{00000000-0004-0000-0A00-00001C000000}"/>
    <hyperlink ref="H31" r:id="rId30" xr:uid="{00000000-0004-0000-0A00-00001D000000}"/>
    <hyperlink ref="H32" r:id="rId31" xr:uid="{00000000-0004-0000-0A00-00001E000000}"/>
    <hyperlink ref="H33" r:id="rId32" xr:uid="{00000000-0004-0000-0A00-00001F000000}"/>
    <hyperlink ref="H34" r:id="rId33" xr:uid="{00000000-0004-0000-0A00-000020000000}"/>
    <hyperlink ref="H35" r:id="rId34" xr:uid="{00000000-0004-0000-0A00-000021000000}"/>
    <hyperlink ref="H36" r:id="rId35" xr:uid="{00000000-0004-0000-0A00-000022000000}"/>
    <hyperlink ref="H37" r:id="rId36" xr:uid="{00000000-0004-0000-0A00-000023000000}"/>
    <hyperlink ref="H38" r:id="rId37" xr:uid="{00000000-0004-0000-0A00-000024000000}"/>
    <hyperlink ref="H39" r:id="rId38" xr:uid="{00000000-0004-0000-0A00-000025000000}"/>
    <hyperlink ref="H40" r:id="rId39" xr:uid="{00000000-0004-0000-0A00-000026000000}"/>
    <hyperlink ref="H41" r:id="rId40" xr:uid="{00000000-0004-0000-0A00-000027000000}"/>
    <hyperlink ref="H42" r:id="rId41" xr:uid="{00000000-0004-0000-0A00-000028000000}"/>
    <hyperlink ref="H43" r:id="rId42" xr:uid="{00000000-0004-0000-0A00-000029000000}"/>
    <hyperlink ref="H44" r:id="rId43" xr:uid="{00000000-0004-0000-0A00-00002A000000}"/>
    <hyperlink ref="H45" r:id="rId44" xr:uid="{00000000-0004-0000-0A00-00002B000000}"/>
    <hyperlink ref="H46" r:id="rId45" xr:uid="{00000000-0004-0000-0A00-00002C000000}"/>
    <hyperlink ref="H47" r:id="rId46" xr:uid="{00000000-0004-0000-0A00-00002D000000}"/>
    <hyperlink ref="H48" r:id="rId47" xr:uid="{00000000-0004-0000-0A00-00002E000000}"/>
    <hyperlink ref="H49" r:id="rId48" xr:uid="{00000000-0004-0000-0A00-00002F000000}"/>
    <hyperlink ref="H50" r:id="rId49" xr:uid="{00000000-0004-0000-0A00-000030000000}"/>
    <hyperlink ref="H51" r:id="rId50" xr:uid="{00000000-0004-0000-0A00-000031000000}"/>
    <hyperlink ref="H52" r:id="rId51" xr:uid="{00000000-0004-0000-0A00-000032000000}"/>
    <hyperlink ref="H53" r:id="rId52" xr:uid="{00000000-0004-0000-0A00-000033000000}"/>
    <hyperlink ref="H54" r:id="rId53" xr:uid="{00000000-0004-0000-0A00-000034000000}"/>
    <hyperlink ref="H55" r:id="rId54" xr:uid="{00000000-0004-0000-0A00-000035000000}"/>
    <hyperlink ref="H56" r:id="rId55" xr:uid="{00000000-0004-0000-0A00-000036000000}"/>
    <hyperlink ref="H57" r:id="rId56" xr:uid="{00000000-0004-0000-0A00-000037000000}"/>
    <hyperlink ref="H58" r:id="rId57" xr:uid="{00000000-0004-0000-0A00-000038000000}"/>
    <hyperlink ref="H59" r:id="rId58" xr:uid="{00000000-0004-0000-0A00-000039000000}"/>
    <hyperlink ref="H60" r:id="rId59" xr:uid="{00000000-0004-0000-0A00-00003A000000}"/>
    <hyperlink ref="H61" r:id="rId60" xr:uid="{00000000-0004-0000-0A00-00003B000000}"/>
    <hyperlink ref="H62" r:id="rId61" xr:uid="{00000000-0004-0000-0A00-00003C000000}"/>
    <hyperlink ref="H63" r:id="rId62" xr:uid="{00000000-0004-0000-0A00-00003D000000}"/>
    <hyperlink ref="H64" r:id="rId63" xr:uid="{00000000-0004-0000-0A00-00003E000000}"/>
    <hyperlink ref="H65" r:id="rId64" xr:uid="{00000000-0004-0000-0A00-00003F000000}"/>
    <hyperlink ref="H66" r:id="rId65" xr:uid="{00000000-0004-0000-0A00-000040000000}"/>
    <hyperlink ref="H67" r:id="rId66" xr:uid="{00000000-0004-0000-0A00-000041000000}"/>
    <hyperlink ref="H68" r:id="rId67" xr:uid="{00000000-0004-0000-0A00-000042000000}"/>
    <hyperlink ref="H69" r:id="rId68" xr:uid="{00000000-0004-0000-0A00-000043000000}"/>
    <hyperlink ref="H70" r:id="rId69" xr:uid="{00000000-0004-0000-0A00-000044000000}"/>
    <hyperlink ref="H71" r:id="rId70" xr:uid="{00000000-0004-0000-0A00-000045000000}"/>
    <hyperlink ref="H72" r:id="rId71" xr:uid="{00000000-0004-0000-0A00-000046000000}"/>
    <hyperlink ref="H73" r:id="rId72" xr:uid="{00000000-0004-0000-0A00-000047000000}"/>
    <hyperlink ref="H74" r:id="rId73" xr:uid="{00000000-0004-0000-0A00-000048000000}"/>
    <hyperlink ref="H75" r:id="rId74" xr:uid="{00000000-0004-0000-0A00-000049000000}"/>
    <hyperlink ref="H76" r:id="rId75" xr:uid="{00000000-0004-0000-0A00-00004A000000}"/>
    <hyperlink ref="H77" r:id="rId76" xr:uid="{00000000-0004-0000-0A00-00004B000000}"/>
    <hyperlink ref="H78" r:id="rId77" xr:uid="{00000000-0004-0000-0A00-00004C000000}"/>
    <hyperlink ref="H79" r:id="rId78" xr:uid="{00000000-0004-0000-0A00-00004D000000}"/>
    <hyperlink ref="H80" r:id="rId79" xr:uid="{00000000-0004-0000-0A00-00004E000000}"/>
    <hyperlink ref="H81" r:id="rId80" xr:uid="{00000000-0004-0000-0A00-00004F000000}"/>
    <hyperlink ref="H82" r:id="rId81" xr:uid="{00000000-0004-0000-0A00-000050000000}"/>
    <hyperlink ref="H83" r:id="rId82" xr:uid="{00000000-0004-0000-0A00-000051000000}"/>
    <hyperlink ref="H84" r:id="rId83" xr:uid="{00000000-0004-0000-0A00-000052000000}"/>
    <hyperlink ref="H85" r:id="rId84" xr:uid="{00000000-0004-0000-0A00-000053000000}"/>
    <hyperlink ref="H86" r:id="rId85" xr:uid="{00000000-0004-0000-0A00-000054000000}"/>
    <hyperlink ref="H87" r:id="rId86" xr:uid="{00000000-0004-0000-0A00-000055000000}"/>
    <hyperlink ref="H88" r:id="rId87" xr:uid="{00000000-0004-0000-0A00-000056000000}"/>
    <hyperlink ref="H89" r:id="rId88" xr:uid="{00000000-0004-0000-0A00-000057000000}"/>
    <hyperlink ref="H90" r:id="rId89" xr:uid="{00000000-0004-0000-0A00-000058000000}"/>
    <hyperlink ref="H91" r:id="rId90" xr:uid="{00000000-0004-0000-0A00-000059000000}"/>
    <hyperlink ref="H92" r:id="rId91" xr:uid="{00000000-0004-0000-0A00-00005A000000}"/>
    <hyperlink ref="H93" r:id="rId92" xr:uid="{00000000-0004-0000-0A00-00005B000000}"/>
    <hyperlink ref="H94" r:id="rId93" xr:uid="{00000000-0004-0000-0A00-00005C000000}"/>
    <hyperlink ref="H95" r:id="rId94" xr:uid="{00000000-0004-0000-0A00-00005D000000}"/>
    <hyperlink ref="H96" r:id="rId95" xr:uid="{00000000-0004-0000-0A00-00005E000000}"/>
    <hyperlink ref="H97" r:id="rId96" xr:uid="{00000000-0004-0000-0A00-00005F000000}"/>
    <hyperlink ref="H98" r:id="rId97" xr:uid="{00000000-0004-0000-0A00-000060000000}"/>
    <hyperlink ref="H99" r:id="rId98" xr:uid="{00000000-0004-0000-0A00-000061000000}"/>
    <hyperlink ref="H100" r:id="rId99" xr:uid="{00000000-0004-0000-0A00-000062000000}"/>
    <hyperlink ref="H101" r:id="rId100" xr:uid="{00000000-0004-0000-0A00-000063000000}"/>
    <hyperlink ref="H102" r:id="rId101" xr:uid="{00000000-0004-0000-0A00-000064000000}"/>
    <hyperlink ref="H103" r:id="rId102" xr:uid="{00000000-0004-0000-0A00-000065000000}"/>
    <hyperlink ref="H104" r:id="rId103" xr:uid="{00000000-0004-0000-0A00-000066000000}"/>
    <hyperlink ref="H105" r:id="rId104" xr:uid="{00000000-0004-0000-0A00-000067000000}"/>
    <hyperlink ref="H106" r:id="rId105" xr:uid="{00000000-0004-0000-0A00-000068000000}"/>
    <hyperlink ref="H107" r:id="rId106" xr:uid="{00000000-0004-0000-0A00-000069000000}"/>
    <hyperlink ref="H108" r:id="rId107" xr:uid="{00000000-0004-0000-0A00-00006A000000}"/>
    <hyperlink ref="H109" r:id="rId108" xr:uid="{00000000-0004-0000-0A00-00006B000000}"/>
    <hyperlink ref="H110" r:id="rId109" xr:uid="{00000000-0004-0000-0A00-00006C000000}"/>
    <hyperlink ref="H111" r:id="rId110" xr:uid="{00000000-0004-0000-0A00-00006D000000}"/>
    <hyperlink ref="H112" r:id="rId111" xr:uid="{00000000-0004-0000-0A00-00006E000000}"/>
    <hyperlink ref="H113" r:id="rId112" xr:uid="{00000000-0004-0000-0A00-00006F000000}"/>
    <hyperlink ref="H114" r:id="rId113" xr:uid="{00000000-0004-0000-0A00-000070000000}"/>
    <hyperlink ref="H115" r:id="rId114" xr:uid="{00000000-0004-0000-0A00-000071000000}"/>
    <hyperlink ref="H116" r:id="rId115" xr:uid="{00000000-0004-0000-0A00-000072000000}"/>
    <hyperlink ref="H117" r:id="rId116" xr:uid="{00000000-0004-0000-0A00-000073000000}"/>
    <hyperlink ref="H118" r:id="rId117" xr:uid="{00000000-0004-0000-0A00-000074000000}"/>
    <hyperlink ref="H119" r:id="rId118" xr:uid="{00000000-0004-0000-0A00-000075000000}"/>
    <hyperlink ref="H120" r:id="rId119" xr:uid="{00000000-0004-0000-0A00-000076000000}"/>
    <hyperlink ref="H121" r:id="rId120" xr:uid="{00000000-0004-0000-0A00-000077000000}"/>
    <hyperlink ref="H122" r:id="rId121" xr:uid="{00000000-0004-0000-0A00-000078000000}"/>
    <hyperlink ref="H123" r:id="rId122" xr:uid="{00000000-0004-0000-0A00-000079000000}"/>
    <hyperlink ref="H124" r:id="rId123" xr:uid="{00000000-0004-0000-0A00-00007A000000}"/>
    <hyperlink ref="H125" r:id="rId124" xr:uid="{00000000-0004-0000-0A00-00007B000000}"/>
    <hyperlink ref="H126" r:id="rId125" xr:uid="{00000000-0004-0000-0A00-00007C000000}"/>
    <hyperlink ref="H127" r:id="rId126" xr:uid="{00000000-0004-0000-0A00-00007D000000}"/>
    <hyperlink ref="H128" r:id="rId127" xr:uid="{00000000-0004-0000-0A00-00007E000000}"/>
    <hyperlink ref="H129" r:id="rId128" xr:uid="{00000000-0004-0000-0A00-00007F000000}"/>
    <hyperlink ref="H130" r:id="rId129" xr:uid="{00000000-0004-0000-0A00-000080000000}"/>
    <hyperlink ref="H131" r:id="rId130" xr:uid="{00000000-0004-0000-0A00-000081000000}"/>
    <hyperlink ref="H132" r:id="rId131" xr:uid="{00000000-0004-0000-0A00-000082000000}"/>
    <hyperlink ref="H133" r:id="rId132" xr:uid="{00000000-0004-0000-0A00-000083000000}"/>
    <hyperlink ref="H134" r:id="rId133" xr:uid="{00000000-0004-0000-0A00-000084000000}"/>
    <hyperlink ref="H135" r:id="rId134" xr:uid="{00000000-0004-0000-0A00-000085000000}"/>
    <hyperlink ref="H136" r:id="rId135" xr:uid="{00000000-0004-0000-0A00-000086000000}"/>
    <hyperlink ref="H137" r:id="rId136" xr:uid="{00000000-0004-0000-0A00-000087000000}"/>
    <hyperlink ref="H138" r:id="rId137" xr:uid="{00000000-0004-0000-0A00-000088000000}"/>
    <hyperlink ref="H139" r:id="rId138" xr:uid="{00000000-0004-0000-0A00-000089000000}"/>
    <hyperlink ref="H140" r:id="rId139" xr:uid="{00000000-0004-0000-0A00-00008A000000}"/>
    <hyperlink ref="H141" r:id="rId140" xr:uid="{00000000-0004-0000-0A00-00008B000000}"/>
    <hyperlink ref="H142" r:id="rId141" xr:uid="{00000000-0004-0000-0A00-00008C000000}"/>
    <hyperlink ref="H143" r:id="rId142" xr:uid="{00000000-0004-0000-0A00-00008D000000}"/>
    <hyperlink ref="H144" r:id="rId143" xr:uid="{00000000-0004-0000-0A00-00008E000000}"/>
    <hyperlink ref="H145" r:id="rId144" xr:uid="{00000000-0004-0000-0A00-00008F000000}"/>
    <hyperlink ref="H146" r:id="rId145" xr:uid="{00000000-0004-0000-0A00-000090000000}"/>
    <hyperlink ref="H147" r:id="rId146" xr:uid="{00000000-0004-0000-0A00-000091000000}"/>
    <hyperlink ref="H148" r:id="rId147" xr:uid="{00000000-0004-0000-0A00-000092000000}"/>
    <hyperlink ref="H149" r:id="rId148" xr:uid="{00000000-0004-0000-0A00-000093000000}"/>
    <hyperlink ref="H150" r:id="rId149" xr:uid="{00000000-0004-0000-0A00-000094000000}"/>
    <hyperlink ref="H151" r:id="rId150" xr:uid="{00000000-0004-0000-0A00-000095000000}"/>
    <hyperlink ref="H152" r:id="rId151" xr:uid="{00000000-0004-0000-0A00-000096000000}"/>
    <hyperlink ref="H153" r:id="rId152" xr:uid="{00000000-0004-0000-0A00-000097000000}"/>
    <hyperlink ref="H154" r:id="rId153" xr:uid="{00000000-0004-0000-0A00-000098000000}"/>
    <hyperlink ref="H155" r:id="rId154" xr:uid="{00000000-0004-0000-0A00-000099000000}"/>
    <hyperlink ref="H156" r:id="rId155" xr:uid="{00000000-0004-0000-0A00-00009A000000}"/>
    <hyperlink ref="H157" r:id="rId156" xr:uid="{00000000-0004-0000-0A00-00009B000000}"/>
    <hyperlink ref="H158" r:id="rId157" xr:uid="{00000000-0004-0000-0A00-00009C000000}"/>
    <hyperlink ref="H159" r:id="rId158" xr:uid="{00000000-0004-0000-0A00-00009D000000}"/>
    <hyperlink ref="H160" r:id="rId159" xr:uid="{00000000-0004-0000-0A00-00009E000000}"/>
    <hyperlink ref="H161" r:id="rId160" xr:uid="{00000000-0004-0000-0A00-00009F000000}"/>
    <hyperlink ref="H162" r:id="rId161" xr:uid="{00000000-0004-0000-0A00-0000A0000000}"/>
    <hyperlink ref="H163" r:id="rId162" xr:uid="{00000000-0004-0000-0A00-0000A1000000}"/>
    <hyperlink ref="H164" r:id="rId163" xr:uid="{00000000-0004-0000-0A00-0000A2000000}"/>
    <hyperlink ref="H165" r:id="rId164" xr:uid="{00000000-0004-0000-0A00-0000A3000000}"/>
    <hyperlink ref="H166" r:id="rId165" xr:uid="{00000000-0004-0000-0A00-0000A4000000}"/>
    <hyperlink ref="H167" r:id="rId166" xr:uid="{00000000-0004-0000-0A00-0000A5000000}"/>
    <hyperlink ref="H168" r:id="rId167" xr:uid="{00000000-0004-0000-0A00-0000A6000000}"/>
    <hyperlink ref="H169" r:id="rId168" xr:uid="{00000000-0004-0000-0A00-0000A7000000}"/>
    <hyperlink ref="H170" r:id="rId169" xr:uid="{00000000-0004-0000-0A00-0000A8000000}"/>
    <hyperlink ref="H171" r:id="rId170" xr:uid="{00000000-0004-0000-0A00-0000A9000000}"/>
    <hyperlink ref="H172" r:id="rId171" xr:uid="{00000000-0004-0000-0A00-0000AA000000}"/>
    <hyperlink ref="H173" r:id="rId172" xr:uid="{00000000-0004-0000-0A00-0000AB000000}"/>
    <hyperlink ref="H174" r:id="rId173" xr:uid="{00000000-0004-0000-0A00-0000AC000000}"/>
    <hyperlink ref="H175" r:id="rId174" xr:uid="{00000000-0004-0000-0A00-0000AD000000}"/>
    <hyperlink ref="H176" r:id="rId175" xr:uid="{00000000-0004-0000-0A00-0000AE000000}"/>
    <hyperlink ref="H177" r:id="rId176" xr:uid="{00000000-0004-0000-0A00-0000AF000000}"/>
    <hyperlink ref="H178" r:id="rId177" xr:uid="{00000000-0004-0000-0A00-0000B0000000}"/>
    <hyperlink ref="H179" r:id="rId178" xr:uid="{00000000-0004-0000-0A00-0000B1000000}"/>
    <hyperlink ref="H180" r:id="rId179" xr:uid="{00000000-0004-0000-0A00-0000B2000000}"/>
    <hyperlink ref="H181" r:id="rId180" xr:uid="{00000000-0004-0000-0A00-0000B3000000}"/>
    <hyperlink ref="H182" r:id="rId181" xr:uid="{00000000-0004-0000-0A00-0000B4000000}"/>
    <hyperlink ref="H183" r:id="rId182" xr:uid="{00000000-0004-0000-0A00-0000B5000000}"/>
    <hyperlink ref="H184" r:id="rId183" xr:uid="{00000000-0004-0000-0A00-0000B6000000}"/>
    <hyperlink ref="H185" r:id="rId184" xr:uid="{00000000-0004-0000-0A00-0000B7000000}"/>
    <hyperlink ref="H186" r:id="rId185" xr:uid="{00000000-0004-0000-0A00-0000B8000000}"/>
    <hyperlink ref="H187" r:id="rId186" xr:uid="{00000000-0004-0000-0A00-0000B9000000}"/>
    <hyperlink ref="H188" r:id="rId187" xr:uid="{00000000-0004-0000-0A00-0000BA000000}"/>
    <hyperlink ref="H189" r:id="rId188" xr:uid="{00000000-0004-0000-0A00-0000BB000000}"/>
    <hyperlink ref="H190" r:id="rId189" xr:uid="{00000000-0004-0000-0A00-0000BC000000}"/>
    <hyperlink ref="H191" r:id="rId190" xr:uid="{00000000-0004-0000-0A00-0000BD000000}"/>
    <hyperlink ref="H192" r:id="rId191" xr:uid="{00000000-0004-0000-0A00-0000BE000000}"/>
    <hyperlink ref="H193" r:id="rId192" xr:uid="{00000000-0004-0000-0A00-0000BF000000}"/>
    <hyperlink ref="H194" r:id="rId193" xr:uid="{00000000-0004-0000-0A00-0000C0000000}"/>
    <hyperlink ref="H195" r:id="rId194" xr:uid="{00000000-0004-0000-0A00-0000C1000000}"/>
    <hyperlink ref="H196" r:id="rId195" xr:uid="{00000000-0004-0000-0A00-0000C2000000}"/>
    <hyperlink ref="H197" r:id="rId196" xr:uid="{00000000-0004-0000-0A00-0000C3000000}"/>
    <hyperlink ref="H198" r:id="rId197" xr:uid="{00000000-0004-0000-0A00-0000C4000000}"/>
    <hyperlink ref="H199" r:id="rId198" xr:uid="{00000000-0004-0000-0A00-0000C5000000}"/>
    <hyperlink ref="H200" r:id="rId199" xr:uid="{00000000-0004-0000-0A00-0000C6000000}"/>
    <hyperlink ref="H201" r:id="rId200" xr:uid="{00000000-0004-0000-0A00-0000C7000000}"/>
    <hyperlink ref="H202" r:id="rId201" xr:uid="{00000000-0004-0000-0A00-0000C8000000}"/>
    <hyperlink ref="H203" r:id="rId202" xr:uid="{00000000-0004-0000-0A00-0000C9000000}"/>
    <hyperlink ref="H204" r:id="rId203" xr:uid="{00000000-0004-0000-0A00-0000CA000000}"/>
    <hyperlink ref="H205" r:id="rId204" xr:uid="{00000000-0004-0000-0A00-0000CB000000}"/>
    <hyperlink ref="H206" r:id="rId205" xr:uid="{00000000-0004-0000-0A00-0000CC000000}"/>
    <hyperlink ref="H207" r:id="rId206" xr:uid="{00000000-0004-0000-0A00-0000CD000000}"/>
    <hyperlink ref="H208" r:id="rId207" xr:uid="{00000000-0004-0000-0A00-0000CE000000}"/>
    <hyperlink ref="H209" r:id="rId208" xr:uid="{00000000-0004-0000-0A00-0000CF000000}"/>
    <hyperlink ref="H210" r:id="rId209" xr:uid="{00000000-0004-0000-0A00-0000D0000000}"/>
    <hyperlink ref="H211" r:id="rId210" xr:uid="{00000000-0004-0000-0A00-0000D1000000}"/>
    <hyperlink ref="H212" r:id="rId211" xr:uid="{00000000-0004-0000-0A00-0000D2000000}"/>
    <hyperlink ref="H213" r:id="rId212" xr:uid="{00000000-0004-0000-0A00-0000D3000000}"/>
    <hyperlink ref="H214" r:id="rId213" xr:uid="{00000000-0004-0000-0A00-0000D4000000}"/>
    <hyperlink ref="H215" r:id="rId214" xr:uid="{00000000-0004-0000-0A00-0000D5000000}"/>
    <hyperlink ref="H216" r:id="rId215" xr:uid="{00000000-0004-0000-0A00-0000D6000000}"/>
    <hyperlink ref="H217" r:id="rId216" xr:uid="{00000000-0004-0000-0A00-0000D7000000}"/>
    <hyperlink ref="H218" r:id="rId217" xr:uid="{00000000-0004-0000-0A00-0000D8000000}"/>
    <hyperlink ref="H219" r:id="rId218" xr:uid="{00000000-0004-0000-0A00-0000D9000000}"/>
    <hyperlink ref="H220" r:id="rId219" xr:uid="{00000000-0004-0000-0A00-0000DA000000}"/>
    <hyperlink ref="H222" r:id="rId220" xr:uid="{00000000-0004-0000-0A00-0000DB000000}"/>
    <hyperlink ref="H223" r:id="rId221" xr:uid="{00000000-0004-0000-0A00-0000DC000000}"/>
    <hyperlink ref="H224" r:id="rId222" xr:uid="{00000000-0004-0000-0A00-0000DD000000}"/>
    <hyperlink ref="H225" r:id="rId223" xr:uid="{00000000-0004-0000-0A00-0000DE000000}"/>
    <hyperlink ref="H226" r:id="rId224" xr:uid="{00000000-0004-0000-0A00-0000DF000000}"/>
    <hyperlink ref="H227" r:id="rId225" xr:uid="{00000000-0004-0000-0A00-0000E0000000}"/>
    <hyperlink ref="H228" r:id="rId226" xr:uid="{00000000-0004-0000-0A00-0000E1000000}"/>
    <hyperlink ref="H229" r:id="rId227" xr:uid="{00000000-0004-0000-0A00-0000E2000000}"/>
    <hyperlink ref="H230" r:id="rId228" xr:uid="{00000000-0004-0000-0A00-0000E3000000}"/>
    <hyperlink ref="H231" r:id="rId229" xr:uid="{00000000-0004-0000-0A00-0000E4000000}"/>
    <hyperlink ref="H232" r:id="rId230" xr:uid="{00000000-0004-0000-0A00-0000E5000000}"/>
    <hyperlink ref="H233" r:id="rId231" xr:uid="{00000000-0004-0000-0A00-0000E6000000}"/>
    <hyperlink ref="H234" r:id="rId232" xr:uid="{00000000-0004-0000-0A00-0000E7000000}"/>
    <hyperlink ref="H235" r:id="rId233" xr:uid="{00000000-0004-0000-0A00-0000E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Phoenix</vt:lpstr>
      <vt:lpstr>Dallas</vt:lpstr>
      <vt:lpstr>Houston </vt:lpstr>
      <vt:lpstr>Chicago </vt:lpstr>
      <vt:lpstr>Seattle </vt:lpstr>
      <vt:lpstr>portland</vt:lpstr>
      <vt:lpstr>Los Ageles</vt:lpstr>
      <vt:lpstr>Denver</vt:lpstr>
      <vt:lpstr>Atlana</vt:lpstr>
      <vt:lpstr>Miami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2026-06-24T04:45:05Z</dcterms:created>
  <dcterms:modified xsi:type="dcterms:W3CDTF">2026-06-24T04:45:05Z</dcterms:modified>
</cp:coreProperties>
</file>