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esegnet-my.sharepoint.com/personal/arunkkumar_karthikeyan1_ieseg_fr/Documents/Desktop/"/>
    </mc:Choice>
  </mc:AlternateContent>
  <xr:revisionPtr revIDLastSave="123" documentId="13_ncr:1_{230046FA-435A-46C4-8DBD-10373DBE71D8}" xr6:coauthVersionLast="47" xr6:coauthVersionMax="47" xr10:uidLastSave="{14751761-C5AA-4FA4-9EF8-FC8347A5966E}"/>
  <bookViews>
    <workbookView xWindow="-108" yWindow="-108" windowWidth="23256" windowHeight="12456" xr2:uid="{00000000-000D-0000-FFFF-FFFF00000000}"/>
  </bookViews>
  <sheets>
    <sheet name="DSC" sheetId="1" r:id="rId1"/>
    <sheet name="Comparison" sheetId="2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26" i="1"/>
  <c r="E36" i="1" l="1"/>
  <c r="L19" i="1" l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C18" i="1"/>
  <c r="K4" i="1"/>
  <c r="K17" i="1" s="1"/>
  <c r="I4" i="1"/>
  <c r="I7" i="1" s="1"/>
  <c r="G4" i="1"/>
  <c r="G17" i="1" s="1"/>
  <c r="B8" i="2"/>
  <c r="C8" i="2"/>
  <c r="F4" i="2"/>
  <c r="C4" i="1"/>
  <c r="C7" i="1" s="1"/>
  <c r="E6" i="2"/>
  <c r="E4" i="2"/>
  <c r="E10" i="2"/>
  <c r="E9" i="2"/>
  <c r="F6" i="2"/>
  <c r="D4" i="1"/>
  <c r="D12" i="1" s="1"/>
  <c r="D13" i="1" s="1"/>
  <c r="B9" i="2"/>
  <c r="B10" i="2" s="1"/>
  <c r="C9" i="2"/>
  <c r="F9" i="2"/>
  <c r="L4" i="1"/>
  <c r="L7" i="1" s="1"/>
  <c r="J4" i="1"/>
  <c r="J7" i="1" s="1"/>
  <c r="H4" i="1"/>
  <c r="H7" i="1" s="1"/>
  <c r="F4" i="1"/>
  <c r="F7" i="1" s="1"/>
  <c r="E4" i="1"/>
  <c r="E7" i="1" s="1"/>
  <c r="I12" i="1" l="1"/>
  <c r="I13" i="1" s="1"/>
  <c r="I17" i="1"/>
  <c r="K7" i="1"/>
  <c r="K12" i="1"/>
  <c r="K13" i="1" s="1"/>
  <c r="K14" i="1" s="1"/>
  <c r="I14" i="1"/>
  <c r="G7" i="1"/>
  <c r="G12" i="1"/>
  <c r="G13" i="1" s="1"/>
  <c r="G14" i="1" s="1"/>
  <c r="C12" i="1"/>
  <c r="C13" i="1" s="1"/>
  <c r="C14" i="1" s="1"/>
  <c r="C17" i="1"/>
  <c r="F17" i="1"/>
  <c r="D17" i="1"/>
  <c r="D18" i="1" s="1"/>
  <c r="D7" i="1"/>
  <c r="F12" i="1"/>
  <c r="F13" i="1" s="1"/>
  <c r="F14" i="1" s="1"/>
  <c r="H12" i="1"/>
  <c r="H13" i="1" s="1"/>
  <c r="H14" i="1" s="1"/>
  <c r="H17" i="1"/>
  <c r="J12" i="1"/>
  <c r="J13" i="1" s="1"/>
  <c r="J14" i="1" s="1"/>
  <c r="J17" i="1"/>
  <c r="L12" i="1"/>
  <c r="L13" i="1" s="1"/>
  <c r="L14" i="1" s="1"/>
  <c r="L17" i="1"/>
  <c r="E12" i="1"/>
  <c r="E13" i="1" s="1"/>
  <c r="E14" i="1" s="1"/>
  <c r="E17" i="1"/>
  <c r="F10" i="2"/>
  <c r="D14" i="1" l="1"/>
  <c r="C10" i="2"/>
</calcChain>
</file>

<file path=xl/sharedStrings.xml><?xml version="1.0" encoding="utf-8"?>
<sst xmlns="http://schemas.openxmlformats.org/spreadsheetml/2006/main" count="59" uniqueCount="39">
  <si>
    <t>CAMPAIGN 7662</t>
  </si>
  <si>
    <t>Unit</t>
  </si>
  <si>
    <t>Number of Donors</t>
  </si>
  <si>
    <t>Cost of Unit</t>
  </si>
  <si>
    <t>EURO</t>
  </si>
  <si>
    <t>Gain per Donor</t>
  </si>
  <si>
    <t>Donors Contacted</t>
  </si>
  <si>
    <t>% Total</t>
  </si>
  <si>
    <t>Nbr</t>
  </si>
  <si>
    <t>Cost of Contacting</t>
  </si>
  <si>
    <t>WITH MODEL</t>
  </si>
  <si>
    <t>Cumulative Response</t>
  </si>
  <si>
    <t>%</t>
  </si>
  <si>
    <t>Cumulative Gains</t>
  </si>
  <si>
    <t>Donors</t>
  </si>
  <si>
    <t>Total Gains</t>
  </si>
  <si>
    <t>Total Profit</t>
  </si>
  <si>
    <t>RANDOM SELECTION</t>
  </si>
  <si>
    <t>Campaign 6169</t>
  </si>
  <si>
    <t>Campaign 7244</t>
  </si>
  <si>
    <t>Total Donated</t>
  </si>
  <si>
    <t>Average Donated</t>
  </si>
  <si>
    <t>Nb Contacted</t>
  </si>
  <si>
    <t>Campaign 7662</t>
  </si>
  <si>
    <t>with Model</t>
  </si>
  <si>
    <t>Random</t>
  </si>
  <si>
    <t>Average Donations per Campaign</t>
  </si>
  <si>
    <t>Last 367 Campaigns</t>
  </si>
  <si>
    <t>Last 24 Campaigns</t>
  </si>
  <si>
    <t>Average Nbr of Donors per Campaign</t>
  </si>
  <si>
    <t>Average Response Rate</t>
  </si>
  <si>
    <t>Average Response</t>
  </si>
  <si>
    <t>Nbr Donated</t>
  </si>
  <si>
    <t>We have to send the emails to 40% of our prospect clients in order to have the maximun profit</t>
  </si>
  <si>
    <t>Population Selected</t>
  </si>
  <si>
    <t>Target Reached</t>
  </si>
  <si>
    <t>Cost</t>
  </si>
  <si>
    <t>Reward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</si>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</sst>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2]\ #,##0.00"/>
    <numFmt numFmtId="165" formatCode="#,##0.0"/>
    <numFmt numFmtId="166" formatCode="0.0%"/>
    <numFmt numFmtId="167" formatCode="[$€-2]\ #,##0"/>
    <numFmt numFmtId="168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1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Border="1"/>
    <xf numFmtId="3" fontId="3" fillId="4" borderId="0" xfId="0" applyNumberFormat="1" applyFont="1" applyFill="1" applyBorder="1"/>
    <xf numFmtId="0" fontId="3" fillId="4" borderId="0" xfId="0" applyFont="1" applyFill="1" applyBorder="1" applyAlignment="1">
      <alignment horizontal="center"/>
    </xf>
    <xf numFmtId="165" fontId="3" fillId="4" borderId="0" xfId="0" applyNumberFormat="1" applyFont="1" applyFill="1" applyBorder="1"/>
    <xf numFmtId="9" fontId="3" fillId="4" borderId="0" xfId="0" applyNumberFormat="1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166" fontId="3" fillId="4" borderId="0" xfId="0" applyNumberFormat="1" applyFont="1" applyFill="1" applyBorder="1"/>
    <xf numFmtId="0" fontId="0" fillId="4" borderId="0" xfId="0" applyFill="1"/>
    <xf numFmtId="3" fontId="0" fillId="4" borderId="0" xfId="0" applyNumberFormat="1" applyFill="1"/>
    <xf numFmtId="167" fontId="0" fillId="4" borderId="0" xfId="0" applyNumberFormat="1" applyFill="1"/>
    <xf numFmtId="166" fontId="0" fillId="4" borderId="0" xfId="0" applyNumberFormat="1" applyFill="1"/>
    <xf numFmtId="0" fontId="5" fillId="4" borderId="0" xfId="0" applyFont="1" applyFill="1"/>
    <xf numFmtId="164" fontId="0" fillId="4" borderId="0" xfId="0" applyNumberFormat="1" applyFill="1"/>
    <xf numFmtId="9" fontId="3" fillId="5" borderId="0" xfId="0" applyNumberFormat="1" applyFont="1" applyFill="1" applyBorder="1"/>
    <xf numFmtId="3" fontId="0" fillId="2" borderId="0" xfId="0" applyNumberFormat="1" applyFill="1"/>
    <xf numFmtId="0" fontId="6" fillId="3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/>
    <xf numFmtId="3" fontId="3" fillId="2" borderId="0" xfId="0" applyNumberFormat="1" applyFont="1" applyFill="1" applyBorder="1"/>
    <xf numFmtId="168" fontId="0" fillId="0" borderId="0" xfId="0" applyNumberFormat="1"/>
    <xf numFmtId="168" fontId="0" fillId="4" borderId="0" xfId="0" applyNumberFormat="1" applyFill="1"/>
    <xf numFmtId="0" fontId="0" fillId="0" borderId="1" xfId="0" applyBorder="1"/>
    <xf numFmtId="9" fontId="0" fillId="0" borderId="1" xfId="0" applyNumberFormat="1" applyBorder="1"/>
    <xf numFmtId="9" fontId="0" fillId="2" borderId="1" xfId="0" applyNumberFormat="1" applyFill="1" applyBorder="1"/>
    <xf numFmtId="167" fontId="0" fillId="0" borderId="1" xfId="0" applyNumberFormat="1" applyBorder="1"/>
    <xf numFmtId="167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DSC!$E$25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DSC!$A$26:$A$35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DSC!$E$26:$E$35</c:f>
              <c:numCache>
                <c:formatCode>[$€-2]\ #,##0</c:formatCode>
                <c:ptCount val="10"/>
                <c:pt idx="0">
                  <c:v>2854</c:v>
                </c:pt>
                <c:pt idx="1">
                  <c:v>3930</c:v>
                </c:pt>
                <c:pt idx="2">
                  <c:v>5630</c:v>
                </c:pt>
                <c:pt idx="3">
                  <c:v>6440</c:v>
                </c:pt>
                <c:pt idx="4">
                  <c:v>5384</c:v>
                </c:pt>
                <c:pt idx="5">
                  <c:v>5927</c:v>
                </c:pt>
                <c:pt idx="6">
                  <c:v>5050</c:v>
                </c:pt>
                <c:pt idx="7">
                  <c:v>4634</c:v>
                </c:pt>
                <c:pt idx="8">
                  <c:v>4413</c:v>
                </c:pt>
                <c:pt idx="9">
                  <c:v>3660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8-4C53-BEEB-6C1B4172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6024"/>
        <c:axId val="360993072"/>
      </c:scatterChart>
      <c:valAx>
        <c:axId val="36099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0993072"/>
        <c:crosses val="autoZero"/>
        <c:crossBetween val="midCat"/>
      </c:valAx>
      <c:valAx>
        <c:axId val="3609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099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792480</xdr:colOff>
      <xdr:row>22</xdr:row>
      <xdr:rowOff>7620</xdr:rowOff>
    </xdr:from>
    <xdr:to>
      <xdr:col>12</xdr:col>
      <xdr:colOff>68580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02257-77CB-48F5-AB12-194606B1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criptive%20&amp;%20Predictive%20Analytics/Session%205/Hello%20Fresh%20Business%20Case/business_case_example_hellofre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arthikeyan1\Downloads\Business%20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Joost"/>
    </sheetNames>
    <sheetDataSet>
      <sheetData sheetId="0">
        <row r="11">
          <cell r="H11">
            <v>40000</v>
          </cell>
        </row>
        <row r="12">
          <cell r="H12">
            <v>80000</v>
          </cell>
        </row>
        <row r="13">
          <cell r="H13">
            <v>120000</v>
          </cell>
        </row>
        <row r="14">
          <cell r="H14">
            <v>160000</v>
          </cell>
        </row>
        <row r="15">
          <cell r="H15">
            <v>200000</v>
          </cell>
        </row>
        <row r="19">
          <cell r="I19" t="str">
            <v>Cost of contacting</v>
          </cell>
          <cell r="K19" t="str">
            <v>Revenu Random</v>
          </cell>
          <cell r="L19" t="str">
            <v>Profit Random</v>
          </cell>
        </row>
        <row r="20">
          <cell r="I20">
            <v>600000</v>
          </cell>
          <cell r="K20">
            <v>1560000</v>
          </cell>
          <cell r="L20">
            <v>960000</v>
          </cell>
        </row>
        <row r="21">
          <cell r="I21">
            <v>1200000</v>
          </cell>
          <cell r="K21">
            <v>3120000</v>
          </cell>
          <cell r="L21">
            <v>1920000</v>
          </cell>
        </row>
        <row r="22">
          <cell r="I22">
            <v>1800000</v>
          </cell>
          <cell r="K22">
            <v>4680000</v>
          </cell>
          <cell r="L22">
            <v>2880000</v>
          </cell>
        </row>
        <row r="23">
          <cell r="I23">
            <v>2400000</v>
          </cell>
          <cell r="K23">
            <v>6240000</v>
          </cell>
          <cell r="L23">
            <v>3840000</v>
          </cell>
        </row>
        <row r="24">
          <cell r="I24">
            <v>3000000</v>
          </cell>
          <cell r="K24">
            <v>7800000</v>
          </cell>
          <cell r="L24">
            <v>4800000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Profit</v>
          </cell>
        </row>
        <row r="6">
          <cell r="D6">
            <v>0.1</v>
          </cell>
          <cell r="I6">
            <v>1674.7402585723198</v>
          </cell>
        </row>
        <row r="7">
          <cell r="D7">
            <v>0.2</v>
          </cell>
          <cell r="I7">
            <v>2046.3837642871995</v>
          </cell>
        </row>
        <row r="8">
          <cell r="D8">
            <v>0.3</v>
          </cell>
          <cell r="I8">
            <v>4155.489607145335</v>
          </cell>
        </row>
        <row r="9">
          <cell r="D9">
            <v>0.4</v>
          </cell>
          <cell r="I9">
            <v>5178.6814892889342</v>
          </cell>
        </row>
        <row r="10">
          <cell r="D10">
            <v>0.5</v>
          </cell>
          <cell r="I10">
            <v>4030.0454500034666</v>
          </cell>
        </row>
        <row r="11">
          <cell r="D11">
            <v>0.6</v>
          </cell>
          <cell r="I11">
            <v>5053.2373321470695</v>
          </cell>
        </row>
        <row r="12">
          <cell r="D12">
            <v>0.7</v>
          </cell>
          <cell r="I12">
            <v>3904.6012928616037</v>
          </cell>
        </row>
        <row r="13">
          <cell r="D13">
            <v>0.8</v>
          </cell>
          <cell r="I13">
            <v>2755.9652535761343</v>
          </cell>
        </row>
        <row r="14">
          <cell r="D14">
            <v>0.9</v>
          </cell>
          <cell r="I14">
            <v>955.78083786194838</v>
          </cell>
        </row>
        <row r="15">
          <cell r="D15">
            <v>1</v>
          </cell>
          <cell r="I15">
            <v>-627.22078570933081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I17" sqref="I17"/>
    </sheetView>
  </sheetViews>
  <sheetFormatPr defaultColWidth="8.88671875" defaultRowHeight="13.8" x14ac:dyDescent="0.3"/>
  <cols>
    <col min="1" max="1" width="20.44140625" style="1" bestFit="1" customWidth="1"/>
    <col min="2" max="2" width="13.77734375" style="1" bestFit="1" customWidth="1"/>
    <col min="3" max="3" width="9.77734375" style="1" bestFit="1" customWidth="1"/>
    <col min="4" max="4" width="8.109375" style="1" bestFit="1" customWidth="1"/>
    <col min="5" max="12" width="15" style="1" customWidth="1"/>
    <col min="13" max="13" width="9.88671875" style="1" customWidth="1"/>
    <col min="14" max="14" width="16.5546875" style="1" bestFit="1" customWidth="1"/>
    <col min="15" max="19" width="8.88671875" style="1"/>
    <col min="20" max="20" width="8.109375" style="1" customWidth="1"/>
    <col min="21" max="16384" width="8.88671875" style="1"/>
  </cols>
  <sheetData>
    <row r="1" spans="1:12" x14ac:dyDescent="0.3">
      <c r="A1" s="23" t="s">
        <v>0</v>
      </c>
      <c r="B1" s="24" t="s">
        <v>1</v>
      </c>
      <c r="C1" s="24"/>
      <c r="D1" s="24"/>
      <c r="E1" s="25"/>
      <c r="F1" s="25"/>
      <c r="G1" s="25"/>
      <c r="H1" s="25"/>
      <c r="I1" s="25"/>
      <c r="J1" s="25"/>
      <c r="K1" s="25"/>
      <c r="L1" s="25"/>
    </row>
    <row r="2" spans="1:12" x14ac:dyDescent="0.3">
      <c r="A2" s="26" t="s">
        <v>6</v>
      </c>
      <c r="B2" s="5" t="s">
        <v>7</v>
      </c>
      <c r="C2" s="7">
        <v>0.1</v>
      </c>
      <c r="D2" s="7">
        <v>0.2</v>
      </c>
      <c r="E2" s="7">
        <v>0.3</v>
      </c>
      <c r="F2" s="7">
        <v>0.4</v>
      </c>
      <c r="G2" s="7">
        <v>0.5</v>
      </c>
      <c r="H2" s="7">
        <v>0.6</v>
      </c>
      <c r="I2" s="7">
        <v>0.7</v>
      </c>
      <c r="J2" s="7">
        <v>0.8</v>
      </c>
      <c r="K2" s="7">
        <v>0.9</v>
      </c>
      <c r="L2" s="7">
        <v>1</v>
      </c>
    </row>
    <row r="3" spans="1:12" x14ac:dyDescent="0.3">
      <c r="A3" s="3" t="s">
        <v>2</v>
      </c>
      <c r="B3" s="3"/>
      <c r="C3" s="4">
        <v>26522</v>
      </c>
      <c r="D3" s="4">
        <v>26522</v>
      </c>
      <c r="E3" s="4">
        <v>26522</v>
      </c>
      <c r="F3" s="4">
        <v>26522</v>
      </c>
      <c r="G3" s="4">
        <v>26522</v>
      </c>
      <c r="H3" s="4">
        <v>26522</v>
      </c>
      <c r="I3" s="4">
        <v>26522</v>
      </c>
      <c r="J3" s="4">
        <v>26522</v>
      </c>
      <c r="K3" s="4">
        <v>26522</v>
      </c>
      <c r="L3" s="4">
        <v>26522</v>
      </c>
    </row>
    <row r="4" spans="1:12" x14ac:dyDescent="0.3">
      <c r="A4" s="3" t="s">
        <v>6</v>
      </c>
      <c r="B4" s="5" t="s">
        <v>8</v>
      </c>
      <c r="C4" s="4">
        <f t="shared" ref="C4:L4" si="0">C3*C2</f>
        <v>2652.2000000000003</v>
      </c>
      <c r="D4" s="4">
        <f t="shared" si="0"/>
        <v>5304.4000000000005</v>
      </c>
      <c r="E4" s="4">
        <f t="shared" si="0"/>
        <v>7956.5999999999995</v>
      </c>
      <c r="F4" s="4">
        <f t="shared" si="0"/>
        <v>10608.800000000001</v>
      </c>
      <c r="G4" s="4">
        <f t="shared" si="0"/>
        <v>13261</v>
      </c>
      <c r="H4" s="4">
        <f t="shared" si="0"/>
        <v>15913.199999999999</v>
      </c>
      <c r="I4" s="4">
        <f t="shared" si="0"/>
        <v>18565.399999999998</v>
      </c>
      <c r="J4" s="4">
        <f t="shared" si="0"/>
        <v>21217.600000000002</v>
      </c>
      <c r="K4" s="4">
        <f t="shared" si="0"/>
        <v>23869.8</v>
      </c>
      <c r="L4" s="4">
        <f t="shared" si="0"/>
        <v>26522</v>
      </c>
    </row>
    <row r="5" spans="1:12" x14ac:dyDescent="0.3">
      <c r="A5" s="3" t="s">
        <v>5</v>
      </c>
      <c r="B5" s="5" t="s">
        <v>4</v>
      </c>
      <c r="C5" s="4">
        <v>67</v>
      </c>
      <c r="D5" s="4">
        <v>67</v>
      </c>
      <c r="E5" s="4">
        <v>67</v>
      </c>
      <c r="F5" s="4">
        <v>67</v>
      </c>
      <c r="G5" s="4">
        <v>67</v>
      </c>
      <c r="H5" s="4">
        <v>67</v>
      </c>
      <c r="I5" s="4">
        <v>67</v>
      </c>
      <c r="J5" s="4">
        <v>67</v>
      </c>
      <c r="K5" s="4">
        <v>67</v>
      </c>
      <c r="L5" s="4">
        <v>67</v>
      </c>
    </row>
    <row r="6" spans="1:12" x14ac:dyDescent="0.3">
      <c r="A6" s="3" t="s">
        <v>3</v>
      </c>
      <c r="B6" s="5" t="s">
        <v>4</v>
      </c>
      <c r="C6" s="6">
        <v>0.8</v>
      </c>
      <c r="D6" s="6">
        <v>0.8</v>
      </c>
      <c r="E6" s="6">
        <v>0.8</v>
      </c>
      <c r="F6" s="6">
        <v>0.8</v>
      </c>
      <c r="G6" s="6">
        <v>0.8</v>
      </c>
      <c r="H6" s="6">
        <v>0.8</v>
      </c>
      <c r="I6" s="6">
        <v>0.8</v>
      </c>
      <c r="J6" s="6">
        <v>0.8</v>
      </c>
      <c r="K6" s="6">
        <v>0.8</v>
      </c>
      <c r="L6" s="6">
        <v>0.8</v>
      </c>
    </row>
    <row r="7" spans="1:12" x14ac:dyDescent="0.3">
      <c r="A7" s="26" t="s">
        <v>9</v>
      </c>
      <c r="B7" s="8"/>
      <c r="C7" s="4">
        <f t="shared" ref="C7:L7" si="1">C4*C6</f>
        <v>2121.7600000000002</v>
      </c>
      <c r="D7" s="4">
        <f t="shared" si="1"/>
        <v>4243.5200000000004</v>
      </c>
      <c r="E7" s="4">
        <f t="shared" si="1"/>
        <v>6365.28</v>
      </c>
      <c r="F7" s="4">
        <f t="shared" si="1"/>
        <v>8487.0400000000009</v>
      </c>
      <c r="G7" s="4">
        <f t="shared" si="1"/>
        <v>10608.800000000001</v>
      </c>
      <c r="H7" s="4">
        <f t="shared" si="1"/>
        <v>12730.56</v>
      </c>
      <c r="I7" s="4">
        <f t="shared" si="1"/>
        <v>14852.32</v>
      </c>
      <c r="J7" s="4">
        <f t="shared" si="1"/>
        <v>16974.080000000002</v>
      </c>
      <c r="K7" s="4">
        <f t="shared" si="1"/>
        <v>19095.84</v>
      </c>
      <c r="L7" s="4">
        <f t="shared" si="1"/>
        <v>21217.600000000002</v>
      </c>
    </row>
    <row r="8" spans="1:12" x14ac:dyDescent="0.3">
      <c r="A8" s="27" t="s">
        <v>10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3">
      <c r="A9" s="3" t="s">
        <v>31</v>
      </c>
      <c r="B9" s="5" t="s">
        <v>12</v>
      </c>
      <c r="C9" s="10">
        <v>1.4E-2</v>
      </c>
      <c r="D9" s="10">
        <v>1.4E-2</v>
      </c>
      <c r="E9" s="10">
        <v>1.4E-2</v>
      </c>
      <c r="F9" s="10">
        <v>1.4E-2</v>
      </c>
      <c r="G9" s="10">
        <v>1.4E-2</v>
      </c>
      <c r="H9" s="10">
        <v>1.4E-2</v>
      </c>
      <c r="I9" s="10">
        <v>1.4E-2</v>
      </c>
      <c r="J9" s="10">
        <v>1.4E-2</v>
      </c>
      <c r="K9" s="10">
        <v>1.4E-2</v>
      </c>
      <c r="L9" s="10">
        <v>1.4E-2</v>
      </c>
    </row>
    <row r="10" spans="1:12" x14ac:dyDescent="0.3">
      <c r="A10" s="3" t="s">
        <v>11</v>
      </c>
      <c r="B10" s="5" t="s">
        <v>12</v>
      </c>
      <c r="C10" s="10">
        <v>2.8000000000000001E-2</v>
      </c>
      <c r="D10" s="10">
        <v>2.3E-2</v>
      </c>
      <c r="E10" s="10">
        <v>2.2499999999999999E-2</v>
      </c>
      <c r="F10" s="10">
        <v>2.1000000000000001E-2</v>
      </c>
      <c r="G10" s="10">
        <v>1.7999999999999999E-2</v>
      </c>
      <c r="H10" s="10">
        <v>1.7500000000000002E-2</v>
      </c>
      <c r="I10" s="10">
        <v>1.6E-2</v>
      </c>
      <c r="J10" s="10">
        <v>1.52E-2</v>
      </c>
      <c r="K10" s="10">
        <v>1.47E-2</v>
      </c>
      <c r="L10" s="10">
        <v>1.4E-2</v>
      </c>
    </row>
    <row r="11" spans="1:12" x14ac:dyDescent="0.3">
      <c r="A11" s="3" t="s">
        <v>13</v>
      </c>
      <c r="B11" s="5" t="s">
        <v>12</v>
      </c>
      <c r="C11" s="7">
        <v>0.3</v>
      </c>
      <c r="D11" s="7">
        <v>0.42</v>
      </c>
      <c r="E11" s="7">
        <v>0.56999999999999995</v>
      </c>
      <c r="F11" s="7">
        <v>0.66</v>
      </c>
      <c r="G11" s="7">
        <v>0.73</v>
      </c>
      <c r="H11" s="7">
        <v>0.83</v>
      </c>
      <c r="I11" s="7">
        <v>0.87</v>
      </c>
      <c r="J11" s="7">
        <v>0.92</v>
      </c>
      <c r="K11" s="7">
        <v>0.97</v>
      </c>
      <c r="L11" s="7">
        <v>1</v>
      </c>
    </row>
    <row r="12" spans="1:12" x14ac:dyDescent="0.3">
      <c r="A12" s="3" t="s">
        <v>14</v>
      </c>
      <c r="B12" s="5" t="s">
        <v>8</v>
      </c>
      <c r="C12" s="4">
        <f>C4*C10</f>
        <v>74.261600000000016</v>
      </c>
      <c r="D12" s="4">
        <f>D4*D10</f>
        <v>122.00120000000001</v>
      </c>
      <c r="E12" s="4">
        <f t="shared" ref="E12:L12" si="2">E4*E10</f>
        <v>179.02349999999998</v>
      </c>
      <c r="F12" s="4">
        <f t="shared" si="2"/>
        <v>222.78480000000005</v>
      </c>
      <c r="G12" s="4">
        <f t="shared" ref="G12" si="3">G4*G10</f>
        <v>238.69799999999998</v>
      </c>
      <c r="H12" s="4">
        <f t="shared" si="2"/>
        <v>278.48099999999999</v>
      </c>
      <c r="I12" s="4">
        <f t="shared" ref="I12" si="4">I4*I10</f>
        <v>297.04639999999995</v>
      </c>
      <c r="J12" s="4">
        <f t="shared" si="2"/>
        <v>322.50752000000006</v>
      </c>
      <c r="K12" s="4">
        <f t="shared" ref="K12" si="5">K4*K10</f>
        <v>350.88605999999999</v>
      </c>
      <c r="L12" s="4">
        <f t="shared" si="2"/>
        <v>371.30799999999999</v>
      </c>
    </row>
    <row r="13" spans="1:12" x14ac:dyDescent="0.3">
      <c r="A13" s="3" t="s">
        <v>15</v>
      </c>
      <c r="B13" s="5" t="s">
        <v>4</v>
      </c>
      <c r="C13" s="4">
        <f>C5*C12</f>
        <v>4975.5272000000014</v>
      </c>
      <c r="D13" s="4">
        <f>D5*D12</f>
        <v>8174.0804000000007</v>
      </c>
      <c r="E13" s="4">
        <f t="shared" ref="E13:L13" si="6">E5*E12</f>
        <v>11994.574499999999</v>
      </c>
      <c r="F13" s="4">
        <f t="shared" si="6"/>
        <v>14926.581600000003</v>
      </c>
      <c r="G13" s="4">
        <f t="shared" ref="G13" si="7">G5*G12</f>
        <v>15992.765999999998</v>
      </c>
      <c r="H13" s="4">
        <f t="shared" si="6"/>
        <v>18658.226999999999</v>
      </c>
      <c r="I13" s="4">
        <f t="shared" ref="I13" si="8">I5*I12</f>
        <v>19902.108799999998</v>
      </c>
      <c r="J13" s="4">
        <f t="shared" si="6"/>
        <v>21608.003840000005</v>
      </c>
      <c r="K13" s="4">
        <f t="shared" ref="K13" si="9">K5*K12</f>
        <v>23509.366019999998</v>
      </c>
      <c r="L13" s="4">
        <f t="shared" si="6"/>
        <v>24877.635999999999</v>
      </c>
    </row>
    <row r="14" spans="1:12" x14ac:dyDescent="0.3">
      <c r="A14" s="3" t="s">
        <v>16</v>
      </c>
      <c r="B14" s="5" t="s">
        <v>4</v>
      </c>
      <c r="C14" s="4">
        <f>C13-C7</f>
        <v>2853.7672000000011</v>
      </c>
      <c r="D14" s="4">
        <f>D13-D7</f>
        <v>3930.5604000000003</v>
      </c>
      <c r="E14" s="4">
        <f t="shared" ref="E14:L14" si="10">E13-E7</f>
        <v>5629.2944999999991</v>
      </c>
      <c r="F14" s="28">
        <f t="shared" si="10"/>
        <v>6439.5416000000023</v>
      </c>
      <c r="G14" s="4">
        <f>G13-G7</f>
        <v>5383.9659999999967</v>
      </c>
      <c r="H14" s="4">
        <f>H13-H7</f>
        <v>5927.6669999999995</v>
      </c>
      <c r="I14" s="4">
        <f>I13-I7</f>
        <v>5049.7887999999984</v>
      </c>
      <c r="J14" s="4">
        <f t="shared" si="10"/>
        <v>4633.9238400000031</v>
      </c>
      <c r="K14" s="4">
        <f>K13-K7</f>
        <v>4413.5260199999975</v>
      </c>
      <c r="L14" s="4">
        <f t="shared" si="10"/>
        <v>3660.0359999999964</v>
      </c>
    </row>
    <row r="15" spans="1:12" x14ac:dyDescent="0.3">
      <c r="A15" s="27" t="s">
        <v>17</v>
      </c>
      <c r="B15" s="9"/>
      <c r="C15" s="9"/>
      <c r="D15" s="17"/>
      <c r="E15" s="9"/>
      <c r="F15" s="9"/>
      <c r="G15" s="9"/>
      <c r="H15" s="9"/>
      <c r="I15" s="9"/>
      <c r="J15" s="9"/>
      <c r="K15" s="9"/>
      <c r="L15" s="9"/>
    </row>
    <row r="16" spans="1:12" x14ac:dyDescent="0.3">
      <c r="A16" s="3" t="s">
        <v>31</v>
      </c>
      <c r="B16" s="5" t="s">
        <v>12</v>
      </c>
      <c r="C16" s="10">
        <v>1.7999999999999999E-2</v>
      </c>
      <c r="D16" s="10">
        <v>1.7999999999999999E-2</v>
      </c>
      <c r="E16" s="10">
        <v>1.7999999999999999E-2</v>
      </c>
      <c r="F16" s="10">
        <v>1.7999999999999999E-2</v>
      </c>
      <c r="G16" s="10">
        <v>1.7999999999999999E-2</v>
      </c>
      <c r="H16" s="10">
        <v>1.7999999999999999E-2</v>
      </c>
      <c r="I16" s="10">
        <v>1.7999999999999999E-2</v>
      </c>
      <c r="J16" s="10">
        <v>1.7999999999999999E-2</v>
      </c>
      <c r="K16" s="10">
        <v>1.7999999999999999E-2</v>
      </c>
      <c r="L16" s="10">
        <v>1.7999999999999999E-2</v>
      </c>
    </row>
    <row r="17" spans="1:12" x14ac:dyDescent="0.3">
      <c r="A17" s="3" t="s">
        <v>14</v>
      </c>
      <c r="B17" s="5" t="s">
        <v>8</v>
      </c>
      <c r="C17" s="4">
        <f t="shared" ref="C17:L17" si="11">C4*C16</f>
        <v>47.739600000000003</v>
      </c>
      <c r="D17" s="4">
        <f t="shared" si="11"/>
        <v>95.479200000000006</v>
      </c>
      <c r="E17" s="4">
        <f t="shared" si="11"/>
        <v>143.21879999999999</v>
      </c>
      <c r="F17" s="4">
        <f t="shared" si="11"/>
        <v>190.95840000000001</v>
      </c>
      <c r="G17" s="4">
        <f t="shared" si="11"/>
        <v>238.69799999999998</v>
      </c>
      <c r="H17" s="4">
        <f t="shared" si="11"/>
        <v>286.43759999999997</v>
      </c>
      <c r="I17" s="4">
        <f t="shared" si="11"/>
        <v>334.17719999999991</v>
      </c>
      <c r="J17" s="4">
        <f t="shared" si="11"/>
        <v>381.91680000000002</v>
      </c>
      <c r="K17" s="4">
        <f t="shared" si="11"/>
        <v>429.65639999999996</v>
      </c>
      <c r="L17" s="4">
        <f t="shared" si="11"/>
        <v>477.39599999999996</v>
      </c>
    </row>
    <row r="18" spans="1:12" x14ac:dyDescent="0.3">
      <c r="A18" s="3" t="s">
        <v>15</v>
      </c>
      <c r="B18" s="5" t="s">
        <v>4</v>
      </c>
      <c r="C18" s="4">
        <f>$C$5*C17</f>
        <v>3198.5532000000003</v>
      </c>
      <c r="D18" s="4">
        <f>$D$5*D17</f>
        <v>6397.1064000000006</v>
      </c>
      <c r="E18" s="4">
        <f>$E$5*E17</f>
        <v>9595.659599999999</v>
      </c>
      <c r="F18" s="4">
        <f>$F$5*F17</f>
        <v>12794.212800000001</v>
      </c>
      <c r="G18" s="4">
        <f>$G$5*G17</f>
        <v>15992.765999999998</v>
      </c>
      <c r="H18" s="4">
        <f>$H$5*H17</f>
        <v>19191.319199999998</v>
      </c>
      <c r="I18" s="4">
        <f>$I$5*I17</f>
        <v>22389.872399999993</v>
      </c>
      <c r="J18" s="4">
        <f>$J$5*J17</f>
        <v>25588.425600000002</v>
      </c>
      <c r="K18" s="4">
        <f>$K$5*K17</f>
        <v>28786.978799999997</v>
      </c>
      <c r="L18" s="4">
        <f>$L$5*L17</f>
        <v>31985.531999999996</v>
      </c>
    </row>
    <row r="19" spans="1:12" x14ac:dyDescent="0.3">
      <c r="A19" s="3" t="s">
        <v>16</v>
      </c>
      <c r="B19" s="5" t="s">
        <v>4</v>
      </c>
      <c r="C19" s="4">
        <f>C18-C7</f>
        <v>1076.7932000000001</v>
      </c>
      <c r="D19" s="4">
        <f t="shared" ref="D19:L19" si="12">D18-D7</f>
        <v>2153.5864000000001</v>
      </c>
      <c r="E19" s="4">
        <f t="shared" si="12"/>
        <v>3230.3795999999993</v>
      </c>
      <c r="F19" s="4">
        <f t="shared" si="12"/>
        <v>4307.1728000000003</v>
      </c>
      <c r="G19" s="4">
        <f t="shared" si="12"/>
        <v>5383.9659999999967</v>
      </c>
      <c r="H19" s="4">
        <f t="shared" si="12"/>
        <v>6460.7591999999986</v>
      </c>
      <c r="I19" s="4">
        <f t="shared" si="12"/>
        <v>7537.5523999999932</v>
      </c>
      <c r="J19" s="4">
        <f t="shared" si="12"/>
        <v>8614.3456000000006</v>
      </c>
      <c r="K19" s="4">
        <f t="shared" si="12"/>
        <v>9691.138799999997</v>
      </c>
      <c r="L19" s="4">
        <f t="shared" si="12"/>
        <v>10767.931999999993</v>
      </c>
    </row>
    <row r="22" spans="1:12" x14ac:dyDescent="0.3">
      <c r="A22" s="2" t="s">
        <v>33</v>
      </c>
    </row>
    <row r="25" spans="1:12" ht="14.4" x14ac:dyDescent="0.3">
      <c r="A25" s="31" t="s">
        <v>34</v>
      </c>
      <c r="B25" s="31" t="s">
        <v>35</v>
      </c>
      <c r="C25" s="31" t="s">
        <v>36</v>
      </c>
      <c r="D25" s="31" t="s">
        <v>37</v>
      </c>
      <c r="E25" s="31" t="s">
        <v>38</v>
      </c>
      <c r="F25" s="11"/>
    </row>
    <row r="26" spans="1:12" ht="14.4" x14ac:dyDescent="0.3">
      <c r="A26" s="32">
        <v>0.1</v>
      </c>
      <c r="B26" s="32">
        <v>0.3</v>
      </c>
      <c r="C26" s="34">
        <v>2122</v>
      </c>
      <c r="D26" s="34">
        <v>4976</v>
      </c>
      <c r="E26" s="34">
        <f>D26-C26</f>
        <v>2854</v>
      </c>
      <c r="F26" s="30"/>
    </row>
    <row r="27" spans="1:12" ht="14.4" x14ac:dyDescent="0.3">
      <c r="A27" s="32">
        <v>0.2</v>
      </c>
      <c r="B27" s="32">
        <v>0.42</v>
      </c>
      <c r="C27" s="34">
        <v>4244</v>
      </c>
      <c r="D27" s="34">
        <v>8174</v>
      </c>
      <c r="E27" s="34">
        <f t="shared" ref="E27:E35" si="13">D27-C27</f>
        <v>3930</v>
      </c>
      <c r="F27" s="30"/>
    </row>
    <row r="28" spans="1:12" ht="14.4" x14ac:dyDescent="0.3">
      <c r="A28" s="32">
        <v>0.3</v>
      </c>
      <c r="B28" s="32">
        <v>0.56999999999999995</v>
      </c>
      <c r="C28" s="34">
        <v>6365</v>
      </c>
      <c r="D28" s="34">
        <v>11995</v>
      </c>
      <c r="E28" s="34">
        <f t="shared" si="13"/>
        <v>5630</v>
      </c>
      <c r="F28" s="30"/>
    </row>
    <row r="29" spans="1:12" ht="14.4" x14ac:dyDescent="0.3">
      <c r="A29" s="33">
        <v>0.4</v>
      </c>
      <c r="B29" s="33">
        <v>0.66</v>
      </c>
      <c r="C29" s="35">
        <v>8487</v>
      </c>
      <c r="D29" s="35">
        <v>14927</v>
      </c>
      <c r="E29" s="35">
        <f t="shared" si="13"/>
        <v>6440</v>
      </c>
      <c r="F29" s="30"/>
    </row>
    <row r="30" spans="1:12" ht="14.4" x14ac:dyDescent="0.3">
      <c r="A30" s="32">
        <v>0.5</v>
      </c>
      <c r="B30" s="32">
        <v>0.73</v>
      </c>
      <c r="C30" s="34">
        <v>10609</v>
      </c>
      <c r="D30" s="34">
        <v>15993</v>
      </c>
      <c r="E30" s="34">
        <f t="shared" si="13"/>
        <v>5384</v>
      </c>
      <c r="F30" s="30"/>
    </row>
    <row r="31" spans="1:12" ht="14.4" x14ac:dyDescent="0.3">
      <c r="A31" s="32">
        <v>0.6</v>
      </c>
      <c r="B31" s="32">
        <v>0.83</v>
      </c>
      <c r="C31" s="34">
        <v>12731</v>
      </c>
      <c r="D31" s="34">
        <v>18658</v>
      </c>
      <c r="E31" s="34">
        <f t="shared" si="13"/>
        <v>5927</v>
      </c>
      <c r="F31" s="30"/>
    </row>
    <row r="32" spans="1:12" ht="14.4" x14ac:dyDescent="0.3">
      <c r="A32" s="32">
        <v>0.7</v>
      </c>
      <c r="B32" s="32">
        <v>0.87</v>
      </c>
      <c r="C32" s="34">
        <v>14852</v>
      </c>
      <c r="D32" s="34">
        <v>19902</v>
      </c>
      <c r="E32" s="34">
        <f t="shared" si="13"/>
        <v>5050</v>
      </c>
      <c r="F32" s="30"/>
    </row>
    <row r="33" spans="1:6" ht="14.4" x14ac:dyDescent="0.3">
      <c r="A33" s="32">
        <v>0.8</v>
      </c>
      <c r="B33" s="32">
        <v>0.92</v>
      </c>
      <c r="C33" s="34">
        <v>16974</v>
      </c>
      <c r="D33" s="34">
        <v>21608</v>
      </c>
      <c r="E33" s="34">
        <f t="shared" si="13"/>
        <v>4634</v>
      </c>
      <c r="F33" s="30"/>
    </row>
    <row r="34" spans="1:6" ht="14.4" x14ac:dyDescent="0.3">
      <c r="A34" s="32">
        <v>0.9</v>
      </c>
      <c r="B34" s="32">
        <v>0.97</v>
      </c>
      <c r="C34" s="34">
        <v>19096</v>
      </c>
      <c r="D34" s="34">
        <v>23509</v>
      </c>
      <c r="E34" s="34">
        <f t="shared" si="13"/>
        <v>4413</v>
      </c>
      <c r="F34" s="30"/>
    </row>
    <row r="35" spans="1:6" ht="14.4" x14ac:dyDescent="0.3">
      <c r="A35" s="32">
        <v>1</v>
      </c>
      <c r="B35" s="32">
        <v>1</v>
      </c>
      <c r="C35" s="34">
        <v>21218</v>
      </c>
      <c r="D35" s="34">
        <v>24878</v>
      </c>
      <c r="E35" s="34">
        <f t="shared" si="13"/>
        <v>3660</v>
      </c>
      <c r="F35" s="30"/>
    </row>
    <row r="36" spans="1:6" ht="14.4" x14ac:dyDescent="0.3">
      <c r="A36"/>
      <c r="B36"/>
      <c r="C36"/>
      <c r="D36"/>
      <c r="E36" s="29">
        <f>MAX(E26:E35)</f>
        <v>6440</v>
      </c>
      <c r="F36" s="3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CBA4-BF08-4ABA-A019-5203CD3DEE93}">
  <dimension ref="A1:J10"/>
  <sheetViews>
    <sheetView workbookViewId="0">
      <selection activeCell="C9" sqref="C9"/>
    </sheetView>
  </sheetViews>
  <sheetFormatPr defaultColWidth="9" defaultRowHeight="14.4" x14ac:dyDescent="0.3"/>
  <cols>
    <col min="1" max="1" width="20.21875" style="11" bestFit="1" customWidth="1"/>
    <col min="2" max="2" width="13.21875" style="11" bestFit="1" customWidth="1"/>
    <col min="3" max="3" width="15.5546875" style="11" customWidth="1"/>
    <col min="4" max="4" width="3.21875" style="11" customWidth="1"/>
    <col min="5" max="5" width="15.21875" style="11" customWidth="1"/>
    <col min="6" max="6" width="13.21875" style="11" bestFit="1" customWidth="1"/>
    <col min="7" max="7" width="9" style="11"/>
    <col min="8" max="8" width="31.6640625" style="11" bestFit="1" customWidth="1"/>
    <col min="9" max="9" width="10" style="11" customWidth="1"/>
    <col min="10" max="16384" width="9" style="11"/>
  </cols>
  <sheetData>
    <row r="1" spans="1:10" x14ac:dyDescent="0.3">
      <c r="A1" s="2"/>
    </row>
    <row r="2" spans="1:10" x14ac:dyDescent="0.3">
      <c r="E2" s="22" t="s">
        <v>24</v>
      </c>
      <c r="F2" s="22" t="s">
        <v>25</v>
      </c>
    </row>
    <row r="3" spans="1:10" x14ac:dyDescent="0.3">
      <c r="A3" s="19"/>
      <c r="B3" s="20" t="s">
        <v>18</v>
      </c>
      <c r="C3" s="21" t="s">
        <v>19</v>
      </c>
      <c r="D3" s="21"/>
      <c r="E3" s="21" t="s">
        <v>23</v>
      </c>
      <c r="F3" s="21" t="s">
        <v>23</v>
      </c>
      <c r="H3" s="11" t="s">
        <v>26</v>
      </c>
      <c r="I3" s="13">
        <v>15039.263999999999</v>
      </c>
      <c r="J3" s="15" t="s">
        <v>27</v>
      </c>
    </row>
    <row r="4" spans="1:10" x14ac:dyDescent="0.3">
      <c r="A4" s="11" t="s">
        <v>20</v>
      </c>
      <c r="B4" s="13">
        <v>98653.56</v>
      </c>
      <c r="C4" s="13">
        <v>18616</v>
      </c>
      <c r="D4" s="13"/>
      <c r="E4" s="13">
        <f>E6*E5</f>
        <v>1599.1559999999999</v>
      </c>
      <c r="F4" s="13">
        <f>F6*F5</f>
        <v>31985.531999999996</v>
      </c>
      <c r="I4" s="13">
        <v>7635.12</v>
      </c>
      <c r="J4" s="15" t="s">
        <v>28</v>
      </c>
    </row>
    <row r="5" spans="1:10" x14ac:dyDescent="0.3">
      <c r="A5" s="11" t="s">
        <v>21</v>
      </c>
      <c r="B5" s="13">
        <v>82.832543999999999</v>
      </c>
      <c r="C5" s="13">
        <v>51.567867</v>
      </c>
      <c r="D5" s="13"/>
      <c r="E5" s="13">
        <v>67</v>
      </c>
      <c r="F5" s="13">
        <v>67</v>
      </c>
      <c r="H5" s="11" t="s">
        <v>29</v>
      </c>
      <c r="I5" s="18">
        <v>200955</v>
      </c>
      <c r="J5" s="15" t="s">
        <v>27</v>
      </c>
    </row>
    <row r="6" spans="1:10" x14ac:dyDescent="0.3">
      <c r="A6" s="11" t="s">
        <v>32</v>
      </c>
      <c r="B6" s="12">
        <v>957</v>
      </c>
      <c r="C6" s="12">
        <v>217</v>
      </c>
      <c r="D6" s="13"/>
      <c r="E6" s="12">
        <f>E7*E8</f>
        <v>23.867999999999999</v>
      </c>
      <c r="F6" s="12">
        <f>F7*F8</f>
        <v>477.39599999999996</v>
      </c>
      <c r="I6" s="18">
        <v>5321</v>
      </c>
      <c r="J6" s="15" t="s">
        <v>28</v>
      </c>
    </row>
    <row r="7" spans="1:10" x14ac:dyDescent="0.3">
      <c r="A7" s="11" t="s">
        <v>22</v>
      </c>
      <c r="B7" s="12">
        <v>34874</v>
      </c>
      <c r="C7" s="12">
        <v>25645</v>
      </c>
      <c r="D7" s="13"/>
      <c r="E7" s="12">
        <v>1326</v>
      </c>
      <c r="F7" s="12">
        <v>26522</v>
      </c>
      <c r="I7" s="16"/>
    </row>
    <row r="8" spans="1:10" x14ac:dyDescent="0.3">
      <c r="A8" s="11" t="s">
        <v>30</v>
      </c>
      <c r="B8" s="14">
        <f>B6/B7</f>
        <v>2.7441647072317485E-2</v>
      </c>
      <c r="C8" s="14">
        <f>C6/C7</f>
        <v>8.4616884382920643E-3</v>
      </c>
      <c r="D8" s="13"/>
      <c r="E8" s="14">
        <v>1.7999999999999999E-2</v>
      </c>
      <c r="F8" s="14">
        <v>1.7999999999999999E-2</v>
      </c>
      <c r="I8" s="16"/>
    </row>
    <row r="9" spans="1:10" x14ac:dyDescent="0.3">
      <c r="A9" s="11" t="s">
        <v>9</v>
      </c>
      <c r="B9" s="13">
        <f>0.87*B7</f>
        <v>30340.38</v>
      </c>
      <c r="C9" s="13">
        <f>0.55*C7</f>
        <v>14104.750000000002</v>
      </c>
      <c r="D9" s="13"/>
      <c r="E9" s="13">
        <f>0.8*E7</f>
        <v>1060.8</v>
      </c>
      <c r="F9" s="13">
        <f>0.8*F7</f>
        <v>21217.600000000002</v>
      </c>
    </row>
    <row r="10" spans="1:10" x14ac:dyDescent="0.3">
      <c r="A10" s="11" t="s">
        <v>16</v>
      </c>
      <c r="B10" s="13">
        <f>B4-B9</f>
        <v>68313.179999999993</v>
      </c>
      <c r="C10" s="13">
        <f>C4-C9</f>
        <v>4511.2499999999982</v>
      </c>
      <c r="D10" s="13"/>
      <c r="E10" s="13">
        <f>E4-E9</f>
        <v>538.35599999999999</v>
      </c>
      <c r="F10" s="13">
        <f>F4-F9</f>
        <v>10767.931999999993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DSC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Karakoulian1 Maria</dc:creator>
  <cp:keywords/>
  <dc:description/>
  <cp:lastModifiedBy>KARTHIKEYAN1 Arunkkumar</cp:lastModifiedBy>
  <cp:revision/>
  <dcterms:created xsi:type="dcterms:W3CDTF">2015-06-05T18:19:34Z</dcterms:created>
  <dcterms:modified xsi:type="dcterms:W3CDTF">2023-01-09T06:39:43Z</dcterms:modified>
  <cp:category/>
  <cp:contentStatus/>
</cp:coreProperties>
</file>