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run/Desktop/DWIT/2 Semester/Stat/"/>
    </mc:Choice>
  </mc:AlternateContent>
  <bookViews>
    <workbookView xWindow="0" yWindow="500" windowWidth="28800" windowHeight="15580" tabRatio="500" activeTab="4"/>
  </bookViews>
  <sheets>
    <sheet name="Practical 1" sheetId="1" r:id="rId1"/>
    <sheet name="Practical 2" sheetId="3" r:id="rId2"/>
    <sheet name="Practical 3" sheetId="2" r:id="rId3"/>
    <sheet name="Practical 4" sheetId="4" r:id="rId4"/>
    <sheet name="Practical 5" sheetId="5" r:id="rId5"/>
  </sheets>
  <definedNames>
    <definedName name="Acer">'Practical 1'!#REF!</definedName>
    <definedName name="Dell">'Practical 1'!#REF!</definedName>
    <definedName name="hp">'Practical 1'!#REF!</definedName>
    <definedName name="Lenovo">'Practical 1'!#REF!</definedName>
    <definedName name="Number_of_students">'Practical 5'!$B$2:$B$11</definedName>
    <definedName name="Samsung">'Practical 1'!#REF!</definedName>
    <definedName name="Student_number">'Practical 3'!$B$2:$B$10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C3" i="5"/>
  <c r="C2" i="5"/>
  <c r="D2" i="5"/>
  <c r="D3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B36" i="4"/>
  <c r="B37" i="4"/>
  <c r="B34" i="4"/>
  <c r="B32" i="4"/>
  <c r="B33" i="4"/>
  <c r="E15" i="4"/>
  <c r="E16" i="4"/>
  <c r="E17" i="4"/>
  <c r="E18" i="4"/>
  <c r="E19" i="4"/>
  <c r="E20" i="4"/>
  <c r="E21" i="4"/>
  <c r="E22" i="4"/>
  <c r="E23" i="4"/>
  <c r="E14" i="4"/>
  <c r="E13" i="4"/>
  <c r="C29" i="4"/>
  <c r="C28" i="4"/>
  <c r="C27" i="4"/>
  <c r="C26" i="4"/>
  <c r="D14" i="4"/>
  <c r="D15" i="4"/>
  <c r="D16" i="4"/>
  <c r="D17" i="4"/>
  <c r="D18" i="4"/>
  <c r="D19" i="4"/>
  <c r="D20" i="4"/>
  <c r="D21" i="4"/>
  <c r="D22" i="4"/>
  <c r="D23" i="4"/>
  <c r="D13" i="4"/>
  <c r="C14" i="4"/>
  <c r="C15" i="4"/>
  <c r="C16" i="4"/>
  <c r="C17" i="4"/>
  <c r="C18" i="4"/>
  <c r="C19" i="4"/>
  <c r="C20" i="4"/>
  <c r="C21" i="4"/>
  <c r="C22" i="4"/>
  <c r="C23" i="4"/>
  <c r="C13" i="4"/>
  <c r="D5" i="4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4" i="4"/>
  <c r="E4" i="4"/>
  <c r="F4" i="4"/>
  <c r="G4" i="4"/>
  <c r="H4" i="4"/>
  <c r="I4" i="4"/>
  <c r="E6" i="1"/>
  <c r="E7" i="1"/>
  <c r="E8" i="1"/>
  <c r="E5" i="1"/>
  <c r="B14" i="3"/>
  <c r="B13" i="3"/>
  <c r="B12" i="3"/>
  <c r="B11" i="3"/>
  <c r="B10" i="3"/>
  <c r="B13" i="2"/>
  <c r="B1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G2" i="5"/>
  <c r="F2" i="5"/>
  <c r="G5" i="5"/>
  <c r="F8" i="5"/>
  <c r="H2" i="5"/>
  <c r="H5" i="5"/>
  <c r="G8" i="5"/>
  <c r="I2" i="5"/>
  <c r="I5" i="5"/>
  <c r="H8" i="5"/>
</calcChain>
</file>

<file path=xl/sharedStrings.xml><?xml version="1.0" encoding="utf-8"?>
<sst xmlns="http://schemas.openxmlformats.org/spreadsheetml/2006/main" count="95" uniqueCount="93">
  <si>
    <t>Weight (kg)</t>
  </si>
  <si>
    <t>Number of employees</t>
  </si>
  <si>
    <t xml:space="preserve">40 – 50 </t>
  </si>
  <si>
    <t xml:space="preserve">50 – 60 </t>
  </si>
  <si>
    <t xml:space="preserve">60 – 70 </t>
  </si>
  <si>
    <t xml:space="preserve">70 – 80 </t>
  </si>
  <si>
    <t xml:space="preserve">80 – 90 </t>
  </si>
  <si>
    <t xml:space="preserve">90 – 100 </t>
  </si>
  <si>
    <t>Let weight between 60 to 80kg = A</t>
  </si>
  <si>
    <t>Weight less than 70kg = B</t>
  </si>
  <si>
    <t>Weight is atleast 80kg = C</t>
  </si>
  <si>
    <t>P(A)</t>
  </si>
  <si>
    <t>P(B)</t>
  </si>
  <si>
    <t>P©</t>
  </si>
  <si>
    <t>N</t>
  </si>
  <si>
    <t>Let age group 15-25 = I</t>
  </si>
  <si>
    <t>Age group 25-35 = II</t>
  </si>
  <si>
    <t>Age group 35-45 = III</t>
  </si>
  <si>
    <t>Age group 45-55 = IV</t>
  </si>
  <si>
    <t>Age group 55-65 = V</t>
  </si>
  <si>
    <t>Let laptop brand lenevo = L</t>
  </si>
  <si>
    <t>Laptop brand Dell = D</t>
  </si>
  <si>
    <t>Laptop brand HP = H</t>
  </si>
  <si>
    <t>Laptop brand samsung = S</t>
  </si>
  <si>
    <t>Laptop brand</t>
  </si>
  <si>
    <t>Acer</t>
  </si>
  <si>
    <t>Lenovo</t>
  </si>
  <si>
    <t>Dell</t>
  </si>
  <si>
    <t>hp</t>
  </si>
  <si>
    <t>Samsung</t>
  </si>
  <si>
    <t>15-25</t>
  </si>
  <si>
    <t>Age group</t>
  </si>
  <si>
    <t>25-35</t>
  </si>
  <si>
    <t>35-45</t>
  </si>
  <si>
    <t>45-55</t>
  </si>
  <si>
    <t>55-65</t>
  </si>
  <si>
    <t>P(L)</t>
  </si>
  <si>
    <t>Probability Notation</t>
  </si>
  <si>
    <t>Probability Value</t>
  </si>
  <si>
    <t>P(III | D)</t>
  </si>
  <si>
    <t>P(II &amp; A)</t>
  </si>
  <si>
    <t>P(S | V)</t>
  </si>
  <si>
    <t>P(V | H)</t>
  </si>
  <si>
    <t>Program</t>
  </si>
  <si>
    <t>Student number</t>
  </si>
  <si>
    <t>Pass percentage</t>
  </si>
  <si>
    <t>Science</t>
  </si>
  <si>
    <t>Management</t>
  </si>
  <si>
    <t>Humanities</t>
  </si>
  <si>
    <t>Law</t>
  </si>
  <si>
    <t>Education</t>
  </si>
  <si>
    <t>Engineering</t>
  </si>
  <si>
    <t>Medicine</t>
  </si>
  <si>
    <t>Agriculture</t>
  </si>
  <si>
    <t>Forestry</t>
  </si>
  <si>
    <t>Probability the student is from subject</t>
  </si>
  <si>
    <t>Probability the student passes in</t>
  </si>
  <si>
    <t>P(Passes)</t>
  </si>
  <si>
    <t>P(Engineering | B)</t>
  </si>
  <si>
    <t>Die 2</t>
  </si>
  <si>
    <t>Die 1</t>
  </si>
  <si>
    <t>X</t>
  </si>
  <si>
    <t>X = sum of faces</t>
  </si>
  <si>
    <t>f</t>
  </si>
  <si>
    <t>P(X)</t>
  </si>
  <si>
    <t>μ1'</t>
  </si>
  <si>
    <t>μ2'</t>
  </si>
  <si>
    <t>μ4'</t>
  </si>
  <si>
    <t>E(x)</t>
  </si>
  <si>
    <t>E(X^2)</t>
  </si>
  <si>
    <t>E(X^3)</t>
  </si>
  <si>
    <t>E(X^4)</t>
  </si>
  <si>
    <t>F(X)</t>
  </si>
  <si>
    <t>μ3'</t>
  </si>
  <si>
    <t>μ2</t>
  </si>
  <si>
    <t>μ3</t>
  </si>
  <si>
    <t>μ4</t>
  </si>
  <si>
    <t>Kurtosis</t>
  </si>
  <si>
    <t>Skewness</t>
  </si>
  <si>
    <t>Marks secured</t>
  </si>
  <si>
    <t>Number of students</t>
  </si>
  <si>
    <t>mu1'</t>
  </si>
  <si>
    <t>mu2'</t>
  </si>
  <si>
    <t>mu3'</t>
  </si>
  <si>
    <t>mu4'</t>
  </si>
  <si>
    <t>mu2</t>
  </si>
  <si>
    <t>mu3</t>
  </si>
  <si>
    <t>mu4</t>
  </si>
  <si>
    <t>Mean</t>
  </si>
  <si>
    <t>Skewness (gamma1)</t>
  </si>
  <si>
    <t>Kurtosis (Beta2)</t>
  </si>
  <si>
    <t>It is platykurtic</t>
  </si>
  <si>
    <t>Almost symmetrical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</si>
</sst>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4" borderId="4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2" fillId="4" borderId="3" xfId="0" applyFont="1" applyFill="1" applyBorder="1" applyAlignment="1">
      <alignment horizontal="left" vertical="center" indent="1"/>
    </xf>
    <xf numFmtId="0" fontId="2" fillId="4" borderId="4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vertical="top" wrapText="1" indent="1"/>
    </xf>
    <xf numFmtId="0" fontId="1" fillId="2" borderId="2" xfId="0" applyFont="1" applyFill="1" applyBorder="1" applyAlignment="1">
      <alignment vertical="top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" fillId="3" borderId="3" xfId="0" applyFont="1" applyFill="1" applyBorder="1" applyAlignment="1">
      <alignment vertical="top" wrapText="1" indent="1"/>
    </xf>
    <xf numFmtId="0" fontId="1" fillId="3" borderId="4" xfId="0" applyFont="1" applyFill="1" applyBorder="1" applyAlignment="1">
      <alignment vertical="top" wrapText="1" indent="1"/>
    </xf>
    <xf numFmtId="0" fontId="1" fillId="4" borderId="3" xfId="0" applyFont="1" applyFill="1" applyBorder="1" applyAlignment="1">
      <alignment vertical="top" wrapText="1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7" workbookViewId="0">
      <selection activeCell="E6" sqref="E6"/>
    </sheetView>
  </sheetViews>
  <sheetFormatPr baseColWidth="10" defaultRowHeight="16" x14ac:dyDescent="0.2"/>
  <cols>
    <col min="1" max="1" width="15.1640625" bestFit="1" customWidth="1"/>
    <col min="2" max="2" width="26.83203125" bestFit="1" customWidth="1"/>
    <col min="3" max="3" width="7.33203125" bestFit="1" customWidth="1"/>
    <col min="4" max="4" width="29.33203125" bestFit="1" customWidth="1"/>
    <col min="5" max="5" width="12.1640625" bestFit="1" customWidth="1"/>
    <col min="6" max="6" width="5" bestFit="1" customWidth="1"/>
    <col min="7" max="7" width="12.1640625" bestFit="1" customWidth="1"/>
    <col min="10" max="10" width="23.1640625" bestFit="1" customWidth="1"/>
  </cols>
  <sheetData>
    <row r="1" spans="1:5" ht="22" thickBot="1" x14ac:dyDescent="0.25">
      <c r="A1" s="4" t="s">
        <v>0</v>
      </c>
      <c r="B1" s="5" t="s">
        <v>1</v>
      </c>
      <c r="D1" t="s">
        <v>8</v>
      </c>
    </row>
    <row r="2" spans="1:5" ht="23" thickTop="1" thickBot="1" x14ac:dyDescent="0.25">
      <c r="A2" s="6" t="s">
        <v>2</v>
      </c>
      <c r="B2" s="7">
        <v>13</v>
      </c>
      <c r="D2" t="s">
        <v>9</v>
      </c>
    </row>
    <row r="3" spans="1:5" ht="22" thickBot="1" x14ac:dyDescent="0.25">
      <c r="A3" s="8" t="s">
        <v>3</v>
      </c>
      <c r="B3" s="9">
        <v>22</v>
      </c>
      <c r="D3" t="s">
        <v>10</v>
      </c>
    </row>
    <row r="4" spans="1:5" ht="22" thickBot="1" x14ac:dyDescent="0.25">
      <c r="A4" s="6" t="s">
        <v>4</v>
      </c>
      <c r="B4" s="7">
        <v>33</v>
      </c>
    </row>
    <row r="5" spans="1:5" ht="22" thickBot="1" x14ac:dyDescent="0.25">
      <c r="A5" s="8" t="s">
        <v>5</v>
      </c>
      <c r="B5" s="9">
        <v>27</v>
      </c>
      <c r="D5" t="s">
        <v>14</v>
      </c>
      <c r="E5">
        <f>SUM(B2:B7)</f>
        <v>118</v>
      </c>
    </row>
    <row r="6" spans="1:5" ht="22" thickBot="1" x14ac:dyDescent="0.25">
      <c r="A6" s="6" t="s">
        <v>6</v>
      </c>
      <c r="B6" s="7">
        <v>18</v>
      </c>
      <c r="D6" t="s">
        <v>11</v>
      </c>
      <c r="E6">
        <f>SUM(B4:B5)/E5</f>
        <v>0.50847457627118642</v>
      </c>
    </row>
    <row r="7" spans="1:5" ht="22" thickBot="1" x14ac:dyDescent="0.25">
      <c r="A7" s="8" t="s">
        <v>7</v>
      </c>
      <c r="B7" s="9">
        <v>5</v>
      </c>
      <c r="D7" t="s">
        <v>12</v>
      </c>
      <c r="E7">
        <f>SUM(B2:B4)/E5</f>
        <v>0.57627118644067798</v>
      </c>
    </row>
    <row r="8" spans="1:5" x14ac:dyDescent="0.2">
      <c r="D8" t="s">
        <v>13</v>
      </c>
      <c r="E8">
        <f>SUM(B6:B7)/E5</f>
        <v>0.19491525423728814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37" workbookViewId="0">
      <selection activeCell="C13" sqref="C13"/>
    </sheetView>
  </sheetViews>
  <sheetFormatPr baseColWidth="10" defaultRowHeight="16" x14ac:dyDescent="0.2"/>
  <sheetData>
    <row r="1" spans="1:10" ht="43" thickBot="1" x14ac:dyDescent="0.25">
      <c r="A1" s="10"/>
      <c r="B1" s="11"/>
      <c r="C1" s="11"/>
      <c r="D1" s="11"/>
      <c r="E1" s="12" t="s">
        <v>24</v>
      </c>
      <c r="F1" s="11"/>
      <c r="G1" s="11"/>
    </row>
    <row r="2" spans="1:10" ht="23" thickTop="1" thickBot="1" x14ac:dyDescent="0.25">
      <c r="A2" s="13"/>
      <c r="B2" s="14"/>
      <c r="C2" s="2" t="s">
        <v>25</v>
      </c>
      <c r="D2" s="2" t="s">
        <v>26</v>
      </c>
      <c r="E2" s="2" t="s">
        <v>27</v>
      </c>
      <c r="F2" s="2" t="s">
        <v>28</v>
      </c>
      <c r="G2" s="7" t="s">
        <v>29</v>
      </c>
      <c r="J2" t="s">
        <v>15</v>
      </c>
    </row>
    <row r="3" spans="1:10" ht="22" thickBot="1" x14ac:dyDescent="0.25">
      <c r="A3" s="15"/>
      <c r="B3" s="3" t="s">
        <v>30</v>
      </c>
      <c r="C3" s="3">
        <v>17</v>
      </c>
      <c r="D3" s="3">
        <v>23</v>
      </c>
      <c r="E3" s="3">
        <v>18</v>
      </c>
      <c r="F3" s="3">
        <v>11</v>
      </c>
      <c r="G3" s="3">
        <v>14</v>
      </c>
      <c r="J3" t="s">
        <v>16</v>
      </c>
    </row>
    <row r="4" spans="1:10" ht="43" thickBot="1" x14ac:dyDescent="0.25">
      <c r="A4" s="1" t="s">
        <v>31</v>
      </c>
      <c r="B4" s="2" t="s">
        <v>32</v>
      </c>
      <c r="C4" s="2">
        <v>20</v>
      </c>
      <c r="D4" s="2">
        <v>19</v>
      </c>
      <c r="E4" s="2">
        <v>21</v>
      </c>
      <c r="F4" s="2">
        <v>13</v>
      </c>
      <c r="G4" s="2">
        <v>12</v>
      </c>
      <c r="J4" t="s">
        <v>17</v>
      </c>
    </row>
    <row r="5" spans="1:10" ht="22" thickBot="1" x14ac:dyDescent="0.25">
      <c r="A5" s="15"/>
      <c r="B5" s="3" t="s">
        <v>33</v>
      </c>
      <c r="C5" s="3">
        <v>23</v>
      </c>
      <c r="D5" s="3">
        <v>20</v>
      </c>
      <c r="E5" s="3">
        <v>18</v>
      </c>
      <c r="F5" s="3">
        <v>16</v>
      </c>
      <c r="G5" s="3">
        <v>12</v>
      </c>
      <c r="J5" t="s">
        <v>18</v>
      </c>
    </row>
    <row r="6" spans="1:10" ht="22" thickBot="1" x14ac:dyDescent="0.25">
      <c r="A6" s="13"/>
      <c r="B6" s="2" t="s">
        <v>34</v>
      </c>
      <c r="C6" s="2">
        <v>12</v>
      </c>
      <c r="D6" s="2">
        <v>16</v>
      </c>
      <c r="E6" s="2">
        <v>15</v>
      </c>
      <c r="F6" s="2">
        <v>11</v>
      </c>
      <c r="G6" s="2">
        <v>14</v>
      </c>
      <c r="J6" t="s">
        <v>19</v>
      </c>
    </row>
    <row r="7" spans="1:10" ht="22" thickBot="1" x14ac:dyDescent="0.25">
      <c r="A7" s="15"/>
      <c r="B7" s="3" t="s">
        <v>35</v>
      </c>
      <c r="C7" s="3">
        <v>9</v>
      </c>
      <c r="D7" s="3">
        <v>11</v>
      </c>
      <c r="E7" s="3">
        <v>8</v>
      </c>
      <c r="F7" s="3">
        <v>10</v>
      </c>
      <c r="G7" s="3">
        <v>6</v>
      </c>
      <c r="J7" t="s">
        <v>20</v>
      </c>
    </row>
    <row r="8" spans="1:10" x14ac:dyDescent="0.2">
      <c r="J8" t="s">
        <v>21</v>
      </c>
    </row>
    <row r="9" spans="1:10" x14ac:dyDescent="0.2">
      <c r="A9" t="s">
        <v>37</v>
      </c>
      <c r="B9" t="s">
        <v>38</v>
      </c>
      <c r="J9" t="s">
        <v>22</v>
      </c>
    </row>
    <row r="10" spans="1:10" x14ac:dyDescent="0.2">
      <c r="A10" t="s">
        <v>36</v>
      </c>
      <c r="B10">
        <f>SUM(D3:D7)/SUM(C3:G7)</f>
        <v>0.24119241192411925</v>
      </c>
      <c r="J10" t="s">
        <v>23</v>
      </c>
    </row>
    <row r="11" spans="1:10" x14ac:dyDescent="0.2">
      <c r="A11" t="s">
        <v>39</v>
      </c>
      <c r="B11">
        <f>E5/SUM(E3:E7)</f>
        <v>0.22500000000000001</v>
      </c>
    </row>
    <row r="12" spans="1:10" x14ac:dyDescent="0.2">
      <c r="A12" t="s">
        <v>40</v>
      </c>
      <c r="B12" t="e">
        <f>SUM(Acer)/SUM(C3:G7)</f>
        <v>#REF!</v>
      </c>
    </row>
    <row r="13" spans="1:10" x14ac:dyDescent="0.2">
      <c r="A13" t="s">
        <v>41</v>
      </c>
      <c r="B13">
        <f>G7/SUM(C7:G7)</f>
        <v>0.13636363636363635</v>
      </c>
    </row>
    <row r="14" spans="1:10" x14ac:dyDescent="0.2">
      <c r="A14" t="s">
        <v>42</v>
      </c>
      <c r="B14" t="e">
        <f>F7/SUM(hp)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50" workbookViewId="0">
      <selection activeCell="A14" sqref="A14"/>
    </sheetView>
  </sheetViews>
  <sheetFormatPr baseColWidth="10" defaultRowHeight="16" x14ac:dyDescent="0.2"/>
  <cols>
    <col min="1" max="1" width="16.6640625" bestFit="1" customWidth="1"/>
    <col min="3" max="3" width="20" bestFit="1" customWidth="1"/>
    <col min="4" max="4" width="44.5" bestFit="1" customWidth="1"/>
    <col min="5" max="5" width="38.1640625" bestFit="1" customWidth="1"/>
  </cols>
  <sheetData>
    <row r="1" spans="1:5" ht="22" thickBot="1" x14ac:dyDescent="0.25">
      <c r="A1" s="16" t="s">
        <v>43</v>
      </c>
      <c r="B1" s="17" t="s">
        <v>44</v>
      </c>
      <c r="C1" s="17" t="s">
        <v>45</v>
      </c>
      <c r="D1" s="18" t="s">
        <v>55</v>
      </c>
      <c r="E1" s="18" t="s">
        <v>56</v>
      </c>
    </row>
    <row r="2" spans="1:5" ht="23" thickTop="1" thickBot="1" x14ac:dyDescent="0.25">
      <c r="A2" s="6" t="s">
        <v>46</v>
      </c>
      <c r="B2" s="7">
        <v>4500</v>
      </c>
      <c r="C2" s="7">
        <v>55</v>
      </c>
      <c r="D2">
        <f t="shared" ref="D2:D10" si="0">B2/SUM(Student_number)</f>
        <v>2.9315960912052116E-2</v>
      </c>
      <c r="E2">
        <f>C2/100</f>
        <v>0.55000000000000004</v>
      </c>
    </row>
    <row r="3" spans="1:5" ht="22" thickBot="1" x14ac:dyDescent="0.25">
      <c r="A3" s="8" t="s">
        <v>47</v>
      </c>
      <c r="B3" s="9">
        <v>85000</v>
      </c>
      <c r="C3" s="9">
        <v>35</v>
      </c>
      <c r="D3">
        <f t="shared" si="0"/>
        <v>0.55374592833876224</v>
      </c>
      <c r="E3">
        <f t="shared" ref="E3:E10" si="1">C3/100</f>
        <v>0.35</v>
      </c>
    </row>
    <row r="4" spans="1:5" ht="22" thickBot="1" x14ac:dyDescent="0.25">
      <c r="A4" s="6" t="s">
        <v>48</v>
      </c>
      <c r="B4" s="7">
        <v>9000</v>
      </c>
      <c r="C4" s="7">
        <v>40</v>
      </c>
      <c r="D4">
        <f t="shared" si="0"/>
        <v>5.8631921824104233E-2</v>
      </c>
      <c r="E4">
        <f t="shared" si="1"/>
        <v>0.4</v>
      </c>
    </row>
    <row r="5" spans="1:5" ht="22" thickBot="1" x14ac:dyDescent="0.25">
      <c r="A5" s="8" t="s">
        <v>49</v>
      </c>
      <c r="B5" s="9">
        <v>7500</v>
      </c>
      <c r="C5" s="9">
        <v>50</v>
      </c>
      <c r="D5">
        <f t="shared" si="0"/>
        <v>4.8859934853420196E-2</v>
      </c>
      <c r="E5">
        <f t="shared" si="1"/>
        <v>0.5</v>
      </c>
    </row>
    <row r="6" spans="1:5" ht="22" thickBot="1" x14ac:dyDescent="0.25">
      <c r="A6" s="6" t="s">
        <v>50</v>
      </c>
      <c r="B6" s="7">
        <v>28000</v>
      </c>
      <c r="C6" s="7">
        <v>25</v>
      </c>
      <c r="D6">
        <f t="shared" si="0"/>
        <v>0.18241042345276873</v>
      </c>
      <c r="E6">
        <f t="shared" si="1"/>
        <v>0.25</v>
      </c>
    </row>
    <row r="7" spans="1:5" ht="22" thickBot="1" x14ac:dyDescent="0.25">
      <c r="A7" s="8" t="s">
        <v>51</v>
      </c>
      <c r="B7" s="9">
        <v>7000</v>
      </c>
      <c r="C7" s="9">
        <v>70</v>
      </c>
      <c r="D7">
        <f t="shared" si="0"/>
        <v>4.5602605863192182E-2</v>
      </c>
      <c r="E7">
        <f t="shared" si="1"/>
        <v>0.7</v>
      </c>
    </row>
    <row r="8" spans="1:5" ht="22" thickBot="1" x14ac:dyDescent="0.25">
      <c r="A8" s="6" t="s">
        <v>52</v>
      </c>
      <c r="B8" s="7">
        <v>10000</v>
      </c>
      <c r="C8" s="7">
        <v>85</v>
      </c>
      <c r="D8">
        <f t="shared" si="0"/>
        <v>6.5146579804560262E-2</v>
      </c>
      <c r="E8">
        <f t="shared" si="1"/>
        <v>0.85</v>
      </c>
    </row>
    <row r="9" spans="1:5" ht="22" thickBot="1" x14ac:dyDescent="0.25">
      <c r="A9" s="8" t="s">
        <v>53</v>
      </c>
      <c r="B9" s="9">
        <v>1500</v>
      </c>
      <c r="C9" s="9">
        <v>80</v>
      </c>
      <c r="D9">
        <f t="shared" si="0"/>
        <v>9.7719869706840382E-3</v>
      </c>
      <c r="E9">
        <f t="shared" si="1"/>
        <v>0.8</v>
      </c>
    </row>
    <row r="10" spans="1:5" ht="22" thickBot="1" x14ac:dyDescent="0.25">
      <c r="A10" s="6" t="s">
        <v>54</v>
      </c>
      <c r="B10" s="7">
        <v>1000</v>
      </c>
      <c r="C10" s="7">
        <v>90</v>
      </c>
      <c r="D10">
        <f t="shared" si="0"/>
        <v>6.5146579804560263E-3</v>
      </c>
      <c r="E10">
        <f t="shared" si="1"/>
        <v>0.9</v>
      </c>
    </row>
    <row r="12" spans="1:5" x14ac:dyDescent="0.2">
      <c r="A12" t="s">
        <v>57</v>
      </c>
      <c r="B12">
        <f>SUMPRODUCT(D2:D10,E2:E10)</f>
        <v>0.40439739413680781</v>
      </c>
    </row>
    <row r="13" spans="1:5" x14ac:dyDescent="0.2">
      <c r="A13" t="s">
        <v>58</v>
      </c>
      <c r="B13">
        <f>(D7*E7)/B12</f>
        <v>7.8936770036246467E-2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5" zoomScale="159" workbookViewId="0">
      <selection activeCell="B28" sqref="B28"/>
    </sheetView>
  </sheetViews>
  <sheetFormatPr baseColWidth="10" defaultRowHeight="16" x14ac:dyDescent="0.2"/>
  <cols>
    <col min="6" max="6" width="10.5" customWidth="1"/>
  </cols>
  <sheetData>
    <row r="1" spans="1:9" x14ac:dyDescent="0.2">
      <c r="F1" t="s">
        <v>60</v>
      </c>
    </row>
    <row r="3" spans="1:9" x14ac:dyDescent="0.2"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1:9" x14ac:dyDescent="0.2">
      <c r="C4">
        <v>1</v>
      </c>
      <c r="D4">
        <f>1+C4</f>
        <v>2</v>
      </c>
      <c r="E4">
        <f t="shared" ref="E4:I4" si="0">1+D4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</row>
    <row r="5" spans="1:9" x14ac:dyDescent="0.2">
      <c r="A5" t="s">
        <v>59</v>
      </c>
      <c r="C5">
        <v>2</v>
      </c>
      <c r="D5">
        <f t="shared" ref="D5:I5" si="1">1+C5</f>
        <v>3</v>
      </c>
      <c r="E5">
        <f t="shared" si="1"/>
        <v>4</v>
      </c>
      <c r="F5">
        <f t="shared" si="1"/>
        <v>5</v>
      </c>
      <c r="G5">
        <f t="shared" si="1"/>
        <v>6</v>
      </c>
      <c r="H5">
        <f t="shared" si="1"/>
        <v>7</v>
      </c>
      <c r="I5">
        <f t="shared" si="1"/>
        <v>8</v>
      </c>
    </row>
    <row r="6" spans="1:9" x14ac:dyDescent="0.2">
      <c r="C6">
        <v>3</v>
      </c>
      <c r="D6">
        <f t="shared" ref="D6:I6" si="2">1+C6</f>
        <v>4</v>
      </c>
      <c r="E6">
        <f t="shared" si="2"/>
        <v>5</v>
      </c>
      <c r="F6">
        <f t="shared" si="2"/>
        <v>6</v>
      </c>
      <c r="G6">
        <f t="shared" si="2"/>
        <v>7</v>
      </c>
      <c r="H6">
        <f t="shared" si="2"/>
        <v>8</v>
      </c>
      <c r="I6">
        <f t="shared" si="2"/>
        <v>9</v>
      </c>
    </row>
    <row r="7" spans="1:9" x14ac:dyDescent="0.2">
      <c r="C7">
        <v>4</v>
      </c>
      <c r="D7">
        <f t="shared" ref="D7:I7" si="3">1+C7</f>
        <v>5</v>
      </c>
      <c r="E7">
        <f t="shared" si="3"/>
        <v>6</v>
      </c>
      <c r="F7">
        <f t="shared" si="3"/>
        <v>7</v>
      </c>
      <c r="G7">
        <f t="shared" si="3"/>
        <v>8</v>
      </c>
      <c r="H7">
        <f t="shared" si="3"/>
        <v>9</v>
      </c>
      <c r="I7">
        <f t="shared" si="3"/>
        <v>10</v>
      </c>
    </row>
    <row r="8" spans="1:9" x14ac:dyDescent="0.2">
      <c r="C8">
        <v>5</v>
      </c>
      <c r="D8">
        <f t="shared" ref="D8:I8" si="4">1+C8</f>
        <v>6</v>
      </c>
      <c r="E8">
        <f t="shared" si="4"/>
        <v>7</v>
      </c>
      <c r="F8">
        <f t="shared" si="4"/>
        <v>8</v>
      </c>
      <c r="G8">
        <f t="shared" si="4"/>
        <v>9</v>
      </c>
      <c r="H8">
        <f t="shared" si="4"/>
        <v>10</v>
      </c>
      <c r="I8">
        <f t="shared" si="4"/>
        <v>11</v>
      </c>
    </row>
    <row r="9" spans="1:9" x14ac:dyDescent="0.2">
      <c r="C9">
        <v>6</v>
      </c>
      <c r="D9">
        <f t="shared" ref="D9:I9" si="5">1+C9</f>
        <v>7</v>
      </c>
      <c r="E9">
        <f t="shared" si="5"/>
        <v>8</v>
      </c>
      <c r="F9">
        <f t="shared" si="5"/>
        <v>9</v>
      </c>
      <c r="G9">
        <f t="shared" si="5"/>
        <v>10</v>
      </c>
      <c r="H9">
        <f t="shared" si="5"/>
        <v>11</v>
      </c>
      <c r="I9">
        <f t="shared" si="5"/>
        <v>12</v>
      </c>
    </row>
    <row r="11" spans="1:9" x14ac:dyDescent="0.2">
      <c r="A11" t="s">
        <v>62</v>
      </c>
    </row>
    <row r="12" spans="1:9" x14ac:dyDescent="0.2">
      <c r="A12" t="s">
        <v>61</v>
      </c>
      <c r="C12" t="s">
        <v>63</v>
      </c>
      <c r="D12" t="s">
        <v>64</v>
      </c>
      <c r="E12" t="s">
        <v>72</v>
      </c>
      <c r="F12" s="20"/>
    </row>
    <row r="13" spans="1:9" x14ac:dyDescent="0.2">
      <c r="A13">
        <v>2</v>
      </c>
      <c r="C13">
        <f>COUNTIF($D$4:$I$9,A13)</f>
        <v>1</v>
      </c>
      <c r="D13">
        <f>C13/SUM($C$13:$C$23)</f>
        <v>2.7777777777777776E-2</v>
      </c>
      <c r="E13">
        <f>D13</f>
        <v>2.7777777777777776E-2</v>
      </c>
    </row>
    <row r="14" spans="1:9" x14ac:dyDescent="0.2">
      <c r="A14">
        <v>3</v>
      </c>
      <c r="C14">
        <f t="shared" ref="C14:C23" si="6">COUNTIF($D$4:$I$9,A14)</f>
        <v>2</v>
      </c>
      <c r="D14">
        <f t="shared" ref="D14:D23" si="7">C14/SUM($C$13:$C$23)</f>
        <v>5.5555555555555552E-2</v>
      </c>
      <c r="E14">
        <f>D14+E13</f>
        <v>8.3333333333333329E-2</v>
      </c>
    </row>
    <row r="15" spans="1:9" x14ac:dyDescent="0.2">
      <c r="A15">
        <v>4</v>
      </c>
      <c r="C15">
        <f t="shared" si="6"/>
        <v>3</v>
      </c>
      <c r="D15">
        <f t="shared" si="7"/>
        <v>8.3333333333333329E-2</v>
      </c>
      <c r="E15">
        <f t="shared" ref="E15:E23" si="8">D15+E14</f>
        <v>0.16666666666666666</v>
      </c>
    </row>
    <row r="16" spans="1:9" x14ac:dyDescent="0.2">
      <c r="A16">
        <v>5</v>
      </c>
      <c r="C16">
        <f t="shared" si="6"/>
        <v>4</v>
      </c>
      <c r="D16">
        <f t="shared" si="7"/>
        <v>0.1111111111111111</v>
      </c>
      <c r="E16">
        <f t="shared" si="8"/>
        <v>0.27777777777777779</v>
      </c>
    </row>
    <row r="17" spans="1:5" x14ac:dyDescent="0.2">
      <c r="A17">
        <v>6</v>
      </c>
      <c r="C17">
        <f t="shared" si="6"/>
        <v>5</v>
      </c>
      <c r="D17">
        <f t="shared" si="7"/>
        <v>0.1388888888888889</v>
      </c>
      <c r="E17">
        <f t="shared" si="8"/>
        <v>0.41666666666666669</v>
      </c>
    </row>
    <row r="18" spans="1:5" x14ac:dyDescent="0.2">
      <c r="A18">
        <v>7</v>
      </c>
      <c r="C18">
        <f t="shared" si="6"/>
        <v>6</v>
      </c>
      <c r="D18">
        <f t="shared" si="7"/>
        <v>0.16666666666666666</v>
      </c>
      <c r="E18">
        <f t="shared" si="8"/>
        <v>0.58333333333333337</v>
      </c>
    </row>
    <row r="19" spans="1:5" x14ac:dyDescent="0.2">
      <c r="A19">
        <v>8</v>
      </c>
      <c r="C19">
        <f t="shared" si="6"/>
        <v>5</v>
      </c>
      <c r="D19">
        <f t="shared" si="7"/>
        <v>0.1388888888888889</v>
      </c>
      <c r="E19">
        <f t="shared" si="8"/>
        <v>0.72222222222222232</v>
      </c>
    </row>
    <row r="20" spans="1:5" x14ac:dyDescent="0.2">
      <c r="A20">
        <v>9</v>
      </c>
      <c r="C20">
        <f t="shared" si="6"/>
        <v>4</v>
      </c>
      <c r="D20">
        <f t="shared" si="7"/>
        <v>0.1111111111111111</v>
      </c>
      <c r="E20">
        <f t="shared" si="8"/>
        <v>0.83333333333333348</v>
      </c>
    </row>
    <row r="21" spans="1:5" x14ac:dyDescent="0.2">
      <c r="A21">
        <v>10</v>
      </c>
      <c r="C21">
        <f t="shared" si="6"/>
        <v>3</v>
      </c>
      <c r="D21">
        <f t="shared" si="7"/>
        <v>8.3333333333333329E-2</v>
      </c>
      <c r="E21">
        <f t="shared" si="8"/>
        <v>0.91666666666666685</v>
      </c>
    </row>
    <row r="22" spans="1:5" x14ac:dyDescent="0.2">
      <c r="A22">
        <v>11</v>
      </c>
      <c r="C22">
        <f t="shared" si="6"/>
        <v>2</v>
      </c>
      <c r="D22">
        <f t="shared" si="7"/>
        <v>5.5555555555555552E-2</v>
      </c>
      <c r="E22">
        <f t="shared" si="8"/>
        <v>0.97222222222222243</v>
      </c>
    </row>
    <row r="23" spans="1:5" x14ac:dyDescent="0.2">
      <c r="A23">
        <v>12</v>
      </c>
      <c r="C23">
        <f t="shared" si="6"/>
        <v>1</v>
      </c>
      <c r="D23">
        <f t="shared" si="7"/>
        <v>2.7777777777777776E-2</v>
      </c>
      <c r="E23">
        <f t="shared" si="8"/>
        <v>1.0000000000000002</v>
      </c>
    </row>
    <row r="26" spans="1:5" x14ac:dyDescent="0.2">
      <c r="A26" s="19" t="s">
        <v>65</v>
      </c>
      <c r="B26" s="19" t="s">
        <v>68</v>
      </c>
      <c r="C26">
        <f>SUMPRODUCT(A13:A23,D13:D23)</f>
        <v>6.9999999999999991</v>
      </c>
    </row>
    <row r="27" spans="1:5" x14ac:dyDescent="0.2">
      <c r="A27" t="s">
        <v>66</v>
      </c>
      <c r="B27" t="s">
        <v>69</v>
      </c>
      <c r="C27">
        <f>SUMPRODUCT(A13:A23^2,D13:D23)</f>
        <v>54.833333333333321</v>
      </c>
    </row>
    <row r="28" spans="1:5" x14ac:dyDescent="0.2">
      <c r="A28" s="19" t="s">
        <v>73</v>
      </c>
      <c r="B28" s="19" t="s">
        <v>70</v>
      </c>
      <c r="C28">
        <f>SUMPRODUCT(A13:A23^3,D13:D23)</f>
        <v>465.5</v>
      </c>
    </row>
    <row r="29" spans="1:5" x14ac:dyDescent="0.2">
      <c r="A29" t="s">
        <v>67</v>
      </c>
      <c r="B29" t="s">
        <v>71</v>
      </c>
      <c r="C29">
        <f>SUMPRODUCT(A13:A23^4,D13:D23)</f>
        <v>4196.5</v>
      </c>
    </row>
    <row r="31" spans="1:5" x14ac:dyDescent="0.2">
      <c r="A31" s="19"/>
      <c r="B31" s="19"/>
    </row>
    <row r="32" spans="1:5" x14ac:dyDescent="0.2">
      <c r="A32" t="s">
        <v>74</v>
      </c>
      <c r="B32">
        <f>C27-C26^2</f>
        <v>5.8333333333333357</v>
      </c>
    </row>
    <row r="33" spans="1:2" x14ac:dyDescent="0.2">
      <c r="A33" s="19" t="s">
        <v>75</v>
      </c>
      <c r="B33">
        <f>C28-3*C27*C26+2*(C26^3)</f>
        <v>0</v>
      </c>
    </row>
    <row r="34" spans="1:2" x14ac:dyDescent="0.2">
      <c r="A34" t="s">
        <v>76</v>
      </c>
      <c r="B34">
        <f>C29-4*C28*C26+6*C27*C26^2-3*C26^4</f>
        <v>80.499999999998181</v>
      </c>
    </row>
    <row r="36" spans="1:2" x14ac:dyDescent="0.2">
      <c r="A36" t="s">
        <v>78</v>
      </c>
      <c r="B36">
        <f>B33/(B32)^(3/2)</f>
        <v>0</v>
      </c>
    </row>
    <row r="37" spans="1:2" x14ac:dyDescent="0.2">
      <c r="A37" t="s">
        <v>77</v>
      </c>
      <c r="B37">
        <f>B34/B32^2</f>
        <v>2.3657142857142301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66" workbookViewId="0">
      <selection activeCell="F5" sqref="F5"/>
    </sheetView>
  </sheetViews>
  <sheetFormatPr baseColWidth="10" defaultRowHeight="16" x14ac:dyDescent="0.2"/>
  <cols>
    <col min="1" max="1" width="18.33203125" bestFit="1" customWidth="1"/>
    <col min="2" max="2" width="24.33203125" bestFit="1" customWidth="1"/>
    <col min="7" max="7" width="17.6640625" bestFit="1" customWidth="1"/>
    <col min="8" max="8" width="14" bestFit="1" customWidth="1"/>
  </cols>
  <sheetData>
    <row r="1" spans="1:9" ht="22" thickBot="1" x14ac:dyDescent="0.25">
      <c r="A1" s="16" t="s">
        <v>79</v>
      </c>
      <c r="B1" s="17" t="s">
        <v>80</v>
      </c>
      <c r="C1" t="s">
        <v>64</v>
      </c>
      <c r="D1" t="s">
        <v>72</v>
      </c>
      <c r="F1" t="s">
        <v>81</v>
      </c>
      <c r="G1" t="s">
        <v>82</v>
      </c>
      <c r="H1" t="s">
        <v>83</v>
      </c>
      <c r="I1" t="s">
        <v>84</v>
      </c>
    </row>
    <row r="2" spans="1:9" ht="23" thickTop="1" thickBot="1" x14ac:dyDescent="0.25">
      <c r="A2" s="6">
        <v>1</v>
      </c>
      <c r="B2" s="7">
        <v>2</v>
      </c>
      <c r="C2">
        <f>B2/SUM(Number_of_students)</f>
        <v>4.1666666666666664E-2</v>
      </c>
      <c r="D2">
        <f>C2</f>
        <v>4.1666666666666664E-2</v>
      </c>
      <c r="F2">
        <f>SUMPRODUCT(A2:A11,C2:C11)</f>
        <v>5.5625</v>
      </c>
      <c r="G2">
        <f>SUMPRODUCT(A2:A11^2,C2:C11)</f>
        <v>36.354166666666664</v>
      </c>
      <c r="H2">
        <f>SUMPRODUCT(A2:A11^3,C2:C11)</f>
        <v>262.3125</v>
      </c>
      <c r="I2">
        <f>SUMPRODUCT(A2:A11^4,C2:C11)</f>
        <v>2024.8541666666665</v>
      </c>
    </row>
    <row r="3" spans="1:9" ht="22" thickBot="1" x14ac:dyDescent="0.25">
      <c r="A3" s="8">
        <v>2</v>
      </c>
      <c r="B3" s="9">
        <v>3</v>
      </c>
      <c r="C3">
        <f>B3/SUM(Number_of_students)</f>
        <v>6.25E-2</v>
      </c>
      <c r="D3">
        <f>C3+D2</f>
        <v>0.10416666666666666</v>
      </c>
    </row>
    <row r="4" spans="1:9" ht="22" thickBot="1" x14ac:dyDescent="0.25">
      <c r="A4" s="6">
        <v>3</v>
      </c>
      <c r="B4" s="7">
        <v>5</v>
      </c>
      <c r="C4">
        <f>B4/SUM(Number_of_students)</f>
        <v>0.10416666666666667</v>
      </c>
      <c r="D4">
        <f t="shared" ref="D4:D11" si="0">C4+D3</f>
        <v>0.20833333333333331</v>
      </c>
      <c r="G4" t="s">
        <v>85</v>
      </c>
      <c r="H4" t="s">
        <v>86</v>
      </c>
      <c r="I4" t="s">
        <v>87</v>
      </c>
    </row>
    <row r="5" spans="1:9" ht="22" thickBot="1" x14ac:dyDescent="0.25">
      <c r="A5" s="8">
        <v>4</v>
      </c>
      <c r="B5" s="9">
        <v>6</v>
      </c>
      <c r="C5">
        <f>B5/SUM(Number_of_students)</f>
        <v>0.125</v>
      </c>
      <c r="D5">
        <f t="shared" si="0"/>
        <v>0.33333333333333331</v>
      </c>
      <c r="G5">
        <f>G2-F2^2</f>
        <v>5.4127604166666643</v>
      </c>
      <c r="H5">
        <f>H2-3*G2*F2+2*F2^3</f>
        <v>-0.12451171875</v>
      </c>
      <c r="I5">
        <f>I2-4*H2*F2+6*G2*F2^2-3*F2^4</f>
        <v>65.383417765299328</v>
      </c>
    </row>
    <row r="6" spans="1:9" ht="22" thickBot="1" x14ac:dyDescent="0.25">
      <c r="A6" s="6">
        <v>5</v>
      </c>
      <c r="B6" s="7">
        <v>8</v>
      </c>
      <c r="C6">
        <f>B6/SUM(Number_of_students)</f>
        <v>0.16666666666666666</v>
      </c>
      <c r="D6">
        <f t="shared" si="0"/>
        <v>0.5</v>
      </c>
    </row>
    <row r="7" spans="1:9" ht="22" thickBot="1" x14ac:dyDescent="0.25">
      <c r="A7" s="8">
        <v>6</v>
      </c>
      <c r="B7" s="9">
        <v>7</v>
      </c>
      <c r="C7">
        <f>B7/SUM(Number_of_students)</f>
        <v>0.14583333333333334</v>
      </c>
      <c r="D7">
        <f t="shared" si="0"/>
        <v>0.64583333333333337</v>
      </c>
      <c r="F7" t="s">
        <v>88</v>
      </c>
      <c r="G7" t="s">
        <v>89</v>
      </c>
      <c r="H7" t="s">
        <v>90</v>
      </c>
    </row>
    <row r="8" spans="1:9" ht="22" thickBot="1" x14ac:dyDescent="0.25">
      <c r="A8" s="6">
        <v>7</v>
      </c>
      <c r="B8" s="7">
        <v>6</v>
      </c>
      <c r="C8">
        <f>B8/SUM(Number_of_students)</f>
        <v>0.125</v>
      </c>
      <c r="D8">
        <f t="shared" si="0"/>
        <v>0.77083333333333337</v>
      </c>
      <c r="F8">
        <f>F2</f>
        <v>5.5625</v>
      </c>
      <c r="G8">
        <f>H5/G5^1.5</f>
        <v>-9.8873981170547517E-3</v>
      </c>
      <c r="H8">
        <f>I5/G5^2</f>
        <v>2.2316701762763622</v>
      </c>
    </row>
    <row r="9" spans="1:9" ht="22" thickBot="1" x14ac:dyDescent="0.25">
      <c r="A9" s="8">
        <v>8</v>
      </c>
      <c r="B9" s="9">
        <v>5</v>
      </c>
      <c r="C9">
        <f>B9/SUM(Number_of_students)</f>
        <v>0.10416666666666667</v>
      </c>
      <c r="D9">
        <f t="shared" si="0"/>
        <v>0.875</v>
      </c>
      <c r="G9" t="s">
        <v>92</v>
      </c>
      <c r="H9" t="s">
        <v>91</v>
      </c>
    </row>
    <row r="10" spans="1:9" ht="22" thickBot="1" x14ac:dyDescent="0.25">
      <c r="A10" s="6">
        <v>9</v>
      </c>
      <c r="B10" s="7">
        <v>4</v>
      </c>
      <c r="C10">
        <f>B10/SUM(Number_of_students)</f>
        <v>8.3333333333333329E-2</v>
      </c>
      <c r="D10">
        <f t="shared" si="0"/>
        <v>0.95833333333333337</v>
      </c>
    </row>
    <row r="11" spans="1:9" ht="22" thickBot="1" x14ac:dyDescent="0.25">
      <c r="A11" s="8">
        <v>10</v>
      </c>
      <c r="B11" s="9">
        <v>2</v>
      </c>
      <c r="C11">
        <f>B11/SUM(Number_of_students)</f>
        <v>4.1666666666666664E-2</v>
      </c>
      <c r="D1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Practical 1</vt:lpstr>
      <vt:lpstr>Practical 2</vt:lpstr>
      <vt:lpstr>Practical 3</vt:lpstr>
      <vt:lpstr>Practical 4</vt:lpstr>
      <vt:lpstr>Practical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2024-06-25T08:55:07Z</dcterms:created>
  <dcterms:modified xsi:type="dcterms:W3CDTF">2024-06-27T09:09:22Z</dcterms:modified>
</cp:coreProperties>
</file>