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.karunapathi\Desktop\"/>
    </mc:Choice>
  </mc:AlternateContent>
  <xr:revisionPtr revIDLastSave="0" documentId="13_ncr:1_{246ADCF3-EDB6-4B04-9BA9-164B561D85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X WORKINGS 20-21" sheetId="3" r:id="rId1"/>
    <sheet name="TD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6" i="3" l="1"/>
  <c r="E109" i="3"/>
  <c r="E104" i="3"/>
  <c r="E103" i="3"/>
  <c r="E98" i="3"/>
  <c r="E63" i="3"/>
  <c r="D63" i="3"/>
  <c r="E27" i="3"/>
  <c r="E25" i="3"/>
  <c r="E18" i="3"/>
  <c r="E142" i="3"/>
  <c r="E140" i="3"/>
  <c r="E141" i="3" s="1"/>
  <c r="E136" i="3"/>
  <c r="E132" i="3"/>
  <c r="E129" i="3"/>
  <c r="E105" i="3"/>
  <c r="D96" i="3"/>
  <c r="E96" i="3" s="1"/>
  <c r="E92" i="3"/>
  <c r="E69" i="3"/>
  <c r="E67" i="3"/>
  <c r="E68" i="3" s="1"/>
  <c r="E61" i="3"/>
  <c r="E56" i="3"/>
  <c r="E31" i="3"/>
  <c r="E29" i="3"/>
  <c r="E30" i="3" s="1"/>
  <c r="E23" i="3"/>
  <c r="E135" i="3" l="1"/>
  <c r="E138" i="3" s="1"/>
  <c r="E101" i="3"/>
  <c r="E73" i="3"/>
  <c r="E35" i="3"/>
  <c r="E24" i="3"/>
  <c r="E62" i="3"/>
  <c r="E65" i="3" s="1"/>
</calcChain>
</file>

<file path=xl/sharedStrings.xml><?xml version="1.0" encoding="utf-8"?>
<sst xmlns="http://schemas.openxmlformats.org/spreadsheetml/2006/main" count="291" uniqueCount="97">
  <si>
    <t>Sr. No.</t>
  </si>
  <si>
    <t>Name of Deductor</t>
  </si>
  <si>
    <t>TAN of Deductor</t>
  </si>
  <si>
    <t>Total TDS</t>
  </si>
  <si>
    <t>EIT SERVICES INDIA PRIVATE LIMITED</t>
  </si>
  <si>
    <t>BLRD02712D</t>
  </si>
  <si>
    <t>HDFC BANK LIMITED</t>
  </si>
  <si>
    <t>MUMH03189E</t>
  </si>
  <si>
    <t>THE TAMIL NADU STATE APEX COOP BANK LTD MADRAS-1</t>
  </si>
  <si>
    <t>CHET00590C</t>
  </si>
  <si>
    <t>PART A – Details of Tax Deducted at Source</t>
  </si>
  <si>
    <t>Name of the Assessee</t>
  </si>
  <si>
    <t>:</t>
  </si>
  <si>
    <t>Ms.  Anitha Sreenivasan</t>
  </si>
  <si>
    <t xml:space="preserve"> </t>
  </si>
  <si>
    <t>ADDRESS</t>
  </si>
  <si>
    <t>56/117, Swamy Naicken Street</t>
  </si>
  <si>
    <t>Chintadripet, Chennai - 600002</t>
  </si>
  <si>
    <t>Father's Name</t>
  </si>
  <si>
    <t>G. Sreenivasan</t>
  </si>
  <si>
    <t>Date of Birth</t>
  </si>
  <si>
    <t>ajxpa2873r14091985</t>
  </si>
  <si>
    <t>Status</t>
  </si>
  <si>
    <t>Individual/Resident</t>
  </si>
  <si>
    <t>PAN No:</t>
  </si>
  <si>
    <t>AJXPA2873R</t>
  </si>
  <si>
    <t>Financial Year</t>
  </si>
  <si>
    <t>Assessment Year</t>
  </si>
  <si>
    <t>STATEMENT OF INCOME FOR THE PURPOSE OF INCOME TAX</t>
  </si>
  <si>
    <t>HDFC0000166</t>
  </si>
  <si>
    <t>1. INCOME FROM SALARY</t>
  </si>
  <si>
    <t>Gross Salary</t>
  </si>
  <si>
    <t>Global e-Business Operations Pvt. Ltd</t>
  </si>
  <si>
    <t>Less: Deduction U/s-10</t>
  </si>
  <si>
    <t>Less: Tax on Employment</t>
  </si>
  <si>
    <t>INCOME FROM SALARY</t>
  </si>
  <si>
    <t>2. INCOME FROM OTHER SOURCES</t>
  </si>
  <si>
    <t>Interest Income</t>
  </si>
  <si>
    <t>GROSS TOTAL INCOME</t>
  </si>
  <si>
    <t>Less: Deduction U/s-80C</t>
  </si>
  <si>
    <t>Less: Deduction U/s-80D</t>
  </si>
  <si>
    <t>TAXABLE INCOME</t>
  </si>
  <si>
    <t>TAX ON THE ABOVE</t>
  </si>
  <si>
    <t>Add: Educational CESS - 3%</t>
  </si>
  <si>
    <t>TOTAL TAX PAYABLE</t>
  </si>
  <si>
    <t>LESS: Tax Deducted at Source</t>
  </si>
  <si>
    <t>TDS-Salary</t>
  </si>
  <si>
    <t>TDS</t>
  </si>
  <si>
    <t>Self Assessment</t>
  </si>
  <si>
    <t>Tax Payable/Refundable</t>
  </si>
  <si>
    <t>Mr.  Shyam Sundar</t>
  </si>
  <si>
    <t>S. Ramesh</t>
  </si>
  <si>
    <t>BENPS4445B</t>
  </si>
  <si>
    <t>benps4445b29031985</t>
  </si>
  <si>
    <t>hdfc0000082</t>
  </si>
  <si>
    <t xml:space="preserve">Ms. S Geetha  </t>
  </si>
  <si>
    <t xml:space="preserve">12/7, Ebrahim Sahib Street </t>
  </si>
  <si>
    <t>Parrys, Chennai - 600001</t>
  </si>
  <si>
    <t xml:space="preserve">Mr. Perinjambakkam Nithyanandan </t>
  </si>
  <si>
    <t>AAHPG0331P</t>
  </si>
  <si>
    <t>aahpg0331p04061957</t>
  </si>
  <si>
    <t>vijb0003002</t>
  </si>
  <si>
    <t>1. INCOME FROM OTHER SOURCES</t>
  </si>
  <si>
    <t>2. INCOME FROM HOUSE PROPERTY</t>
  </si>
  <si>
    <t>A. Let Out No:12/7, Ebrahim Sahib Street , Chennai- 600001</t>
  </si>
  <si>
    <t>Rent Received</t>
  </si>
  <si>
    <t>Less: Repair - 30%</t>
  </si>
  <si>
    <t xml:space="preserve">Mr. G Sreenivasan   </t>
  </si>
  <si>
    <t>Mr. Govindarajulu  Sreenivasan</t>
  </si>
  <si>
    <t>AAIPS7796M</t>
  </si>
  <si>
    <t>aaips7796m16081954</t>
  </si>
  <si>
    <t>A. Let Out No: 16/1, Muttain Street, Chennai- 600001</t>
  </si>
  <si>
    <t>biyps1812f10121981</t>
  </si>
  <si>
    <t>Total Amount</t>
  </si>
  <si>
    <t>Paid /</t>
  </si>
  <si>
    <r>
      <t>Credited ( </t>
    </r>
    <r>
      <rPr>
        <b/>
        <sz val="7"/>
        <color rgb="FF000000"/>
        <rFont val="WebRupee"/>
      </rPr>
      <t>Rs.</t>
    </r>
    <r>
      <rPr>
        <b/>
        <sz val="7"/>
        <color rgb="FF000000"/>
        <rFont val="Lucida Sans"/>
        <family val="2"/>
      </rPr>
      <t> )</t>
    </r>
  </si>
  <si>
    <r>
      <t>Total Tax Deducted</t>
    </r>
    <r>
      <rPr>
        <b/>
        <vertAlign val="superscript"/>
        <sz val="7"/>
        <color rgb="FF000000"/>
        <rFont val="Lucida Sans"/>
        <family val="2"/>
      </rPr>
      <t>#</t>
    </r>
    <r>
      <rPr>
        <b/>
        <sz val="7"/>
        <color rgb="FF000000"/>
        <rFont val="Lucida Sans"/>
        <family val="2"/>
      </rPr>
      <t> ( </t>
    </r>
    <r>
      <rPr>
        <b/>
        <sz val="7"/>
        <color rgb="FF000000"/>
        <rFont val="WebRupee"/>
      </rPr>
      <t>Rs.</t>
    </r>
    <r>
      <rPr>
        <b/>
        <sz val="7"/>
        <color rgb="FF000000"/>
        <rFont val="Lucida Sans"/>
        <family val="2"/>
      </rPr>
      <t> )</t>
    </r>
  </si>
  <si>
    <r>
      <t>Deposited ( </t>
    </r>
    <r>
      <rPr>
        <b/>
        <sz val="7"/>
        <color rgb="FF000000"/>
        <rFont val="WebRupee"/>
      </rPr>
      <t>Rs.</t>
    </r>
    <r>
      <rPr>
        <b/>
        <sz val="7"/>
        <color rgb="FF000000"/>
        <rFont val="Lucida Sans"/>
        <family val="2"/>
      </rPr>
      <t> )</t>
    </r>
  </si>
  <si>
    <t>INDIAN BANK ZONAL OFFICE CHENNAI NORTH</t>
  </si>
  <si>
    <t>CHEI06852G</t>
  </si>
  <si>
    <t>BANK OF BARODA</t>
  </si>
  <si>
    <t>MUMB11206G</t>
  </si>
  <si>
    <t>MUMB22080C</t>
  </si>
  <si>
    <t>Anitha</t>
  </si>
  <si>
    <t>Shyam</t>
  </si>
  <si>
    <t>RT A – Details of Tax Deducted at Source</t>
  </si>
  <si>
    <t>THE TAMIL NADU STATE APEX COOP BANK LTD CHINTADRIPET</t>
  </si>
  <si>
    <t>CHET02041E</t>
  </si>
  <si>
    <t>SREE RAYALASEEMA HI-STRENGTH HYPO LIMITED</t>
  </si>
  <si>
    <t>HYDS17651E</t>
  </si>
  <si>
    <t>MAHESH SHRIMANTRAO PATIL</t>
  </si>
  <si>
    <t>PNEM23507B</t>
  </si>
  <si>
    <t>2020-2021</t>
  </si>
  <si>
    <t>Payable</t>
  </si>
  <si>
    <t>Less : Std Deduction</t>
  </si>
  <si>
    <t>Add: Educational CESS - 4%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</si>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</sst>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theme="1"/>
      <name val="Lucida Sans"/>
      <family val="2"/>
    </font>
    <font>
      <sz val="11"/>
      <color rgb="FF222222"/>
      <name val="Lucida Sans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name val="Bookman Old Style"/>
      <family val="1"/>
    </font>
    <font>
      <u/>
      <sz val="10"/>
      <name val="Bookman Old Style"/>
      <family val="1"/>
    </font>
    <font>
      <b/>
      <sz val="7"/>
      <color rgb="FF000000"/>
      <name val="Lucida Sans"/>
      <family val="2"/>
    </font>
    <font>
      <b/>
      <sz val="7"/>
      <color rgb="FF000000"/>
      <name val="WebRupee"/>
    </font>
    <font>
      <b/>
      <vertAlign val="superscript"/>
      <sz val="7"/>
      <color rgb="FF00000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DFEFFC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4297D7"/>
      </bottom>
      <diagonal/>
    </border>
    <border>
      <left/>
      <right style="medium">
        <color rgb="FFC5DBEC"/>
      </right>
      <top/>
      <bottom/>
      <diagonal/>
    </border>
    <border>
      <left/>
      <right style="medium">
        <color rgb="FFC5DBEC"/>
      </right>
      <top style="medium">
        <color rgb="FF4297D7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A6C9E2"/>
      </left>
      <right style="medium">
        <color rgb="FF000000"/>
      </right>
      <top style="medium">
        <color rgb="FFA6C9E2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4" fillId="0" borderId="0" xfId="2"/>
    <xf numFmtId="0" fontId="5" fillId="0" borderId="0" xfId="2" applyFont="1"/>
    <xf numFmtId="0" fontId="5" fillId="0" borderId="6" xfId="2" applyFont="1" applyBorder="1"/>
    <xf numFmtId="0" fontId="6" fillId="0" borderId="0" xfId="2" applyFont="1"/>
    <xf numFmtId="0" fontId="5" fillId="3" borderId="0" xfId="2" applyFont="1" applyFill="1"/>
    <xf numFmtId="2" fontId="5" fillId="0" borderId="0" xfId="2" applyNumberFormat="1" applyFont="1"/>
    <xf numFmtId="14" fontId="5" fillId="0" borderId="0" xfId="2" applyNumberFormat="1" applyFont="1" applyAlignment="1">
      <alignment horizontal="left"/>
    </xf>
    <xf numFmtId="1" fontId="5" fillId="0" borderId="0" xfId="2" applyNumberFormat="1" applyFont="1"/>
    <xf numFmtId="0" fontId="5" fillId="0" borderId="0" xfId="2" applyFont="1" applyAlignment="1">
      <alignment horizontal="right"/>
    </xf>
    <xf numFmtId="164" fontId="5" fillId="0" borderId="0" xfId="2" applyNumberFormat="1" applyFont="1"/>
    <xf numFmtId="2" fontId="6" fillId="0" borderId="0" xfId="2" applyNumberFormat="1" applyFont="1"/>
    <xf numFmtId="0" fontId="7" fillId="0" borderId="1" xfId="0" applyFont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5" xfId="1" applyBorder="1" applyAlignment="1" applyProtection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right" vertical="center" wrapText="1"/>
    </xf>
    <xf numFmtId="1" fontId="5" fillId="4" borderId="0" xfId="2" applyNumberFormat="1" applyFont="1" applyFill="1"/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2"/>
  <sheetViews>
    <sheetView tabSelected="1" topLeftCell="A43" workbookViewId="0">
      <selection activeCell="C124" sqref="C124:C125"/>
    </sheetView>
  </sheetViews>
  <sheetFormatPr defaultRowHeight="14.4"/>
  <cols>
    <col min="1" max="1" width="22.5546875" customWidth="1"/>
    <col min="3" max="3" width="36.5546875" bestFit="1" customWidth="1"/>
    <col min="8" max="8" width="14.88671875" customWidth="1"/>
  </cols>
  <sheetData>
    <row r="1" spans="1:21">
      <c r="A1" s="3" t="s">
        <v>11</v>
      </c>
      <c r="B1" s="3" t="s">
        <v>12</v>
      </c>
      <c r="C1" s="3" t="s">
        <v>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2"/>
      <c r="B2" s="2"/>
      <c r="C2" s="3" t="s">
        <v>14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3" t="s">
        <v>15</v>
      </c>
      <c r="B3" s="3" t="s">
        <v>12</v>
      </c>
      <c r="C3" s="3" t="s">
        <v>16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3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18</v>
      </c>
      <c r="B5" s="3" t="s">
        <v>12</v>
      </c>
      <c r="C5" s="3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3" t="s">
        <v>20</v>
      </c>
      <c r="B6" s="3" t="s">
        <v>12</v>
      </c>
      <c r="C6" s="8">
        <v>31304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 t="s">
        <v>21</v>
      </c>
      <c r="S6" s="2"/>
      <c r="T6" s="2"/>
      <c r="U6" s="2"/>
    </row>
    <row r="7" spans="1:21">
      <c r="A7" s="3" t="s">
        <v>22</v>
      </c>
      <c r="B7" s="3" t="s">
        <v>12</v>
      </c>
      <c r="C7" s="3" t="s">
        <v>23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3" t="s">
        <v>24</v>
      </c>
      <c r="B8" s="3" t="s">
        <v>12</v>
      </c>
      <c r="C8" s="3" t="s">
        <v>25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3" t="s">
        <v>14</v>
      </c>
      <c r="T8" s="2"/>
      <c r="U8" s="2"/>
    </row>
    <row r="9" spans="1:21">
      <c r="A9" s="3" t="s">
        <v>26</v>
      </c>
      <c r="B9" s="3" t="s">
        <v>12</v>
      </c>
      <c r="C9" s="3" t="s">
        <v>92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3" t="s">
        <v>14</v>
      </c>
      <c r="T9" s="2"/>
      <c r="U9" s="2"/>
    </row>
    <row r="10" spans="1:21">
      <c r="A10" s="4" t="s">
        <v>27</v>
      </c>
      <c r="B10" s="4" t="s">
        <v>12</v>
      </c>
      <c r="C10" s="4" t="s">
        <v>96</v>
      </c>
      <c r="D10" s="4"/>
      <c r="E10" s="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3" t="s">
        <v>28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 t="s">
        <v>29</v>
      </c>
      <c r="T11" s="2"/>
      <c r="U11" s="2"/>
    </row>
    <row r="12" spans="1:21">
      <c r="A12" s="5" t="s">
        <v>30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">
        <v>1.66161003971E-2</v>
      </c>
      <c r="T12" s="2"/>
      <c r="U12" s="2"/>
    </row>
    <row r="13" spans="1:21">
      <c r="A13" s="3" t="s">
        <v>31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3" t="s">
        <v>32</v>
      </c>
      <c r="B14" s="2"/>
      <c r="C14" s="2"/>
      <c r="D14" s="3">
        <v>728566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 t="s">
        <v>14</v>
      </c>
      <c r="S14" s="2"/>
      <c r="T14" s="3" t="s">
        <v>14</v>
      </c>
      <c r="U14" s="3" t="s">
        <v>14</v>
      </c>
    </row>
    <row r="15" spans="1:21">
      <c r="A15" s="3" t="s">
        <v>33</v>
      </c>
      <c r="B15" s="2"/>
      <c r="C15" s="2"/>
      <c r="D15" s="3"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" t="s">
        <v>94</v>
      </c>
      <c r="B16" s="2"/>
      <c r="C16" s="2"/>
      <c r="D16" s="3">
        <v>50000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3" t="s">
        <v>34</v>
      </c>
      <c r="B17" s="2"/>
      <c r="C17" s="2"/>
      <c r="D17" s="3">
        <v>2500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3" t="s">
        <v>35</v>
      </c>
      <c r="B18" s="2"/>
      <c r="C18" s="2"/>
      <c r="D18" s="2"/>
      <c r="E18" s="3">
        <f>D14-D15-D16-D17</f>
        <v>676066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 t="s">
        <v>14</v>
      </c>
      <c r="S18" s="2"/>
      <c r="T18" s="2"/>
      <c r="U18" s="2"/>
    </row>
    <row r="21" spans="1:21">
      <c r="A21" s="5" t="s">
        <v>36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3" t="s">
        <v>37</v>
      </c>
      <c r="B22" s="2"/>
      <c r="C22" s="2"/>
      <c r="D22" s="3">
        <v>76701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 t="s">
        <v>14</v>
      </c>
    </row>
    <row r="23" spans="1:21">
      <c r="A23" s="2"/>
      <c r="B23" s="2"/>
      <c r="C23" s="2"/>
      <c r="D23" s="2"/>
      <c r="E23" s="3">
        <f>D22</f>
        <v>76701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3" t="s">
        <v>14</v>
      </c>
      <c r="U23" s="2"/>
    </row>
    <row r="24" spans="1:21">
      <c r="A24" s="3" t="s">
        <v>38</v>
      </c>
      <c r="B24" s="2"/>
      <c r="C24" s="2"/>
      <c r="D24" s="2"/>
      <c r="E24" s="3">
        <f>E23+E18</f>
        <v>752767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3" t="s">
        <v>39</v>
      </c>
      <c r="B25" s="2"/>
      <c r="C25" s="2"/>
      <c r="D25" s="3">
        <v>151200</v>
      </c>
      <c r="E25" s="3">
        <f>D25</f>
        <v>151200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3" t="s">
        <v>40</v>
      </c>
      <c r="B26" s="2"/>
      <c r="C26" s="2"/>
      <c r="D26" s="3">
        <v>0</v>
      </c>
      <c r="E26" s="3"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3" t="s">
        <v>41</v>
      </c>
      <c r="B27" s="2"/>
      <c r="C27" s="2"/>
      <c r="D27" s="2"/>
      <c r="E27" s="3">
        <f>E24-E25</f>
        <v>601567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3" t="s">
        <v>42</v>
      </c>
      <c r="B28" s="2"/>
      <c r="C28" s="2"/>
      <c r="D28" s="2"/>
      <c r="E28" s="3">
        <v>32813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3" t="s">
        <v>95</v>
      </c>
      <c r="B29" s="2"/>
      <c r="C29" s="2"/>
      <c r="D29" s="2"/>
      <c r="E29" s="9">
        <f>E28*4/100</f>
        <v>1312.52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3" t="s">
        <v>44</v>
      </c>
      <c r="B30" s="2"/>
      <c r="C30" s="2"/>
      <c r="D30" s="2"/>
      <c r="E30" s="9">
        <f>E29+E28</f>
        <v>34125.519999999997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3" t="s">
        <v>45</v>
      </c>
      <c r="B31" s="2"/>
      <c r="C31" s="2"/>
      <c r="D31" s="2"/>
      <c r="E31" s="9">
        <f>D33+D32</f>
        <v>34225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3" t="s">
        <v>46</v>
      </c>
      <c r="B32" s="2"/>
      <c r="C32" s="2"/>
      <c r="D32" s="9">
        <v>31009</v>
      </c>
      <c r="E32" s="3" t="s">
        <v>14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3" t="s">
        <v>47</v>
      </c>
      <c r="B33" s="2"/>
      <c r="C33" s="2"/>
      <c r="D33" s="9">
        <v>3216</v>
      </c>
      <c r="E33" s="3" t="s">
        <v>14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3" t="s">
        <v>48</v>
      </c>
      <c r="B34" s="2"/>
      <c r="C34" s="2"/>
      <c r="D34" s="2"/>
      <c r="E34" s="3">
        <v>0</v>
      </c>
      <c r="F34" s="1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21">
      <c r="A35" s="3" t="s">
        <v>49</v>
      </c>
      <c r="B35" s="2"/>
      <c r="C35" s="2"/>
      <c r="D35" s="2"/>
      <c r="E35" s="9">
        <f>E31-E30</f>
        <v>99.480000000003201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9" spans="1:2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21">
      <c r="A40" s="3" t="s">
        <v>11</v>
      </c>
      <c r="B40" s="3" t="s">
        <v>12</v>
      </c>
      <c r="C40" s="3" t="s">
        <v>50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21">
      <c r="A41" s="2"/>
      <c r="B41" s="2"/>
      <c r="C41" s="3" t="s">
        <v>14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21">
      <c r="A42" s="3" t="s">
        <v>15</v>
      </c>
      <c r="B42" s="3" t="s">
        <v>12</v>
      </c>
      <c r="C42" s="3" t="s">
        <v>16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21">
      <c r="A43" s="2"/>
      <c r="B43" s="2"/>
      <c r="C43" s="3" t="s">
        <v>17</v>
      </c>
      <c r="D43" s="2"/>
      <c r="E43" s="2"/>
      <c r="F43" s="2"/>
      <c r="G43" s="2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21">
      <c r="A44" s="3" t="s">
        <v>18</v>
      </c>
      <c r="B44" s="3" t="s">
        <v>12</v>
      </c>
      <c r="C44" s="3" t="s">
        <v>51</v>
      </c>
      <c r="D44" s="2"/>
      <c r="E44" s="2"/>
      <c r="F44" s="2"/>
      <c r="G44" s="2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21">
      <c r="A45" s="3" t="s">
        <v>20</v>
      </c>
      <c r="B45" s="3" t="s">
        <v>12</v>
      </c>
      <c r="C45" s="8">
        <v>31135</v>
      </c>
      <c r="D45" s="2"/>
      <c r="E45" s="2"/>
      <c r="F45" s="2"/>
      <c r="G45" s="2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21">
      <c r="A46" s="3" t="s">
        <v>22</v>
      </c>
      <c r="B46" s="3" t="s">
        <v>12</v>
      </c>
      <c r="C46" s="3" t="s">
        <v>23</v>
      </c>
      <c r="D46" s="2"/>
      <c r="E46" s="2"/>
      <c r="F46" s="2"/>
      <c r="G46" s="2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21">
      <c r="A47" s="3" t="s">
        <v>24</v>
      </c>
      <c r="B47" s="3" t="s">
        <v>12</v>
      </c>
      <c r="C47" s="3" t="s">
        <v>52</v>
      </c>
      <c r="D47" s="2"/>
      <c r="E47" s="2"/>
      <c r="F47" s="2"/>
      <c r="G47" s="2"/>
      <c r="H47" s="12"/>
      <c r="I47" s="2"/>
      <c r="J47" s="2"/>
      <c r="K47" s="2"/>
      <c r="L47" s="2"/>
      <c r="M47" s="2"/>
      <c r="N47" s="2"/>
      <c r="O47" s="2"/>
      <c r="P47" s="2"/>
      <c r="Q47" s="2"/>
      <c r="R47" s="3" t="s">
        <v>53</v>
      </c>
    </row>
    <row r="48" spans="1:21">
      <c r="A48" s="3" t="s">
        <v>26</v>
      </c>
      <c r="B48" s="3" t="s">
        <v>12</v>
      </c>
      <c r="C48" s="3" t="s">
        <v>92</v>
      </c>
      <c r="D48" s="2"/>
      <c r="E48" s="2"/>
      <c r="F48" s="2"/>
      <c r="G48" s="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23">
      <c r="A49" s="4" t="s">
        <v>27</v>
      </c>
      <c r="B49" s="4" t="s">
        <v>12</v>
      </c>
      <c r="C49" s="4" t="s">
        <v>96</v>
      </c>
      <c r="D49" s="4"/>
      <c r="E49" s="4"/>
      <c r="F49" s="2"/>
      <c r="G49" s="2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23">
      <c r="A50" s="3" t="s">
        <v>28</v>
      </c>
      <c r="B50" s="2"/>
      <c r="C50" s="2"/>
      <c r="D50" s="2"/>
      <c r="E50" s="2"/>
      <c r="F50" s="2"/>
      <c r="G50" s="2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3">
        <v>8.2114013148800007E-3</v>
      </c>
      <c r="T50" s="2"/>
      <c r="U50" s="2"/>
      <c r="V50" s="2"/>
      <c r="W50" s="2"/>
    </row>
    <row r="51" spans="1:23">
      <c r="A51" s="5" t="s">
        <v>30</v>
      </c>
      <c r="B51" s="2"/>
      <c r="C51" s="2"/>
      <c r="D51" s="2"/>
      <c r="E51" s="2"/>
      <c r="F51" s="2"/>
      <c r="G51" s="2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3" t="s">
        <v>54</v>
      </c>
      <c r="T51" s="2"/>
      <c r="U51" s="2"/>
      <c r="V51" s="2"/>
      <c r="W51" s="2"/>
    </row>
    <row r="52" spans="1:23">
      <c r="A52" s="3" t="s">
        <v>31</v>
      </c>
      <c r="B52" s="2"/>
      <c r="C52" s="2"/>
      <c r="D52" s="2"/>
      <c r="E52" s="2"/>
      <c r="F52" s="2"/>
      <c r="G52" s="2"/>
      <c r="H52" s="1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A53" s="3" t="s">
        <v>32</v>
      </c>
      <c r="B53" s="2"/>
      <c r="C53" s="2"/>
      <c r="D53" s="3">
        <v>787453</v>
      </c>
      <c r="E53" s="2"/>
      <c r="F53" s="2"/>
      <c r="G53" s="3" t="s">
        <v>14</v>
      </c>
      <c r="H53" s="12"/>
      <c r="I53" s="2"/>
      <c r="J53" s="2"/>
      <c r="K53" s="2"/>
      <c r="L53" s="2"/>
      <c r="M53" s="2"/>
      <c r="N53" s="2"/>
      <c r="O53" s="2"/>
      <c r="P53" s="2"/>
      <c r="Q53" s="2"/>
      <c r="R53" s="3" t="s">
        <v>14</v>
      </c>
      <c r="S53" s="3" t="s">
        <v>14</v>
      </c>
      <c r="T53" s="2"/>
      <c r="U53" s="2"/>
      <c r="V53" s="2"/>
      <c r="W53" s="2"/>
    </row>
    <row r="54" spans="1:23">
      <c r="A54" s="3" t="s">
        <v>94</v>
      </c>
      <c r="B54" s="2"/>
      <c r="C54" s="2"/>
      <c r="D54" s="3">
        <v>50000</v>
      </c>
      <c r="E54" s="2"/>
      <c r="F54" s="2"/>
      <c r="G54" s="2"/>
      <c r="H54" s="1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A55" s="3" t="s">
        <v>34</v>
      </c>
      <c r="B55" s="2"/>
      <c r="C55" s="2"/>
      <c r="D55" s="3">
        <v>2500</v>
      </c>
      <c r="E55" s="2"/>
      <c r="F55" s="2"/>
      <c r="G55" s="2"/>
      <c r="H55" s="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3" t="s">
        <v>35</v>
      </c>
      <c r="B56" s="2"/>
      <c r="C56" s="2"/>
      <c r="D56" s="2"/>
      <c r="E56" s="3">
        <f>D53-D54-D55</f>
        <v>734953</v>
      </c>
      <c r="F56" s="2"/>
      <c r="G56" s="3"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9" spans="1:23">
      <c r="A59" s="5" t="s">
        <v>36</v>
      </c>
      <c r="B59" s="2"/>
      <c r="C59" s="2"/>
      <c r="D59" s="2"/>
      <c r="E59" s="2"/>
      <c r="F59" s="2"/>
      <c r="G59" s="2"/>
      <c r="H59" s="2"/>
      <c r="I59" s="3">
        <v>3600000</v>
      </c>
      <c r="J59" s="3">
        <v>4800000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A60" s="3" t="s">
        <v>37</v>
      </c>
      <c r="B60" s="2"/>
      <c r="C60" s="2"/>
      <c r="D60" s="3">
        <v>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A61" s="2"/>
      <c r="B61" s="2"/>
      <c r="C61" s="2"/>
      <c r="D61" s="2"/>
      <c r="E61" s="3">
        <f>D60</f>
        <v>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3">
        <v>81555</v>
      </c>
      <c r="W61" s="3">
        <v>81555</v>
      </c>
    </row>
    <row r="62" spans="1:23">
      <c r="A62" s="3" t="s">
        <v>38</v>
      </c>
      <c r="B62" s="2"/>
      <c r="C62" s="2"/>
      <c r="D62" s="2"/>
      <c r="E62" s="3">
        <f>E61+E56</f>
        <v>734953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3">
        <v>24662</v>
      </c>
      <c r="W62" s="2"/>
    </row>
    <row r="63" spans="1:23">
      <c r="A63" s="3" t="s">
        <v>39</v>
      </c>
      <c r="B63" s="2"/>
      <c r="C63" s="2"/>
      <c r="D63" s="3">
        <f>106131+1200</f>
        <v>107331</v>
      </c>
      <c r="E63" s="3">
        <f>D63</f>
        <v>107331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A64" s="3" t="s">
        <v>40</v>
      </c>
      <c r="B64" s="2"/>
      <c r="C64" s="2"/>
      <c r="D64" s="3">
        <v>0</v>
      </c>
      <c r="E64" s="3">
        <v>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s="3" t="s">
        <v>41</v>
      </c>
      <c r="B65" s="2"/>
      <c r="C65" s="2"/>
      <c r="D65" s="2"/>
      <c r="E65" s="3">
        <f>E62-E63</f>
        <v>627622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s="3" t="s">
        <v>42</v>
      </c>
      <c r="B66" s="2"/>
      <c r="C66" s="2"/>
      <c r="D66" s="2"/>
      <c r="E66" s="3">
        <v>38024</v>
      </c>
      <c r="F66" s="2"/>
      <c r="G66" s="2"/>
      <c r="H66" s="2"/>
      <c r="I66" s="2"/>
    </row>
    <row r="67" spans="1:23">
      <c r="A67" s="3" t="s">
        <v>95</v>
      </c>
      <c r="B67" s="2"/>
      <c r="C67" s="2"/>
      <c r="D67" s="2"/>
      <c r="E67" s="9">
        <f>E66*4/100</f>
        <v>1520.96</v>
      </c>
      <c r="F67" s="2"/>
      <c r="G67" s="2"/>
      <c r="H67" s="2"/>
      <c r="I67" s="2"/>
    </row>
    <row r="68" spans="1:23">
      <c r="A68" s="3" t="s">
        <v>44</v>
      </c>
      <c r="B68" s="2"/>
      <c r="C68" s="2"/>
      <c r="D68" s="2"/>
      <c r="E68" s="9">
        <f>E67+E66</f>
        <v>39544.959999999999</v>
      </c>
      <c r="F68" s="2"/>
      <c r="G68" s="2"/>
      <c r="H68" s="2"/>
      <c r="I68" s="2"/>
    </row>
    <row r="69" spans="1:23">
      <c r="A69" s="3" t="s">
        <v>45</v>
      </c>
      <c r="B69" s="2"/>
      <c r="C69" s="2"/>
      <c r="D69" s="2"/>
      <c r="E69" s="3">
        <f>D71+D70</f>
        <v>39503</v>
      </c>
      <c r="F69" s="2"/>
      <c r="G69" s="2"/>
      <c r="H69" s="2"/>
      <c r="I69" s="2"/>
    </row>
    <row r="70" spans="1:23">
      <c r="A70" s="3" t="s">
        <v>46</v>
      </c>
      <c r="B70" s="2"/>
      <c r="C70" s="2"/>
      <c r="D70" s="3">
        <v>39503</v>
      </c>
      <c r="E70" s="3" t="s">
        <v>14</v>
      </c>
      <c r="F70" s="2"/>
      <c r="G70" s="2"/>
      <c r="H70" s="2"/>
      <c r="I70" s="2"/>
    </row>
    <row r="71" spans="1:23">
      <c r="A71" s="3" t="s">
        <v>47</v>
      </c>
      <c r="B71" s="2"/>
      <c r="C71" s="2"/>
      <c r="D71" s="3">
        <v>0</v>
      </c>
      <c r="E71" s="3" t="s">
        <v>14</v>
      </c>
      <c r="F71" s="2"/>
      <c r="G71" s="2"/>
      <c r="H71" s="2"/>
      <c r="I71" s="2"/>
    </row>
    <row r="72" spans="1:23">
      <c r="A72" s="3" t="s">
        <v>48</v>
      </c>
      <c r="B72" s="2"/>
      <c r="C72" s="2"/>
      <c r="D72" s="2"/>
      <c r="E72" s="3">
        <v>0</v>
      </c>
      <c r="F72" s="2"/>
      <c r="G72" s="2"/>
      <c r="H72" s="2"/>
      <c r="I72" s="2"/>
    </row>
    <row r="73" spans="1:23">
      <c r="A73" s="3" t="s">
        <v>49</v>
      </c>
      <c r="B73" s="2"/>
      <c r="C73" s="2"/>
      <c r="D73" s="2"/>
      <c r="E73" s="9">
        <f>E69-E68</f>
        <v>-41.959999999999127</v>
      </c>
      <c r="F73" s="2"/>
      <c r="G73" s="2"/>
      <c r="H73" s="2"/>
      <c r="I73" s="2"/>
    </row>
    <row r="75" spans="1:23">
      <c r="A75" s="2"/>
      <c r="B75" s="2"/>
      <c r="C75" s="2"/>
      <c r="D75" s="2"/>
      <c r="E75" s="3" t="s">
        <v>14</v>
      </c>
      <c r="F75" s="2"/>
      <c r="G75" s="2"/>
      <c r="H75" s="2"/>
      <c r="I75" s="2"/>
    </row>
    <row r="79" spans="1:23">
      <c r="A79" s="2"/>
      <c r="B79" s="2"/>
      <c r="C79" s="2"/>
      <c r="D79" s="2"/>
      <c r="E79" s="2"/>
      <c r="F79" s="2"/>
      <c r="G79" s="2"/>
      <c r="H79" s="2"/>
      <c r="I79" s="2"/>
    </row>
    <row r="80" spans="1:23">
      <c r="A80" s="3" t="s">
        <v>11</v>
      </c>
      <c r="B80" s="3" t="s">
        <v>12</v>
      </c>
      <c r="C80" s="3" t="s">
        <v>55</v>
      </c>
      <c r="D80" s="2"/>
      <c r="E80" s="2"/>
      <c r="F80" s="2"/>
      <c r="G80" s="2"/>
      <c r="H80" s="2"/>
      <c r="I80" s="2"/>
    </row>
    <row r="81" spans="1:23">
      <c r="A81" s="3" t="s">
        <v>15</v>
      </c>
      <c r="B81" s="3" t="s">
        <v>12</v>
      </c>
      <c r="C81" s="3" t="s">
        <v>56</v>
      </c>
      <c r="D81" s="2"/>
      <c r="E81" s="2"/>
      <c r="F81" s="2"/>
      <c r="G81" s="2"/>
      <c r="H81" s="2"/>
      <c r="I81" s="2"/>
    </row>
    <row r="82" spans="1:23">
      <c r="A82" s="2"/>
      <c r="B82" s="2"/>
      <c r="C82" s="3" t="s">
        <v>57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>
      <c r="A83" s="3" t="s">
        <v>18</v>
      </c>
      <c r="B83" s="3" t="s">
        <v>12</v>
      </c>
      <c r="C83" s="3" t="s">
        <v>58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>
      <c r="A84" s="3" t="s">
        <v>20</v>
      </c>
      <c r="B84" s="3" t="s">
        <v>12</v>
      </c>
      <c r="C84" s="8">
        <v>20975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3">
        <v>600999280110715</v>
      </c>
      <c r="T84" s="2"/>
      <c r="U84" s="2"/>
      <c r="V84" s="2"/>
      <c r="W84" s="2"/>
    </row>
    <row r="85" spans="1:23">
      <c r="A85" s="3" t="s">
        <v>22</v>
      </c>
      <c r="B85" s="3" t="s">
        <v>12</v>
      </c>
      <c r="C85" s="3" t="s">
        <v>23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>
      <c r="A86" s="3" t="s">
        <v>24</v>
      </c>
      <c r="B86" s="3" t="s">
        <v>12</v>
      </c>
      <c r="C86" s="3" t="s">
        <v>59</v>
      </c>
      <c r="D86" s="2"/>
      <c r="E86" s="2"/>
      <c r="F86" s="2"/>
      <c r="G86" s="2" t="s">
        <v>60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>
      <c r="A87" s="3" t="s">
        <v>26</v>
      </c>
      <c r="B87" s="3" t="s">
        <v>12</v>
      </c>
      <c r="C87" s="3" t="s">
        <v>92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3" t="s">
        <v>61</v>
      </c>
      <c r="T87" s="2"/>
      <c r="U87" s="2"/>
      <c r="V87" s="2"/>
      <c r="W87" s="2"/>
    </row>
    <row r="88" spans="1:23">
      <c r="A88" s="4" t="s">
        <v>27</v>
      </c>
      <c r="B88" s="4" t="s">
        <v>12</v>
      </c>
      <c r="C88" s="4" t="s">
        <v>96</v>
      </c>
      <c r="D88" s="4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3">
        <v>300201010008928</v>
      </c>
      <c r="T88" s="2"/>
      <c r="U88" s="2"/>
      <c r="V88" s="2"/>
      <c r="W88" s="2"/>
    </row>
    <row r="89" spans="1:23">
      <c r="A89" s="3" t="s">
        <v>28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>
      <c r="A90" s="5" t="s">
        <v>62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>
      <c r="A91" s="3" t="s">
        <v>37</v>
      </c>
      <c r="B91" s="2"/>
      <c r="C91" s="2"/>
      <c r="D91" s="3">
        <v>294797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3" t="s">
        <v>60</v>
      </c>
      <c r="T91" s="2"/>
      <c r="U91" s="2"/>
      <c r="V91" s="2"/>
      <c r="W91" s="2"/>
    </row>
    <row r="92" spans="1:23">
      <c r="A92" s="2"/>
      <c r="B92" s="2"/>
      <c r="C92" s="2"/>
      <c r="D92" s="2"/>
      <c r="E92" s="3">
        <f>D91</f>
        <v>294797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0"/>
    </row>
    <row r="93" spans="1:23">
      <c r="A93" s="5" t="s">
        <v>63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0"/>
    </row>
    <row r="94" spans="1:23">
      <c r="A94" s="3" t="s">
        <v>64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0"/>
    </row>
    <row r="95" spans="1:23">
      <c r="A95" s="3" t="s">
        <v>65</v>
      </c>
      <c r="B95" s="2"/>
      <c r="C95" s="2"/>
      <c r="D95" s="3">
        <v>420000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0"/>
    </row>
    <row r="96" spans="1:23">
      <c r="A96" s="3" t="s">
        <v>66</v>
      </c>
      <c r="B96" s="2"/>
      <c r="C96" s="2"/>
      <c r="D96" s="3">
        <f>D95*30/100</f>
        <v>126000</v>
      </c>
      <c r="E96" s="3">
        <f>D95-D96</f>
        <v>294000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0"/>
    </row>
    <row r="97" spans="1:2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3">
        <v>300000</v>
      </c>
      <c r="T97" s="2"/>
      <c r="U97" s="2"/>
      <c r="V97" s="2"/>
      <c r="W97" s="10"/>
    </row>
    <row r="98" spans="1:23">
      <c r="A98" s="3" t="s">
        <v>38</v>
      </c>
      <c r="B98" s="2"/>
      <c r="C98" s="2"/>
      <c r="D98" s="2"/>
      <c r="E98" s="3">
        <f>SUM(E91:E97)</f>
        <v>588797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 t="s">
        <v>14</v>
      </c>
      <c r="T98" s="2"/>
      <c r="U98" s="2"/>
      <c r="V98" s="2"/>
      <c r="W98" s="10"/>
    </row>
    <row r="99" spans="1:23">
      <c r="A99" s="3" t="s">
        <v>39</v>
      </c>
      <c r="B99" s="2"/>
      <c r="C99" s="2"/>
      <c r="D99" s="3">
        <v>0</v>
      </c>
      <c r="E99" s="3">
        <v>25560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>
      <c r="A100" s="3" t="s">
        <v>40</v>
      </c>
      <c r="B100" s="2"/>
      <c r="C100" s="2"/>
      <c r="D100" s="3">
        <v>0</v>
      </c>
      <c r="E100" s="3">
        <v>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>
      <c r="A101" s="3" t="s">
        <v>41</v>
      </c>
      <c r="B101" s="2"/>
      <c r="C101" s="2"/>
      <c r="D101" s="2"/>
      <c r="E101" s="3">
        <f>E98-E99</f>
        <v>563237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>
      <c r="A102" s="3" t="s">
        <v>42</v>
      </c>
      <c r="B102" s="2"/>
      <c r="C102" s="2"/>
      <c r="D102" s="2"/>
      <c r="E102" s="3">
        <v>22647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>
      <c r="A103" s="3" t="s">
        <v>95</v>
      </c>
      <c r="B103" s="2"/>
      <c r="C103" s="2"/>
      <c r="D103" s="2"/>
      <c r="E103" s="9">
        <f>E102*4/100</f>
        <v>905.88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>
      <c r="A104" s="3" t="s">
        <v>44</v>
      </c>
      <c r="B104" s="2"/>
      <c r="C104" s="2"/>
      <c r="D104" s="2"/>
      <c r="E104" s="9">
        <f>SUM(E102:E103)</f>
        <v>23552.880000000001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>
      <c r="A105" s="3" t="s">
        <v>45</v>
      </c>
      <c r="B105" s="2"/>
      <c r="C105" s="2"/>
      <c r="D105" s="2"/>
      <c r="E105" s="9">
        <f>SUM(D105:D108)</f>
        <v>14068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>
      <c r="A106" s="3" t="s">
        <v>46</v>
      </c>
      <c r="B106" s="2"/>
      <c r="C106" s="2"/>
      <c r="D106" s="3">
        <v>0</v>
      </c>
      <c r="E106" s="3" t="s">
        <v>14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>
      <c r="A107" s="3" t="s">
        <v>47</v>
      </c>
      <c r="B107" s="2"/>
      <c r="C107" s="2"/>
      <c r="D107" s="9">
        <v>14068</v>
      </c>
      <c r="E107" s="3" t="s">
        <v>14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>
      <c r="A108" s="3" t="s">
        <v>48</v>
      </c>
      <c r="B108" s="2"/>
      <c r="C108" s="2"/>
      <c r="D108" s="2">
        <v>0</v>
      </c>
      <c r="E108" s="9">
        <v>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>
      <c r="A109" s="3" t="s">
        <v>49</v>
      </c>
      <c r="B109" s="2"/>
      <c r="C109" s="2"/>
      <c r="D109" s="2"/>
      <c r="E109" s="22">
        <f>E104-E105</f>
        <v>9484.880000000001</v>
      </c>
      <c r="F109" s="2" t="s">
        <v>93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2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2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23">
      <c r="A117" s="3" t="s">
        <v>11</v>
      </c>
      <c r="B117" s="3" t="s">
        <v>12</v>
      </c>
      <c r="C117" s="3" t="s">
        <v>67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23">
      <c r="A118" s="3" t="s">
        <v>15</v>
      </c>
      <c r="B118" s="3" t="s">
        <v>12</v>
      </c>
      <c r="C118" s="3" t="s">
        <v>56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23">
      <c r="A119" s="2"/>
      <c r="B119" s="2"/>
      <c r="C119" s="3" t="s">
        <v>57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23">
      <c r="A120" s="3" t="s">
        <v>18</v>
      </c>
      <c r="B120" s="3" t="s">
        <v>12</v>
      </c>
      <c r="C120" s="3" t="s">
        <v>68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23">
      <c r="A121" s="3" t="s">
        <v>20</v>
      </c>
      <c r="B121" s="3" t="s">
        <v>12</v>
      </c>
      <c r="C121" s="8">
        <v>19952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23">
      <c r="A122" s="3" t="s">
        <v>22</v>
      </c>
      <c r="B122" s="3" t="s">
        <v>12</v>
      </c>
      <c r="C122" s="3" t="s">
        <v>23</v>
      </c>
      <c r="D122" s="2"/>
      <c r="E122" s="2"/>
      <c r="F122" s="2"/>
      <c r="G122" s="2" t="s">
        <v>14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23">
      <c r="A123" s="3" t="s">
        <v>24</v>
      </c>
      <c r="B123" s="3" t="s">
        <v>12</v>
      </c>
      <c r="C123" s="3" t="s">
        <v>69</v>
      </c>
      <c r="D123" s="2"/>
      <c r="E123" s="2"/>
      <c r="F123" s="2"/>
      <c r="G123" s="2" t="s">
        <v>70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3" t="s">
        <v>70</v>
      </c>
    </row>
    <row r="124" spans="1:23">
      <c r="A124" s="3" t="s">
        <v>26</v>
      </c>
      <c r="B124" s="3" t="s">
        <v>12</v>
      </c>
      <c r="C124" s="3" t="s">
        <v>92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23">
      <c r="A125" s="4" t="s">
        <v>27</v>
      </c>
      <c r="B125" s="4" t="s">
        <v>12</v>
      </c>
      <c r="C125" s="4" t="s">
        <v>96</v>
      </c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23">
      <c r="A126" s="3" t="s">
        <v>28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23">
      <c r="A127" s="5" t="s">
        <v>62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23">
      <c r="A128" s="3" t="s">
        <v>37</v>
      </c>
      <c r="B128" s="2"/>
      <c r="C128" s="2"/>
      <c r="D128" s="3">
        <v>625199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3">
        <v>300201010006339</v>
      </c>
    </row>
    <row r="129" spans="1:19">
      <c r="A129" s="5" t="s">
        <v>63</v>
      </c>
      <c r="B129" s="2"/>
      <c r="C129" s="2"/>
      <c r="D129" s="2"/>
      <c r="E129" s="3">
        <f>D128</f>
        <v>625199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3" t="s">
        <v>61</v>
      </c>
    </row>
    <row r="130" spans="1:19">
      <c r="A130" s="3" t="s">
        <v>71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3">
        <v>601541280120715</v>
      </c>
    </row>
    <row r="131" spans="1:19">
      <c r="A131" s="3" t="s">
        <v>65</v>
      </c>
      <c r="B131" s="2"/>
      <c r="C131" s="2"/>
      <c r="D131" s="3">
        <v>420000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 t="s">
        <v>66</v>
      </c>
      <c r="B132" s="2"/>
      <c r="C132" s="2"/>
      <c r="D132" s="3">
        <v>126000</v>
      </c>
      <c r="E132" s="3">
        <f>D131-D132</f>
        <v>294000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 t="s">
        <v>14</v>
      </c>
      <c r="S132" s="2"/>
    </row>
    <row r="133" spans="1:1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 t="s">
        <v>14</v>
      </c>
      <c r="S133" s="2"/>
    </row>
    <row r="134" spans="1:1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>
      <c r="A135" s="3" t="s">
        <v>38</v>
      </c>
      <c r="B135" s="2"/>
      <c r="C135" s="2"/>
      <c r="D135" s="2"/>
      <c r="E135" s="3">
        <f>SUM(E129:E134)</f>
        <v>919199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>
      <c r="A136" s="3" t="s">
        <v>39</v>
      </c>
      <c r="B136" s="2"/>
      <c r="C136" s="2"/>
      <c r="D136" s="3">
        <v>131975</v>
      </c>
      <c r="E136" s="3">
        <f>D136</f>
        <v>131975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>
      <c r="A137" s="3" t="s">
        <v>40</v>
      </c>
      <c r="B137" s="2"/>
      <c r="C137" s="2"/>
      <c r="D137" s="3">
        <v>0</v>
      </c>
      <c r="E137" s="3">
        <v>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>
      <c r="A138" s="3" t="s">
        <v>41</v>
      </c>
      <c r="B138" s="2"/>
      <c r="C138" s="2"/>
      <c r="D138" s="2"/>
      <c r="E138" s="3">
        <f>E135-E136</f>
        <v>787224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>
      <c r="A139" s="3" t="s">
        <v>42</v>
      </c>
      <c r="B139" s="2"/>
      <c r="C139" s="2"/>
      <c r="D139" s="2"/>
      <c r="E139" s="3">
        <v>67445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>
      <c r="A140" s="3" t="s">
        <v>43</v>
      </c>
      <c r="B140" s="2"/>
      <c r="C140" s="2"/>
      <c r="D140" s="2"/>
      <c r="E140" s="9">
        <f>E139*4/100</f>
        <v>2697.8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>
      <c r="A141" s="3" t="s">
        <v>44</v>
      </c>
      <c r="B141" s="2"/>
      <c r="C141" s="2"/>
      <c r="D141" s="2"/>
      <c r="E141" s="9">
        <f>E140+E139</f>
        <v>70142.8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>
      <c r="A142" s="3" t="s">
        <v>45</v>
      </c>
      <c r="B142" s="2"/>
      <c r="C142" s="2"/>
      <c r="D142" s="2"/>
      <c r="E142" s="3">
        <f>SUM(D142:D145)</f>
        <v>49142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>
      <c r="A143" s="3" t="s">
        <v>46</v>
      </c>
      <c r="B143" s="2"/>
      <c r="C143" s="2"/>
      <c r="D143" s="3">
        <v>0</v>
      </c>
      <c r="E143" s="3" t="s">
        <v>14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>
      <c r="A144" s="3" t="s">
        <v>47</v>
      </c>
      <c r="B144" s="2"/>
      <c r="C144" s="2"/>
      <c r="D144" s="3">
        <v>49142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 t="s">
        <v>48</v>
      </c>
      <c r="B145" s="2"/>
      <c r="C145" s="2"/>
      <c r="D145" s="3">
        <v>0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>
      <c r="A146" s="3" t="s">
        <v>49</v>
      </c>
      <c r="B146" s="2"/>
      <c r="C146" s="2"/>
      <c r="D146" s="2"/>
      <c r="E146" s="22">
        <f>E141-E142</f>
        <v>21000.800000000003</v>
      </c>
      <c r="F146" s="2" t="s">
        <v>93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2" spans="1:1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7D4A-615A-4650-A940-8523C34437B4}">
  <dimension ref="A1:I48"/>
  <sheetViews>
    <sheetView workbookViewId="0">
      <selection activeCell="N49" sqref="N49"/>
    </sheetView>
  </sheetViews>
  <sheetFormatPr defaultRowHeight="14.4"/>
  <cols>
    <col min="5" max="5" width="12.109375" bestFit="1" customWidth="1"/>
    <col min="6" max="7" width="10.88671875" bestFit="1" customWidth="1"/>
  </cols>
  <sheetData>
    <row r="1" spans="1:9" ht="45.6" thickBot="1">
      <c r="A1" s="13" t="s">
        <v>10</v>
      </c>
    </row>
    <row r="2" spans="1:9">
      <c r="A2" s="23"/>
      <c r="B2" s="14"/>
      <c r="C2" s="14"/>
      <c r="D2" s="14"/>
      <c r="E2" s="14"/>
      <c r="F2" s="14"/>
      <c r="G2" s="14"/>
    </row>
    <row r="3" spans="1:9" ht="28.8">
      <c r="A3" s="24"/>
      <c r="B3" s="15" t="s">
        <v>0</v>
      </c>
      <c r="C3" s="15" t="s">
        <v>1</v>
      </c>
      <c r="D3" s="15" t="s">
        <v>2</v>
      </c>
      <c r="E3" s="15" t="s">
        <v>73</v>
      </c>
      <c r="F3" s="15" t="s">
        <v>76</v>
      </c>
      <c r="G3" s="15" t="s">
        <v>3</v>
      </c>
    </row>
    <row r="4" spans="1:9" ht="18.600000000000001">
      <c r="A4" s="24"/>
      <c r="B4" s="1"/>
      <c r="C4" s="1"/>
      <c r="D4" s="1"/>
      <c r="E4" s="15" t="s">
        <v>74</v>
      </c>
      <c r="F4" s="1"/>
      <c r="G4" s="15" t="s">
        <v>77</v>
      </c>
      <c r="I4" t="s">
        <v>83</v>
      </c>
    </row>
    <row r="5" spans="1:9" ht="18.600000000000001">
      <c r="A5" s="24"/>
      <c r="B5" s="1"/>
      <c r="C5" s="1"/>
      <c r="D5" s="1"/>
      <c r="E5" s="15" t="s">
        <v>75</v>
      </c>
      <c r="F5" s="1"/>
      <c r="G5" s="1"/>
    </row>
    <row r="6" spans="1:9" ht="15" thickBot="1">
      <c r="A6" s="16"/>
      <c r="B6" s="16"/>
      <c r="C6" s="16"/>
      <c r="D6" s="16"/>
      <c r="E6" s="16"/>
      <c r="F6" s="16"/>
      <c r="G6" s="16"/>
    </row>
    <row r="7" spans="1:9" ht="111" thickBot="1">
      <c r="A7" s="18"/>
      <c r="B7" s="19">
        <v>1</v>
      </c>
      <c r="C7" s="17" t="s">
        <v>4</v>
      </c>
      <c r="D7" s="20" t="s">
        <v>5</v>
      </c>
      <c r="E7" s="21">
        <v>728567</v>
      </c>
      <c r="F7" s="21">
        <v>31009</v>
      </c>
      <c r="G7" s="21">
        <v>31009</v>
      </c>
    </row>
    <row r="8" spans="1:9" ht="97.2" thickBot="1">
      <c r="A8" s="18"/>
      <c r="B8" s="19">
        <v>2</v>
      </c>
      <c r="C8" s="17" t="s">
        <v>78</v>
      </c>
      <c r="D8" s="20" t="s">
        <v>79</v>
      </c>
      <c r="E8" s="21">
        <v>17382.72</v>
      </c>
      <c r="F8" s="19">
        <v>0</v>
      </c>
      <c r="G8" s="19">
        <v>0</v>
      </c>
    </row>
    <row r="9" spans="1:9" ht="55.8" thickBot="1">
      <c r="A9" s="18"/>
      <c r="B9" s="19">
        <v>3</v>
      </c>
      <c r="C9" s="17" t="s">
        <v>80</v>
      </c>
      <c r="D9" s="20" t="s">
        <v>81</v>
      </c>
      <c r="E9" s="21">
        <v>2553</v>
      </c>
      <c r="F9" s="19">
        <v>0</v>
      </c>
      <c r="G9" s="19">
        <v>0</v>
      </c>
    </row>
    <row r="10" spans="1:9" ht="55.8" thickBot="1">
      <c r="A10" s="18"/>
      <c r="B10" s="19">
        <v>4</v>
      </c>
      <c r="C10" s="17" t="s">
        <v>80</v>
      </c>
      <c r="D10" s="20" t="s">
        <v>82</v>
      </c>
      <c r="E10" s="21">
        <v>56766</v>
      </c>
      <c r="F10" s="21">
        <v>3216</v>
      </c>
      <c r="G10" s="21">
        <v>3216</v>
      </c>
    </row>
    <row r="12" spans="1:9" ht="45.6" thickBot="1">
      <c r="A12" s="13" t="s">
        <v>10</v>
      </c>
    </row>
    <row r="13" spans="1:9">
      <c r="A13" s="23"/>
      <c r="B13" s="14"/>
      <c r="C13" s="14"/>
      <c r="D13" s="14"/>
      <c r="E13" s="14"/>
      <c r="F13" s="14"/>
      <c r="G13" s="14"/>
    </row>
    <row r="14" spans="1:9" ht="28.8">
      <c r="A14" s="24"/>
      <c r="B14" s="15" t="s">
        <v>0</v>
      </c>
      <c r="C14" s="15" t="s">
        <v>1</v>
      </c>
      <c r="D14" s="15" t="s">
        <v>2</v>
      </c>
      <c r="E14" s="15" t="s">
        <v>73</v>
      </c>
      <c r="F14" s="15" t="s">
        <v>76</v>
      </c>
      <c r="G14" s="15" t="s">
        <v>3</v>
      </c>
    </row>
    <row r="15" spans="1:9" ht="18.600000000000001">
      <c r="A15" s="24"/>
      <c r="B15" s="1"/>
      <c r="C15" s="1"/>
      <c r="D15" s="1"/>
      <c r="E15" s="15" t="s">
        <v>74</v>
      </c>
      <c r="F15" s="1"/>
      <c r="G15" s="15" t="s">
        <v>77</v>
      </c>
    </row>
    <row r="16" spans="1:9" ht="18.600000000000001">
      <c r="A16" s="24"/>
      <c r="B16" s="1"/>
      <c r="C16" s="1"/>
      <c r="D16" s="1"/>
      <c r="E16" s="15" t="s">
        <v>75</v>
      </c>
      <c r="F16" s="1"/>
      <c r="G16" s="1"/>
      <c r="H16" t="s">
        <v>84</v>
      </c>
    </row>
    <row r="17" spans="1:7" ht="15" thickBot="1">
      <c r="A17" s="16"/>
      <c r="B17" s="16"/>
      <c r="C17" s="16"/>
      <c r="D17" s="16"/>
      <c r="E17" s="16"/>
      <c r="F17" s="16"/>
      <c r="G17" s="16"/>
    </row>
    <row r="18" spans="1:7" ht="111" thickBot="1">
      <c r="A18" s="18"/>
      <c r="B18" s="19">
        <v>1</v>
      </c>
      <c r="C18" s="17" t="s">
        <v>4</v>
      </c>
      <c r="D18" s="20" t="s">
        <v>5</v>
      </c>
      <c r="E18" s="21">
        <v>787453</v>
      </c>
      <c r="F18" s="21">
        <v>39503</v>
      </c>
      <c r="G18" s="21">
        <v>39503</v>
      </c>
    </row>
    <row r="21" spans="1:7" ht="45.6" thickBot="1">
      <c r="A21" s="13" t="s">
        <v>10</v>
      </c>
    </row>
    <row r="22" spans="1:7">
      <c r="A22" s="23"/>
      <c r="B22" s="14"/>
      <c r="C22" s="14"/>
      <c r="D22" s="14"/>
      <c r="E22" s="14"/>
      <c r="F22" s="14"/>
      <c r="G22" s="14"/>
    </row>
    <row r="23" spans="1:7" ht="28.8">
      <c r="A23" s="24"/>
      <c r="B23" s="15" t="s">
        <v>0</v>
      </c>
      <c r="C23" s="15" t="s">
        <v>1</v>
      </c>
      <c r="D23" s="15" t="s">
        <v>2</v>
      </c>
      <c r="E23" s="15" t="s">
        <v>73</v>
      </c>
      <c r="F23" s="15" t="s">
        <v>76</v>
      </c>
      <c r="G23" s="15" t="s">
        <v>3</v>
      </c>
    </row>
    <row r="24" spans="1:7" ht="18.600000000000001">
      <c r="A24" s="24"/>
      <c r="B24" s="1"/>
      <c r="C24" s="1"/>
      <c r="D24" s="1"/>
      <c r="E24" s="15" t="s">
        <v>74</v>
      </c>
      <c r="F24" s="1"/>
      <c r="G24" s="15" t="s">
        <v>77</v>
      </c>
    </row>
    <row r="25" spans="1:7" ht="18.600000000000001">
      <c r="A25" s="24"/>
      <c r="B25" s="1"/>
      <c r="C25" s="1"/>
      <c r="D25" s="1"/>
      <c r="E25" s="15" t="s">
        <v>75</v>
      </c>
      <c r="F25" s="1"/>
      <c r="G25" s="1"/>
    </row>
    <row r="26" spans="1:7" ht="15" thickBot="1">
      <c r="A26" s="16"/>
      <c r="B26" s="16"/>
      <c r="C26" s="16"/>
      <c r="D26" s="16"/>
      <c r="E26" s="16"/>
      <c r="F26" s="16"/>
      <c r="G26" s="16"/>
    </row>
    <row r="27" spans="1:7" ht="97.2" thickBot="1">
      <c r="A27" s="18"/>
      <c r="B27" s="19">
        <v>1</v>
      </c>
      <c r="C27" s="17" t="s">
        <v>78</v>
      </c>
      <c r="D27" s="20" t="s">
        <v>79</v>
      </c>
      <c r="E27" s="21">
        <v>47015.14</v>
      </c>
      <c r="F27" s="19">
        <v>0</v>
      </c>
      <c r="G27" s="19">
        <v>0</v>
      </c>
    </row>
    <row r="28" spans="1:7" ht="138.6" thickBot="1">
      <c r="A28" s="18"/>
      <c r="B28" s="19">
        <v>2</v>
      </c>
      <c r="C28" s="17" t="s">
        <v>8</v>
      </c>
      <c r="D28" s="20" t="s">
        <v>9</v>
      </c>
      <c r="E28" s="21">
        <v>79677</v>
      </c>
      <c r="F28" s="21">
        <v>5998</v>
      </c>
      <c r="G28" s="21">
        <v>5998</v>
      </c>
    </row>
    <row r="29" spans="1:7" ht="55.8" thickBot="1">
      <c r="A29" s="18"/>
      <c r="B29" s="19">
        <v>3</v>
      </c>
      <c r="C29" s="17" t="s">
        <v>80</v>
      </c>
      <c r="D29" s="20" t="s">
        <v>81</v>
      </c>
      <c r="E29" s="21">
        <v>8309</v>
      </c>
      <c r="F29" s="19">
        <v>0</v>
      </c>
      <c r="G29" s="19">
        <v>0</v>
      </c>
    </row>
    <row r="30" spans="1:7" ht="55.8" thickBot="1">
      <c r="A30" s="18"/>
      <c r="B30" s="19">
        <v>4</v>
      </c>
      <c r="C30" s="17" t="s">
        <v>80</v>
      </c>
      <c r="D30" s="20" t="s">
        <v>82</v>
      </c>
      <c r="E30" s="21">
        <v>52188</v>
      </c>
      <c r="F30" s="19">
        <v>0</v>
      </c>
      <c r="G30" s="19">
        <v>0</v>
      </c>
    </row>
    <row r="31" spans="1:7" ht="55.8" thickBot="1">
      <c r="A31" s="18"/>
      <c r="B31" s="19">
        <v>5</v>
      </c>
      <c r="C31" s="17" t="s">
        <v>6</v>
      </c>
      <c r="D31" s="20" t="s">
        <v>7</v>
      </c>
      <c r="E31" s="21">
        <v>107608</v>
      </c>
      <c r="F31" s="21">
        <v>8070.66</v>
      </c>
      <c r="G31" s="21">
        <v>8070.66</v>
      </c>
    </row>
    <row r="36" spans="1:7" ht="45.6" thickBot="1">
      <c r="A36" s="13" t="s">
        <v>85</v>
      </c>
    </row>
    <row r="37" spans="1:7">
      <c r="A37" s="23"/>
      <c r="B37" s="14"/>
      <c r="C37" s="14"/>
      <c r="D37" s="14"/>
      <c r="E37" s="14"/>
      <c r="F37" s="14"/>
      <c r="G37" s="14"/>
    </row>
    <row r="38" spans="1:7" ht="28.8">
      <c r="A38" s="24"/>
      <c r="B38" s="15" t="s">
        <v>0</v>
      </c>
      <c r="C38" s="15" t="s">
        <v>1</v>
      </c>
      <c r="D38" s="15" t="s">
        <v>2</v>
      </c>
      <c r="E38" s="15" t="s">
        <v>73</v>
      </c>
      <c r="F38" s="15" t="s">
        <v>76</v>
      </c>
      <c r="G38" s="15" t="s">
        <v>3</v>
      </c>
    </row>
    <row r="39" spans="1:7" ht="18.600000000000001">
      <c r="A39" s="24"/>
      <c r="B39" s="1"/>
      <c r="C39" s="1"/>
      <c r="D39" s="1"/>
      <c r="E39" s="15" t="s">
        <v>74</v>
      </c>
      <c r="F39" s="1"/>
      <c r="G39" s="15" t="s">
        <v>77</v>
      </c>
    </row>
    <row r="40" spans="1:7" ht="18.600000000000001">
      <c r="A40" s="24"/>
      <c r="B40" s="1"/>
      <c r="C40" s="1"/>
      <c r="D40" s="1"/>
      <c r="E40" s="15" t="s">
        <v>75</v>
      </c>
      <c r="F40" s="1"/>
      <c r="G40" s="1"/>
    </row>
    <row r="41" spans="1:7" ht="15" thickBot="1">
      <c r="A41" s="16"/>
      <c r="B41" s="16"/>
      <c r="C41" s="16"/>
      <c r="D41" s="16"/>
      <c r="E41" s="16"/>
      <c r="F41" s="16"/>
      <c r="G41" s="16"/>
    </row>
    <row r="42" spans="1:7" ht="97.2" thickBot="1">
      <c r="A42" s="18"/>
      <c r="B42" s="19">
        <v>1</v>
      </c>
      <c r="C42" s="17" t="s">
        <v>78</v>
      </c>
      <c r="D42" s="20" t="s">
        <v>79</v>
      </c>
      <c r="E42" s="21">
        <v>63266</v>
      </c>
      <c r="F42" s="21">
        <v>4749</v>
      </c>
      <c r="G42" s="21">
        <v>4749</v>
      </c>
    </row>
    <row r="43" spans="1:7" ht="138.6" thickBot="1">
      <c r="A43" s="18"/>
      <c r="B43" s="19">
        <v>2</v>
      </c>
      <c r="C43" s="17" t="s">
        <v>8</v>
      </c>
      <c r="D43" s="20" t="s">
        <v>9</v>
      </c>
      <c r="E43" s="21">
        <v>28231</v>
      </c>
      <c r="F43" s="21">
        <v>3383</v>
      </c>
      <c r="G43" s="21">
        <v>3383</v>
      </c>
    </row>
    <row r="44" spans="1:7" ht="138.6" thickBot="1">
      <c r="A44" s="18"/>
      <c r="B44" s="19">
        <v>3</v>
      </c>
      <c r="C44" s="17" t="s">
        <v>86</v>
      </c>
      <c r="D44" s="20" t="s">
        <v>87</v>
      </c>
      <c r="E44" s="21">
        <v>5163</v>
      </c>
      <c r="F44" s="19">
        <v>430</v>
      </c>
      <c r="G44" s="19">
        <v>430</v>
      </c>
    </row>
    <row r="45" spans="1:7" ht="124.8" thickBot="1">
      <c r="A45" s="18"/>
      <c r="B45" s="19">
        <v>4</v>
      </c>
      <c r="C45" s="17" t="s">
        <v>88</v>
      </c>
      <c r="D45" s="20" t="s">
        <v>89</v>
      </c>
      <c r="E45" s="19">
        <v>855</v>
      </c>
      <c r="F45" s="19">
        <v>0</v>
      </c>
      <c r="G45" s="19">
        <v>0</v>
      </c>
    </row>
    <row r="46" spans="1:7" ht="55.8" thickBot="1">
      <c r="A46" s="18"/>
      <c r="B46" s="19">
        <v>5</v>
      </c>
      <c r="C46" s="17" t="s">
        <v>80</v>
      </c>
      <c r="D46" s="20" t="s">
        <v>82</v>
      </c>
      <c r="E46" s="21">
        <v>109336</v>
      </c>
      <c r="F46" s="21">
        <v>5904</v>
      </c>
      <c r="G46" s="21">
        <v>5904</v>
      </c>
    </row>
    <row r="47" spans="1:7" ht="55.8" thickBot="1">
      <c r="A47" s="18"/>
      <c r="B47" s="19">
        <v>6</v>
      </c>
      <c r="C47" s="17" t="s">
        <v>6</v>
      </c>
      <c r="D47" s="20" t="s">
        <v>7</v>
      </c>
      <c r="E47" s="21">
        <v>210861</v>
      </c>
      <c r="F47" s="21">
        <v>15814.59</v>
      </c>
      <c r="G47" s="21">
        <v>15814.59</v>
      </c>
    </row>
    <row r="48" spans="1:7" ht="69.599999999999994" thickBot="1">
      <c r="A48" s="18"/>
      <c r="B48" s="19">
        <v>7</v>
      </c>
      <c r="C48" s="17" t="s">
        <v>90</v>
      </c>
      <c r="D48" s="20" t="s">
        <v>91</v>
      </c>
      <c r="E48" s="21">
        <v>207487</v>
      </c>
      <c r="F48" s="21">
        <v>18862</v>
      </c>
      <c r="G48" s="21">
        <v>18862</v>
      </c>
    </row>
  </sheetData>
  <mergeCells count="4">
    <mergeCell ref="A2:A5"/>
    <mergeCell ref="A13:A16"/>
    <mergeCell ref="A22:A25"/>
    <mergeCell ref="A37:A40"/>
  </mergeCells>
  <hyperlinks>
    <hyperlink ref="A7" r:id="rId1" display="javascript:void(0);" xr:uid="{42D04036-271A-4B3D-BB7D-58E69F526EF5}"/>
    <hyperlink ref="A8" r:id="rId2" display="javascript:void(0);" xr:uid="{CE726C38-2329-4890-B528-E72D7336815D}"/>
    <hyperlink ref="A9" r:id="rId3" display="javascript:void(0);" xr:uid="{3C29E062-B11D-498E-9063-E874AD784F16}"/>
    <hyperlink ref="A10" r:id="rId4" display="javascript:void(0);" xr:uid="{32D8E93E-EA61-4578-8D5E-DAFC67D68306}"/>
    <hyperlink ref="A18" r:id="rId5" display="javascript:void(0);" xr:uid="{3607BB56-EC7A-483F-A686-42BDCB3E8575}"/>
    <hyperlink ref="A27" r:id="rId6" display="javascript:void(0);" xr:uid="{AC983ADD-080C-451E-B7F0-F1635BEDF7C2}"/>
    <hyperlink ref="A28" r:id="rId7" display="javascript:void(0);" xr:uid="{FC0F8CD8-1AAF-47FD-B26A-FE52DC27FE38}"/>
    <hyperlink ref="A29" r:id="rId8" display="javascript:void(0);" xr:uid="{252C438F-D086-4C7E-892F-E46949FAEF99}"/>
    <hyperlink ref="A30" r:id="rId9" display="javascript:void(0);" xr:uid="{EF32A6A8-EE79-4407-B2CE-0437E79E511C}"/>
    <hyperlink ref="A31" r:id="rId10" display="javascript:void(0);" xr:uid="{11C89C8B-D4BD-43DD-B889-A740BD0D5295}"/>
    <hyperlink ref="A42" r:id="rId11" display="javascript:void(0);" xr:uid="{97C9D283-89D8-4E05-A80F-5F28729CE594}"/>
    <hyperlink ref="A43" r:id="rId12" display="javascript:void(0);" xr:uid="{82C776F4-1EBF-4857-805D-CD47D6202E81}"/>
    <hyperlink ref="A44" r:id="rId13" display="javascript:void(0);" xr:uid="{CDF85E9B-8BCD-41B9-A94E-2EA500862AD5}"/>
    <hyperlink ref="A45" r:id="rId14" display="javascript:void(0);" xr:uid="{F3F0C56A-C68C-4C7D-B15D-2AA864B88D05}"/>
    <hyperlink ref="A46" r:id="rId15" display="javascript:void(0);" xr:uid="{46FE9E0E-FBA1-41DC-8D2C-48ECD9915C6B}"/>
    <hyperlink ref="A47" r:id="rId16" display="javascript:void(0);" xr:uid="{CA2209B4-896A-4C47-AE89-8CBC689AA72D}"/>
    <hyperlink ref="A48" r:id="rId17" display="javascript:void(0);" xr:uid="{FB8CDB55-BA1D-4767-8A45-3F843BBFD035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WORKINGS 20-21</vt:lpstr>
      <vt:lpstr>TDS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Karunapathi, Karthikeyan</cp:lastModifiedBy>
  <cp:lastPrinted>2018-07-25T05:16:03Z</cp:lastPrinted>
  <dcterms:created xsi:type="dcterms:W3CDTF">2018-07-08T06:37:11Z</dcterms:created>
  <dcterms:modified xsi:type="dcterms:W3CDTF">2021-07-22T13:04:17Z</dcterms:modified>
</cp:coreProperties>
</file>