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runs\OneDrive\Documents\"/>
    </mc:Choice>
  </mc:AlternateContent>
  <xr:revisionPtr revIDLastSave="0" documentId="13_ncr:1_{22FFD101-76B3-42C8-924E-9B9DB0C00711}" xr6:coauthVersionLast="47" xr6:coauthVersionMax="47" xr10:uidLastSave="{00000000-0000-0000-0000-000000000000}"/>
  <bookViews>
    <workbookView xWindow="-28920" yWindow="-120" windowWidth="29040" windowHeight="16440" activeTab="2" xr2:uid="{7BFD2BDA-4812-4161-8052-8A03196B549B}"/>
  </bookViews>
  <sheets>
    <sheet name="Data" sheetId="1" r:id="rId1"/>
    <sheet name="Pivot_Table" sheetId="2" r:id="rId2"/>
    <sheet name="Dashboard" sheetId="3" r:id="rId3"/>
  </sheets>
  <definedNames>
    <definedName name="Slicer_Month">#N/A</definedName>
    <definedName name="Slicer_Quarter">#N/A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2" l="1" a="1"/>
  <c r="I16" i="2" s="1"/>
  <c r="D17" i="2" a="1"/>
  <c r="D17" i="2"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F20" i="2" l="1"/>
  <c r="F18" i="2"/>
  <c r="F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<sst xmlns="http://schemas.openxmlformats.org/spreadsheetml/2006/main" count="164" uniqueCount="34">
  <si>
    <t>Month</t>
  </si>
  <si>
    <t>Region</t>
  </si>
  <si>
    <t>Sales</t>
  </si>
  <si>
    <t>Profit</t>
  </si>
  <si>
    <t>Target Sales</t>
  </si>
  <si>
    <t>Customers</t>
  </si>
  <si>
    <t>Quarter</t>
  </si>
  <si>
    <t>Sales Completion Rate</t>
  </si>
  <si>
    <t>Profit Completion Rate</t>
  </si>
  <si>
    <t>Customer Completion Rate</t>
  </si>
  <si>
    <t>Argentina</t>
  </si>
  <si>
    <t xml:space="preserve"> Quarter 1</t>
  </si>
  <si>
    <t>Brazil</t>
  </si>
  <si>
    <t>Chicaco</t>
  </si>
  <si>
    <t>Chile</t>
  </si>
  <si>
    <t>Columbia</t>
  </si>
  <si>
    <t>Los Angeles</t>
  </si>
  <si>
    <t>Peru</t>
  </si>
  <si>
    <t>Quarter 2</t>
  </si>
  <si>
    <t>Quarter 3</t>
  </si>
  <si>
    <t>Values</t>
  </si>
  <si>
    <t>Sum of Sales</t>
  </si>
  <si>
    <t>Sum of Profit</t>
  </si>
  <si>
    <t>Sum of Customers</t>
  </si>
  <si>
    <t>Average of Sales Completion Rate</t>
  </si>
  <si>
    <t>Average of Profit Completion Rate</t>
  </si>
  <si>
    <t>Average of Customer Completion Rate</t>
  </si>
  <si>
    <t>Row Labels</t>
  </si>
  <si>
    <t>Grand Total</t>
  </si>
  <si>
    <t>Diff</t>
  </si>
  <si>
    <t>Diff2</t>
  </si>
  <si>
    <t>Diff3</t>
  </si>
  <si>
    <t>Total Sales</t>
  </si>
  <si>
    <t>Total Target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</si>
</sst>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4"/>
      <color theme="1"/>
      <name val="Times New Roman"/>
      <family val="2"/>
    </font>
    <font>
      <sz val="14"/>
      <color theme="1"/>
      <name val="Times New Roman"/>
      <family val="2"/>
    </font>
    <font>
      <sz val="8"/>
      <name val="Times New Roman"/>
      <family val="2"/>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7" fontId="0" fillId="0" borderId="0" xfId="0" applyNumberFormat="1"/>
    <xf numFmtId="3" fontId="0" fillId="0" borderId="0" xfId="0" applyNumberFormat="1"/>
    <xf numFmtId="9" fontId="0" fillId="0" borderId="0" xfId="0" applyNumberFormat="1"/>
    <xf numFmtId="1" fontId="0" fillId="0" borderId="0" xfId="0" applyNumberFormat="1"/>
    <xf numFmtId="0" fontId="0" fillId="0" borderId="0" xfId="0" pivotButton="1"/>
    <xf numFmtId="0" fontId="0" fillId="0" borderId="0" xfId="0" applyAlignment="1">
      <alignment horizontal="left"/>
    </xf>
    <xf numFmtId="17" fontId="0" fillId="0" borderId="0" xfId="0" applyNumberFormat="1" applyAlignment="1">
      <alignment horizontal="left"/>
    </xf>
    <xf numFmtId="0" fontId="0" fillId="0" borderId="0" xfId="0" applyAlignment="1">
      <alignment wrapText="1"/>
    </xf>
    <xf numFmtId="9" fontId="0" fillId="0" borderId="0" xfId="1" applyFont="1"/>
    <xf numFmtId="0" fontId="0" fillId="2" borderId="0" xfId="0" applyFill="1"/>
    <xf numFmtId="164" fontId="0" fillId="0" borderId="0" xfId="0" applyNumberFormat="1"/>
  </cellXfs>
  <cellStyles count="2">
    <cellStyle name="Normal" xfId="0" builtinId="0"/>
    <cellStyle name="Percent" xfId="1" builtinId="5"/>
  </cellStyles>
  <dxfs count="9">
    <dxf>
      <numFmt numFmtId="13" formatCode="0%"/>
    </dxf>
    <dxf>
      <numFmt numFmtId="13" formatCode="0%"/>
    </dxf>
    <dxf>
      <numFmt numFmtId="13" formatCode="0%"/>
    </dxf>
    <dxf>
      <numFmt numFmtId="13" formatCode="0%"/>
    </dxf>
    <dxf>
      <numFmt numFmtId="13" formatCode="0%"/>
    </dxf>
    <dxf>
      <numFmt numFmtId="13" formatCode="0%"/>
    </dxf>
    <dxf>
      <numFmt numFmtId="1" formatCode="0"/>
    </dxf>
    <dxf>
      <numFmt numFmtId="3" formatCode="#,##0"/>
    </dxf>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Pivot_Table!$D$18</c:f>
              <c:strCache>
                <c:ptCount val="1"/>
                <c:pt idx="0">
                  <c:v>Average of Sales Completion Rate</c:v>
                </c:pt>
              </c:strCache>
            </c:strRef>
          </c:tx>
          <c:spPr>
            <a:ln>
              <a:noFill/>
            </a:ln>
          </c:spPr>
          <c:dPt>
            <c:idx val="0"/>
            <c:bubble3D val="0"/>
            <c:spPr>
              <a:solidFill>
                <a:schemeClr val="accent2">
                  <a:lumMod val="50000"/>
                </a:schemeClr>
              </a:solidFill>
              <a:ln w="19050">
                <a:noFill/>
              </a:ln>
              <a:effectLst>
                <a:glow>
                  <a:schemeClr val="accent1"/>
                </a:glow>
                <a:outerShdw sx="1000" sy="1000" algn="ctr" rotWithShape="0">
                  <a:srgbClr val="000000"/>
                </a:outerShdw>
                <a:softEdge rad="0"/>
              </a:effectLst>
              <a:scene3d>
                <a:camera prst="orthographicFront"/>
                <a:lightRig rig="threePt" dir="t"/>
              </a:scene3d>
              <a:sp3d>
                <a:bevelT w="114300" prst="hardEdge"/>
              </a:sp3d>
            </c:spPr>
            <c:extLst>
              <c:ext xmlns:c16="http://schemas.microsoft.com/office/drawing/2014/chart" uri="{C3380CC4-5D6E-409C-BE32-E72D297353CC}">
                <c16:uniqueId val="{00000007-7D01-4432-9E72-C656925057C2}"/>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9-7D01-4432-9E72-C656925057C2}"/>
              </c:ext>
            </c:extLst>
          </c:dPt>
          <c:dLbls>
            <c:dLbl>
              <c:idx val="0"/>
              <c:layout>
                <c:manualLayout>
                  <c:x val="-7.7842103969694529E-2"/>
                  <c:y val="-0.22595620620324899"/>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9765055313113296"/>
                      <c:h val="0.4054142111224967"/>
                    </c:manualLayout>
                  </c15:layout>
                </c:ext>
                <c:ext xmlns:c16="http://schemas.microsoft.com/office/drawing/2014/chart" uri="{C3380CC4-5D6E-409C-BE32-E72D297353CC}">
                  <c16:uniqueId val="{00000007-7D01-4432-9E72-C656925057C2}"/>
                </c:ext>
              </c:extLst>
            </c:dLbl>
            <c:dLbl>
              <c:idx val="1"/>
              <c:delete val="1"/>
              <c:extLst>
                <c:ext xmlns:c15="http://schemas.microsoft.com/office/drawing/2012/chart" uri="{CE6537A1-D6FC-4f65-9D91-7224C49458BB}"/>
                <c:ext xmlns:c16="http://schemas.microsoft.com/office/drawing/2014/chart" uri="{C3380CC4-5D6E-409C-BE32-E72D297353CC}">
                  <c16:uniqueId val="{00000009-7D01-4432-9E72-C656925057C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Pivot_Table!$E$18:$F$18</c:f>
              <c:numCache>
                <c:formatCode>0%</c:formatCode>
                <c:ptCount val="2"/>
                <c:pt idx="0">
                  <c:v>0.85555555555555574</c:v>
                </c:pt>
                <c:pt idx="1">
                  <c:v>0.14444444444444426</c:v>
                </c:pt>
              </c:numCache>
            </c:numRef>
          </c:val>
          <c:extLst>
            <c:ext xmlns:c16="http://schemas.microsoft.com/office/drawing/2014/chart" uri="{C3380CC4-5D6E-409C-BE32-E72D297353CC}">
              <c16:uniqueId val="{0000000A-7D01-4432-9E72-C656925057C2}"/>
            </c:ext>
          </c:extLst>
        </c:ser>
        <c:dLbls>
          <c:showLegendKey val="0"/>
          <c:showVal val="1"/>
          <c:showCatName val="0"/>
          <c:showSerName val="0"/>
          <c:showPercent val="0"/>
          <c:showBubbleSize val="0"/>
          <c:showLeaderLines val="0"/>
        </c:dLbls>
        <c:firstSliceAng val="0"/>
        <c:holeSize val="6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Pivot_Table!$D$19</c:f>
              <c:strCache>
                <c:ptCount val="1"/>
                <c:pt idx="0">
                  <c:v>Average of Profit Completion Rate</c:v>
                </c:pt>
              </c:strCache>
            </c:strRef>
          </c:tx>
          <c:spPr>
            <a:ln>
              <a:noFill/>
            </a:ln>
          </c:spPr>
          <c:dPt>
            <c:idx val="0"/>
            <c:bubble3D val="0"/>
            <c:spPr>
              <a:solidFill>
                <a:schemeClr val="accent2">
                  <a:lumMod val="50000"/>
                </a:schemeClr>
              </a:solidFill>
              <a:ln w="19050">
                <a:noFill/>
              </a:ln>
              <a:effectLst>
                <a:glow>
                  <a:schemeClr val="accent1"/>
                </a:glow>
                <a:outerShdw sx="1000" sy="1000" algn="ctr" rotWithShape="0">
                  <a:srgbClr val="000000"/>
                </a:outerShdw>
                <a:softEdge rad="0"/>
              </a:effectLst>
              <a:scene3d>
                <a:camera prst="orthographicFront"/>
                <a:lightRig rig="threePt" dir="t"/>
              </a:scene3d>
              <a:sp3d>
                <a:bevelT w="114300" prst="hardEdge"/>
              </a:sp3d>
            </c:spPr>
            <c:extLst>
              <c:ext xmlns:c16="http://schemas.microsoft.com/office/drawing/2014/chart" uri="{C3380CC4-5D6E-409C-BE32-E72D297353CC}">
                <c16:uniqueId val="{00000001-E8F8-4989-827B-0352E2541233}"/>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3-E8F8-4989-827B-0352E2541233}"/>
              </c:ext>
            </c:extLst>
          </c:dPt>
          <c:dLbls>
            <c:dLbl>
              <c:idx val="0"/>
              <c:layout>
                <c:manualLayout>
                  <c:x val="-9.4562647754137114E-2"/>
                  <c:y val="-0.20987674723121147"/>
                </c:manualLayout>
              </c:layout>
              <c:showLegendKey val="0"/>
              <c:showVal val="1"/>
              <c:showCatName val="0"/>
              <c:showSerName val="0"/>
              <c:showPercent val="0"/>
              <c:showBubbleSize val="0"/>
              <c:extLst>
                <c:ext xmlns:c15="http://schemas.microsoft.com/office/drawing/2012/chart" uri="{CE6537A1-D6FC-4f65-9D91-7224C49458BB}">
                  <c15:layout>
                    <c:manualLayout>
                      <c:w val="0.47567897097969136"/>
                      <c:h val="0.45901279188567307"/>
                    </c:manualLayout>
                  </c15:layout>
                </c:ext>
                <c:ext xmlns:c16="http://schemas.microsoft.com/office/drawing/2014/chart" uri="{C3380CC4-5D6E-409C-BE32-E72D297353CC}">
                  <c16:uniqueId val="{00000001-E8F8-4989-827B-0352E2541233}"/>
                </c:ext>
              </c:extLst>
            </c:dLbl>
            <c:dLbl>
              <c:idx val="1"/>
              <c:delete val="1"/>
              <c:extLst>
                <c:ext xmlns:c15="http://schemas.microsoft.com/office/drawing/2012/chart" uri="{CE6537A1-D6FC-4f65-9D91-7224C49458BB}"/>
                <c:ext xmlns:c16="http://schemas.microsoft.com/office/drawing/2014/chart" uri="{C3380CC4-5D6E-409C-BE32-E72D297353CC}">
                  <c16:uniqueId val="{00000003-E8F8-4989-827B-0352E2541233}"/>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Pivot_Table!$E$19:$F$19</c:f>
              <c:numCache>
                <c:formatCode>0%</c:formatCode>
                <c:ptCount val="2"/>
                <c:pt idx="0">
                  <c:v>0.85492063492063519</c:v>
                </c:pt>
                <c:pt idx="1">
                  <c:v>0.14507936507936481</c:v>
                </c:pt>
              </c:numCache>
            </c:numRef>
          </c:val>
          <c:extLst>
            <c:ext xmlns:c16="http://schemas.microsoft.com/office/drawing/2014/chart" uri="{C3380CC4-5D6E-409C-BE32-E72D297353CC}">
              <c16:uniqueId val="{00000004-E8F8-4989-827B-0352E2541233}"/>
            </c:ext>
          </c:extLst>
        </c:ser>
        <c:dLbls>
          <c:showLegendKey val="0"/>
          <c:showVal val="1"/>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Pivot_Table!$D$20</c:f>
              <c:strCache>
                <c:ptCount val="1"/>
                <c:pt idx="0">
                  <c:v>Average of Customer Completion Rate</c:v>
                </c:pt>
              </c:strCache>
            </c:strRef>
          </c:tx>
          <c:spPr>
            <a:ln>
              <a:noFill/>
            </a:ln>
          </c:spPr>
          <c:dPt>
            <c:idx val="0"/>
            <c:bubble3D val="0"/>
            <c:spPr>
              <a:solidFill>
                <a:schemeClr val="accent2">
                  <a:lumMod val="50000"/>
                </a:schemeClr>
              </a:solidFill>
              <a:ln w="19050">
                <a:noFill/>
              </a:ln>
              <a:effectLst>
                <a:glow>
                  <a:schemeClr val="accent1"/>
                </a:glow>
                <a:outerShdw sx="1000" sy="1000" algn="ctr" rotWithShape="0">
                  <a:srgbClr val="000000"/>
                </a:outerShdw>
                <a:softEdge rad="0"/>
              </a:effectLst>
              <a:scene3d>
                <a:camera prst="orthographicFront"/>
                <a:lightRig rig="threePt" dir="t"/>
              </a:scene3d>
              <a:sp3d>
                <a:bevelT w="114300" prst="hardEdge"/>
              </a:sp3d>
            </c:spPr>
            <c:extLst>
              <c:ext xmlns:c16="http://schemas.microsoft.com/office/drawing/2014/chart" uri="{C3380CC4-5D6E-409C-BE32-E72D297353CC}">
                <c16:uniqueId val="{00000007-732F-4067-9B54-E1F25A9E3809}"/>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9-732F-4067-9B54-E1F25A9E3809}"/>
              </c:ext>
            </c:extLst>
          </c:dPt>
          <c:dLbls>
            <c:dLbl>
              <c:idx val="0"/>
              <c:layout>
                <c:manualLayout>
                  <c:x val="-9.4562647754137114E-2"/>
                  <c:y val="-0.20987674723121147"/>
                </c:manualLayout>
              </c:layout>
              <c:showLegendKey val="0"/>
              <c:showVal val="1"/>
              <c:showCatName val="0"/>
              <c:showSerName val="0"/>
              <c:showPercent val="0"/>
              <c:showBubbleSize val="0"/>
              <c:extLst>
                <c:ext xmlns:c15="http://schemas.microsoft.com/office/drawing/2012/chart" uri="{CE6537A1-D6FC-4f65-9D91-7224C49458BB}">
                  <c15:layout>
                    <c:manualLayout>
                      <c:w val="0.47567897097969136"/>
                      <c:h val="0.45901279188567307"/>
                    </c:manualLayout>
                  </c15:layout>
                </c:ext>
                <c:ext xmlns:c16="http://schemas.microsoft.com/office/drawing/2014/chart" uri="{C3380CC4-5D6E-409C-BE32-E72D297353CC}">
                  <c16:uniqueId val="{00000007-732F-4067-9B54-E1F25A9E3809}"/>
                </c:ext>
              </c:extLst>
            </c:dLbl>
            <c:dLbl>
              <c:idx val="1"/>
              <c:delete val="1"/>
              <c:extLst>
                <c:ext xmlns:c15="http://schemas.microsoft.com/office/drawing/2012/chart" uri="{CE6537A1-D6FC-4f65-9D91-7224C49458BB}"/>
                <c:ext xmlns:c16="http://schemas.microsoft.com/office/drawing/2014/chart" uri="{C3380CC4-5D6E-409C-BE32-E72D297353CC}">
                  <c16:uniqueId val="{00000009-732F-4067-9B54-E1F25A9E3809}"/>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Pivot_Table!$E$20:$F$20</c:f>
              <c:numCache>
                <c:formatCode>0%</c:formatCode>
                <c:ptCount val="2"/>
                <c:pt idx="0">
                  <c:v>0.8447619047619046</c:v>
                </c:pt>
                <c:pt idx="1">
                  <c:v>0.1552380952380954</c:v>
                </c:pt>
              </c:numCache>
            </c:numRef>
          </c:val>
          <c:extLst>
            <c:ext xmlns:c16="http://schemas.microsoft.com/office/drawing/2014/chart" uri="{C3380CC4-5D6E-409C-BE32-E72D297353CC}">
              <c16:uniqueId val="{0000000A-732F-4067-9B54-E1F25A9E3809}"/>
            </c:ext>
          </c:extLst>
        </c:ser>
        <c:dLbls>
          <c:showLegendKey val="0"/>
          <c:showVal val="1"/>
          <c:showCatName val="0"/>
          <c:showSerName val="0"/>
          <c:showPercent val="0"/>
          <c:showBubbleSize val="0"/>
          <c:showLeaderLines val="0"/>
        </c:dLbls>
        <c:firstSliceAng val="0"/>
        <c:holeSize val="6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[Excel_Dashboard_2023.xlsx]Pivot_Table!PivotTable3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Pivot_Table!$E$4</c:f>
              <c:strCache>
                <c:ptCount val="1"/>
                <c:pt idx="0">
                  <c:v>Total Sales</c:v>
                </c:pt>
              </c:strCache>
            </c:strRef>
          </c:tx>
          <c:spPr>
            <a:solidFill>
              <a:schemeClr val="accent2">
                <a:lumMod val="50000"/>
              </a:schemeClr>
            </a:solidFill>
            <a:ln>
              <a:noFill/>
            </a:ln>
            <a:effectLst/>
            <a:scene3d>
              <a:camera prst="orthographicFront"/>
              <a:lightRig rig="threePt" dir="t"/>
            </a:scene3d>
            <a:sp3d>
              <a:bevelT w="165100" prst="coolSlant"/>
            </a:sp3d>
          </c:spPr>
          <c:invertIfNegative val="0"/>
          <c:cat>
            <c:strRef>
              <c:f>Pivot_Table!$D$5:$D$14</c:f>
              <c:strCache>
                <c:ptCount val="9"/>
                <c:pt idx="0">
                  <c:v>Jan-23</c:v>
                </c:pt>
                <c:pt idx="1">
                  <c:v>Feb-23</c:v>
                </c:pt>
                <c:pt idx="2">
                  <c:v>Mar-23</c:v>
                </c:pt>
                <c:pt idx="3">
                  <c:v>Apr-23</c:v>
                </c:pt>
                <c:pt idx="4">
                  <c:v>May-23</c:v>
                </c:pt>
                <c:pt idx="5">
                  <c:v>Jun-23</c:v>
                </c:pt>
                <c:pt idx="6">
                  <c:v>Jul-23</c:v>
                </c:pt>
                <c:pt idx="7">
                  <c:v>Aug-23</c:v>
                </c:pt>
                <c:pt idx="8">
                  <c:v>Sep-23</c:v>
                </c:pt>
              </c:strCache>
            </c:strRef>
          </c:cat>
          <c:val>
            <c:numRef>
              <c:f>Pivot_Table!$E$5:$E$14</c:f>
              <c:numCache>
                <c:formatCode>#,##0</c:formatCode>
                <c:ptCount val="9"/>
                <c:pt idx="0">
                  <c:v>30000</c:v>
                </c:pt>
                <c:pt idx="1">
                  <c:v>45000</c:v>
                </c:pt>
                <c:pt idx="2">
                  <c:v>59997</c:v>
                </c:pt>
                <c:pt idx="3">
                  <c:v>54999</c:v>
                </c:pt>
                <c:pt idx="4">
                  <c:v>80003</c:v>
                </c:pt>
                <c:pt idx="5">
                  <c:v>100002</c:v>
                </c:pt>
                <c:pt idx="6">
                  <c:v>129941</c:v>
                </c:pt>
                <c:pt idx="7">
                  <c:v>129997</c:v>
                </c:pt>
                <c:pt idx="8">
                  <c:v>124999</c:v>
                </c:pt>
              </c:numCache>
            </c:numRef>
          </c:val>
          <c:extLst>
            <c:ext xmlns:c16="http://schemas.microsoft.com/office/drawing/2014/chart" uri="{C3380CC4-5D6E-409C-BE32-E72D297353CC}">
              <c16:uniqueId val="{00000000-4A45-48EE-982C-BA2FDD71EEC1}"/>
            </c:ext>
          </c:extLst>
        </c:ser>
        <c:ser>
          <c:idx val="1"/>
          <c:order val="1"/>
          <c:tx>
            <c:strRef>
              <c:f>Pivot_Table!$F$4</c:f>
              <c:strCache>
                <c:ptCount val="1"/>
                <c:pt idx="0">
                  <c:v>Total Target Sales</c:v>
                </c:pt>
              </c:strCache>
            </c:strRef>
          </c:tx>
          <c:spPr>
            <a:solidFill>
              <a:schemeClr val="accent2">
                <a:lumMod val="60000"/>
                <a:lumOff val="40000"/>
              </a:schemeClr>
            </a:solidFill>
            <a:ln>
              <a:noFill/>
            </a:ln>
            <a:effectLst/>
            <a:scene3d>
              <a:camera prst="orthographicFront"/>
              <a:lightRig rig="threePt" dir="t"/>
            </a:scene3d>
            <a:sp3d>
              <a:bevelT w="165100" prst="coolSlant"/>
            </a:sp3d>
          </c:spPr>
          <c:invertIfNegative val="0"/>
          <c:cat>
            <c:strRef>
              <c:f>Pivot_Table!$D$5:$D$14</c:f>
              <c:strCache>
                <c:ptCount val="9"/>
                <c:pt idx="0">
                  <c:v>Jan-23</c:v>
                </c:pt>
                <c:pt idx="1">
                  <c:v>Feb-23</c:v>
                </c:pt>
                <c:pt idx="2">
                  <c:v>Mar-23</c:v>
                </c:pt>
                <c:pt idx="3">
                  <c:v>Apr-23</c:v>
                </c:pt>
                <c:pt idx="4">
                  <c:v>May-23</c:v>
                </c:pt>
                <c:pt idx="5">
                  <c:v>Jun-23</c:v>
                </c:pt>
                <c:pt idx="6">
                  <c:v>Jul-23</c:v>
                </c:pt>
                <c:pt idx="7">
                  <c:v>Aug-23</c:v>
                </c:pt>
                <c:pt idx="8">
                  <c:v>Sep-23</c:v>
                </c:pt>
              </c:strCache>
            </c:strRef>
          </c:cat>
          <c:val>
            <c:numRef>
              <c:f>Pivot_Table!$F$5:$F$14</c:f>
              <c:numCache>
                <c:formatCode>0</c:formatCode>
                <c:ptCount val="9"/>
                <c:pt idx="0">
                  <c:v>19999</c:v>
                </c:pt>
                <c:pt idx="1">
                  <c:v>10003</c:v>
                </c:pt>
                <c:pt idx="2">
                  <c:v>10003</c:v>
                </c:pt>
                <c:pt idx="3">
                  <c:v>39998</c:v>
                </c:pt>
                <c:pt idx="4">
                  <c:v>19999</c:v>
                </c:pt>
                <c:pt idx="5">
                  <c:v>5999</c:v>
                </c:pt>
                <c:pt idx="6">
                  <c:v>4998</c:v>
                </c:pt>
                <c:pt idx="7">
                  <c:v>4998</c:v>
                </c:pt>
                <c:pt idx="8">
                  <c:v>2002</c:v>
                </c:pt>
              </c:numCache>
            </c:numRef>
          </c:val>
          <c:extLst>
            <c:ext xmlns:c16="http://schemas.microsoft.com/office/drawing/2014/chart" uri="{C3380CC4-5D6E-409C-BE32-E72D297353CC}">
              <c16:uniqueId val="{00000001-4A45-48EE-982C-BA2FDD71EEC1}"/>
            </c:ext>
          </c:extLst>
        </c:ser>
        <c:dLbls>
          <c:showLegendKey val="0"/>
          <c:showVal val="0"/>
          <c:showCatName val="0"/>
          <c:showSerName val="0"/>
          <c:showPercent val="0"/>
          <c:showBubbleSize val="0"/>
        </c:dLbls>
        <c:gapWidth val="20"/>
        <c:overlap val="100"/>
        <c:axId val="1408003520"/>
        <c:axId val="1408001120"/>
      </c:barChart>
      <c:catAx>
        <c:axId val="140800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08001120"/>
        <c:crosses val="autoZero"/>
        <c:auto val="1"/>
        <c:lblAlgn val="ctr"/>
        <c:lblOffset val="100"/>
        <c:noMultiLvlLbl val="0"/>
      </c:catAx>
      <c:valAx>
        <c:axId val="14080011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14080035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[Excel_Dashboard_2023.xlsx]Pivot_Table!PivotTable2</c:name>
    <c:fmtId val="16"/>
  </c:pivotSource>
  <c:chart>
    <c:autoTitleDeleted val="1"/>
    <c:pivotFmts>
      <c:pivotFmt>
        <c:idx val="0"/>
        <c:spPr>
          <a:solidFill>
            <a:schemeClr val="accent1"/>
          </a:solidFill>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Pivot_Table!$I$4</c:f>
              <c:strCache>
                <c:ptCount val="1"/>
                <c:pt idx="0">
                  <c:v>Total</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strRef>
              <c:f>Pivot_Table!$H$5:$H$14</c:f>
              <c:strCache>
                <c:ptCount val="9"/>
                <c:pt idx="0">
                  <c:v>Jan-23</c:v>
                </c:pt>
                <c:pt idx="1">
                  <c:v>Feb-23</c:v>
                </c:pt>
                <c:pt idx="2">
                  <c:v>Mar-23</c:v>
                </c:pt>
                <c:pt idx="3">
                  <c:v>Apr-23</c:v>
                </c:pt>
                <c:pt idx="4">
                  <c:v>May-23</c:v>
                </c:pt>
                <c:pt idx="5">
                  <c:v>Jun-23</c:v>
                </c:pt>
                <c:pt idx="6">
                  <c:v>Jul-23</c:v>
                </c:pt>
                <c:pt idx="7">
                  <c:v>Aug-23</c:v>
                </c:pt>
                <c:pt idx="8">
                  <c:v>Sep-23</c:v>
                </c:pt>
              </c:strCache>
            </c:strRef>
          </c:cat>
          <c:val>
            <c:numRef>
              <c:f>Pivot_Table!$I$5:$I$14</c:f>
              <c:numCache>
                <c:formatCode>General</c:formatCode>
                <c:ptCount val="9"/>
                <c:pt idx="0">
                  <c:v>300</c:v>
                </c:pt>
                <c:pt idx="1">
                  <c:v>310</c:v>
                </c:pt>
                <c:pt idx="2">
                  <c:v>300</c:v>
                </c:pt>
                <c:pt idx="3">
                  <c:v>700</c:v>
                </c:pt>
                <c:pt idx="4">
                  <c:v>650</c:v>
                </c:pt>
                <c:pt idx="5">
                  <c:v>1600</c:v>
                </c:pt>
                <c:pt idx="6">
                  <c:v>1800</c:v>
                </c:pt>
                <c:pt idx="7">
                  <c:v>1700</c:v>
                </c:pt>
                <c:pt idx="8">
                  <c:v>2000</c:v>
                </c:pt>
              </c:numCache>
            </c:numRef>
          </c:val>
          <c:smooth val="1"/>
          <c:extLst>
            <c:ext xmlns:c16="http://schemas.microsoft.com/office/drawing/2014/chart" uri="{C3380CC4-5D6E-409C-BE32-E72D297353CC}">
              <c16:uniqueId val="{00000000-D3D2-42A0-BFA2-A42DA0CC4583}"/>
            </c:ext>
          </c:extLst>
        </c:ser>
        <c:dLbls>
          <c:showLegendKey val="0"/>
          <c:showVal val="0"/>
          <c:showCatName val="0"/>
          <c:showSerName val="0"/>
          <c:showPercent val="0"/>
          <c:showBubbleSize val="0"/>
        </c:dLbls>
        <c:marker val="1"/>
        <c:smooth val="0"/>
        <c:axId val="1665113264"/>
        <c:axId val="1665111344"/>
      </c:lineChart>
      <c:catAx>
        <c:axId val="166511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crossAx val="1665111344"/>
        <c:crosses val="autoZero"/>
        <c:auto val="1"/>
        <c:lblAlgn val="ctr"/>
        <c:lblOffset val="100"/>
        <c:noMultiLvlLbl val="0"/>
      </c:catAx>
      <c:valAx>
        <c:axId val="1665111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crossAx val="16651132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[Excel_Dashboard_2023.xlsx]Pivot_Table!PivotTable4</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Pivot_Table!$L$5</c:f>
              <c:strCache>
                <c:ptCount val="1"/>
                <c:pt idx="0">
                  <c:v>Total</c:v>
                </c:pt>
              </c:strCache>
            </c:strRef>
          </c:tx>
          <c:spPr>
            <a:solidFill>
              <a:schemeClr val="accent2">
                <a:lumMod val="50000"/>
              </a:schemeClr>
            </a:solidFill>
            <a:ln>
              <a:noFill/>
            </a:ln>
            <a:effectLst/>
            <a:scene3d>
              <a:camera prst="orthographicFront"/>
              <a:lightRig rig="threePt" dir="t"/>
            </a:scene3d>
            <a:sp3d>
              <a:bevelT w="1651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Pivot_Table!$K$6:$K$13</c:f>
              <c:strCache>
                <c:ptCount val="7"/>
                <c:pt idx="0">
                  <c:v>Argentina</c:v>
                </c:pt>
                <c:pt idx="1">
                  <c:v>Brazil</c:v>
                </c:pt>
                <c:pt idx="2">
                  <c:v>Chicaco</c:v>
                </c:pt>
                <c:pt idx="3">
                  <c:v>Chile</c:v>
                </c:pt>
                <c:pt idx="4">
                  <c:v>Columbia</c:v>
                </c:pt>
                <c:pt idx="5">
                  <c:v>Los Angeles</c:v>
                </c:pt>
                <c:pt idx="6">
                  <c:v>Peru</c:v>
                </c:pt>
              </c:strCache>
            </c:strRef>
          </c:cat>
          <c:val>
            <c:numRef>
              <c:f>Pivot_Table!$L$6:$L$13</c:f>
              <c:numCache>
                <c:formatCode>General</c:formatCode>
                <c:ptCount val="7"/>
                <c:pt idx="0">
                  <c:v>126081</c:v>
                </c:pt>
                <c:pt idx="1">
                  <c:v>129875</c:v>
                </c:pt>
                <c:pt idx="2">
                  <c:v>126793</c:v>
                </c:pt>
                <c:pt idx="3">
                  <c:v>128833</c:v>
                </c:pt>
                <c:pt idx="4">
                  <c:v>125980</c:v>
                </c:pt>
                <c:pt idx="5">
                  <c:v>126209</c:v>
                </c:pt>
                <c:pt idx="6">
                  <c:v>127340</c:v>
                </c:pt>
              </c:numCache>
            </c:numRef>
          </c:val>
          <c:extLst>
            <c:ext xmlns:c16="http://schemas.microsoft.com/office/drawing/2014/chart" uri="{C3380CC4-5D6E-409C-BE32-E72D297353CC}">
              <c16:uniqueId val="{00000000-3885-4B34-A37E-F45171162B14}"/>
            </c:ext>
          </c:extLst>
        </c:ser>
        <c:dLbls>
          <c:dLblPos val="outEnd"/>
          <c:showLegendKey val="0"/>
          <c:showVal val="1"/>
          <c:showCatName val="0"/>
          <c:showSerName val="0"/>
          <c:showPercent val="0"/>
          <c:showBubbleSize val="0"/>
        </c:dLbls>
        <c:gapWidth val="23"/>
        <c:axId val="1664774768"/>
        <c:axId val="1664774288"/>
      </c:barChart>
      <c:catAx>
        <c:axId val="16647747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664774288"/>
        <c:crosses val="autoZero"/>
        <c:auto val="1"/>
        <c:lblAlgn val="ctr"/>
        <c:lblOffset val="100"/>
        <c:noMultiLvlLbl val="0"/>
      </c:catAx>
      <c:valAx>
        <c:axId val="1664774288"/>
        <c:scaling>
          <c:orientation val="minMax"/>
        </c:scaling>
        <c:delete val="1"/>
        <c:axPos val="b"/>
        <c:numFmt formatCode="General" sourceLinked="1"/>
        <c:majorTickMark val="out"/>
        <c:minorTickMark val="none"/>
        <c:tickLblPos val="nextTo"/>
        <c:crossAx val="166477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55245</xdr:colOff>
      <xdr:row>0</xdr:row>
      <xdr:rowOff>55245</xdr:rowOff>
    </xdr:from>
    <xdr:to>
      <xdr:col>2</xdr:col>
      <xdr:colOff>693420</xdr:colOff>
      <xdr:row>10</xdr:row>
      <xdr:rowOff>136072</xdr:rowOff>
    </xdr:to>
    <xdr:sp macro="" textlink="">
      <xdr:nvSpPr>
        <xdr:cNvPr id="2" name="Rectangle 1">
          <a:extLst>
            <a:ext uri="{FF2B5EF4-FFF2-40B4-BE49-F238E27FC236}">
              <a16:creationId xmlns:a16="http://schemas.microsoft.com/office/drawing/2014/main" id="{05BB9781-579C-946A-35E5-CA97898C6641}"/>
            </a:ext>
          </a:extLst>
        </xdr:cNvPr>
        <xdr:cNvSpPr/>
      </xdr:nvSpPr>
      <xdr:spPr>
        <a:xfrm>
          <a:off x="55245" y="55245"/>
          <a:ext cx="2107746" cy="2394041"/>
        </a:xfrm>
        <a:prstGeom prst="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59055</xdr:colOff>
      <xdr:row>10</xdr:row>
      <xdr:rowOff>194854</xdr:rowOff>
    </xdr:from>
    <xdr:to>
      <xdr:col>2</xdr:col>
      <xdr:colOff>704850</xdr:colOff>
      <xdr:row>24</xdr:row>
      <xdr:rowOff>194854</xdr:rowOff>
    </xdr:to>
    <xdr:sp macro="" textlink="">
      <xdr:nvSpPr>
        <xdr:cNvPr id="3" name="Rectangle 2">
          <a:extLst>
            <a:ext uri="{FF2B5EF4-FFF2-40B4-BE49-F238E27FC236}">
              <a16:creationId xmlns:a16="http://schemas.microsoft.com/office/drawing/2014/main" id="{4E0597E8-1B32-4519-A2BB-4ADF3A97F403}"/>
            </a:ext>
          </a:extLst>
        </xdr:cNvPr>
        <xdr:cNvSpPr/>
      </xdr:nvSpPr>
      <xdr:spPr>
        <a:xfrm>
          <a:off x="59055" y="2508068"/>
          <a:ext cx="2115366" cy="3238500"/>
        </a:xfrm>
        <a:prstGeom prst="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55245</xdr:colOff>
      <xdr:row>25</xdr:row>
      <xdr:rowOff>27214</xdr:rowOff>
    </xdr:from>
    <xdr:to>
      <xdr:col>2</xdr:col>
      <xdr:colOff>678180</xdr:colOff>
      <xdr:row>31</xdr:row>
      <xdr:rowOff>133350</xdr:rowOff>
    </xdr:to>
    <xdr:sp macro="" textlink="">
      <xdr:nvSpPr>
        <xdr:cNvPr id="4" name="Rectangle 3">
          <a:extLst>
            <a:ext uri="{FF2B5EF4-FFF2-40B4-BE49-F238E27FC236}">
              <a16:creationId xmlns:a16="http://schemas.microsoft.com/office/drawing/2014/main" id="{A2173C22-EBB4-4E6A-A7F6-5EAE80469088}"/>
            </a:ext>
          </a:extLst>
        </xdr:cNvPr>
        <xdr:cNvSpPr/>
      </xdr:nvSpPr>
      <xdr:spPr>
        <a:xfrm>
          <a:off x="55245" y="5810250"/>
          <a:ext cx="2092506" cy="1494064"/>
        </a:xfrm>
        <a:prstGeom prst="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36195</xdr:colOff>
      <xdr:row>0</xdr:row>
      <xdr:rowOff>55693</xdr:rowOff>
    </xdr:from>
    <xdr:to>
      <xdr:col>23</xdr:col>
      <xdr:colOff>582706</xdr:colOff>
      <xdr:row>3</xdr:row>
      <xdr:rowOff>95586</xdr:rowOff>
    </xdr:to>
    <xdr:sp macro="" textlink="">
      <xdr:nvSpPr>
        <xdr:cNvPr id="5" name="Rectangle: Rounded Corners 4">
          <a:extLst>
            <a:ext uri="{FF2B5EF4-FFF2-40B4-BE49-F238E27FC236}">
              <a16:creationId xmlns:a16="http://schemas.microsoft.com/office/drawing/2014/main" id="{EA5A9B32-C210-478D-869D-59AFE1A60402}"/>
            </a:ext>
          </a:extLst>
        </xdr:cNvPr>
        <xdr:cNvSpPr/>
      </xdr:nvSpPr>
      <xdr:spPr>
        <a:xfrm>
          <a:off x="2221342" y="55693"/>
          <a:ext cx="15114158" cy="712246"/>
        </a:xfrm>
        <a:prstGeom prst="roundRect">
          <a:avLst>
            <a:gd name="adj" fmla="val 21490"/>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3</xdr:col>
      <xdr:colOff>36195</xdr:colOff>
      <xdr:row>3</xdr:row>
      <xdr:rowOff>177390</xdr:rowOff>
    </xdr:from>
    <xdr:to>
      <xdr:col>9</xdr:col>
      <xdr:colOff>549088</xdr:colOff>
      <xdr:row>8</xdr:row>
      <xdr:rowOff>22412</xdr:rowOff>
    </xdr:to>
    <xdr:sp macro="" textlink="">
      <xdr:nvSpPr>
        <xdr:cNvPr id="6" name="Rectangle: Rounded Corners 5">
          <a:extLst>
            <a:ext uri="{FF2B5EF4-FFF2-40B4-BE49-F238E27FC236}">
              <a16:creationId xmlns:a16="http://schemas.microsoft.com/office/drawing/2014/main" id="{2D651662-235B-4B4B-B410-F72728438E02}"/>
            </a:ext>
          </a:extLst>
        </xdr:cNvPr>
        <xdr:cNvSpPr/>
      </xdr:nvSpPr>
      <xdr:spPr>
        <a:xfrm>
          <a:off x="2221342" y="849743"/>
          <a:ext cx="4883187" cy="965610"/>
        </a:xfrm>
        <a:prstGeom prst="roundRect">
          <a:avLst>
            <a:gd name="adj" fmla="val 20265"/>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36195</xdr:colOff>
      <xdr:row>8</xdr:row>
      <xdr:rowOff>76649</xdr:rowOff>
    </xdr:from>
    <xdr:to>
      <xdr:col>11</xdr:col>
      <xdr:colOff>593912</xdr:colOff>
      <xdr:row>31</xdr:row>
      <xdr:rowOff>117774</xdr:rowOff>
    </xdr:to>
    <xdr:sp macro="" textlink="">
      <xdr:nvSpPr>
        <xdr:cNvPr id="9" name="Rectangle 8">
          <a:extLst>
            <a:ext uri="{FF2B5EF4-FFF2-40B4-BE49-F238E27FC236}">
              <a16:creationId xmlns:a16="http://schemas.microsoft.com/office/drawing/2014/main" id="{4289C025-36D7-4AC9-997F-240E276256B0}"/>
            </a:ext>
          </a:extLst>
        </xdr:cNvPr>
        <xdr:cNvSpPr/>
      </xdr:nvSpPr>
      <xdr:spPr>
        <a:xfrm>
          <a:off x="2221342" y="1869590"/>
          <a:ext cx="6384776" cy="5195831"/>
        </a:xfrm>
        <a:prstGeom prst="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35523</xdr:colOff>
      <xdr:row>8</xdr:row>
      <xdr:rowOff>76537</xdr:rowOff>
    </xdr:from>
    <xdr:to>
      <xdr:col>23</xdr:col>
      <xdr:colOff>625064</xdr:colOff>
      <xdr:row>20</xdr:row>
      <xdr:rowOff>9750</xdr:rowOff>
    </xdr:to>
    <xdr:sp macro="" textlink="">
      <xdr:nvSpPr>
        <xdr:cNvPr id="10" name="Rectangle 9">
          <a:extLst>
            <a:ext uri="{FF2B5EF4-FFF2-40B4-BE49-F238E27FC236}">
              <a16:creationId xmlns:a16="http://schemas.microsoft.com/office/drawing/2014/main" id="{CA6ACAC0-9BAD-45F1-A001-424099DB5FB7}"/>
            </a:ext>
          </a:extLst>
        </xdr:cNvPr>
        <xdr:cNvSpPr/>
      </xdr:nvSpPr>
      <xdr:spPr>
        <a:xfrm>
          <a:off x="8776111" y="1869478"/>
          <a:ext cx="8601747" cy="2622625"/>
        </a:xfrm>
        <a:prstGeom prst="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11</xdr:col>
      <xdr:colOff>703841</xdr:colOff>
      <xdr:row>20</xdr:row>
      <xdr:rowOff>163046</xdr:rowOff>
    </xdr:from>
    <xdr:to>
      <xdr:col>23</xdr:col>
      <xdr:colOff>625064</xdr:colOff>
      <xdr:row>31</xdr:row>
      <xdr:rowOff>117774</xdr:rowOff>
    </xdr:to>
    <xdr:sp macro="" textlink="">
      <xdr:nvSpPr>
        <xdr:cNvPr id="11" name="Rectangle 10">
          <a:extLst>
            <a:ext uri="{FF2B5EF4-FFF2-40B4-BE49-F238E27FC236}">
              <a16:creationId xmlns:a16="http://schemas.microsoft.com/office/drawing/2014/main" id="{786C93CF-FD42-4107-9FAB-E170A5E68BB9}"/>
            </a:ext>
          </a:extLst>
        </xdr:cNvPr>
        <xdr:cNvSpPr/>
      </xdr:nvSpPr>
      <xdr:spPr>
        <a:xfrm>
          <a:off x="8716047" y="4645399"/>
          <a:ext cx="8661811" cy="2420022"/>
        </a:xfrm>
        <a:prstGeom prst="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1</xdr:colOff>
      <xdr:row>3</xdr:row>
      <xdr:rowOff>177390</xdr:rowOff>
    </xdr:from>
    <xdr:to>
      <xdr:col>16</xdr:col>
      <xdr:colOff>523137</xdr:colOff>
      <xdr:row>8</xdr:row>
      <xdr:rowOff>9525</xdr:rowOff>
    </xdr:to>
    <xdr:sp macro="" textlink="">
      <xdr:nvSpPr>
        <xdr:cNvPr id="12" name="Rectangle: Rounded Corners 11">
          <a:extLst>
            <a:ext uri="{FF2B5EF4-FFF2-40B4-BE49-F238E27FC236}">
              <a16:creationId xmlns:a16="http://schemas.microsoft.com/office/drawing/2014/main" id="{2E465A94-E783-D860-5989-1D51971EEAA6}"/>
            </a:ext>
          </a:extLst>
        </xdr:cNvPr>
        <xdr:cNvSpPr/>
      </xdr:nvSpPr>
      <xdr:spPr>
        <a:xfrm>
          <a:off x="7283825" y="849743"/>
          <a:ext cx="4893430" cy="952723"/>
        </a:xfrm>
        <a:prstGeom prst="round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17</xdr:col>
      <xdr:colOff>56029</xdr:colOff>
      <xdr:row>3</xdr:row>
      <xdr:rowOff>177390</xdr:rowOff>
    </xdr:from>
    <xdr:to>
      <xdr:col>23</xdr:col>
      <xdr:colOff>625064</xdr:colOff>
      <xdr:row>7</xdr:row>
      <xdr:rowOff>216273</xdr:rowOff>
    </xdr:to>
    <xdr:sp macro="" textlink="">
      <xdr:nvSpPr>
        <xdr:cNvPr id="13" name="Rectangle: Rounded Corners 12">
          <a:extLst>
            <a:ext uri="{FF2B5EF4-FFF2-40B4-BE49-F238E27FC236}">
              <a16:creationId xmlns:a16="http://schemas.microsoft.com/office/drawing/2014/main" id="{037D2E7D-1402-D149-9CEB-DBF130C6F60B}"/>
            </a:ext>
          </a:extLst>
        </xdr:cNvPr>
        <xdr:cNvSpPr/>
      </xdr:nvSpPr>
      <xdr:spPr>
        <a:xfrm>
          <a:off x="12438529" y="849743"/>
          <a:ext cx="4939329" cy="935354"/>
        </a:xfrm>
        <a:prstGeom prst="roundRect">
          <a:avLst/>
        </a:prstGeom>
        <a:solidFill>
          <a:schemeClr val="accent2">
            <a:lumMod val="40000"/>
            <a:lumOff val="60000"/>
          </a:schemeClr>
        </a:solidFill>
        <a:ln>
          <a:noFill/>
        </a:ln>
        <a:effectLst>
          <a:innerShdw blurRad="63500" dist="50800" dir="13500000">
            <a:prstClr val="black">
              <a:alpha val="50000"/>
            </a:prstClr>
          </a:innerShdw>
        </a:effectLst>
        <a:scene3d>
          <a:camera prst="orthographicFront"/>
          <a:lightRig rig="threePt" dir="t"/>
        </a:scene3d>
        <a:sp3d>
          <a:bevelT w="10160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7</xdr:col>
      <xdr:colOff>676163</xdr:colOff>
      <xdr:row>3</xdr:row>
      <xdr:rowOff>98947</xdr:rowOff>
    </xdr:from>
    <xdr:to>
      <xdr:col>9</xdr:col>
      <xdr:colOff>344019</xdr:colOff>
      <xdr:row>8</xdr:row>
      <xdr:rowOff>121359</xdr:rowOff>
    </xdr:to>
    <xdr:graphicFrame macro="">
      <xdr:nvGraphicFramePr>
        <xdr:cNvPr id="16" name="Chart 15">
          <a:extLst>
            <a:ext uri="{FF2B5EF4-FFF2-40B4-BE49-F238E27FC236}">
              <a16:creationId xmlns:a16="http://schemas.microsoft.com/office/drawing/2014/main" id="{175275A4-801B-4A34-B182-96C93E346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156883</xdr:colOff>
      <xdr:row>3</xdr:row>
      <xdr:rowOff>54571</xdr:rowOff>
    </xdr:from>
    <xdr:to>
      <xdr:col>16</xdr:col>
      <xdr:colOff>562759</xdr:colOff>
      <xdr:row>8</xdr:row>
      <xdr:rowOff>121360</xdr:rowOff>
    </xdr:to>
    <xdr:graphicFrame macro="">
      <xdr:nvGraphicFramePr>
        <xdr:cNvPr id="17" name="Chart 16">
          <a:extLst>
            <a:ext uri="{FF2B5EF4-FFF2-40B4-BE49-F238E27FC236}">
              <a16:creationId xmlns:a16="http://schemas.microsoft.com/office/drawing/2014/main" id="{2E782E38-6A40-41F1-9AB9-26D6F4F38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237230</xdr:colOff>
      <xdr:row>3</xdr:row>
      <xdr:rowOff>46952</xdr:rowOff>
    </xdr:from>
    <xdr:to>
      <xdr:col>23</xdr:col>
      <xdr:colOff>640641</xdr:colOff>
      <xdr:row>8</xdr:row>
      <xdr:rowOff>113965</xdr:rowOff>
    </xdr:to>
    <xdr:graphicFrame macro="">
      <xdr:nvGraphicFramePr>
        <xdr:cNvPr id="18" name="Chart 17">
          <a:extLst>
            <a:ext uri="{FF2B5EF4-FFF2-40B4-BE49-F238E27FC236}">
              <a16:creationId xmlns:a16="http://schemas.microsoft.com/office/drawing/2014/main" id="{925EA1DA-D7FF-4BA9-942B-8E7F8E3E3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289449</xdr:colOff>
      <xdr:row>4</xdr:row>
      <xdr:rowOff>205514</xdr:rowOff>
    </xdr:from>
    <xdr:to>
      <xdr:col>8</xdr:col>
      <xdr:colOff>479948</xdr:colOff>
      <xdr:row>7</xdr:row>
      <xdr:rowOff>163015</xdr:rowOff>
    </xdr:to>
    <xdr:sp macro="" textlink="Pivot_Table!I16">
      <xdr:nvSpPr>
        <xdr:cNvPr id="19" name="TextBox 18">
          <a:extLst>
            <a:ext uri="{FF2B5EF4-FFF2-40B4-BE49-F238E27FC236}">
              <a16:creationId xmlns:a16="http://schemas.microsoft.com/office/drawing/2014/main" id="{469554EF-E30F-31A2-9EC1-ED1A42298A83}"/>
            </a:ext>
          </a:extLst>
        </xdr:cNvPr>
        <xdr:cNvSpPr txBox="1"/>
      </xdr:nvSpPr>
      <xdr:spPr>
        <a:xfrm>
          <a:off x="3202978" y="1101985"/>
          <a:ext cx="3104029" cy="629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6F874B-F2DD-48D8-934B-A03CEE163501}" type="TxLink">
            <a:rPr lang="en-US" sz="3600" b="1" i="0" u="none" strike="noStrike" kern="1200">
              <a:solidFill>
                <a:schemeClr val="accent2">
                  <a:lumMod val="50000"/>
                </a:schemeClr>
              </a:solidFill>
              <a:latin typeface="Times New Roman"/>
              <a:cs typeface="Times New Roman"/>
            </a:rPr>
            <a:pPr/>
            <a:t>₹ 7,54,938.00</a:t>
          </a:fld>
          <a:endParaRPr lang="en-IN" sz="2800" b="1" kern="1200">
            <a:solidFill>
              <a:schemeClr val="accent2">
                <a:lumMod val="50000"/>
              </a:schemeClr>
            </a:solidFill>
          </a:endParaRPr>
        </a:p>
      </xdr:txBody>
    </xdr:sp>
    <xdr:clientData/>
  </xdr:twoCellAnchor>
  <xdr:twoCellAnchor>
    <xdr:from>
      <xdr:col>11</xdr:col>
      <xdr:colOff>608704</xdr:colOff>
      <xdr:row>5</xdr:row>
      <xdr:rowOff>35523</xdr:rowOff>
    </xdr:from>
    <xdr:to>
      <xdr:col>16</xdr:col>
      <xdr:colOff>65106</xdr:colOff>
      <xdr:row>7</xdr:row>
      <xdr:rowOff>211638</xdr:rowOff>
    </xdr:to>
    <xdr:sp macro="" textlink="Pivot_Table!I17">
      <xdr:nvSpPr>
        <xdr:cNvPr id="20" name="TextBox 19">
          <a:extLst>
            <a:ext uri="{FF2B5EF4-FFF2-40B4-BE49-F238E27FC236}">
              <a16:creationId xmlns:a16="http://schemas.microsoft.com/office/drawing/2014/main" id="{034DD4A0-70D6-4655-93A5-50FA35F7EA07}"/>
            </a:ext>
          </a:extLst>
        </xdr:cNvPr>
        <xdr:cNvSpPr txBox="1"/>
      </xdr:nvSpPr>
      <xdr:spPr>
        <a:xfrm>
          <a:off x="8620910" y="1156111"/>
          <a:ext cx="3098314" cy="62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F095C76-9488-4D08-BBA3-EDFAF31EB583}" type="TxLink">
            <a:rPr lang="en-US" sz="3600" b="1" i="0" u="none" strike="noStrike" kern="1200">
              <a:solidFill>
                <a:schemeClr val="accent2">
                  <a:lumMod val="50000"/>
                </a:schemeClr>
              </a:solidFill>
              <a:latin typeface="Times New Roman"/>
              <a:ea typeface="+mn-ea"/>
              <a:cs typeface="Times New Roman"/>
            </a:rPr>
            <a:pPr marL="0" indent="0"/>
            <a:t>₹ 8,91,111.00</a:t>
          </a:fld>
          <a:endParaRPr lang="en-IN" sz="3600" b="1" i="0" u="none" strike="noStrike" kern="1200">
            <a:solidFill>
              <a:schemeClr val="accent2">
                <a:lumMod val="50000"/>
              </a:schemeClr>
            </a:solidFill>
            <a:latin typeface="Times New Roman"/>
            <a:ea typeface="+mn-ea"/>
            <a:cs typeface="Times New Roman"/>
          </a:endParaRPr>
        </a:p>
      </xdr:txBody>
    </xdr:sp>
    <xdr:clientData/>
  </xdr:twoCellAnchor>
  <xdr:twoCellAnchor>
    <xdr:from>
      <xdr:col>20</xdr:col>
      <xdr:colOff>662829</xdr:colOff>
      <xdr:row>5</xdr:row>
      <xdr:rowOff>11430</xdr:rowOff>
    </xdr:from>
    <xdr:to>
      <xdr:col>25</xdr:col>
      <xdr:colOff>134471</xdr:colOff>
      <xdr:row>7</xdr:row>
      <xdr:rowOff>196214</xdr:rowOff>
    </xdr:to>
    <xdr:sp macro="" textlink="Pivot_Table!I18">
      <xdr:nvSpPr>
        <xdr:cNvPr id="21" name="TextBox 20">
          <a:extLst>
            <a:ext uri="{FF2B5EF4-FFF2-40B4-BE49-F238E27FC236}">
              <a16:creationId xmlns:a16="http://schemas.microsoft.com/office/drawing/2014/main" id="{BFCFCF83-9BC3-4A06-9772-B2255641DB3B}"/>
            </a:ext>
          </a:extLst>
        </xdr:cNvPr>
        <xdr:cNvSpPr txBox="1"/>
      </xdr:nvSpPr>
      <xdr:spPr>
        <a:xfrm>
          <a:off x="15230476" y="1132018"/>
          <a:ext cx="3113554" cy="633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5A88569-C817-4091-A511-68A5D1CF9479}" type="TxLink">
            <a:rPr lang="en-US" sz="3600" b="1" i="0" u="none" strike="noStrike" kern="1200">
              <a:solidFill>
                <a:schemeClr val="accent2">
                  <a:lumMod val="50000"/>
                </a:schemeClr>
              </a:solidFill>
              <a:latin typeface="Times New Roman"/>
              <a:ea typeface="+mn-ea"/>
              <a:cs typeface="Times New Roman"/>
            </a:rPr>
            <a:pPr marL="0" indent="0"/>
            <a:t>9360</a:t>
          </a:fld>
          <a:endParaRPr lang="en-IN" sz="3600" b="1" i="0" u="none" strike="noStrike" kern="1200">
            <a:solidFill>
              <a:schemeClr val="accent2">
                <a:lumMod val="50000"/>
              </a:schemeClr>
            </a:solidFill>
            <a:latin typeface="Times New Roman"/>
            <a:ea typeface="+mn-ea"/>
            <a:cs typeface="Times New Roman"/>
          </a:endParaRPr>
        </a:p>
      </xdr:txBody>
    </xdr:sp>
    <xdr:clientData/>
  </xdr:twoCellAnchor>
  <xdr:twoCellAnchor>
    <xdr:from>
      <xdr:col>3</xdr:col>
      <xdr:colOff>169274</xdr:colOff>
      <xdr:row>10</xdr:row>
      <xdr:rowOff>108857</xdr:rowOff>
    </xdr:from>
    <xdr:to>
      <xdr:col>11</xdr:col>
      <xdr:colOff>398690</xdr:colOff>
      <xdr:row>30</xdr:row>
      <xdr:rowOff>207916</xdr:rowOff>
    </xdr:to>
    <xdr:graphicFrame macro="">
      <xdr:nvGraphicFramePr>
        <xdr:cNvPr id="22" name="Chart 21">
          <a:extLst>
            <a:ext uri="{FF2B5EF4-FFF2-40B4-BE49-F238E27FC236}">
              <a16:creationId xmlns:a16="http://schemas.microsoft.com/office/drawing/2014/main" id="{61230983-6585-42AE-A7E6-209D2E6B2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130083</xdr:colOff>
      <xdr:row>9</xdr:row>
      <xdr:rowOff>81642</xdr:rowOff>
    </xdr:from>
    <xdr:to>
      <xdr:col>23</xdr:col>
      <xdr:colOff>550001</xdr:colOff>
      <xdr:row>19</xdr:row>
      <xdr:rowOff>136341</xdr:rowOff>
    </xdr:to>
    <xdr:graphicFrame macro="">
      <xdr:nvGraphicFramePr>
        <xdr:cNvPr id="23" name="Chart 22">
          <a:extLst>
            <a:ext uri="{FF2B5EF4-FFF2-40B4-BE49-F238E27FC236}">
              <a16:creationId xmlns:a16="http://schemas.microsoft.com/office/drawing/2014/main" id="{5084B575-15BB-4DEF-A279-753E5958D5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147356</xdr:colOff>
      <xdr:row>22</xdr:row>
      <xdr:rowOff>194309</xdr:rowOff>
    </xdr:from>
    <xdr:to>
      <xdr:col>23</xdr:col>
      <xdr:colOff>585107</xdr:colOff>
      <xdr:row>31</xdr:row>
      <xdr:rowOff>134085</xdr:rowOff>
    </xdr:to>
    <xdr:graphicFrame macro="">
      <xdr:nvGraphicFramePr>
        <xdr:cNvPr id="24" name="Chart 23">
          <a:extLst>
            <a:ext uri="{FF2B5EF4-FFF2-40B4-BE49-F238E27FC236}">
              <a16:creationId xmlns:a16="http://schemas.microsoft.com/office/drawing/2014/main" id="{E52755D9-19B7-4BEF-B416-AFECECF4A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174315</xdr:colOff>
      <xdr:row>0</xdr:row>
      <xdr:rowOff>134471</xdr:rowOff>
    </xdr:from>
    <xdr:to>
      <xdr:col>2</xdr:col>
      <xdr:colOff>591238</xdr:colOff>
      <xdr:row>10</xdr:row>
      <xdr:rowOff>40822</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C7884EB4-54F1-4A36-A237-10FCAAE5E37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0505" y="130661"/>
              <a:ext cx="1873688" cy="21513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150495</xdr:colOff>
      <xdr:row>25</xdr:row>
      <xdr:rowOff>118575</xdr:rowOff>
    </xdr:from>
    <xdr:to>
      <xdr:col>2</xdr:col>
      <xdr:colOff>571500</xdr:colOff>
      <xdr:row>31</xdr:row>
      <xdr:rowOff>38917</xdr:rowOff>
    </xdr:to>
    <mc:AlternateContent xmlns:mc="http://schemas.openxmlformats.org/markup-compatibility/2006" xmlns:a14="http://schemas.microsoft.com/office/drawing/2010/main">
      <mc:Choice Requires="a14">
        <xdr:graphicFrame macro="">
          <xdr:nvGraphicFramePr>
            <xdr:cNvPr id="26" name="Quarter">
              <a:extLst>
                <a:ext uri="{FF2B5EF4-FFF2-40B4-BE49-F238E27FC236}">
                  <a16:creationId xmlns:a16="http://schemas.microsoft.com/office/drawing/2014/main" id="{27C9DE45-4447-4CBE-A6AA-8FCABD9FF50D}"/>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50495" y="5723421"/>
              <a:ext cx="1877770" cy="1263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136073</xdr:colOff>
      <xdr:row>11</xdr:row>
      <xdr:rowOff>31023</xdr:rowOff>
    </xdr:from>
    <xdr:to>
      <xdr:col>2</xdr:col>
      <xdr:colOff>571500</xdr:colOff>
      <xdr:row>24</xdr:row>
      <xdr:rowOff>108856</xdr:rowOff>
    </xdr:to>
    <mc:AlternateContent xmlns:mc="http://schemas.openxmlformats.org/markup-compatibility/2006" xmlns:a14="http://schemas.microsoft.com/office/drawing/2010/main">
      <mc:Choice Requires="a14">
        <xdr:graphicFrame macro="">
          <xdr:nvGraphicFramePr>
            <xdr:cNvPr id="27" name="Month">
              <a:extLst>
                <a:ext uri="{FF2B5EF4-FFF2-40B4-BE49-F238E27FC236}">
                  <a16:creationId xmlns:a16="http://schemas.microsoft.com/office/drawing/2014/main" id="{9D7D4513-CB22-44BF-B17E-D2E00351466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2263" y="2494412"/>
              <a:ext cx="1896002" cy="2991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9</xdr:col>
      <xdr:colOff>732496</xdr:colOff>
      <xdr:row>0</xdr:row>
      <xdr:rowOff>86596</xdr:rowOff>
    </xdr:from>
    <xdr:ext cx="5086585" cy="682174"/>
    <xdr:sp macro="" textlink="">
      <xdr:nvSpPr>
        <xdr:cNvPr id="28" name="Rectangle 27">
          <a:extLst>
            <a:ext uri="{FF2B5EF4-FFF2-40B4-BE49-F238E27FC236}">
              <a16:creationId xmlns:a16="http://schemas.microsoft.com/office/drawing/2014/main" id="{AA65497F-2942-C7CE-F7D4-41E33253C7FE}"/>
            </a:ext>
          </a:extLst>
        </xdr:cNvPr>
        <xdr:cNvSpPr/>
      </xdr:nvSpPr>
      <xdr:spPr>
        <a:xfrm>
          <a:off x="7345567" y="86596"/>
          <a:ext cx="5086585" cy="682174"/>
        </a:xfrm>
        <a:prstGeom prst="rect">
          <a:avLst/>
        </a:prstGeom>
        <a:noFill/>
      </xdr:spPr>
      <xdr:txBody>
        <a:bodyPr wrap="none" lIns="91440" tIns="45720" rIns="91440" bIns="45720">
          <a:spAutoFit/>
        </a:bodyPr>
        <a:lstStyle/>
        <a:p>
          <a:pPr algn="ctr"/>
          <a:r>
            <a:rPr lang="en-US" sz="40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Excel Dashboard 2023</a:t>
          </a:r>
        </a:p>
      </xdr:txBody>
    </xdr:sp>
    <xdr:clientData/>
  </xdr:oneCellAnchor>
  <xdr:oneCellAnchor>
    <xdr:from>
      <xdr:col>3</xdr:col>
      <xdr:colOff>153529</xdr:colOff>
      <xdr:row>3</xdr:row>
      <xdr:rowOff>227624</xdr:rowOff>
    </xdr:from>
    <xdr:ext cx="851643" cy="495459"/>
    <xdr:sp macro="" textlink="">
      <xdr:nvSpPr>
        <xdr:cNvPr id="29" name="Rectangle 28">
          <a:extLst>
            <a:ext uri="{FF2B5EF4-FFF2-40B4-BE49-F238E27FC236}">
              <a16:creationId xmlns:a16="http://schemas.microsoft.com/office/drawing/2014/main" id="{514135F3-E955-422D-95FA-7280EC8383AA}"/>
            </a:ext>
          </a:extLst>
        </xdr:cNvPr>
        <xdr:cNvSpPr/>
      </xdr:nvSpPr>
      <xdr:spPr>
        <a:xfrm>
          <a:off x="2357886" y="921588"/>
          <a:ext cx="851643" cy="495459"/>
        </a:xfrm>
        <a:prstGeom prst="rect">
          <a:avLst/>
        </a:prstGeom>
        <a:noFill/>
      </xdr:spPr>
      <xdr:txBody>
        <a:bodyPr wrap="none" lIns="91440" tIns="45720" rIns="91440" bIns="45720">
          <a:noAutofit/>
        </a:bodyPr>
        <a:lstStyle/>
        <a:p>
          <a:pPr algn="ctr"/>
          <a:r>
            <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Sales</a:t>
          </a:r>
        </a:p>
      </xdr:txBody>
    </xdr:sp>
    <xdr:clientData/>
  </xdr:oneCellAnchor>
  <xdr:oneCellAnchor>
    <xdr:from>
      <xdr:col>10</xdr:col>
      <xdr:colOff>160060</xdr:colOff>
      <xdr:row>4</xdr:row>
      <xdr:rowOff>16441</xdr:rowOff>
    </xdr:from>
    <xdr:ext cx="851643" cy="495459"/>
    <xdr:sp macro="" textlink="">
      <xdr:nvSpPr>
        <xdr:cNvPr id="30" name="Rectangle 29">
          <a:extLst>
            <a:ext uri="{FF2B5EF4-FFF2-40B4-BE49-F238E27FC236}">
              <a16:creationId xmlns:a16="http://schemas.microsoft.com/office/drawing/2014/main" id="{CBAABC32-4EA9-484B-8F4D-E414F815980B}"/>
            </a:ext>
          </a:extLst>
        </xdr:cNvPr>
        <xdr:cNvSpPr/>
      </xdr:nvSpPr>
      <xdr:spPr>
        <a:xfrm>
          <a:off x="7507917" y="941727"/>
          <a:ext cx="851643" cy="495459"/>
        </a:xfrm>
        <a:prstGeom prst="rect">
          <a:avLst/>
        </a:prstGeom>
        <a:noFill/>
      </xdr:spPr>
      <xdr:txBody>
        <a:bodyPr wrap="none" lIns="91440" tIns="45720" rIns="91440" bIns="45720">
          <a:noAutofit/>
        </a:bodyPr>
        <a:lstStyle/>
        <a:p>
          <a:pPr algn="ctr"/>
          <a:r>
            <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Profit</a:t>
          </a:r>
        </a:p>
      </xdr:txBody>
    </xdr:sp>
    <xdr:clientData/>
  </xdr:oneCellAnchor>
  <xdr:oneCellAnchor>
    <xdr:from>
      <xdr:col>18</xdr:col>
      <xdr:colOff>515750</xdr:colOff>
      <xdr:row>3</xdr:row>
      <xdr:rowOff>193334</xdr:rowOff>
    </xdr:from>
    <xdr:ext cx="851643" cy="495459"/>
    <xdr:sp macro="" textlink="">
      <xdr:nvSpPr>
        <xdr:cNvPr id="31" name="Rectangle 30">
          <a:extLst>
            <a:ext uri="{FF2B5EF4-FFF2-40B4-BE49-F238E27FC236}">
              <a16:creationId xmlns:a16="http://schemas.microsoft.com/office/drawing/2014/main" id="{53022981-53F7-D1B3-50EA-D90D5645D1FE}"/>
            </a:ext>
          </a:extLst>
        </xdr:cNvPr>
        <xdr:cNvSpPr/>
      </xdr:nvSpPr>
      <xdr:spPr>
        <a:xfrm>
          <a:off x="13741893" y="887298"/>
          <a:ext cx="851643" cy="495459"/>
        </a:xfrm>
        <a:prstGeom prst="rect">
          <a:avLst/>
        </a:prstGeom>
        <a:noFill/>
      </xdr:spPr>
      <xdr:txBody>
        <a:bodyPr wrap="none" lIns="91440" tIns="45720" rIns="91440" bIns="45720">
          <a:noAutofit/>
        </a:bodyPr>
        <a:lstStyle/>
        <a:p>
          <a:pPr algn="ctr"/>
          <a:r>
            <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Number of Customer</a:t>
          </a:r>
        </a:p>
      </xdr:txBody>
    </xdr:sp>
    <xdr:clientData/>
  </xdr:oneCellAnchor>
  <xdr:oneCellAnchor>
    <xdr:from>
      <xdr:col>7</xdr:col>
      <xdr:colOff>117333</xdr:colOff>
      <xdr:row>8</xdr:row>
      <xdr:rowOff>138906</xdr:rowOff>
    </xdr:from>
    <xdr:ext cx="851643" cy="495459"/>
    <xdr:sp macro="" textlink="">
      <xdr:nvSpPr>
        <xdr:cNvPr id="32" name="Rectangle 31">
          <a:extLst>
            <a:ext uri="{FF2B5EF4-FFF2-40B4-BE49-F238E27FC236}">
              <a16:creationId xmlns:a16="http://schemas.microsoft.com/office/drawing/2014/main" id="{149393FA-242D-1893-8401-626FCCBD4489}"/>
            </a:ext>
          </a:extLst>
        </xdr:cNvPr>
        <xdr:cNvSpPr/>
      </xdr:nvSpPr>
      <xdr:spPr>
        <a:xfrm>
          <a:off x="5260833" y="1989477"/>
          <a:ext cx="851643" cy="495459"/>
        </a:xfrm>
        <a:prstGeom prst="rect">
          <a:avLst/>
        </a:prstGeom>
        <a:noFill/>
      </xdr:spPr>
      <xdr:txBody>
        <a:bodyPr wrap="none" lIns="91440" tIns="45720" rIns="91440" bIns="45720">
          <a:noAutofit/>
        </a:bodyPr>
        <a:lstStyle/>
        <a:p>
          <a:pPr algn="ctr"/>
          <a:r>
            <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Sales per Month</a:t>
          </a:r>
        </a:p>
      </xdr:txBody>
    </xdr:sp>
    <xdr:clientData/>
  </xdr:oneCellAnchor>
  <xdr:oneCellAnchor>
    <xdr:from>
      <xdr:col>17</xdr:col>
      <xdr:colOff>634405</xdr:colOff>
      <xdr:row>8</xdr:row>
      <xdr:rowOff>175917</xdr:rowOff>
    </xdr:from>
    <xdr:ext cx="851643" cy="495459"/>
    <xdr:sp macro="" textlink="">
      <xdr:nvSpPr>
        <xdr:cNvPr id="33" name="Rectangle 32">
          <a:extLst>
            <a:ext uri="{FF2B5EF4-FFF2-40B4-BE49-F238E27FC236}">
              <a16:creationId xmlns:a16="http://schemas.microsoft.com/office/drawing/2014/main" id="{DF5D675F-D463-89C6-DE88-FC4CC24B6CC3}"/>
            </a:ext>
          </a:extLst>
        </xdr:cNvPr>
        <xdr:cNvSpPr/>
      </xdr:nvSpPr>
      <xdr:spPr>
        <a:xfrm>
          <a:off x="13125762" y="2026488"/>
          <a:ext cx="851643" cy="495459"/>
        </a:xfrm>
        <a:prstGeom prst="rect">
          <a:avLst/>
        </a:prstGeom>
        <a:noFill/>
      </xdr:spPr>
      <xdr:txBody>
        <a:bodyPr wrap="none" lIns="91440" tIns="45720" rIns="91440" bIns="45720">
          <a:noAutofit/>
        </a:bodyPr>
        <a:lstStyle/>
        <a:p>
          <a:pPr algn="ctr"/>
          <a:r>
            <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Customers per Month</a:t>
          </a:r>
        </a:p>
      </xdr:txBody>
    </xdr:sp>
    <xdr:clientData/>
  </xdr:oneCellAnchor>
  <xdr:oneCellAnchor>
    <xdr:from>
      <xdr:col>17</xdr:col>
      <xdr:colOff>644203</xdr:colOff>
      <xdr:row>21</xdr:row>
      <xdr:rowOff>8821</xdr:rowOff>
    </xdr:from>
    <xdr:ext cx="851643" cy="495459"/>
    <xdr:sp macro="" textlink="">
      <xdr:nvSpPr>
        <xdr:cNvPr id="34" name="Rectangle 33">
          <a:extLst>
            <a:ext uri="{FF2B5EF4-FFF2-40B4-BE49-F238E27FC236}">
              <a16:creationId xmlns:a16="http://schemas.microsoft.com/office/drawing/2014/main" id="{322CAB63-3F8A-C8E6-1338-78834D9EA68B}"/>
            </a:ext>
          </a:extLst>
        </xdr:cNvPr>
        <xdr:cNvSpPr/>
      </xdr:nvSpPr>
      <xdr:spPr>
        <a:xfrm>
          <a:off x="13135560" y="4866571"/>
          <a:ext cx="851643" cy="495459"/>
        </a:xfrm>
        <a:prstGeom prst="rect">
          <a:avLst/>
        </a:prstGeom>
        <a:noFill/>
      </xdr:spPr>
      <xdr:txBody>
        <a:bodyPr wrap="none" lIns="91440" tIns="45720" rIns="91440" bIns="45720">
          <a:noAutofit/>
        </a:bodyPr>
        <a:lstStyle/>
        <a:p>
          <a:pPr algn="ctr"/>
          <a:r>
            <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Profit</a:t>
          </a:r>
          <a:r>
            <a:rPr lang="en-US" sz="2400" b="1" cap="none" spc="0" baseline="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 per Region</a:t>
          </a:r>
          <a:endParaRPr lang="en-US" sz="2400" b="1" cap="none" spc="0">
            <a:ln w="0"/>
            <a:solidFill>
              <a:schemeClr val="accent2">
                <a:lumMod val="50000"/>
              </a:schemeClr>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Soni" refreshedDate="45630.968641435182" createdVersion="8" refreshedVersion="8" minRefreshableVersion="3" recordCount="63" xr:uid="{80BB1361-BC02-4953-B4E8-F463ADB4928F}">
  <cacheSource type="worksheet">
    <worksheetSource name="Table1"/>
  </cacheSource>
  <cacheFields count="17">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4"/>
    </cacheField>
    <cacheField name="Region" numFmtId="0">
      <sharedItems count="7">
        <s v="Argentina"/>
        <s v="Brazil"/>
        <s v="Chicaco"/>
        <s v="Chile"/>
        <s v="Columbia"/>
        <s v="Los Angeles"/>
        <s v="Peru"/>
      </sharedItems>
    </cacheField>
    <cacheField name="Sales" numFmtId="3">
      <sharedItems containsSemiMixedTypes="0" containsString="0" containsNumber="1" containsInteger="1" minValue="1500" maxValue="18571"/>
    </cacheField>
    <cacheField name="Profit" numFmtId="0">
      <sharedItems containsSemiMixedTypes="0" containsString="0" containsNumber="1" containsInteger="1" minValue="2000" maxValue="25000"/>
    </cacheField>
    <cacheField name="Target Sales" numFmtId="1">
      <sharedItems containsSemiMixedTypes="0" containsString="0" containsNumber="1" containsInteger="1" minValue="286" maxValue="5714"/>
    </cacheField>
    <cacheField name="Customers" numFmtId="0">
      <sharedItems containsSemiMixedTypes="0" containsString="0" containsNumber="1" containsInteger="1" minValue="15" maxValue="310"/>
    </cacheField>
    <cacheField name="Quarter" numFmtId="0">
      <sharedItems count="3">
        <s v=" 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Diff" numFmtId="9">
      <sharedItems containsSemiMixedTypes="0" containsString="0" containsNumber="1" minValue="1.0000000000000009E-2" maxValue="0.30000000000000004" count="29">
        <n v="0.10999999999999999"/>
        <n v="6.0000000000000053E-2"/>
        <n v="0.18000000000000005"/>
        <n v="0.20999999999999996"/>
        <n v="4.0000000000000036E-2"/>
        <n v="0.25"/>
        <n v="7.999999999999996E-2"/>
        <n v="0.30000000000000004"/>
        <n v="8.9999999999999969E-2"/>
        <n v="0.26"/>
        <n v="9.9999999999999978E-2"/>
        <n v="5.0000000000000044E-2"/>
        <n v="1.0000000000000009E-2"/>
        <n v="0.14000000000000001"/>
        <n v="0.17000000000000004"/>
        <n v="0.19999999999999996"/>
        <n v="0.29000000000000004"/>
        <n v="2.0000000000000018E-2"/>
        <n v="0.18999999999999995"/>
        <n v="3.0000000000000027E-2"/>
        <n v="0.12"/>
        <n v="0.27"/>
        <n v="6.9999999999999951E-2"/>
        <n v="0.15000000000000002"/>
        <n v="0.22999999999999998"/>
        <n v="0.28000000000000003"/>
        <n v="0.24"/>
        <n v="0.16000000000000003"/>
        <n v="0.21999999999999997"/>
      </sharedItems>
    </cacheField>
    <cacheField name="Diff2" numFmtId="9">
      <sharedItems containsSemiMixedTypes="0" containsString="0" containsNumber="1" minValue="1.0000000000000009E-2" maxValue="0.30000000000000004"/>
    </cacheField>
    <cacheField name="Diff3" numFmtId="9">
      <sharedItems containsSemiMixedTypes="0" containsString="0" containsNumber="1" minValue="1.0000000000000009E-2" maxValue="0.30000000000000004"/>
    </cacheField>
    <cacheField name="Days (Month)" numFmtId="0" databaseField="0">
      <fieldGroup base="0">
        <rangePr groupBy="days" startDate="2023-01-01T00:00:00" endDate="2023-09-02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9-2023"/>
        </groupItems>
      </fieldGroup>
    </cacheField>
    <cacheField name="Months (Month)" numFmtId="0" databaseField="0">
      <fieldGroup base="0">
        <rangePr groupBy="months" startDate="2023-01-01T00:00:00" endDate="2023-09-02T00:00:00"/>
        <groupItems count="14">
          <s v="&lt;01-01-2023"/>
          <s v="Jan"/>
          <s v="Feb"/>
          <s v="Mar"/>
          <s v="Apr"/>
          <s v="May"/>
          <s v="Jun"/>
          <s v="Jul"/>
          <s v="Aug"/>
          <s v="Sep"/>
          <s v="Oct"/>
          <s v="Nov"/>
          <s v="Dec"/>
          <s v="&gt;02-09-2023"/>
        </groupItems>
      </fieldGroup>
    </cacheField>
    <cacheField name="Remaing" numFmtId="0" formula="1 -'Sales Completion Rate'" databaseField="0"/>
    <cacheField name="Field1" numFmtId="0" formula=" 1-'Sales Completion Rate'" databaseField="0"/>
  </cacheFields>
  <extLst>
    <ext xmlns:x14="http://schemas.microsoft.com/office/spreadsheetml/2009/9/main" uri="{725AE2AE-9491-48be-B2B4-4EB974FC3084}">
      <x14:pivotCacheDefinition pivotCacheId="1299336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
    <n v="80"/>
    <x v="0"/>
    <n v="0.89"/>
    <n v="0.85"/>
    <n v="0.72"/>
    <x v="0"/>
    <n v="0.15000000000000002"/>
    <n v="0.28000000000000003"/>
  </r>
  <r>
    <x v="0"/>
    <x v="1"/>
    <n v="3500"/>
    <n v="3944"/>
    <n v="2857"/>
    <n v="30"/>
    <x v="0"/>
    <n v="0.94"/>
    <n v="0.95"/>
    <n v="0.86"/>
    <x v="1"/>
    <n v="5.0000000000000044E-2"/>
    <n v="0.14000000000000001"/>
  </r>
  <r>
    <x v="0"/>
    <x v="2"/>
    <n v="1500"/>
    <n v="3293"/>
    <n v="2857"/>
    <n v="15"/>
    <x v="0"/>
    <n v="0.82"/>
    <n v="0.8"/>
    <n v="0.76"/>
    <x v="2"/>
    <n v="0.19999999999999996"/>
    <n v="0.24"/>
  </r>
  <r>
    <x v="0"/>
    <x v="3"/>
    <n v="1500"/>
    <n v="2019"/>
    <n v="2857"/>
    <n v="40"/>
    <x v="0"/>
    <n v="0.79"/>
    <n v="0.79"/>
    <n v="0.79"/>
    <x v="3"/>
    <n v="0.20999999999999996"/>
    <n v="0.20999999999999996"/>
  </r>
  <r>
    <x v="0"/>
    <x v="4"/>
    <n v="6000"/>
    <n v="2980"/>
    <n v="2857"/>
    <n v="100"/>
    <x v="0"/>
    <n v="0.96"/>
    <n v="0.79"/>
    <n v="0.7"/>
    <x v="4"/>
    <n v="0.20999999999999996"/>
    <n v="0.30000000000000004"/>
  </r>
  <r>
    <x v="0"/>
    <x v="5"/>
    <n v="2500"/>
    <n v="2209"/>
    <n v="2857"/>
    <n v="15"/>
    <x v="0"/>
    <n v="0.79"/>
    <n v="0.79"/>
    <n v="0.77"/>
    <x v="3"/>
    <n v="0.20999999999999996"/>
    <n v="0.22999999999999998"/>
  </r>
  <r>
    <x v="0"/>
    <x v="6"/>
    <n v="10000"/>
    <n v="2440"/>
    <n v="2857"/>
    <n v="20"/>
    <x v="0"/>
    <n v="0.75"/>
    <n v="0.72"/>
    <n v="0.93"/>
    <x v="5"/>
    <n v="0.28000000000000003"/>
    <n v="6.9999999999999951E-2"/>
  </r>
  <r>
    <x v="1"/>
    <x v="0"/>
    <n v="5000"/>
    <n v="2000"/>
    <n v="1429"/>
    <n v="90"/>
    <x v="0"/>
    <n v="0.92"/>
    <n v="0.99"/>
    <n v="0.74"/>
    <x v="6"/>
    <n v="1.0000000000000009E-2"/>
    <n v="0.26"/>
  </r>
  <r>
    <x v="1"/>
    <x v="1"/>
    <n v="15000"/>
    <n v="14431"/>
    <n v="1429"/>
    <n v="30"/>
    <x v="0"/>
    <n v="0.7"/>
    <n v="0.99"/>
    <n v="0.95"/>
    <x v="7"/>
    <n v="1.0000000000000009E-2"/>
    <n v="5.0000000000000044E-2"/>
  </r>
  <r>
    <x v="1"/>
    <x v="2"/>
    <n v="1500"/>
    <n v="3000"/>
    <n v="1429"/>
    <n v="15"/>
    <x v="0"/>
    <n v="0.91"/>
    <n v="0.98"/>
    <n v="0.89"/>
    <x v="8"/>
    <n v="2.0000000000000018E-2"/>
    <n v="0.10999999999999999"/>
  </r>
  <r>
    <x v="1"/>
    <x v="3"/>
    <n v="3500"/>
    <n v="4000"/>
    <n v="1429"/>
    <n v="40"/>
    <x v="0"/>
    <n v="0.74"/>
    <n v="0.85"/>
    <n v="0.7"/>
    <x v="9"/>
    <n v="0.15000000000000002"/>
    <n v="0.30000000000000004"/>
  </r>
  <r>
    <x v="1"/>
    <x v="4"/>
    <n v="6000"/>
    <n v="2000"/>
    <n v="1429"/>
    <n v="100"/>
    <x v="0"/>
    <n v="0.9"/>
    <n v="0.9"/>
    <n v="0.72"/>
    <x v="10"/>
    <n v="9.9999999999999978E-2"/>
    <n v="0.28000000000000003"/>
  </r>
  <r>
    <x v="1"/>
    <x v="5"/>
    <n v="4000"/>
    <n v="2000"/>
    <n v="1429"/>
    <n v="15"/>
    <x v="0"/>
    <n v="0.95"/>
    <n v="0.97"/>
    <n v="0.81"/>
    <x v="11"/>
    <n v="3.0000000000000027E-2"/>
    <n v="0.18999999999999995"/>
  </r>
  <r>
    <x v="1"/>
    <x v="6"/>
    <n v="10000"/>
    <n v="2000"/>
    <n v="1429"/>
    <n v="20"/>
    <x v="0"/>
    <n v="0.99"/>
    <n v="0.79"/>
    <n v="0.75"/>
    <x v="12"/>
    <n v="0.20999999999999996"/>
    <n v="0.25"/>
  </r>
  <r>
    <x v="2"/>
    <x v="0"/>
    <n v="8571"/>
    <n v="4000"/>
    <n v="1429"/>
    <n v="45"/>
    <x v="0"/>
    <n v="0.86"/>
    <n v="0.97"/>
    <n v="0.89"/>
    <x v="13"/>
    <n v="3.0000000000000027E-2"/>
    <n v="0.10999999999999999"/>
  </r>
  <r>
    <x v="2"/>
    <x v="1"/>
    <n v="8571"/>
    <n v="6000"/>
    <n v="1429"/>
    <n v="43"/>
    <x v="0"/>
    <n v="0.83"/>
    <n v="0.72"/>
    <n v="0.74"/>
    <x v="14"/>
    <n v="0.28000000000000003"/>
    <n v="0.26"/>
  </r>
  <r>
    <x v="2"/>
    <x v="2"/>
    <n v="8571"/>
    <n v="6500"/>
    <n v="1429"/>
    <n v="43"/>
    <x v="0"/>
    <n v="0.74"/>
    <n v="0.78"/>
    <n v="0.94"/>
    <x v="9"/>
    <n v="0.21999999999999997"/>
    <n v="6.0000000000000053E-2"/>
  </r>
  <r>
    <x v="2"/>
    <x v="3"/>
    <n v="8571"/>
    <n v="12000"/>
    <n v="1429"/>
    <n v="43"/>
    <x v="0"/>
    <n v="0.8"/>
    <n v="0.84"/>
    <n v="0.81"/>
    <x v="15"/>
    <n v="0.16000000000000003"/>
    <n v="0.18999999999999995"/>
  </r>
  <r>
    <x v="2"/>
    <x v="4"/>
    <n v="8571"/>
    <n v="3000"/>
    <n v="1429"/>
    <n v="43"/>
    <x v="0"/>
    <n v="0.89"/>
    <n v="0.99"/>
    <n v="0.97"/>
    <x v="0"/>
    <n v="1.0000000000000009E-2"/>
    <n v="3.0000000000000027E-2"/>
  </r>
  <r>
    <x v="2"/>
    <x v="5"/>
    <n v="8571"/>
    <n v="2000"/>
    <n v="1429"/>
    <n v="40"/>
    <x v="0"/>
    <n v="0.71"/>
    <n v="0.87"/>
    <n v="0.94"/>
    <x v="16"/>
    <n v="0.13"/>
    <n v="6.0000000000000053E-2"/>
  </r>
  <r>
    <x v="2"/>
    <x v="6"/>
    <n v="8571"/>
    <n v="2000"/>
    <n v="1429"/>
    <n v="43"/>
    <x v="0"/>
    <n v="0.9"/>
    <n v="0.72"/>
    <n v="0.94"/>
    <x v="10"/>
    <n v="0.28000000000000003"/>
    <n v="6.0000000000000053E-2"/>
  </r>
  <r>
    <x v="3"/>
    <x v="0"/>
    <n v="7857"/>
    <n v="3000"/>
    <n v="5714"/>
    <n v="100"/>
    <x v="1"/>
    <n v="0.89"/>
    <n v="0.85"/>
    <n v="0.87"/>
    <x v="0"/>
    <n v="0.15000000000000002"/>
    <n v="0.13"/>
  </r>
  <r>
    <x v="3"/>
    <x v="1"/>
    <n v="7857"/>
    <n v="4500"/>
    <n v="5714"/>
    <n v="100"/>
    <x v="1"/>
    <n v="0.89"/>
    <n v="0.8"/>
    <n v="0.88"/>
    <x v="0"/>
    <n v="0.19999999999999996"/>
    <n v="0.12"/>
  </r>
  <r>
    <x v="3"/>
    <x v="2"/>
    <n v="7857"/>
    <n v="5500"/>
    <n v="5714"/>
    <n v="100"/>
    <x v="1"/>
    <n v="0.98"/>
    <n v="0.99"/>
    <n v="0.81"/>
    <x v="17"/>
    <n v="1.0000000000000009E-2"/>
    <n v="0.18999999999999995"/>
  </r>
  <r>
    <x v="3"/>
    <x v="3"/>
    <n v="7857"/>
    <n v="10000"/>
    <n v="5714"/>
    <n v="100"/>
    <x v="1"/>
    <n v="0.81"/>
    <n v="0.91"/>
    <n v="0.95"/>
    <x v="18"/>
    <n v="8.9999999999999969E-2"/>
    <n v="5.0000000000000044E-2"/>
  </r>
  <r>
    <x v="3"/>
    <x v="4"/>
    <n v="7857"/>
    <n v="2000"/>
    <n v="5714"/>
    <n v="100"/>
    <x v="1"/>
    <n v="0.97"/>
    <n v="0.85"/>
    <n v="0.85"/>
    <x v="19"/>
    <n v="0.15000000000000002"/>
    <n v="0.15000000000000002"/>
  </r>
  <r>
    <x v="3"/>
    <x v="5"/>
    <n v="7857"/>
    <n v="2000"/>
    <n v="5714"/>
    <n v="100"/>
    <x v="1"/>
    <n v="0.89"/>
    <n v="0.94"/>
    <n v="0.8"/>
    <x v="0"/>
    <n v="6.0000000000000053E-2"/>
    <n v="0.19999999999999996"/>
  </r>
  <r>
    <x v="3"/>
    <x v="6"/>
    <n v="7857"/>
    <n v="2000"/>
    <n v="5714"/>
    <n v="100"/>
    <x v="1"/>
    <n v="0.88"/>
    <n v="0.94"/>
    <n v="0.7"/>
    <x v="20"/>
    <n v="6.0000000000000053E-2"/>
    <n v="0.30000000000000004"/>
  </r>
  <r>
    <x v="4"/>
    <x v="0"/>
    <n v="11429"/>
    <n v="20000"/>
    <n v="2857"/>
    <n v="90"/>
    <x v="1"/>
    <n v="0.75"/>
    <n v="0.77"/>
    <n v="0.84"/>
    <x v="5"/>
    <n v="0.22999999999999998"/>
    <n v="0.16000000000000003"/>
  </r>
  <r>
    <x v="4"/>
    <x v="1"/>
    <n v="11429"/>
    <n v="17000"/>
    <n v="2857"/>
    <n v="80"/>
    <x v="1"/>
    <n v="0.73"/>
    <n v="0.96"/>
    <n v="0.93"/>
    <x v="21"/>
    <n v="4.0000000000000036E-2"/>
    <n v="6.9999999999999951E-2"/>
  </r>
  <r>
    <x v="4"/>
    <x v="2"/>
    <n v="11429"/>
    <n v="16000"/>
    <n v="2857"/>
    <n v="90"/>
    <x v="1"/>
    <n v="0.93"/>
    <n v="0.74"/>
    <n v="0.93"/>
    <x v="22"/>
    <n v="0.26"/>
    <n v="6.9999999999999951E-2"/>
  </r>
  <r>
    <x v="4"/>
    <x v="3"/>
    <n v="11429"/>
    <n v="12000"/>
    <n v="2857"/>
    <n v="110"/>
    <x v="1"/>
    <n v="0.85"/>
    <n v="0.7"/>
    <n v="0.99"/>
    <x v="23"/>
    <n v="0.30000000000000004"/>
    <n v="1.0000000000000009E-2"/>
  </r>
  <r>
    <x v="4"/>
    <x v="4"/>
    <n v="11429"/>
    <n v="20500"/>
    <n v="2857"/>
    <n v="90"/>
    <x v="1"/>
    <n v="0.92"/>
    <n v="0.99"/>
    <n v="0.88"/>
    <x v="6"/>
    <n v="1.0000000000000009E-2"/>
    <n v="0.12"/>
  </r>
  <r>
    <x v="4"/>
    <x v="5"/>
    <n v="11429"/>
    <n v="21000"/>
    <n v="2857"/>
    <n v="100"/>
    <x v="1"/>
    <n v="0.75"/>
    <n v="0.97"/>
    <n v="0.83"/>
    <x v="5"/>
    <n v="3.0000000000000027E-2"/>
    <n v="0.17000000000000004"/>
  </r>
  <r>
    <x v="4"/>
    <x v="6"/>
    <n v="11429"/>
    <n v="21500"/>
    <n v="2857"/>
    <n v="90"/>
    <x v="1"/>
    <n v="0.77"/>
    <n v="0.97"/>
    <n v="0.78"/>
    <x v="24"/>
    <n v="3.0000000000000027E-2"/>
    <n v="0.21999999999999997"/>
  </r>
  <r>
    <x v="5"/>
    <x v="0"/>
    <n v="14286"/>
    <n v="22000"/>
    <n v="857"/>
    <n v="228"/>
    <x v="1"/>
    <n v="0.79"/>
    <n v="0.75"/>
    <n v="0.93"/>
    <x v="3"/>
    <n v="0.25"/>
    <n v="6.9999999999999951E-2"/>
  </r>
  <r>
    <x v="5"/>
    <x v="1"/>
    <n v="14286"/>
    <n v="18000"/>
    <n v="857"/>
    <n v="220"/>
    <x v="1"/>
    <n v="0.81"/>
    <n v="0.98"/>
    <n v="0.86"/>
    <x v="18"/>
    <n v="2.0000000000000018E-2"/>
    <n v="0.14000000000000001"/>
  </r>
  <r>
    <x v="5"/>
    <x v="2"/>
    <n v="14286"/>
    <n v="18500"/>
    <n v="857"/>
    <n v="228"/>
    <x v="1"/>
    <n v="0.86"/>
    <n v="0.82"/>
    <n v="0.86"/>
    <x v="13"/>
    <n v="0.18000000000000005"/>
    <n v="0.14000000000000001"/>
  </r>
  <r>
    <x v="5"/>
    <x v="3"/>
    <n v="14286"/>
    <n v="14314"/>
    <n v="857"/>
    <n v="238"/>
    <x v="1"/>
    <n v="0.72"/>
    <n v="0.95"/>
    <n v="0.9"/>
    <x v="25"/>
    <n v="5.0000000000000044E-2"/>
    <n v="9.9999999999999978E-2"/>
  </r>
  <r>
    <x v="5"/>
    <x v="4"/>
    <n v="14286"/>
    <n v="21000"/>
    <n v="857"/>
    <n v="228"/>
    <x v="1"/>
    <n v="0.71"/>
    <n v="0.8"/>
    <n v="0.76"/>
    <x v="16"/>
    <n v="0.19999999999999996"/>
    <n v="0.24"/>
  </r>
  <r>
    <x v="5"/>
    <x v="5"/>
    <n v="14286"/>
    <n v="22500"/>
    <n v="857"/>
    <n v="230"/>
    <x v="1"/>
    <n v="0.97"/>
    <n v="0.95"/>
    <n v="0.85"/>
    <x v="19"/>
    <n v="5.0000000000000044E-2"/>
    <n v="0.15000000000000002"/>
  </r>
  <r>
    <x v="5"/>
    <x v="6"/>
    <n v="14286"/>
    <n v="22900"/>
    <n v="857"/>
    <n v="228"/>
    <x v="1"/>
    <n v="0.95"/>
    <n v="0.85"/>
    <n v="0.91"/>
    <x v="11"/>
    <n v="0.15000000000000002"/>
    <n v="8.9999999999999969E-2"/>
  </r>
  <r>
    <x v="6"/>
    <x v="0"/>
    <n v="18563"/>
    <n v="25000"/>
    <n v="714"/>
    <n v="250"/>
    <x v="2"/>
    <n v="0.97"/>
    <n v="0.7"/>
    <n v="0.93"/>
    <x v="19"/>
    <n v="0.30000000000000004"/>
    <n v="6.9999999999999951E-2"/>
  </r>
  <r>
    <x v="6"/>
    <x v="1"/>
    <n v="18563"/>
    <n v="22000"/>
    <n v="714"/>
    <n v="240"/>
    <x v="2"/>
    <n v="0.9"/>
    <n v="0.98"/>
    <n v="0.96"/>
    <x v="10"/>
    <n v="2.0000000000000018E-2"/>
    <n v="4.0000000000000036E-2"/>
  </r>
  <r>
    <x v="6"/>
    <x v="2"/>
    <n v="18563"/>
    <n v="25000"/>
    <n v="714"/>
    <n v="270"/>
    <x v="2"/>
    <n v="0.9"/>
    <n v="0.95"/>
    <n v="0.98"/>
    <x v="10"/>
    <n v="5.0000000000000044E-2"/>
    <n v="2.0000000000000018E-2"/>
  </r>
  <r>
    <x v="6"/>
    <x v="3"/>
    <n v="18563"/>
    <n v="25000"/>
    <n v="714"/>
    <n v="259"/>
    <x v="2"/>
    <n v="0.96"/>
    <n v="0.81"/>
    <n v="0.85"/>
    <x v="4"/>
    <n v="0.18999999999999995"/>
    <n v="0.15000000000000002"/>
  </r>
  <r>
    <x v="6"/>
    <x v="4"/>
    <n v="18563"/>
    <n v="25000"/>
    <n v="714"/>
    <n v="260"/>
    <x v="2"/>
    <n v="0.98"/>
    <n v="0.84"/>
    <n v="0.89"/>
    <x v="17"/>
    <n v="0.16000000000000003"/>
    <n v="0.10999999999999999"/>
  </r>
  <r>
    <x v="6"/>
    <x v="5"/>
    <n v="18563"/>
    <n v="25000"/>
    <n v="714"/>
    <n v="260"/>
    <x v="2"/>
    <n v="0.76"/>
    <n v="0.7"/>
    <n v="0.86"/>
    <x v="26"/>
    <n v="0.30000000000000004"/>
    <n v="0.14000000000000001"/>
  </r>
  <r>
    <x v="6"/>
    <x v="6"/>
    <n v="18563"/>
    <n v="25000"/>
    <n v="714"/>
    <n v="261"/>
    <x v="2"/>
    <n v="0.91"/>
    <n v="0.77"/>
    <n v="0.75"/>
    <x v="8"/>
    <n v="0.22999999999999998"/>
    <n v="0.25"/>
  </r>
  <r>
    <x v="7"/>
    <x v="0"/>
    <n v="18571"/>
    <n v="25000"/>
    <n v="714"/>
    <n v="242"/>
    <x v="2"/>
    <n v="0.79"/>
    <n v="0.81"/>
    <n v="0.74"/>
    <x v="3"/>
    <n v="0.18999999999999995"/>
    <n v="0.26"/>
  </r>
  <r>
    <x v="7"/>
    <x v="1"/>
    <n v="18571"/>
    <n v="22500"/>
    <n v="714"/>
    <n v="250"/>
    <x v="2"/>
    <n v="0.85"/>
    <n v="0.82"/>
    <n v="0.73"/>
    <x v="23"/>
    <n v="0.18000000000000005"/>
    <n v="0.27"/>
  </r>
  <r>
    <x v="7"/>
    <x v="2"/>
    <n v="18571"/>
    <n v="25000"/>
    <n v="714"/>
    <n v="242"/>
    <x v="2"/>
    <n v="0.88"/>
    <n v="0.84"/>
    <n v="0.75"/>
    <x v="20"/>
    <n v="0.16000000000000003"/>
    <n v="0.25"/>
  </r>
  <r>
    <x v="7"/>
    <x v="3"/>
    <n v="18571"/>
    <n v="25000"/>
    <n v="714"/>
    <n v="242"/>
    <x v="2"/>
    <n v="0.81"/>
    <n v="0.92"/>
    <n v="0.91"/>
    <x v="18"/>
    <n v="7.999999999999996E-2"/>
    <n v="8.9999999999999969E-2"/>
  </r>
  <r>
    <x v="7"/>
    <x v="4"/>
    <n v="18571"/>
    <n v="25000"/>
    <n v="714"/>
    <n v="242"/>
    <x v="2"/>
    <n v="0.84"/>
    <n v="0.73"/>
    <n v="0.99"/>
    <x v="27"/>
    <n v="0.27"/>
    <n v="1.0000000000000009E-2"/>
  </r>
  <r>
    <x v="7"/>
    <x v="5"/>
    <n v="18571"/>
    <n v="25000"/>
    <n v="714"/>
    <n v="240"/>
    <x v="2"/>
    <n v="0.93"/>
    <n v="0.79"/>
    <n v="0.72"/>
    <x v="22"/>
    <n v="0.20999999999999996"/>
    <n v="0.28000000000000003"/>
  </r>
  <r>
    <x v="7"/>
    <x v="6"/>
    <n v="18571"/>
    <n v="25000"/>
    <n v="714"/>
    <n v="242"/>
    <x v="2"/>
    <n v="0.84"/>
    <n v="0.79"/>
    <n v="0.8"/>
    <x v="27"/>
    <n v="0.20999999999999996"/>
    <n v="0.19999999999999996"/>
  </r>
  <r>
    <x v="8"/>
    <x v="0"/>
    <n v="17857"/>
    <n v="22500"/>
    <n v="286"/>
    <n v="285"/>
    <x v="2"/>
    <n v="0.85"/>
    <n v="0.91"/>
    <n v="0.84"/>
    <x v="23"/>
    <n v="8.9999999999999969E-2"/>
    <n v="0.16000000000000003"/>
  </r>
  <r>
    <x v="8"/>
    <x v="1"/>
    <n v="17857"/>
    <n v="21500"/>
    <n v="286"/>
    <n v="275"/>
    <x v="2"/>
    <n v="0.86"/>
    <n v="0.75"/>
    <n v="0.96"/>
    <x v="13"/>
    <n v="0.25"/>
    <n v="4.0000000000000036E-2"/>
  </r>
  <r>
    <x v="8"/>
    <x v="2"/>
    <n v="17857"/>
    <n v="24000"/>
    <n v="286"/>
    <n v="285"/>
    <x v="2"/>
    <n v="0.96"/>
    <n v="0.77"/>
    <n v="0.92"/>
    <x v="4"/>
    <n v="0.22999999999999998"/>
    <n v="7.999999999999996E-2"/>
  </r>
  <r>
    <x v="8"/>
    <x v="3"/>
    <n v="17857"/>
    <n v="24500"/>
    <n v="286"/>
    <n v="290"/>
    <x v="2"/>
    <n v="0.99"/>
    <n v="0.97"/>
    <n v="0.73"/>
    <x v="12"/>
    <n v="3.0000000000000027E-2"/>
    <n v="0.27"/>
  </r>
  <r>
    <x v="8"/>
    <x v="4"/>
    <n v="17857"/>
    <n v="24500"/>
    <n v="286"/>
    <n v="310"/>
    <x v="2"/>
    <n v="0.77"/>
    <n v="0.72"/>
    <n v="0.85"/>
    <x v="24"/>
    <n v="0.28000000000000003"/>
    <n v="0.15000000000000002"/>
  </r>
  <r>
    <x v="8"/>
    <x v="5"/>
    <n v="17857"/>
    <n v="24500"/>
    <n v="286"/>
    <n v="270"/>
    <x v="2"/>
    <n v="0.77"/>
    <n v="0.96"/>
    <n v="0.78"/>
    <x v="24"/>
    <n v="4.0000000000000036E-2"/>
    <n v="0.21999999999999997"/>
  </r>
  <r>
    <x v="8"/>
    <x v="6"/>
    <n v="17857"/>
    <n v="24500"/>
    <n v="286"/>
    <n v="285"/>
    <x v="2"/>
    <n v="0.78"/>
    <n v="0.8"/>
    <n v="0.85"/>
    <x v="28"/>
    <n v="0.19999999999999996"/>
    <n v="0.150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16D909-2CFA-44B7-8496-E3B1C9295E3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5:L13" firstHeaderRow="1" firstDataRow="1" firstDataCol="1"/>
  <pivotFields count="17">
    <pivotField numFmtId="17" showAll="0">
      <items count="10">
        <item x="0"/>
        <item x="1"/>
        <item x="2"/>
        <item x="3"/>
        <item x="4"/>
        <item x="5"/>
        <item x="6"/>
        <item x="7"/>
        <item x="8"/>
        <item t="default"/>
      </items>
    </pivotField>
    <pivotField axis="axisRow" showAll="0">
      <items count="8">
        <item x="0"/>
        <item x="1"/>
        <item x="2"/>
        <item x="3"/>
        <item x="4"/>
        <item x="5"/>
        <item x="6"/>
        <item t="default"/>
      </items>
    </pivotField>
    <pivotField numFmtId="3" showAll="0"/>
    <pivotField dataField="1" showAll="0"/>
    <pivotField numFmtId="1" showAll="0"/>
    <pivotField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Fields count="1">
    <field x="1"/>
  </rowFields>
  <rowItems count="8">
    <i>
      <x/>
    </i>
    <i>
      <x v="1"/>
    </i>
    <i>
      <x v="2"/>
    </i>
    <i>
      <x v="3"/>
    </i>
    <i>
      <x v="4"/>
    </i>
    <i>
      <x v="5"/>
    </i>
    <i>
      <x v="6"/>
    </i>
    <i t="grand">
      <x/>
    </i>
  </rowItems>
  <colItems count="1">
    <i/>
  </colItems>
  <dataFields count="1">
    <dataField name="Sum of Profit" fld="3"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EF7F99-1F7C-437E-A753-12DBB7A463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4:F14" firstHeaderRow="0" firstDataRow="1" firstDataCol="1"/>
  <pivotFields count="17">
    <pivotField axis="axisRow" numFmtId="17" showAll="0">
      <items count="10">
        <item x="0"/>
        <item x="1"/>
        <item x="2"/>
        <item x="3"/>
        <item x="4"/>
        <item x="5"/>
        <item x="6"/>
        <item x="7"/>
        <item x="8"/>
        <item t="default"/>
      </items>
    </pivotField>
    <pivotField showAll="0">
      <items count="8">
        <item x="0"/>
        <item x="1"/>
        <item x="2"/>
        <item x="3"/>
        <item x="4"/>
        <item x="5"/>
        <item x="6"/>
        <item t="default"/>
      </items>
    </pivotField>
    <pivotField dataField="1" numFmtId="3" showAll="0"/>
    <pivotField showAll="0"/>
    <pivotField dataField="1" numFmtId="1" showAll="0"/>
    <pivotField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dragToRow="0" dragToCol="0" dragToPage="0" showAll="0" defaultSubtotal="0"/>
    <pivotField dragToRow="0" dragToCol="0" dragToPage="0" showAll="0" defaultSubtotal="0"/>
  </pivotFields>
  <rowFields count="1">
    <field x="0"/>
  </rowFields>
  <rowItems count="10">
    <i>
      <x/>
    </i>
    <i>
      <x v="1"/>
    </i>
    <i>
      <x v="2"/>
    </i>
    <i>
      <x v="3"/>
    </i>
    <i>
      <x v="4"/>
    </i>
    <i>
      <x v="5"/>
    </i>
    <i>
      <x v="6"/>
    </i>
    <i>
      <x v="7"/>
    </i>
    <i>
      <x v="8"/>
    </i>
    <i t="grand">
      <x/>
    </i>
  </rowItems>
  <colFields count="1">
    <field x="-2"/>
  </colFields>
  <colItems count="2">
    <i>
      <x/>
    </i>
    <i i="1">
      <x v="1"/>
    </i>
  </colItems>
  <dataFields count="2">
    <dataField name="Total Sales" fld="2" baseField="0" baseItem="0" numFmtId="3"/>
    <dataField name="Total Target Sales" fld="4" baseField="0" baseItem="0" numFmtId="1"/>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293B76-4574-427C-896D-464CDB05544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H4:I14" firstHeaderRow="1" firstDataRow="1" firstDataCol="1"/>
  <pivotFields count="17">
    <pivotField axis="axisRow" numFmtId="17" showAll="0">
      <items count="10">
        <item x="0"/>
        <item x="1"/>
        <item x="2"/>
        <item x="3"/>
        <item x="4"/>
        <item x="5"/>
        <item x="6"/>
        <item x="7"/>
        <item x="8"/>
        <item t="default"/>
      </items>
    </pivotField>
    <pivotField showAll="0">
      <items count="8">
        <item x="0"/>
        <item x="1"/>
        <item x="2"/>
        <item x="3"/>
        <item x="4"/>
        <item x="5"/>
        <item x="6"/>
        <item t="default"/>
      </items>
    </pivotField>
    <pivotField numFmtId="3" showAll="0"/>
    <pivotField showAll="0"/>
    <pivotField numFmtId="1" showAll="0"/>
    <pivotField dataField="1"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0"/>
  </rowFields>
  <rowItems count="10">
    <i>
      <x/>
    </i>
    <i>
      <x v="1"/>
    </i>
    <i>
      <x v="2"/>
    </i>
    <i>
      <x v="3"/>
    </i>
    <i>
      <x v="4"/>
    </i>
    <i>
      <x v="5"/>
    </i>
    <i>
      <x v="6"/>
    </i>
    <i>
      <x v="7"/>
    </i>
    <i>
      <x v="8"/>
    </i>
    <i t="grand">
      <x/>
    </i>
  </rowItems>
  <colItems count="1">
    <i/>
  </colItems>
  <dataFields count="1">
    <dataField name="Sum of Customers" fld="5"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73455C-6C8B-4A2D-A7FC-4C4699F035BF}"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7">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dataField="1" numFmtId="3" showAll="0"/>
    <pivotField dataField="1" showAll="0"/>
    <pivotField numFmtId="1" showAll="0"/>
    <pivotField dataField="1"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s>
  <rowFields count="1">
    <field x="-2"/>
  </rowFields>
  <rowItems count="3">
    <i>
      <x/>
    </i>
    <i i="1">
      <x v="1"/>
    </i>
    <i i="2">
      <x v="2"/>
    </i>
  </rowItems>
  <colItems count="1">
    <i/>
  </colItems>
  <dataFields count="3">
    <dataField name="Sum of Sales" fld="2" baseField="0" baseItem="0" numFmtId="3"/>
    <dataField name="Sum of Profit" fld="3" baseField="0" baseItem="0"/>
    <dataField name="Sum of Custome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1CA34A-27E2-460D-9B77-1CEEA38CCB16}"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6:B19" firstHeaderRow="1" firstDataRow="1" firstDataCol="1"/>
  <pivotFields count="17">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3" showAll="0"/>
    <pivotField showAll="0"/>
    <pivotField numFmtId="1" showAll="0"/>
    <pivotField showAll="0"/>
    <pivotField showAll="0">
      <items count="4">
        <item x="0"/>
        <item x="1"/>
        <item x="2"/>
        <item t="default"/>
      </items>
    </pivotField>
    <pivotField dataField="1" numFmtId="9" showAll="0"/>
    <pivotField dataField="1" numFmtId="9" showAll="0"/>
    <pivotField dataField="1" numFmtId="9" showAll="0"/>
    <pivotField numFmtId="9" showAll="0" avgSubtotal="1">
      <items count="30">
        <item x="12"/>
        <item x="17"/>
        <item x="19"/>
        <item x="4"/>
        <item x="11"/>
        <item x="1"/>
        <item x="22"/>
        <item x="6"/>
        <item x="8"/>
        <item x="10"/>
        <item x="0"/>
        <item x="20"/>
        <item x="13"/>
        <item x="23"/>
        <item x="27"/>
        <item x="14"/>
        <item x="2"/>
        <item x="18"/>
        <item x="15"/>
        <item x="3"/>
        <item x="28"/>
        <item x="24"/>
        <item x="26"/>
        <item x="5"/>
        <item x="9"/>
        <item x="21"/>
        <item x="25"/>
        <item x="16"/>
        <item x="7"/>
        <item t="avg"/>
      </items>
    </pivotField>
    <pivotField numFmtId="9" showAll="0"/>
    <pivotField numFmtId="9"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Fields count="1">
    <field x="-2"/>
  </rowFields>
  <rowItems count="3">
    <i>
      <x/>
    </i>
    <i i="1">
      <x v="1"/>
    </i>
    <i i="2">
      <x v="2"/>
    </i>
  </rowItems>
  <colItems count="1">
    <i/>
  </colItems>
  <dataFields count="3">
    <dataField name="Average of Sales Completion Rate" fld="7" subtotal="average" baseField="0" baseItem="0" numFmtId="9"/>
    <dataField name="Average of Profit Completion Rate" fld="8" subtotal="average" baseField="0" baseItem="0" numFmtId="9"/>
    <dataField name="Average of Customer Completion Rate" fld="9"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3E59A6-D137-4C09-8F35-5CA85A8E9DF9}" sourceName="Region">
  <pivotTables>
    <pivotTable tabId="2" name="PivotTable4"/>
    <pivotTable tabId="2" name="PivotTable1"/>
    <pivotTable tabId="2" name="PivotTable2"/>
    <pivotTable tabId="2" name="PivotTable3"/>
    <pivotTable tabId="2" name="PivotTable5"/>
  </pivotTables>
  <data>
    <tabular pivotCacheId="1299336826">
      <items count="7">
        <i x="0" s="1"/>
        <i x="1" s="1"/>
        <i x="2" s="1"/>
        <i x="3"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22479FE-EAFF-4A78-B48E-D52E7FC4A116}" sourceName="Quarter">
  <pivotTables>
    <pivotTable tabId="2" name="PivotTable4"/>
    <pivotTable tabId="2" name="PivotTable1"/>
    <pivotTable tabId="2" name="PivotTable2"/>
    <pivotTable tabId="2" name="PivotTable3"/>
    <pivotTable tabId="2" name="PivotTable5"/>
  </pivotTables>
  <data>
    <tabular pivotCacheId="1299336826">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A818E94-6B3B-481A-91D7-60BC35ED94A2}" sourceName="Month">
  <pivotTables>
    <pivotTable tabId="2" name="PivotTable4"/>
    <pivotTable tabId="2" name="PivotTable1"/>
    <pivotTable tabId="2" name="PivotTable2"/>
    <pivotTable tabId="2" name="PivotTable3"/>
    <pivotTable tabId="2" name="PivotTable5"/>
  </pivotTables>
  <data>
    <tabular pivotCacheId="1299336826">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1286553-87D7-4B06-9B49-AD4A07375FD4}" cache="Slicer_Region" caption="Region" style="SlicerStyleDark2" rowHeight="216000"/>
  <slicer name="Quarter" xr10:uid="{B69A9E4D-A38C-406F-8136-4835AB9C3C40}" cache="Slicer_Quarter" caption="Quarter" style="SlicerStyleDark2" rowHeight="252000"/>
  <slicer name="Month" xr10:uid="{E4D09B2D-BD9C-4BD7-A247-90B28BC3C8A8}" cache="Slicer_Month" caption="Month" style="SlicerStyleDark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7AB922-4F0F-4783-A683-AA306782357E}" name="Table1" displayName="Table1" ref="A1:M64" totalsRowShown="0">
  <autoFilter ref="A1:M64" xr:uid="{1F7AB922-4F0F-4783-A683-AA306782357E}"/>
  <tableColumns count="13">
    <tableColumn id="1" xr3:uid="{FA585662-B3BC-4C84-9E20-4F997C93A4F3}" name="Month" dataDxfId="8"/>
    <tableColumn id="2" xr3:uid="{43F6CDCE-4CB2-4C54-BA17-BAE6EC707C8D}" name="Region"/>
    <tableColumn id="3" xr3:uid="{2B6C9B89-59ED-48A5-BF29-A7D52A1CEC78}" name="Sales" dataDxfId="7"/>
    <tableColumn id="4" xr3:uid="{938FC369-091E-4431-9E03-36DC3FC87A8B}" name="Profit"/>
    <tableColumn id="5" xr3:uid="{7F554696-7AD6-489A-8AED-37822FC28DA2}" name="Target Sales" dataDxfId="6"/>
    <tableColumn id="6" xr3:uid="{6EA93486-1C94-452B-ACFF-76624A3229F8}" name="Customers"/>
    <tableColumn id="7" xr3:uid="{9B0C046A-1ED3-4697-941C-40DDDD4473E4}" name="Quarter"/>
    <tableColumn id="8" xr3:uid="{D470D95B-B7C6-4147-AD9B-047509038B6F}" name="Sales Completion Rate" dataDxfId="5"/>
    <tableColumn id="9" xr3:uid="{B01A9B1B-AC5D-4607-9A3F-7F2B44B7446E}" name="Profit Completion Rate" dataDxfId="4"/>
    <tableColumn id="10" xr3:uid="{8FBEE1B6-910B-4B2E-A06F-2702D602C2C9}" name="Customer Completion Rate" dataDxfId="3"/>
    <tableColumn id="11" xr3:uid="{C47D0E4A-5389-48E9-A532-78A62CEF1B8E}" name="Diff" dataDxfId="2">
      <calculatedColumnFormula>1-Table1[[#This Row],[Sales Completion Rate]]</calculatedColumnFormula>
    </tableColumn>
    <tableColumn id="12" xr3:uid="{865CFC81-4E78-43B6-BD8D-D7530805458C}" name="Diff2" dataDxfId="1">
      <calculatedColumnFormula>1-Table1[[#This Row],[Profit Completion Rate]]</calculatedColumnFormula>
    </tableColumn>
    <tableColumn id="13" xr3:uid="{82346267-E947-4F12-A1B6-093A08F8B8B8}" name="Diff3" dataDxfId="0">
      <calculatedColumnFormula>1-Table1[[#This Row],[Customer Completion Rate]]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0217A-E34A-4DD5-A5EA-5F15B8932CC2}">
  <dimension ref="A1:M64"/>
  <sheetViews>
    <sheetView workbookViewId="0">
      <selection activeCell="K2" sqref="K2"/>
    </sheetView>
  </sheetViews>
  <sheetFormatPr defaultRowHeight="18" x14ac:dyDescent="0.35"/>
  <cols>
    <col min="2" max="2" width="9" customWidth="1"/>
    <col min="5" max="5" width="14.1796875" customWidth="1"/>
    <col min="6" max="6" width="12.36328125" customWidth="1"/>
    <col min="7" max="7" width="9.90625" customWidth="1"/>
    <col min="8" max="8" width="11.90625" customWidth="1"/>
    <col min="9" max="9" width="14.1796875" customWidth="1"/>
    <col min="10" max="10" width="12.36328125" customWidth="1"/>
  </cols>
  <sheetData>
    <row r="1" spans="1:13" ht="60.6" customHeight="1" x14ac:dyDescent="0.35">
      <c r="A1" t="s">
        <v>0</v>
      </c>
      <c r="B1" t="s">
        <v>1</v>
      </c>
      <c r="C1" t="s">
        <v>2</v>
      </c>
      <c r="D1" t="s">
        <v>3</v>
      </c>
      <c r="E1" t="s">
        <v>4</v>
      </c>
      <c r="F1" t="s">
        <v>5</v>
      </c>
      <c r="G1" t="s">
        <v>6</v>
      </c>
      <c r="H1" s="8" t="s">
        <v>7</v>
      </c>
      <c r="I1" s="8" t="s">
        <v>8</v>
      </c>
      <c r="J1" s="8" t="s">
        <v>9</v>
      </c>
      <c r="K1" t="s">
        <v>29</v>
      </c>
      <c r="L1" t="s">
        <v>30</v>
      </c>
      <c r="M1" t="s">
        <v>31</v>
      </c>
    </row>
    <row r="2" spans="1:13" x14ac:dyDescent="0.35">
      <c r="A2" s="1">
        <v>44927</v>
      </c>
      <c r="B2" t="s">
        <v>10</v>
      </c>
      <c r="C2" s="2">
        <v>5000</v>
      </c>
      <c r="D2" s="2">
        <v>2581</v>
      </c>
      <c r="E2" s="4">
        <v>2857</v>
      </c>
      <c r="F2">
        <v>80</v>
      </c>
      <c r="G2" t="s">
        <v>11</v>
      </c>
      <c r="H2" s="3">
        <v>0.89</v>
      </c>
      <c r="I2" s="3">
        <v>0.85</v>
      </c>
      <c r="J2" s="3">
        <v>0.72</v>
      </c>
      <c r="K2" s="3">
        <f>1-Table1[[#This Row],[Sales Completion Rate]]</f>
        <v>0.10999999999999999</v>
      </c>
      <c r="L2" s="3">
        <f>1-Table1[[#This Row],[Profit Completion Rate]]</f>
        <v>0.15000000000000002</v>
      </c>
      <c r="M2" s="3">
        <f>1-Table1[[#This Row],[Customer Completion Rate]]</f>
        <v>0.28000000000000003</v>
      </c>
    </row>
    <row r="3" spans="1:13" x14ac:dyDescent="0.35">
      <c r="A3" s="1">
        <v>44927</v>
      </c>
      <c r="B3" t="s">
        <v>12</v>
      </c>
      <c r="C3" s="2">
        <v>3500</v>
      </c>
      <c r="D3" s="2">
        <v>3944</v>
      </c>
      <c r="E3" s="4">
        <v>2857</v>
      </c>
      <c r="F3">
        <v>30</v>
      </c>
      <c r="G3" t="s">
        <v>11</v>
      </c>
      <c r="H3" s="3">
        <v>0.94</v>
      </c>
      <c r="I3" s="3">
        <v>0.95</v>
      </c>
      <c r="J3" s="3">
        <v>0.86</v>
      </c>
      <c r="K3" s="3">
        <f>1-Table1[[#This Row],[Sales Completion Rate]]</f>
        <v>6.0000000000000053E-2</v>
      </c>
      <c r="L3" s="3">
        <f>1-Table1[[#This Row],[Profit Completion Rate]]</f>
        <v>5.0000000000000044E-2</v>
      </c>
      <c r="M3" s="3">
        <f>1-Table1[[#This Row],[Customer Completion Rate]]</f>
        <v>0.14000000000000001</v>
      </c>
    </row>
    <row r="4" spans="1:13" x14ac:dyDescent="0.35">
      <c r="A4" s="1">
        <v>44927</v>
      </c>
      <c r="B4" t="s">
        <v>13</v>
      </c>
      <c r="C4" s="2">
        <v>1500</v>
      </c>
      <c r="D4">
        <v>3293</v>
      </c>
      <c r="E4" s="4">
        <v>2857</v>
      </c>
      <c r="F4">
        <v>15</v>
      </c>
      <c r="G4" t="s">
        <v>11</v>
      </c>
      <c r="H4" s="3">
        <v>0.82</v>
      </c>
      <c r="I4" s="3">
        <v>0.8</v>
      </c>
      <c r="J4" s="3">
        <v>0.76</v>
      </c>
      <c r="K4" s="3">
        <f>1-Table1[[#This Row],[Sales Completion Rate]]</f>
        <v>0.18000000000000005</v>
      </c>
      <c r="L4" s="3">
        <f>1-Table1[[#This Row],[Profit Completion Rate]]</f>
        <v>0.19999999999999996</v>
      </c>
      <c r="M4" s="3">
        <f>1-Table1[[#This Row],[Customer Completion Rate]]</f>
        <v>0.24</v>
      </c>
    </row>
    <row r="5" spans="1:13" x14ac:dyDescent="0.35">
      <c r="A5" s="1">
        <v>44927</v>
      </c>
      <c r="B5" t="s">
        <v>14</v>
      </c>
      <c r="C5" s="2">
        <v>1500</v>
      </c>
      <c r="D5">
        <v>2019</v>
      </c>
      <c r="E5" s="4">
        <v>2857</v>
      </c>
      <c r="F5">
        <v>40</v>
      </c>
      <c r="G5" t="s">
        <v>11</v>
      </c>
      <c r="H5" s="3">
        <v>0.79</v>
      </c>
      <c r="I5" s="3">
        <v>0.79</v>
      </c>
      <c r="J5" s="3">
        <v>0.79</v>
      </c>
      <c r="K5" s="3">
        <f>1-Table1[[#This Row],[Sales Completion Rate]]</f>
        <v>0.20999999999999996</v>
      </c>
      <c r="L5" s="3">
        <f>1-Table1[[#This Row],[Profit Completion Rate]]</f>
        <v>0.20999999999999996</v>
      </c>
      <c r="M5" s="3">
        <f>1-Table1[[#This Row],[Customer Completion Rate]]</f>
        <v>0.20999999999999996</v>
      </c>
    </row>
    <row r="6" spans="1:13" x14ac:dyDescent="0.35">
      <c r="A6" s="1">
        <v>44927</v>
      </c>
      <c r="B6" t="s">
        <v>15</v>
      </c>
      <c r="C6" s="2">
        <v>6000</v>
      </c>
      <c r="D6">
        <v>2980</v>
      </c>
      <c r="E6" s="4">
        <v>2857</v>
      </c>
      <c r="F6">
        <v>100</v>
      </c>
      <c r="G6" t="s">
        <v>11</v>
      </c>
      <c r="H6" s="3">
        <v>0.96</v>
      </c>
      <c r="I6" s="3">
        <v>0.79</v>
      </c>
      <c r="J6" s="3">
        <v>0.7</v>
      </c>
      <c r="K6" s="3">
        <f>1-Table1[[#This Row],[Sales Completion Rate]]</f>
        <v>4.0000000000000036E-2</v>
      </c>
      <c r="L6" s="3">
        <f>1-Table1[[#This Row],[Profit Completion Rate]]</f>
        <v>0.20999999999999996</v>
      </c>
      <c r="M6" s="3">
        <f>1-Table1[[#This Row],[Customer Completion Rate]]</f>
        <v>0.30000000000000004</v>
      </c>
    </row>
    <row r="7" spans="1:13" x14ac:dyDescent="0.35">
      <c r="A7" s="1">
        <v>44927</v>
      </c>
      <c r="B7" t="s">
        <v>16</v>
      </c>
      <c r="C7" s="2">
        <v>2500</v>
      </c>
      <c r="D7">
        <v>2209</v>
      </c>
      <c r="E7" s="4">
        <v>2857</v>
      </c>
      <c r="F7">
        <v>15</v>
      </c>
      <c r="G7" t="s">
        <v>11</v>
      </c>
      <c r="H7" s="3">
        <v>0.79</v>
      </c>
      <c r="I7" s="3">
        <v>0.79</v>
      </c>
      <c r="J7" s="3">
        <v>0.77</v>
      </c>
      <c r="K7" s="3">
        <f>1-Table1[[#This Row],[Sales Completion Rate]]</f>
        <v>0.20999999999999996</v>
      </c>
      <c r="L7" s="3">
        <f>1-Table1[[#This Row],[Profit Completion Rate]]</f>
        <v>0.20999999999999996</v>
      </c>
      <c r="M7" s="3">
        <f>1-Table1[[#This Row],[Customer Completion Rate]]</f>
        <v>0.22999999999999998</v>
      </c>
    </row>
    <row r="8" spans="1:13" x14ac:dyDescent="0.35">
      <c r="A8" s="1">
        <v>44927</v>
      </c>
      <c r="B8" t="s">
        <v>17</v>
      </c>
      <c r="C8" s="2">
        <v>10000</v>
      </c>
      <c r="D8">
        <v>2440</v>
      </c>
      <c r="E8" s="4">
        <v>2857</v>
      </c>
      <c r="F8">
        <v>20</v>
      </c>
      <c r="G8" t="s">
        <v>11</v>
      </c>
      <c r="H8" s="3">
        <v>0.75</v>
      </c>
      <c r="I8" s="3">
        <v>0.72</v>
      </c>
      <c r="J8" s="3">
        <v>0.93</v>
      </c>
      <c r="K8" s="3">
        <f>1-Table1[[#This Row],[Sales Completion Rate]]</f>
        <v>0.25</v>
      </c>
      <c r="L8" s="3">
        <f>1-Table1[[#This Row],[Profit Completion Rate]]</f>
        <v>0.28000000000000003</v>
      </c>
      <c r="M8" s="3">
        <f>1-Table1[[#This Row],[Customer Completion Rate]]</f>
        <v>6.9999999999999951E-2</v>
      </c>
    </row>
    <row r="9" spans="1:13" x14ac:dyDescent="0.35">
      <c r="A9" s="1">
        <v>44958</v>
      </c>
      <c r="B9" t="s">
        <v>10</v>
      </c>
      <c r="C9" s="2">
        <v>5000</v>
      </c>
      <c r="D9" s="2">
        <v>2000</v>
      </c>
      <c r="E9" s="4">
        <v>1429</v>
      </c>
      <c r="F9">
        <v>90</v>
      </c>
      <c r="G9" t="s">
        <v>11</v>
      </c>
      <c r="H9" s="3">
        <v>0.92</v>
      </c>
      <c r="I9" s="3">
        <v>0.99</v>
      </c>
      <c r="J9" s="3">
        <v>0.74</v>
      </c>
      <c r="K9" s="3">
        <f>1-Table1[[#This Row],[Sales Completion Rate]]</f>
        <v>7.999999999999996E-2</v>
      </c>
      <c r="L9" s="3">
        <f>1-Table1[[#This Row],[Profit Completion Rate]]</f>
        <v>1.0000000000000009E-2</v>
      </c>
      <c r="M9" s="3">
        <f>1-Table1[[#This Row],[Customer Completion Rate]]</f>
        <v>0.26</v>
      </c>
    </row>
    <row r="10" spans="1:13" x14ac:dyDescent="0.35">
      <c r="A10" s="1">
        <v>44958</v>
      </c>
      <c r="B10" t="s">
        <v>12</v>
      </c>
      <c r="C10" s="2">
        <v>15000</v>
      </c>
      <c r="D10" s="2">
        <v>14431</v>
      </c>
      <c r="E10" s="4">
        <v>1429</v>
      </c>
      <c r="F10">
        <v>30</v>
      </c>
      <c r="G10" t="s">
        <v>11</v>
      </c>
      <c r="H10" s="3">
        <v>0.7</v>
      </c>
      <c r="I10" s="3">
        <v>0.99</v>
      </c>
      <c r="J10" s="3">
        <v>0.95</v>
      </c>
      <c r="K10" s="3">
        <f>1-Table1[[#This Row],[Sales Completion Rate]]</f>
        <v>0.30000000000000004</v>
      </c>
      <c r="L10" s="3">
        <f>1-Table1[[#This Row],[Profit Completion Rate]]</f>
        <v>1.0000000000000009E-2</v>
      </c>
      <c r="M10" s="3">
        <f>1-Table1[[#This Row],[Customer Completion Rate]]</f>
        <v>5.0000000000000044E-2</v>
      </c>
    </row>
    <row r="11" spans="1:13" x14ac:dyDescent="0.35">
      <c r="A11" s="1">
        <v>44958</v>
      </c>
      <c r="B11" t="s">
        <v>13</v>
      </c>
      <c r="C11" s="2">
        <v>1500</v>
      </c>
      <c r="D11">
        <v>3000</v>
      </c>
      <c r="E11" s="4">
        <v>1429</v>
      </c>
      <c r="F11">
        <v>15</v>
      </c>
      <c r="G11" t="s">
        <v>11</v>
      </c>
      <c r="H11" s="3">
        <v>0.91</v>
      </c>
      <c r="I11" s="3">
        <v>0.98</v>
      </c>
      <c r="J11" s="3">
        <v>0.89</v>
      </c>
      <c r="K11" s="3">
        <f>1-Table1[[#This Row],[Sales Completion Rate]]</f>
        <v>8.9999999999999969E-2</v>
      </c>
      <c r="L11" s="3">
        <f>1-Table1[[#This Row],[Profit Completion Rate]]</f>
        <v>2.0000000000000018E-2</v>
      </c>
      <c r="M11" s="3">
        <f>1-Table1[[#This Row],[Customer Completion Rate]]</f>
        <v>0.10999999999999999</v>
      </c>
    </row>
    <row r="12" spans="1:13" x14ac:dyDescent="0.35">
      <c r="A12" s="1">
        <v>44958</v>
      </c>
      <c r="B12" t="s">
        <v>14</v>
      </c>
      <c r="C12" s="2">
        <v>3500</v>
      </c>
      <c r="D12">
        <v>4000</v>
      </c>
      <c r="E12" s="4">
        <v>1429</v>
      </c>
      <c r="F12">
        <v>40</v>
      </c>
      <c r="G12" t="s">
        <v>11</v>
      </c>
      <c r="H12" s="3">
        <v>0.74</v>
      </c>
      <c r="I12" s="3">
        <v>0.85</v>
      </c>
      <c r="J12" s="3">
        <v>0.7</v>
      </c>
      <c r="K12" s="3">
        <f>1-Table1[[#This Row],[Sales Completion Rate]]</f>
        <v>0.26</v>
      </c>
      <c r="L12" s="3">
        <f>1-Table1[[#This Row],[Profit Completion Rate]]</f>
        <v>0.15000000000000002</v>
      </c>
      <c r="M12" s="3">
        <f>1-Table1[[#This Row],[Customer Completion Rate]]</f>
        <v>0.30000000000000004</v>
      </c>
    </row>
    <row r="13" spans="1:13" x14ac:dyDescent="0.35">
      <c r="A13" s="1">
        <v>44958</v>
      </c>
      <c r="B13" t="s">
        <v>15</v>
      </c>
      <c r="C13" s="2">
        <v>6000</v>
      </c>
      <c r="D13">
        <v>2000</v>
      </c>
      <c r="E13" s="4">
        <v>1429</v>
      </c>
      <c r="F13">
        <v>100</v>
      </c>
      <c r="G13" t="s">
        <v>11</v>
      </c>
      <c r="H13" s="3">
        <v>0.9</v>
      </c>
      <c r="I13" s="3">
        <v>0.9</v>
      </c>
      <c r="J13" s="3">
        <v>0.72</v>
      </c>
      <c r="K13" s="3">
        <f>1-Table1[[#This Row],[Sales Completion Rate]]</f>
        <v>9.9999999999999978E-2</v>
      </c>
      <c r="L13" s="3">
        <f>1-Table1[[#This Row],[Profit Completion Rate]]</f>
        <v>9.9999999999999978E-2</v>
      </c>
      <c r="M13" s="3">
        <f>1-Table1[[#This Row],[Customer Completion Rate]]</f>
        <v>0.28000000000000003</v>
      </c>
    </row>
    <row r="14" spans="1:13" x14ac:dyDescent="0.35">
      <c r="A14" s="1">
        <v>44958</v>
      </c>
      <c r="B14" t="s">
        <v>16</v>
      </c>
      <c r="C14" s="2">
        <v>4000</v>
      </c>
      <c r="D14">
        <v>2000</v>
      </c>
      <c r="E14" s="4">
        <v>1429</v>
      </c>
      <c r="F14">
        <v>15</v>
      </c>
      <c r="G14" t="s">
        <v>11</v>
      </c>
      <c r="H14" s="3">
        <v>0.95</v>
      </c>
      <c r="I14" s="3">
        <v>0.97</v>
      </c>
      <c r="J14" s="3">
        <v>0.81</v>
      </c>
      <c r="K14" s="3">
        <f>1-Table1[[#This Row],[Sales Completion Rate]]</f>
        <v>5.0000000000000044E-2</v>
      </c>
      <c r="L14" s="3">
        <f>1-Table1[[#This Row],[Profit Completion Rate]]</f>
        <v>3.0000000000000027E-2</v>
      </c>
      <c r="M14" s="3">
        <f>1-Table1[[#This Row],[Customer Completion Rate]]</f>
        <v>0.18999999999999995</v>
      </c>
    </row>
    <row r="15" spans="1:13" x14ac:dyDescent="0.35">
      <c r="A15" s="1">
        <v>44958</v>
      </c>
      <c r="B15" t="s">
        <v>17</v>
      </c>
      <c r="C15" s="2">
        <v>10000</v>
      </c>
      <c r="D15">
        <v>2000</v>
      </c>
      <c r="E15" s="4">
        <v>1429</v>
      </c>
      <c r="F15">
        <v>20</v>
      </c>
      <c r="G15" t="s">
        <v>11</v>
      </c>
      <c r="H15" s="3">
        <v>0.99</v>
      </c>
      <c r="I15" s="3">
        <v>0.79</v>
      </c>
      <c r="J15" s="3">
        <v>0.75</v>
      </c>
      <c r="K15" s="3">
        <f>1-Table1[[#This Row],[Sales Completion Rate]]</f>
        <v>1.0000000000000009E-2</v>
      </c>
      <c r="L15" s="3">
        <f>1-Table1[[#This Row],[Profit Completion Rate]]</f>
        <v>0.20999999999999996</v>
      </c>
      <c r="M15" s="3">
        <f>1-Table1[[#This Row],[Customer Completion Rate]]</f>
        <v>0.25</v>
      </c>
    </row>
    <row r="16" spans="1:13" x14ac:dyDescent="0.35">
      <c r="A16" s="1">
        <v>44986</v>
      </c>
      <c r="B16" t="s">
        <v>10</v>
      </c>
      <c r="C16" s="2">
        <v>8571</v>
      </c>
      <c r="D16" s="2">
        <v>4000</v>
      </c>
      <c r="E16" s="4">
        <v>1429</v>
      </c>
      <c r="F16">
        <v>45</v>
      </c>
      <c r="G16" t="s">
        <v>11</v>
      </c>
      <c r="H16" s="3">
        <v>0.86</v>
      </c>
      <c r="I16" s="3">
        <v>0.97</v>
      </c>
      <c r="J16" s="3">
        <v>0.89</v>
      </c>
      <c r="K16" s="3">
        <f>1-Table1[[#This Row],[Sales Completion Rate]]</f>
        <v>0.14000000000000001</v>
      </c>
      <c r="L16" s="3">
        <f>1-Table1[[#This Row],[Profit Completion Rate]]</f>
        <v>3.0000000000000027E-2</v>
      </c>
      <c r="M16" s="3">
        <f>1-Table1[[#This Row],[Customer Completion Rate]]</f>
        <v>0.10999999999999999</v>
      </c>
    </row>
    <row r="17" spans="1:13" x14ac:dyDescent="0.35">
      <c r="A17" s="1">
        <v>44986</v>
      </c>
      <c r="B17" t="s">
        <v>12</v>
      </c>
      <c r="C17" s="2">
        <v>8571</v>
      </c>
      <c r="D17" s="2">
        <v>6000</v>
      </c>
      <c r="E17" s="4">
        <v>1429</v>
      </c>
      <c r="F17">
        <v>43</v>
      </c>
      <c r="G17" t="s">
        <v>11</v>
      </c>
      <c r="H17" s="3">
        <v>0.83</v>
      </c>
      <c r="I17" s="3">
        <v>0.72</v>
      </c>
      <c r="J17" s="3">
        <v>0.74</v>
      </c>
      <c r="K17" s="3">
        <f>1-Table1[[#This Row],[Sales Completion Rate]]</f>
        <v>0.17000000000000004</v>
      </c>
      <c r="L17" s="3">
        <f>1-Table1[[#This Row],[Profit Completion Rate]]</f>
        <v>0.28000000000000003</v>
      </c>
      <c r="M17" s="3">
        <f>1-Table1[[#This Row],[Customer Completion Rate]]</f>
        <v>0.26</v>
      </c>
    </row>
    <row r="18" spans="1:13" x14ac:dyDescent="0.35">
      <c r="A18" s="1">
        <v>44986</v>
      </c>
      <c r="B18" t="s">
        <v>13</v>
      </c>
      <c r="C18" s="2">
        <v>8571</v>
      </c>
      <c r="D18">
        <v>6500</v>
      </c>
      <c r="E18" s="4">
        <v>1429</v>
      </c>
      <c r="F18">
        <v>43</v>
      </c>
      <c r="G18" t="s">
        <v>11</v>
      </c>
      <c r="H18" s="3">
        <v>0.74</v>
      </c>
      <c r="I18" s="3">
        <v>0.78</v>
      </c>
      <c r="J18" s="3">
        <v>0.94</v>
      </c>
      <c r="K18" s="3">
        <f>1-Table1[[#This Row],[Sales Completion Rate]]</f>
        <v>0.26</v>
      </c>
      <c r="L18" s="3">
        <f>1-Table1[[#This Row],[Profit Completion Rate]]</f>
        <v>0.21999999999999997</v>
      </c>
      <c r="M18" s="3">
        <f>1-Table1[[#This Row],[Customer Completion Rate]]</f>
        <v>6.0000000000000053E-2</v>
      </c>
    </row>
    <row r="19" spans="1:13" x14ac:dyDescent="0.35">
      <c r="A19" s="1">
        <v>44986</v>
      </c>
      <c r="B19" t="s">
        <v>14</v>
      </c>
      <c r="C19" s="2">
        <v>8571</v>
      </c>
      <c r="D19">
        <v>12000</v>
      </c>
      <c r="E19" s="4">
        <v>1429</v>
      </c>
      <c r="F19">
        <v>43</v>
      </c>
      <c r="G19" t="s">
        <v>11</v>
      </c>
      <c r="H19" s="3">
        <v>0.8</v>
      </c>
      <c r="I19" s="3">
        <v>0.84</v>
      </c>
      <c r="J19" s="3">
        <v>0.81</v>
      </c>
      <c r="K19" s="3">
        <f>1-Table1[[#This Row],[Sales Completion Rate]]</f>
        <v>0.19999999999999996</v>
      </c>
      <c r="L19" s="3">
        <f>1-Table1[[#This Row],[Profit Completion Rate]]</f>
        <v>0.16000000000000003</v>
      </c>
      <c r="M19" s="3">
        <f>1-Table1[[#This Row],[Customer Completion Rate]]</f>
        <v>0.18999999999999995</v>
      </c>
    </row>
    <row r="20" spans="1:13" x14ac:dyDescent="0.35">
      <c r="A20" s="1">
        <v>44986</v>
      </c>
      <c r="B20" t="s">
        <v>15</v>
      </c>
      <c r="C20" s="2">
        <v>8571</v>
      </c>
      <c r="D20">
        <v>3000</v>
      </c>
      <c r="E20" s="4">
        <v>1429</v>
      </c>
      <c r="F20">
        <v>43</v>
      </c>
      <c r="G20" t="s">
        <v>11</v>
      </c>
      <c r="H20" s="3">
        <v>0.89</v>
      </c>
      <c r="I20" s="3">
        <v>0.99</v>
      </c>
      <c r="J20" s="3">
        <v>0.97</v>
      </c>
      <c r="K20" s="3">
        <f>1-Table1[[#This Row],[Sales Completion Rate]]</f>
        <v>0.10999999999999999</v>
      </c>
      <c r="L20" s="3">
        <f>1-Table1[[#This Row],[Profit Completion Rate]]</f>
        <v>1.0000000000000009E-2</v>
      </c>
      <c r="M20" s="3">
        <f>1-Table1[[#This Row],[Customer Completion Rate]]</f>
        <v>3.0000000000000027E-2</v>
      </c>
    </row>
    <row r="21" spans="1:13" x14ac:dyDescent="0.35">
      <c r="A21" s="1">
        <v>44986</v>
      </c>
      <c r="B21" t="s">
        <v>16</v>
      </c>
      <c r="C21" s="2">
        <v>8571</v>
      </c>
      <c r="D21">
        <v>2000</v>
      </c>
      <c r="E21" s="4">
        <v>1429</v>
      </c>
      <c r="F21">
        <v>40</v>
      </c>
      <c r="G21" t="s">
        <v>11</v>
      </c>
      <c r="H21" s="3">
        <v>0.71</v>
      </c>
      <c r="I21" s="3">
        <v>0.87</v>
      </c>
      <c r="J21" s="3">
        <v>0.94</v>
      </c>
      <c r="K21" s="3">
        <f>1-Table1[[#This Row],[Sales Completion Rate]]</f>
        <v>0.29000000000000004</v>
      </c>
      <c r="L21" s="3">
        <f>1-Table1[[#This Row],[Profit Completion Rate]]</f>
        <v>0.13</v>
      </c>
      <c r="M21" s="3">
        <f>1-Table1[[#This Row],[Customer Completion Rate]]</f>
        <v>6.0000000000000053E-2</v>
      </c>
    </row>
    <row r="22" spans="1:13" x14ac:dyDescent="0.35">
      <c r="A22" s="1">
        <v>44986</v>
      </c>
      <c r="B22" t="s">
        <v>17</v>
      </c>
      <c r="C22" s="2">
        <v>8571</v>
      </c>
      <c r="D22">
        <v>2000</v>
      </c>
      <c r="E22" s="4">
        <v>1429</v>
      </c>
      <c r="F22">
        <v>43</v>
      </c>
      <c r="G22" t="s">
        <v>11</v>
      </c>
      <c r="H22" s="3">
        <v>0.9</v>
      </c>
      <c r="I22" s="3">
        <v>0.72</v>
      </c>
      <c r="J22" s="3">
        <v>0.94</v>
      </c>
      <c r="K22" s="3">
        <f>1-Table1[[#This Row],[Sales Completion Rate]]</f>
        <v>9.9999999999999978E-2</v>
      </c>
      <c r="L22" s="3">
        <f>1-Table1[[#This Row],[Profit Completion Rate]]</f>
        <v>0.28000000000000003</v>
      </c>
      <c r="M22" s="3">
        <f>1-Table1[[#This Row],[Customer Completion Rate]]</f>
        <v>6.0000000000000053E-2</v>
      </c>
    </row>
    <row r="23" spans="1:13" x14ac:dyDescent="0.35">
      <c r="A23" s="1">
        <v>45017</v>
      </c>
      <c r="B23" t="s">
        <v>10</v>
      </c>
      <c r="C23" s="2">
        <v>7857</v>
      </c>
      <c r="D23" s="2">
        <v>3000</v>
      </c>
      <c r="E23" s="4">
        <v>5714</v>
      </c>
      <c r="F23">
        <v>100</v>
      </c>
      <c r="G23" t="s">
        <v>18</v>
      </c>
      <c r="H23" s="3">
        <v>0.89</v>
      </c>
      <c r="I23" s="3">
        <v>0.85</v>
      </c>
      <c r="J23" s="3">
        <v>0.87</v>
      </c>
      <c r="K23" s="3">
        <f>1-Table1[[#This Row],[Sales Completion Rate]]</f>
        <v>0.10999999999999999</v>
      </c>
      <c r="L23" s="3">
        <f>1-Table1[[#This Row],[Profit Completion Rate]]</f>
        <v>0.15000000000000002</v>
      </c>
      <c r="M23" s="3">
        <f>1-Table1[[#This Row],[Customer Completion Rate]]</f>
        <v>0.13</v>
      </c>
    </row>
    <row r="24" spans="1:13" x14ac:dyDescent="0.35">
      <c r="A24" s="1">
        <v>45017</v>
      </c>
      <c r="B24" t="s">
        <v>12</v>
      </c>
      <c r="C24" s="2">
        <v>7857</v>
      </c>
      <c r="D24" s="2">
        <v>4500</v>
      </c>
      <c r="E24" s="4">
        <v>5714</v>
      </c>
      <c r="F24">
        <v>100</v>
      </c>
      <c r="G24" t="s">
        <v>18</v>
      </c>
      <c r="H24" s="3">
        <v>0.89</v>
      </c>
      <c r="I24" s="3">
        <v>0.8</v>
      </c>
      <c r="J24" s="3">
        <v>0.88</v>
      </c>
      <c r="K24" s="3">
        <f>1-Table1[[#This Row],[Sales Completion Rate]]</f>
        <v>0.10999999999999999</v>
      </c>
      <c r="L24" s="3">
        <f>1-Table1[[#This Row],[Profit Completion Rate]]</f>
        <v>0.19999999999999996</v>
      </c>
      <c r="M24" s="3">
        <f>1-Table1[[#This Row],[Customer Completion Rate]]</f>
        <v>0.12</v>
      </c>
    </row>
    <row r="25" spans="1:13" x14ac:dyDescent="0.35">
      <c r="A25" s="1">
        <v>45017</v>
      </c>
      <c r="B25" t="s">
        <v>13</v>
      </c>
      <c r="C25" s="2">
        <v>7857</v>
      </c>
      <c r="D25">
        <v>5500</v>
      </c>
      <c r="E25" s="4">
        <v>5714</v>
      </c>
      <c r="F25">
        <v>100</v>
      </c>
      <c r="G25" t="s">
        <v>18</v>
      </c>
      <c r="H25" s="3">
        <v>0.98</v>
      </c>
      <c r="I25" s="3">
        <v>0.99</v>
      </c>
      <c r="J25" s="3">
        <v>0.81</v>
      </c>
      <c r="K25" s="3">
        <f>1-Table1[[#This Row],[Sales Completion Rate]]</f>
        <v>2.0000000000000018E-2</v>
      </c>
      <c r="L25" s="3">
        <f>1-Table1[[#This Row],[Profit Completion Rate]]</f>
        <v>1.0000000000000009E-2</v>
      </c>
      <c r="M25" s="3">
        <f>1-Table1[[#This Row],[Customer Completion Rate]]</f>
        <v>0.18999999999999995</v>
      </c>
    </row>
    <row r="26" spans="1:13" x14ac:dyDescent="0.35">
      <c r="A26" s="1">
        <v>45017</v>
      </c>
      <c r="B26" t="s">
        <v>14</v>
      </c>
      <c r="C26" s="2">
        <v>7857</v>
      </c>
      <c r="D26">
        <v>10000</v>
      </c>
      <c r="E26" s="4">
        <v>5714</v>
      </c>
      <c r="F26">
        <v>100</v>
      </c>
      <c r="G26" t="s">
        <v>18</v>
      </c>
      <c r="H26" s="3">
        <v>0.81</v>
      </c>
      <c r="I26" s="3">
        <v>0.91</v>
      </c>
      <c r="J26" s="3">
        <v>0.95</v>
      </c>
      <c r="K26" s="3">
        <f>1-Table1[[#This Row],[Sales Completion Rate]]</f>
        <v>0.18999999999999995</v>
      </c>
      <c r="L26" s="3">
        <f>1-Table1[[#This Row],[Profit Completion Rate]]</f>
        <v>8.9999999999999969E-2</v>
      </c>
      <c r="M26" s="3">
        <f>1-Table1[[#This Row],[Customer Completion Rate]]</f>
        <v>5.0000000000000044E-2</v>
      </c>
    </row>
    <row r="27" spans="1:13" x14ac:dyDescent="0.35">
      <c r="A27" s="1">
        <v>45017</v>
      </c>
      <c r="B27" t="s">
        <v>15</v>
      </c>
      <c r="C27" s="2">
        <v>7857</v>
      </c>
      <c r="D27">
        <v>2000</v>
      </c>
      <c r="E27" s="4">
        <v>5714</v>
      </c>
      <c r="F27">
        <v>100</v>
      </c>
      <c r="G27" t="s">
        <v>18</v>
      </c>
      <c r="H27" s="3">
        <v>0.97</v>
      </c>
      <c r="I27" s="3">
        <v>0.85</v>
      </c>
      <c r="J27" s="3">
        <v>0.85</v>
      </c>
      <c r="K27" s="3">
        <f>1-Table1[[#This Row],[Sales Completion Rate]]</f>
        <v>3.0000000000000027E-2</v>
      </c>
      <c r="L27" s="3">
        <f>1-Table1[[#This Row],[Profit Completion Rate]]</f>
        <v>0.15000000000000002</v>
      </c>
      <c r="M27" s="3">
        <f>1-Table1[[#This Row],[Customer Completion Rate]]</f>
        <v>0.15000000000000002</v>
      </c>
    </row>
    <row r="28" spans="1:13" x14ac:dyDescent="0.35">
      <c r="A28" s="1">
        <v>45017</v>
      </c>
      <c r="B28" t="s">
        <v>16</v>
      </c>
      <c r="C28" s="2">
        <v>7857</v>
      </c>
      <c r="D28">
        <v>2000</v>
      </c>
      <c r="E28" s="4">
        <v>5714</v>
      </c>
      <c r="F28">
        <v>100</v>
      </c>
      <c r="G28" t="s">
        <v>18</v>
      </c>
      <c r="H28" s="3">
        <v>0.89</v>
      </c>
      <c r="I28" s="3">
        <v>0.94</v>
      </c>
      <c r="J28" s="3">
        <v>0.8</v>
      </c>
      <c r="K28" s="3">
        <f>1-Table1[[#This Row],[Sales Completion Rate]]</f>
        <v>0.10999999999999999</v>
      </c>
      <c r="L28" s="3">
        <f>1-Table1[[#This Row],[Profit Completion Rate]]</f>
        <v>6.0000000000000053E-2</v>
      </c>
      <c r="M28" s="3">
        <f>1-Table1[[#This Row],[Customer Completion Rate]]</f>
        <v>0.19999999999999996</v>
      </c>
    </row>
    <row r="29" spans="1:13" x14ac:dyDescent="0.35">
      <c r="A29" s="1">
        <v>45017</v>
      </c>
      <c r="B29" t="s">
        <v>17</v>
      </c>
      <c r="C29" s="2">
        <v>7857</v>
      </c>
      <c r="D29">
        <v>2000</v>
      </c>
      <c r="E29" s="4">
        <v>5714</v>
      </c>
      <c r="F29">
        <v>100</v>
      </c>
      <c r="G29" t="s">
        <v>18</v>
      </c>
      <c r="H29" s="3">
        <v>0.88</v>
      </c>
      <c r="I29" s="3">
        <v>0.94</v>
      </c>
      <c r="J29" s="3">
        <v>0.7</v>
      </c>
      <c r="K29" s="3">
        <f>1-Table1[[#This Row],[Sales Completion Rate]]</f>
        <v>0.12</v>
      </c>
      <c r="L29" s="3">
        <f>1-Table1[[#This Row],[Profit Completion Rate]]</f>
        <v>6.0000000000000053E-2</v>
      </c>
      <c r="M29" s="3">
        <f>1-Table1[[#This Row],[Customer Completion Rate]]</f>
        <v>0.30000000000000004</v>
      </c>
    </row>
    <row r="30" spans="1:13" x14ac:dyDescent="0.35">
      <c r="A30" s="1">
        <v>45047</v>
      </c>
      <c r="B30" t="s">
        <v>10</v>
      </c>
      <c r="C30" s="2">
        <v>11429</v>
      </c>
      <c r="D30" s="2">
        <v>20000</v>
      </c>
      <c r="E30" s="4">
        <v>2857</v>
      </c>
      <c r="F30">
        <v>90</v>
      </c>
      <c r="G30" t="s">
        <v>18</v>
      </c>
      <c r="H30" s="3">
        <v>0.75</v>
      </c>
      <c r="I30" s="3">
        <v>0.77</v>
      </c>
      <c r="J30" s="3">
        <v>0.84</v>
      </c>
      <c r="K30" s="3">
        <f>1-Table1[[#This Row],[Sales Completion Rate]]</f>
        <v>0.25</v>
      </c>
      <c r="L30" s="3">
        <f>1-Table1[[#This Row],[Profit Completion Rate]]</f>
        <v>0.22999999999999998</v>
      </c>
      <c r="M30" s="3">
        <f>1-Table1[[#This Row],[Customer Completion Rate]]</f>
        <v>0.16000000000000003</v>
      </c>
    </row>
    <row r="31" spans="1:13" x14ac:dyDescent="0.35">
      <c r="A31" s="1">
        <v>45047</v>
      </c>
      <c r="B31" t="s">
        <v>12</v>
      </c>
      <c r="C31" s="2">
        <v>11429</v>
      </c>
      <c r="D31" s="2">
        <v>17000</v>
      </c>
      <c r="E31" s="4">
        <v>2857</v>
      </c>
      <c r="F31">
        <v>80</v>
      </c>
      <c r="G31" t="s">
        <v>18</v>
      </c>
      <c r="H31" s="3">
        <v>0.73</v>
      </c>
      <c r="I31" s="3">
        <v>0.96</v>
      </c>
      <c r="J31" s="3">
        <v>0.93</v>
      </c>
      <c r="K31" s="3">
        <f>1-Table1[[#This Row],[Sales Completion Rate]]</f>
        <v>0.27</v>
      </c>
      <c r="L31" s="3">
        <f>1-Table1[[#This Row],[Profit Completion Rate]]</f>
        <v>4.0000000000000036E-2</v>
      </c>
      <c r="M31" s="3">
        <f>1-Table1[[#This Row],[Customer Completion Rate]]</f>
        <v>6.9999999999999951E-2</v>
      </c>
    </row>
    <row r="32" spans="1:13" x14ac:dyDescent="0.35">
      <c r="A32" s="1">
        <v>45047</v>
      </c>
      <c r="B32" t="s">
        <v>13</v>
      </c>
      <c r="C32" s="2">
        <v>11429</v>
      </c>
      <c r="D32">
        <v>16000</v>
      </c>
      <c r="E32" s="4">
        <v>2857</v>
      </c>
      <c r="F32">
        <v>90</v>
      </c>
      <c r="G32" t="s">
        <v>18</v>
      </c>
      <c r="H32" s="3">
        <v>0.93</v>
      </c>
      <c r="I32" s="3">
        <v>0.74</v>
      </c>
      <c r="J32" s="3">
        <v>0.93</v>
      </c>
      <c r="K32" s="3">
        <f>1-Table1[[#This Row],[Sales Completion Rate]]</f>
        <v>6.9999999999999951E-2</v>
      </c>
      <c r="L32" s="3">
        <f>1-Table1[[#This Row],[Profit Completion Rate]]</f>
        <v>0.26</v>
      </c>
      <c r="M32" s="3">
        <f>1-Table1[[#This Row],[Customer Completion Rate]]</f>
        <v>6.9999999999999951E-2</v>
      </c>
    </row>
    <row r="33" spans="1:13" x14ac:dyDescent="0.35">
      <c r="A33" s="1">
        <v>45047</v>
      </c>
      <c r="B33" t="s">
        <v>14</v>
      </c>
      <c r="C33" s="2">
        <v>11429</v>
      </c>
      <c r="D33">
        <v>12000</v>
      </c>
      <c r="E33" s="4">
        <v>2857</v>
      </c>
      <c r="F33">
        <v>110</v>
      </c>
      <c r="G33" t="s">
        <v>18</v>
      </c>
      <c r="H33" s="3">
        <v>0.85</v>
      </c>
      <c r="I33" s="3">
        <v>0.7</v>
      </c>
      <c r="J33" s="3">
        <v>0.99</v>
      </c>
      <c r="K33" s="3">
        <f>1-Table1[[#This Row],[Sales Completion Rate]]</f>
        <v>0.15000000000000002</v>
      </c>
      <c r="L33" s="3">
        <f>1-Table1[[#This Row],[Profit Completion Rate]]</f>
        <v>0.30000000000000004</v>
      </c>
      <c r="M33" s="3">
        <f>1-Table1[[#This Row],[Customer Completion Rate]]</f>
        <v>1.0000000000000009E-2</v>
      </c>
    </row>
    <row r="34" spans="1:13" x14ac:dyDescent="0.35">
      <c r="A34" s="1">
        <v>45047</v>
      </c>
      <c r="B34" t="s">
        <v>15</v>
      </c>
      <c r="C34" s="2">
        <v>11429</v>
      </c>
      <c r="D34">
        <v>20500</v>
      </c>
      <c r="E34" s="4">
        <v>2857</v>
      </c>
      <c r="F34">
        <v>90</v>
      </c>
      <c r="G34" t="s">
        <v>18</v>
      </c>
      <c r="H34" s="3">
        <v>0.92</v>
      </c>
      <c r="I34" s="3">
        <v>0.99</v>
      </c>
      <c r="J34" s="3">
        <v>0.88</v>
      </c>
      <c r="K34" s="3">
        <f>1-Table1[[#This Row],[Sales Completion Rate]]</f>
        <v>7.999999999999996E-2</v>
      </c>
      <c r="L34" s="3">
        <f>1-Table1[[#This Row],[Profit Completion Rate]]</f>
        <v>1.0000000000000009E-2</v>
      </c>
      <c r="M34" s="3">
        <f>1-Table1[[#This Row],[Customer Completion Rate]]</f>
        <v>0.12</v>
      </c>
    </row>
    <row r="35" spans="1:13" x14ac:dyDescent="0.35">
      <c r="A35" s="1">
        <v>45047</v>
      </c>
      <c r="B35" t="s">
        <v>16</v>
      </c>
      <c r="C35" s="2">
        <v>11429</v>
      </c>
      <c r="D35">
        <v>21000</v>
      </c>
      <c r="E35" s="4">
        <v>2857</v>
      </c>
      <c r="F35">
        <v>100</v>
      </c>
      <c r="G35" t="s">
        <v>18</v>
      </c>
      <c r="H35" s="3">
        <v>0.75</v>
      </c>
      <c r="I35" s="3">
        <v>0.97</v>
      </c>
      <c r="J35" s="3">
        <v>0.83</v>
      </c>
      <c r="K35" s="3">
        <f>1-Table1[[#This Row],[Sales Completion Rate]]</f>
        <v>0.25</v>
      </c>
      <c r="L35" s="3">
        <f>1-Table1[[#This Row],[Profit Completion Rate]]</f>
        <v>3.0000000000000027E-2</v>
      </c>
      <c r="M35" s="3">
        <f>1-Table1[[#This Row],[Customer Completion Rate]]</f>
        <v>0.17000000000000004</v>
      </c>
    </row>
    <row r="36" spans="1:13" x14ac:dyDescent="0.35">
      <c r="A36" s="1">
        <v>45047</v>
      </c>
      <c r="B36" t="s">
        <v>17</v>
      </c>
      <c r="C36" s="2">
        <v>11429</v>
      </c>
      <c r="D36">
        <v>21500</v>
      </c>
      <c r="E36" s="4">
        <v>2857</v>
      </c>
      <c r="F36">
        <v>90</v>
      </c>
      <c r="G36" t="s">
        <v>18</v>
      </c>
      <c r="H36" s="3">
        <v>0.77</v>
      </c>
      <c r="I36" s="3">
        <v>0.97</v>
      </c>
      <c r="J36" s="3">
        <v>0.78</v>
      </c>
      <c r="K36" s="3">
        <f>1-Table1[[#This Row],[Sales Completion Rate]]</f>
        <v>0.22999999999999998</v>
      </c>
      <c r="L36" s="3">
        <f>1-Table1[[#This Row],[Profit Completion Rate]]</f>
        <v>3.0000000000000027E-2</v>
      </c>
      <c r="M36" s="3">
        <f>1-Table1[[#This Row],[Customer Completion Rate]]</f>
        <v>0.21999999999999997</v>
      </c>
    </row>
    <row r="37" spans="1:13" x14ac:dyDescent="0.35">
      <c r="A37" s="1">
        <v>45078</v>
      </c>
      <c r="B37" t="s">
        <v>10</v>
      </c>
      <c r="C37" s="2">
        <v>14286</v>
      </c>
      <c r="D37" s="2">
        <v>22000</v>
      </c>
      <c r="E37" s="4">
        <v>857</v>
      </c>
      <c r="F37">
        <v>228</v>
      </c>
      <c r="G37" t="s">
        <v>18</v>
      </c>
      <c r="H37" s="3">
        <v>0.79</v>
      </c>
      <c r="I37" s="3">
        <v>0.75</v>
      </c>
      <c r="J37" s="3">
        <v>0.93</v>
      </c>
      <c r="K37" s="3">
        <f>1-Table1[[#This Row],[Sales Completion Rate]]</f>
        <v>0.20999999999999996</v>
      </c>
      <c r="L37" s="3">
        <f>1-Table1[[#This Row],[Profit Completion Rate]]</f>
        <v>0.25</v>
      </c>
      <c r="M37" s="3">
        <f>1-Table1[[#This Row],[Customer Completion Rate]]</f>
        <v>6.9999999999999951E-2</v>
      </c>
    </row>
    <row r="38" spans="1:13" x14ac:dyDescent="0.35">
      <c r="A38" s="1">
        <v>45078</v>
      </c>
      <c r="B38" t="s">
        <v>12</v>
      </c>
      <c r="C38" s="2">
        <v>14286</v>
      </c>
      <c r="D38" s="2">
        <v>18000</v>
      </c>
      <c r="E38" s="4">
        <v>857</v>
      </c>
      <c r="F38">
        <v>220</v>
      </c>
      <c r="G38" t="s">
        <v>18</v>
      </c>
      <c r="H38" s="3">
        <v>0.81</v>
      </c>
      <c r="I38" s="3">
        <v>0.98</v>
      </c>
      <c r="J38" s="3">
        <v>0.86</v>
      </c>
      <c r="K38" s="3">
        <f>1-Table1[[#This Row],[Sales Completion Rate]]</f>
        <v>0.18999999999999995</v>
      </c>
      <c r="L38" s="3">
        <f>1-Table1[[#This Row],[Profit Completion Rate]]</f>
        <v>2.0000000000000018E-2</v>
      </c>
      <c r="M38" s="3">
        <f>1-Table1[[#This Row],[Customer Completion Rate]]</f>
        <v>0.14000000000000001</v>
      </c>
    </row>
    <row r="39" spans="1:13" x14ac:dyDescent="0.35">
      <c r="A39" s="1">
        <v>45078</v>
      </c>
      <c r="B39" t="s">
        <v>13</v>
      </c>
      <c r="C39" s="2">
        <v>14286</v>
      </c>
      <c r="D39">
        <v>18500</v>
      </c>
      <c r="E39" s="4">
        <v>857</v>
      </c>
      <c r="F39">
        <v>228</v>
      </c>
      <c r="G39" t="s">
        <v>18</v>
      </c>
      <c r="H39" s="3">
        <v>0.86</v>
      </c>
      <c r="I39" s="3">
        <v>0.82</v>
      </c>
      <c r="J39" s="3">
        <v>0.86</v>
      </c>
      <c r="K39" s="3">
        <f>1-Table1[[#This Row],[Sales Completion Rate]]</f>
        <v>0.14000000000000001</v>
      </c>
      <c r="L39" s="3">
        <f>1-Table1[[#This Row],[Profit Completion Rate]]</f>
        <v>0.18000000000000005</v>
      </c>
      <c r="M39" s="3">
        <f>1-Table1[[#This Row],[Customer Completion Rate]]</f>
        <v>0.14000000000000001</v>
      </c>
    </row>
    <row r="40" spans="1:13" x14ac:dyDescent="0.35">
      <c r="A40" s="1">
        <v>45078</v>
      </c>
      <c r="B40" t="s">
        <v>14</v>
      </c>
      <c r="C40" s="2">
        <v>14286</v>
      </c>
      <c r="D40">
        <v>14314</v>
      </c>
      <c r="E40" s="4">
        <v>857</v>
      </c>
      <c r="F40">
        <v>238</v>
      </c>
      <c r="G40" t="s">
        <v>18</v>
      </c>
      <c r="H40" s="3">
        <v>0.72</v>
      </c>
      <c r="I40" s="3">
        <v>0.95</v>
      </c>
      <c r="J40" s="3">
        <v>0.9</v>
      </c>
      <c r="K40" s="3">
        <f>1-Table1[[#This Row],[Sales Completion Rate]]</f>
        <v>0.28000000000000003</v>
      </c>
      <c r="L40" s="3">
        <f>1-Table1[[#This Row],[Profit Completion Rate]]</f>
        <v>5.0000000000000044E-2</v>
      </c>
      <c r="M40" s="3">
        <f>1-Table1[[#This Row],[Customer Completion Rate]]</f>
        <v>9.9999999999999978E-2</v>
      </c>
    </row>
    <row r="41" spans="1:13" x14ac:dyDescent="0.35">
      <c r="A41" s="1">
        <v>45078</v>
      </c>
      <c r="B41" t="s">
        <v>15</v>
      </c>
      <c r="C41" s="2">
        <v>14286</v>
      </c>
      <c r="D41">
        <v>21000</v>
      </c>
      <c r="E41" s="4">
        <v>857</v>
      </c>
      <c r="F41">
        <v>228</v>
      </c>
      <c r="G41" t="s">
        <v>18</v>
      </c>
      <c r="H41" s="3">
        <v>0.71</v>
      </c>
      <c r="I41" s="3">
        <v>0.8</v>
      </c>
      <c r="J41" s="3">
        <v>0.76</v>
      </c>
      <c r="K41" s="3">
        <f>1-Table1[[#This Row],[Sales Completion Rate]]</f>
        <v>0.29000000000000004</v>
      </c>
      <c r="L41" s="3">
        <f>1-Table1[[#This Row],[Profit Completion Rate]]</f>
        <v>0.19999999999999996</v>
      </c>
      <c r="M41" s="3">
        <f>1-Table1[[#This Row],[Customer Completion Rate]]</f>
        <v>0.24</v>
      </c>
    </row>
    <row r="42" spans="1:13" x14ac:dyDescent="0.35">
      <c r="A42" s="1">
        <v>45078</v>
      </c>
      <c r="B42" t="s">
        <v>16</v>
      </c>
      <c r="C42" s="2">
        <v>14286</v>
      </c>
      <c r="D42">
        <v>22500</v>
      </c>
      <c r="E42" s="4">
        <v>857</v>
      </c>
      <c r="F42">
        <v>230</v>
      </c>
      <c r="G42" t="s">
        <v>18</v>
      </c>
      <c r="H42" s="3">
        <v>0.97</v>
      </c>
      <c r="I42" s="3">
        <v>0.95</v>
      </c>
      <c r="J42" s="3">
        <v>0.85</v>
      </c>
      <c r="K42" s="3">
        <f>1-Table1[[#This Row],[Sales Completion Rate]]</f>
        <v>3.0000000000000027E-2</v>
      </c>
      <c r="L42" s="3">
        <f>1-Table1[[#This Row],[Profit Completion Rate]]</f>
        <v>5.0000000000000044E-2</v>
      </c>
      <c r="M42" s="3">
        <f>1-Table1[[#This Row],[Customer Completion Rate]]</f>
        <v>0.15000000000000002</v>
      </c>
    </row>
    <row r="43" spans="1:13" x14ac:dyDescent="0.35">
      <c r="A43" s="1">
        <v>45078</v>
      </c>
      <c r="B43" t="s">
        <v>17</v>
      </c>
      <c r="C43" s="2">
        <v>14286</v>
      </c>
      <c r="D43">
        <v>22900</v>
      </c>
      <c r="E43" s="4">
        <v>857</v>
      </c>
      <c r="F43">
        <v>228</v>
      </c>
      <c r="G43" t="s">
        <v>18</v>
      </c>
      <c r="H43" s="3">
        <v>0.95</v>
      </c>
      <c r="I43" s="3">
        <v>0.85</v>
      </c>
      <c r="J43" s="3">
        <v>0.91</v>
      </c>
      <c r="K43" s="3">
        <f>1-Table1[[#This Row],[Sales Completion Rate]]</f>
        <v>5.0000000000000044E-2</v>
      </c>
      <c r="L43" s="3">
        <f>1-Table1[[#This Row],[Profit Completion Rate]]</f>
        <v>0.15000000000000002</v>
      </c>
      <c r="M43" s="3">
        <f>1-Table1[[#This Row],[Customer Completion Rate]]</f>
        <v>8.9999999999999969E-2</v>
      </c>
    </row>
    <row r="44" spans="1:13" x14ac:dyDescent="0.35">
      <c r="A44" s="1">
        <v>45108</v>
      </c>
      <c r="B44" t="s">
        <v>10</v>
      </c>
      <c r="C44" s="2">
        <v>18563</v>
      </c>
      <c r="D44" s="2">
        <v>25000</v>
      </c>
      <c r="E44" s="4">
        <v>714</v>
      </c>
      <c r="F44">
        <v>250</v>
      </c>
      <c r="G44" t="s">
        <v>19</v>
      </c>
      <c r="H44" s="3">
        <v>0.97</v>
      </c>
      <c r="I44" s="3">
        <v>0.7</v>
      </c>
      <c r="J44" s="3">
        <v>0.93</v>
      </c>
      <c r="K44" s="3">
        <f>1-Table1[[#This Row],[Sales Completion Rate]]</f>
        <v>3.0000000000000027E-2</v>
      </c>
      <c r="L44" s="3">
        <f>1-Table1[[#This Row],[Profit Completion Rate]]</f>
        <v>0.30000000000000004</v>
      </c>
      <c r="M44" s="3">
        <f>1-Table1[[#This Row],[Customer Completion Rate]]</f>
        <v>6.9999999999999951E-2</v>
      </c>
    </row>
    <row r="45" spans="1:13" x14ac:dyDescent="0.35">
      <c r="A45" s="1">
        <v>45108</v>
      </c>
      <c r="B45" t="s">
        <v>12</v>
      </c>
      <c r="C45" s="2">
        <v>18563</v>
      </c>
      <c r="D45" s="2">
        <v>22000</v>
      </c>
      <c r="E45" s="4">
        <v>714</v>
      </c>
      <c r="F45">
        <v>240</v>
      </c>
      <c r="G45" t="s">
        <v>19</v>
      </c>
      <c r="H45" s="3">
        <v>0.9</v>
      </c>
      <c r="I45" s="3">
        <v>0.98</v>
      </c>
      <c r="J45" s="3">
        <v>0.96</v>
      </c>
      <c r="K45" s="3">
        <f>1-Table1[[#This Row],[Sales Completion Rate]]</f>
        <v>9.9999999999999978E-2</v>
      </c>
      <c r="L45" s="3">
        <f>1-Table1[[#This Row],[Profit Completion Rate]]</f>
        <v>2.0000000000000018E-2</v>
      </c>
      <c r="M45" s="3">
        <f>1-Table1[[#This Row],[Customer Completion Rate]]</f>
        <v>4.0000000000000036E-2</v>
      </c>
    </row>
    <row r="46" spans="1:13" x14ac:dyDescent="0.35">
      <c r="A46" s="1">
        <v>45108</v>
      </c>
      <c r="B46" t="s">
        <v>13</v>
      </c>
      <c r="C46" s="2">
        <v>18563</v>
      </c>
      <c r="D46">
        <v>25000</v>
      </c>
      <c r="E46" s="4">
        <v>714</v>
      </c>
      <c r="F46">
        <v>270</v>
      </c>
      <c r="G46" t="s">
        <v>19</v>
      </c>
      <c r="H46" s="3">
        <v>0.9</v>
      </c>
      <c r="I46" s="3">
        <v>0.95</v>
      </c>
      <c r="J46" s="3">
        <v>0.98</v>
      </c>
      <c r="K46" s="3">
        <f>1-Table1[[#This Row],[Sales Completion Rate]]</f>
        <v>9.9999999999999978E-2</v>
      </c>
      <c r="L46" s="3">
        <f>1-Table1[[#This Row],[Profit Completion Rate]]</f>
        <v>5.0000000000000044E-2</v>
      </c>
      <c r="M46" s="3">
        <f>1-Table1[[#This Row],[Customer Completion Rate]]</f>
        <v>2.0000000000000018E-2</v>
      </c>
    </row>
    <row r="47" spans="1:13" x14ac:dyDescent="0.35">
      <c r="A47" s="1">
        <v>45108</v>
      </c>
      <c r="B47" t="s">
        <v>14</v>
      </c>
      <c r="C47" s="2">
        <v>18563</v>
      </c>
      <c r="D47">
        <v>25000</v>
      </c>
      <c r="E47" s="4">
        <v>714</v>
      </c>
      <c r="F47">
        <v>259</v>
      </c>
      <c r="G47" t="s">
        <v>19</v>
      </c>
      <c r="H47" s="3">
        <v>0.96</v>
      </c>
      <c r="I47" s="3">
        <v>0.81</v>
      </c>
      <c r="J47" s="3">
        <v>0.85</v>
      </c>
      <c r="K47" s="3">
        <f>1-Table1[[#This Row],[Sales Completion Rate]]</f>
        <v>4.0000000000000036E-2</v>
      </c>
      <c r="L47" s="3">
        <f>1-Table1[[#This Row],[Profit Completion Rate]]</f>
        <v>0.18999999999999995</v>
      </c>
      <c r="M47" s="3">
        <f>1-Table1[[#This Row],[Customer Completion Rate]]</f>
        <v>0.15000000000000002</v>
      </c>
    </row>
    <row r="48" spans="1:13" x14ac:dyDescent="0.35">
      <c r="A48" s="1">
        <v>45108</v>
      </c>
      <c r="B48" t="s">
        <v>15</v>
      </c>
      <c r="C48" s="2">
        <v>18563</v>
      </c>
      <c r="D48">
        <v>25000</v>
      </c>
      <c r="E48" s="4">
        <v>714</v>
      </c>
      <c r="F48">
        <v>260</v>
      </c>
      <c r="G48" t="s">
        <v>19</v>
      </c>
      <c r="H48" s="3">
        <v>0.98</v>
      </c>
      <c r="I48" s="3">
        <v>0.84</v>
      </c>
      <c r="J48" s="3">
        <v>0.89</v>
      </c>
      <c r="K48" s="3">
        <f>1-Table1[[#This Row],[Sales Completion Rate]]</f>
        <v>2.0000000000000018E-2</v>
      </c>
      <c r="L48" s="3">
        <f>1-Table1[[#This Row],[Profit Completion Rate]]</f>
        <v>0.16000000000000003</v>
      </c>
      <c r="M48" s="3">
        <f>1-Table1[[#This Row],[Customer Completion Rate]]</f>
        <v>0.10999999999999999</v>
      </c>
    </row>
    <row r="49" spans="1:13" x14ac:dyDescent="0.35">
      <c r="A49" s="1">
        <v>45108</v>
      </c>
      <c r="B49" t="s">
        <v>16</v>
      </c>
      <c r="C49" s="2">
        <v>18563</v>
      </c>
      <c r="D49">
        <v>25000</v>
      </c>
      <c r="E49" s="4">
        <v>714</v>
      </c>
      <c r="F49">
        <v>260</v>
      </c>
      <c r="G49" t="s">
        <v>19</v>
      </c>
      <c r="H49" s="3">
        <v>0.76</v>
      </c>
      <c r="I49" s="3">
        <v>0.7</v>
      </c>
      <c r="J49" s="3">
        <v>0.86</v>
      </c>
      <c r="K49" s="3">
        <f>1-Table1[[#This Row],[Sales Completion Rate]]</f>
        <v>0.24</v>
      </c>
      <c r="L49" s="3">
        <f>1-Table1[[#This Row],[Profit Completion Rate]]</f>
        <v>0.30000000000000004</v>
      </c>
      <c r="M49" s="3">
        <f>1-Table1[[#This Row],[Customer Completion Rate]]</f>
        <v>0.14000000000000001</v>
      </c>
    </row>
    <row r="50" spans="1:13" x14ac:dyDescent="0.35">
      <c r="A50" s="1">
        <v>45108</v>
      </c>
      <c r="B50" t="s">
        <v>17</v>
      </c>
      <c r="C50" s="2">
        <v>18563</v>
      </c>
      <c r="D50">
        <v>25000</v>
      </c>
      <c r="E50" s="4">
        <v>714</v>
      </c>
      <c r="F50">
        <v>261</v>
      </c>
      <c r="G50" t="s">
        <v>19</v>
      </c>
      <c r="H50" s="3">
        <v>0.91</v>
      </c>
      <c r="I50" s="3">
        <v>0.77</v>
      </c>
      <c r="J50" s="3">
        <v>0.75</v>
      </c>
      <c r="K50" s="3">
        <f>1-Table1[[#This Row],[Sales Completion Rate]]</f>
        <v>8.9999999999999969E-2</v>
      </c>
      <c r="L50" s="3">
        <f>1-Table1[[#This Row],[Profit Completion Rate]]</f>
        <v>0.22999999999999998</v>
      </c>
      <c r="M50" s="3">
        <f>1-Table1[[#This Row],[Customer Completion Rate]]</f>
        <v>0.25</v>
      </c>
    </row>
    <row r="51" spans="1:13" x14ac:dyDescent="0.35">
      <c r="A51" s="1">
        <v>45139</v>
      </c>
      <c r="B51" t="s">
        <v>10</v>
      </c>
      <c r="C51" s="2">
        <v>18571</v>
      </c>
      <c r="D51" s="2">
        <v>25000</v>
      </c>
      <c r="E51" s="4">
        <v>714</v>
      </c>
      <c r="F51">
        <v>242</v>
      </c>
      <c r="G51" t="s">
        <v>19</v>
      </c>
      <c r="H51" s="3">
        <v>0.79</v>
      </c>
      <c r="I51" s="3">
        <v>0.81</v>
      </c>
      <c r="J51" s="3">
        <v>0.74</v>
      </c>
      <c r="K51" s="3">
        <f>1-Table1[[#This Row],[Sales Completion Rate]]</f>
        <v>0.20999999999999996</v>
      </c>
      <c r="L51" s="3">
        <f>1-Table1[[#This Row],[Profit Completion Rate]]</f>
        <v>0.18999999999999995</v>
      </c>
      <c r="M51" s="3">
        <f>1-Table1[[#This Row],[Customer Completion Rate]]</f>
        <v>0.26</v>
      </c>
    </row>
    <row r="52" spans="1:13" x14ac:dyDescent="0.35">
      <c r="A52" s="1">
        <v>45139</v>
      </c>
      <c r="B52" t="s">
        <v>12</v>
      </c>
      <c r="C52" s="2">
        <v>18571</v>
      </c>
      <c r="D52" s="2">
        <v>22500</v>
      </c>
      <c r="E52" s="4">
        <v>714</v>
      </c>
      <c r="F52">
        <v>250</v>
      </c>
      <c r="G52" t="s">
        <v>19</v>
      </c>
      <c r="H52" s="3">
        <v>0.85</v>
      </c>
      <c r="I52" s="3">
        <v>0.82</v>
      </c>
      <c r="J52" s="3">
        <v>0.73</v>
      </c>
      <c r="K52" s="3">
        <f>1-Table1[[#This Row],[Sales Completion Rate]]</f>
        <v>0.15000000000000002</v>
      </c>
      <c r="L52" s="3">
        <f>1-Table1[[#This Row],[Profit Completion Rate]]</f>
        <v>0.18000000000000005</v>
      </c>
      <c r="M52" s="3">
        <f>1-Table1[[#This Row],[Customer Completion Rate]]</f>
        <v>0.27</v>
      </c>
    </row>
    <row r="53" spans="1:13" x14ac:dyDescent="0.35">
      <c r="A53" s="1">
        <v>45139</v>
      </c>
      <c r="B53" t="s">
        <v>13</v>
      </c>
      <c r="C53" s="2">
        <v>18571</v>
      </c>
      <c r="D53">
        <v>25000</v>
      </c>
      <c r="E53" s="4">
        <v>714</v>
      </c>
      <c r="F53">
        <v>242</v>
      </c>
      <c r="G53" t="s">
        <v>19</v>
      </c>
      <c r="H53" s="3">
        <v>0.88</v>
      </c>
      <c r="I53" s="3">
        <v>0.84</v>
      </c>
      <c r="J53" s="3">
        <v>0.75</v>
      </c>
      <c r="K53" s="3">
        <f>1-Table1[[#This Row],[Sales Completion Rate]]</f>
        <v>0.12</v>
      </c>
      <c r="L53" s="3">
        <f>1-Table1[[#This Row],[Profit Completion Rate]]</f>
        <v>0.16000000000000003</v>
      </c>
      <c r="M53" s="3">
        <f>1-Table1[[#This Row],[Customer Completion Rate]]</f>
        <v>0.25</v>
      </c>
    </row>
    <row r="54" spans="1:13" x14ac:dyDescent="0.35">
      <c r="A54" s="1">
        <v>45139</v>
      </c>
      <c r="B54" t="s">
        <v>14</v>
      </c>
      <c r="C54" s="2">
        <v>18571</v>
      </c>
      <c r="D54">
        <v>25000</v>
      </c>
      <c r="E54" s="4">
        <v>714</v>
      </c>
      <c r="F54">
        <v>242</v>
      </c>
      <c r="G54" t="s">
        <v>19</v>
      </c>
      <c r="H54" s="3">
        <v>0.81</v>
      </c>
      <c r="I54" s="3">
        <v>0.92</v>
      </c>
      <c r="J54" s="3">
        <v>0.91</v>
      </c>
      <c r="K54" s="3">
        <f>1-Table1[[#This Row],[Sales Completion Rate]]</f>
        <v>0.18999999999999995</v>
      </c>
      <c r="L54" s="3">
        <f>1-Table1[[#This Row],[Profit Completion Rate]]</f>
        <v>7.999999999999996E-2</v>
      </c>
      <c r="M54" s="3">
        <f>1-Table1[[#This Row],[Customer Completion Rate]]</f>
        <v>8.9999999999999969E-2</v>
      </c>
    </row>
    <row r="55" spans="1:13" x14ac:dyDescent="0.35">
      <c r="A55" s="1">
        <v>45139</v>
      </c>
      <c r="B55" t="s">
        <v>15</v>
      </c>
      <c r="C55" s="2">
        <v>18571</v>
      </c>
      <c r="D55">
        <v>25000</v>
      </c>
      <c r="E55" s="4">
        <v>714</v>
      </c>
      <c r="F55">
        <v>242</v>
      </c>
      <c r="G55" t="s">
        <v>19</v>
      </c>
      <c r="H55" s="3">
        <v>0.84</v>
      </c>
      <c r="I55" s="3">
        <v>0.73</v>
      </c>
      <c r="J55" s="3">
        <v>0.99</v>
      </c>
      <c r="K55" s="3">
        <f>1-Table1[[#This Row],[Sales Completion Rate]]</f>
        <v>0.16000000000000003</v>
      </c>
      <c r="L55" s="3">
        <f>1-Table1[[#This Row],[Profit Completion Rate]]</f>
        <v>0.27</v>
      </c>
      <c r="M55" s="3">
        <f>1-Table1[[#This Row],[Customer Completion Rate]]</f>
        <v>1.0000000000000009E-2</v>
      </c>
    </row>
    <row r="56" spans="1:13" x14ac:dyDescent="0.35">
      <c r="A56" s="1">
        <v>45139</v>
      </c>
      <c r="B56" t="s">
        <v>16</v>
      </c>
      <c r="C56" s="2">
        <v>18571</v>
      </c>
      <c r="D56">
        <v>25000</v>
      </c>
      <c r="E56" s="4">
        <v>714</v>
      </c>
      <c r="F56">
        <v>240</v>
      </c>
      <c r="G56" t="s">
        <v>19</v>
      </c>
      <c r="H56" s="3">
        <v>0.93</v>
      </c>
      <c r="I56" s="3">
        <v>0.79</v>
      </c>
      <c r="J56" s="3">
        <v>0.72</v>
      </c>
      <c r="K56" s="3">
        <f>1-Table1[[#This Row],[Sales Completion Rate]]</f>
        <v>6.9999999999999951E-2</v>
      </c>
      <c r="L56" s="3">
        <f>1-Table1[[#This Row],[Profit Completion Rate]]</f>
        <v>0.20999999999999996</v>
      </c>
      <c r="M56" s="3">
        <f>1-Table1[[#This Row],[Customer Completion Rate]]</f>
        <v>0.28000000000000003</v>
      </c>
    </row>
    <row r="57" spans="1:13" x14ac:dyDescent="0.35">
      <c r="A57" s="1">
        <v>45139</v>
      </c>
      <c r="B57" t="s">
        <v>17</v>
      </c>
      <c r="C57" s="2">
        <v>18571</v>
      </c>
      <c r="D57">
        <v>25000</v>
      </c>
      <c r="E57" s="4">
        <v>714</v>
      </c>
      <c r="F57">
        <v>242</v>
      </c>
      <c r="G57" t="s">
        <v>19</v>
      </c>
      <c r="H57" s="3">
        <v>0.84</v>
      </c>
      <c r="I57" s="3">
        <v>0.79</v>
      </c>
      <c r="J57" s="3">
        <v>0.8</v>
      </c>
      <c r="K57" s="3">
        <f>1-Table1[[#This Row],[Sales Completion Rate]]</f>
        <v>0.16000000000000003</v>
      </c>
      <c r="L57" s="3">
        <f>1-Table1[[#This Row],[Profit Completion Rate]]</f>
        <v>0.20999999999999996</v>
      </c>
      <c r="M57" s="3">
        <f>1-Table1[[#This Row],[Customer Completion Rate]]</f>
        <v>0.19999999999999996</v>
      </c>
    </row>
    <row r="58" spans="1:13" x14ac:dyDescent="0.35">
      <c r="A58" s="1">
        <v>45170</v>
      </c>
      <c r="B58" t="s">
        <v>10</v>
      </c>
      <c r="C58" s="2">
        <v>17857</v>
      </c>
      <c r="D58" s="2">
        <v>22500</v>
      </c>
      <c r="E58" s="4">
        <v>286</v>
      </c>
      <c r="F58">
        <v>285</v>
      </c>
      <c r="G58" t="s">
        <v>19</v>
      </c>
      <c r="H58" s="3">
        <v>0.85</v>
      </c>
      <c r="I58" s="3">
        <v>0.91</v>
      </c>
      <c r="J58" s="3">
        <v>0.84</v>
      </c>
      <c r="K58" s="3">
        <f>1-Table1[[#This Row],[Sales Completion Rate]]</f>
        <v>0.15000000000000002</v>
      </c>
      <c r="L58" s="3">
        <f>1-Table1[[#This Row],[Profit Completion Rate]]</f>
        <v>8.9999999999999969E-2</v>
      </c>
      <c r="M58" s="3">
        <f>1-Table1[[#This Row],[Customer Completion Rate]]</f>
        <v>0.16000000000000003</v>
      </c>
    </row>
    <row r="59" spans="1:13" x14ac:dyDescent="0.35">
      <c r="A59" s="1">
        <v>45170</v>
      </c>
      <c r="B59" t="s">
        <v>12</v>
      </c>
      <c r="C59" s="2">
        <v>17857</v>
      </c>
      <c r="D59" s="2">
        <v>21500</v>
      </c>
      <c r="E59" s="4">
        <v>286</v>
      </c>
      <c r="F59">
        <v>275</v>
      </c>
      <c r="G59" t="s">
        <v>19</v>
      </c>
      <c r="H59" s="3">
        <v>0.86</v>
      </c>
      <c r="I59" s="3">
        <v>0.75</v>
      </c>
      <c r="J59" s="3">
        <v>0.96</v>
      </c>
      <c r="K59" s="3">
        <f>1-Table1[[#This Row],[Sales Completion Rate]]</f>
        <v>0.14000000000000001</v>
      </c>
      <c r="L59" s="3">
        <f>1-Table1[[#This Row],[Profit Completion Rate]]</f>
        <v>0.25</v>
      </c>
      <c r="M59" s="3">
        <f>1-Table1[[#This Row],[Customer Completion Rate]]</f>
        <v>4.0000000000000036E-2</v>
      </c>
    </row>
    <row r="60" spans="1:13" x14ac:dyDescent="0.35">
      <c r="A60" s="1">
        <v>45170</v>
      </c>
      <c r="B60" t="s">
        <v>13</v>
      </c>
      <c r="C60" s="2">
        <v>17857</v>
      </c>
      <c r="D60">
        <v>24000</v>
      </c>
      <c r="E60" s="4">
        <v>286</v>
      </c>
      <c r="F60">
        <v>285</v>
      </c>
      <c r="G60" t="s">
        <v>19</v>
      </c>
      <c r="H60" s="3">
        <v>0.96</v>
      </c>
      <c r="I60" s="3">
        <v>0.77</v>
      </c>
      <c r="J60" s="3">
        <v>0.92</v>
      </c>
      <c r="K60" s="3">
        <f>1-Table1[[#This Row],[Sales Completion Rate]]</f>
        <v>4.0000000000000036E-2</v>
      </c>
      <c r="L60" s="3">
        <f>1-Table1[[#This Row],[Profit Completion Rate]]</f>
        <v>0.22999999999999998</v>
      </c>
      <c r="M60" s="3">
        <f>1-Table1[[#This Row],[Customer Completion Rate]]</f>
        <v>7.999999999999996E-2</v>
      </c>
    </row>
    <row r="61" spans="1:13" x14ac:dyDescent="0.35">
      <c r="A61" s="1">
        <v>45170</v>
      </c>
      <c r="B61" t="s">
        <v>14</v>
      </c>
      <c r="C61" s="2">
        <v>17857</v>
      </c>
      <c r="D61">
        <v>24500</v>
      </c>
      <c r="E61" s="4">
        <v>286</v>
      </c>
      <c r="F61">
        <v>290</v>
      </c>
      <c r="G61" t="s">
        <v>19</v>
      </c>
      <c r="H61" s="3">
        <v>0.99</v>
      </c>
      <c r="I61" s="3">
        <v>0.97</v>
      </c>
      <c r="J61" s="3">
        <v>0.73</v>
      </c>
      <c r="K61" s="3">
        <f>1-Table1[[#This Row],[Sales Completion Rate]]</f>
        <v>1.0000000000000009E-2</v>
      </c>
      <c r="L61" s="3">
        <f>1-Table1[[#This Row],[Profit Completion Rate]]</f>
        <v>3.0000000000000027E-2</v>
      </c>
      <c r="M61" s="3">
        <f>1-Table1[[#This Row],[Customer Completion Rate]]</f>
        <v>0.27</v>
      </c>
    </row>
    <row r="62" spans="1:13" x14ac:dyDescent="0.35">
      <c r="A62" s="1">
        <v>45170</v>
      </c>
      <c r="B62" t="s">
        <v>15</v>
      </c>
      <c r="C62" s="2">
        <v>17857</v>
      </c>
      <c r="D62">
        <v>24500</v>
      </c>
      <c r="E62" s="4">
        <v>286</v>
      </c>
      <c r="F62">
        <v>310</v>
      </c>
      <c r="G62" t="s">
        <v>19</v>
      </c>
      <c r="H62" s="3">
        <v>0.77</v>
      </c>
      <c r="I62" s="3">
        <v>0.72</v>
      </c>
      <c r="J62" s="3">
        <v>0.85</v>
      </c>
      <c r="K62" s="3">
        <f>1-Table1[[#This Row],[Sales Completion Rate]]</f>
        <v>0.22999999999999998</v>
      </c>
      <c r="L62" s="3">
        <f>1-Table1[[#This Row],[Profit Completion Rate]]</f>
        <v>0.28000000000000003</v>
      </c>
      <c r="M62" s="3">
        <f>1-Table1[[#This Row],[Customer Completion Rate]]</f>
        <v>0.15000000000000002</v>
      </c>
    </row>
    <row r="63" spans="1:13" x14ac:dyDescent="0.35">
      <c r="A63" s="1">
        <v>45170</v>
      </c>
      <c r="B63" t="s">
        <v>16</v>
      </c>
      <c r="C63" s="2">
        <v>17857</v>
      </c>
      <c r="D63">
        <v>24500</v>
      </c>
      <c r="E63" s="4">
        <v>286</v>
      </c>
      <c r="F63">
        <v>270</v>
      </c>
      <c r="G63" t="s">
        <v>19</v>
      </c>
      <c r="H63" s="3">
        <v>0.77</v>
      </c>
      <c r="I63" s="3">
        <v>0.96</v>
      </c>
      <c r="J63" s="3">
        <v>0.78</v>
      </c>
      <c r="K63" s="3">
        <f>1-Table1[[#This Row],[Sales Completion Rate]]</f>
        <v>0.22999999999999998</v>
      </c>
      <c r="L63" s="3">
        <f>1-Table1[[#This Row],[Profit Completion Rate]]</f>
        <v>4.0000000000000036E-2</v>
      </c>
      <c r="M63" s="3">
        <f>1-Table1[[#This Row],[Customer Completion Rate]]</f>
        <v>0.21999999999999997</v>
      </c>
    </row>
    <row r="64" spans="1:13" x14ac:dyDescent="0.35">
      <c r="A64" s="1">
        <v>45170</v>
      </c>
      <c r="B64" t="s">
        <v>17</v>
      </c>
      <c r="C64" s="2">
        <v>17857</v>
      </c>
      <c r="D64">
        <v>24500</v>
      </c>
      <c r="E64" s="4">
        <v>286</v>
      </c>
      <c r="F64">
        <v>285</v>
      </c>
      <c r="G64" t="s">
        <v>19</v>
      </c>
      <c r="H64" s="3">
        <v>0.78</v>
      </c>
      <c r="I64" s="3">
        <v>0.8</v>
      </c>
      <c r="J64" s="3">
        <v>0.85</v>
      </c>
      <c r="K64" s="3">
        <f>1-Table1[[#This Row],[Sales Completion Rate]]</f>
        <v>0.21999999999999997</v>
      </c>
      <c r="L64" s="3">
        <f>1-Table1[[#This Row],[Profit Completion Rate]]</f>
        <v>0.19999999999999996</v>
      </c>
      <c r="M64" s="3">
        <f>1-Table1[[#This Row],[Customer Completion Rate]]</f>
        <v>0.15000000000000002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7620-1A88-4232-9B5C-B832F46F8C2B}">
  <dimension ref="A3:L20"/>
  <sheetViews>
    <sheetView workbookViewId="0">
      <selection activeCell="D30" sqref="D30"/>
    </sheetView>
  </sheetViews>
  <sheetFormatPr defaultRowHeight="18" x14ac:dyDescent="0.35"/>
  <cols>
    <col min="1" max="1" width="34.7265625" bestFit="1" customWidth="1"/>
    <col min="2" max="2" width="4.90625" bestFit="1" customWidth="1"/>
    <col min="3" max="3" width="7.08984375" customWidth="1"/>
    <col min="4" max="4" width="13.81640625" bestFit="1" customWidth="1"/>
    <col min="5" max="5" width="11.453125" bestFit="1" customWidth="1"/>
    <col min="6" max="6" width="18.6328125" bestFit="1" customWidth="1"/>
    <col min="7" max="7" width="4.90625" bestFit="1" customWidth="1"/>
    <col min="8" max="8" width="13.81640625" bestFit="1" customWidth="1"/>
    <col min="9" max="9" width="18.26953125" bestFit="1" customWidth="1"/>
    <col min="10" max="10" width="4.90625" bestFit="1" customWidth="1"/>
    <col min="11" max="11" width="13.81640625" bestFit="1" customWidth="1"/>
    <col min="12" max="12" width="13.54296875" bestFit="1" customWidth="1"/>
    <col min="13" max="30" width="5.36328125" bestFit="1" customWidth="1"/>
    <col min="31" max="31" width="12.6328125" bestFit="1" customWidth="1"/>
  </cols>
  <sheetData>
    <row r="3" spans="1:12" x14ac:dyDescent="0.35">
      <c r="A3" s="5" t="s">
        <v>20</v>
      </c>
    </row>
    <row r="4" spans="1:12" x14ac:dyDescent="0.35">
      <c r="A4" s="6" t="s">
        <v>21</v>
      </c>
      <c r="B4" s="2">
        <v>754938</v>
      </c>
      <c r="D4" s="5" t="s">
        <v>27</v>
      </c>
      <c r="E4" t="s">
        <v>32</v>
      </c>
      <c r="F4" t="s">
        <v>33</v>
      </c>
      <c r="H4" s="5" t="s">
        <v>27</v>
      </c>
      <c r="I4" t="s">
        <v>23</v>
      </c>
    </row>
    <row r="5" spans="1:12" x14ac:dyDescent="0.35">
      <c r="A5" s="6" t="s">
        <v>22</v>
      </c>
      <c r="B5">
        <v>891111</v>
      </c>
      <c r="D5" s="7">
        <v>44927</v>
      </c>
      <c r="E5" s="2">
        <v>30000</v>
      </c>
      <c r="F5" s="4">
        <v>19999</v>
      </c>
      <c r="H5" s="7">
        <v>44927</v>
      </c>
      <c r="I5">
        <v>300</v>
      </c>
      <c r="K5" s="5" t="s">
        <v>27</v>
      </c>
      <c r="L5" t="s">
        <v>22</v>
      </c>
    </row>
    <row r="6" spans="1:12" x14ac:dyDescent="0.35">
      <c r="A6" s="6" t="s">
        <v>23</v>
      </c>
      <c r="B6">
        <v>9360</v>
      </c>
      <c r="D6" s="7">
        <v>44958</v>
      </c>
      <c r="E6" s="2">
        <v>45000</v>
      </c>
      <c r="F6" s="4">
        <v>10003</v>
      </c>
      <c r="H6" s="7">
        <v>44958</v>
      </c>
      <c r="I6">
        <v>310</v>
      </c>
      <c r="K6" s="6" t="s">
        <v>10</v>
      </c>
      <c r="L6">
        <v>126081</v>
      </c>
    </row>
    <row r="7" spans="1:12" x14ac:dyDescent="0.35">
      <c r="D7" s="7">
        <v>44986</v>
      </c>
      <c r="E7" s="2">
        <v>59997</v>
      </c>
      <c r="F7" s="4">
        <v>10003</v>
      </c>
      <c r="H7" s="7">
        <v>44986</v>
      </c>
      <c r="I7">
        <v>300</v>
      </c>
      <c r="K7" s="6" t="s">
        <v>12</v>
      </c>
      <c r="L7">
        <v>129875</v>
      </c>
    </row>
    <row r="8" spans="1:12" x14ac:dyDescent="0.35">
      <c r="D8" s="7">
        <v>45017</v>
      </c>
      <c r="E8" s="2">
        <v>54999</v>
      </c>
      <c r="F8" s="4">
        <v>39998</v>
      </c>
      <c r="H8" s="7">
        <v>45017</v>
      </c>
      <c r="I8">
        <v>700</v>
      </c>
      <c r="K8" s="6" t="s">
        <v>13</v>
      </c>
      <c r="L8">
        <v>126793</v>
      </c>
    </row>
    <row r="9" spans="1:12" x14ac:dyDescent="0.35">
      <c r="D9" s="7">
        <v>45047</v>
      </c>
      <c r="E9" s="2">
        <v>80003</v>
      </c>
      <c r="F9" s="4">
        <v>19999</v>
      </c>
      <c r="H9" s="7">
        <v>45047</v>
      </c>
      <c r="I9">
        <v>650</v>
      </c>
      <c r="K9" s="6" t="s">
        <v>14</v>
      </c>
      <c r="L9">
        <v>128833</v>
      </c>
    </row>
    <row r="10" spans="1:12" x14ac:dyDescent="0.35">
      <c r="D10" s="7">
        <v>45078</v>
      </c>
      <c r="E10" s="2">
        <v>100002</v>
      </c>
      <c r="F10" s="4">
        <v>5999</v>
      </c>
      <c r="H10" s="7">
        <v>45078</v>
      </c>
      <c r="I10">
        <v>1600</v>
      </c>
      <c r="K10" s="6" t="s">
        <v>15</v>
      </c>
      <c r="L10">
        <v>125980</v>
      </c>
    </row>
    <row r="11" spans="1:12" x14ac:dyDescent="0.35">
      <c r="D11" s="7">
        <v>45108</v>
      </c>
      <c r="E11" s="2">
        <v>129941</v>
      </c>
      <c r="F11" s="4">
        <v>4998</v>
      </c>
      <c r="H11" s="7">
        <v>45108</v>
      </c>
      <c r="I11">
        <v>1800</v>
      </c>
      <c r="K11" s="6" t="s">
        <v>16</v>
      </c>
      <c r="L11">
        <v>126209</v>
      </c>
    </row>
    <row r="12" spans="1:12" x14ac:dyDescent="0.35">
      <c r="D12" s="7">
        <v>45139</v>
      </c>
      <c r="E12" s="2">
        <v>129997</v>
      </c>
      <c r="F12" s="4">
        <v>4998</v>
      </c>
      <c r="H12" s="7">
        <v>45139</v>
      </c>
      <c r="I12">
        <v>1700</v>
      </c>
      <c r="K12" s="6" t="s">
        <v>17</v>
      </c>
      <c r="L12">
        <v>127340</v>
      </c>
    </row>
    <row r="13" spans="1:12" x14ac:dyDescent="0.35">
      <c r="D13" s="7">
        <v>45170</v>
      </c>
      <c r="E13" s="2">
        <v>124999</v>
      </c>
      <c r="F13" s="4">
        <v>2002</v>
      </c>
      <c r="H13" s="7">
        <v>45170</v>
      </c>
      <c r="I13">
        <v>2000</v>
      </c>
      <c r="K13" s="6" t="s">
        <v>28</v>
      </c>
      <c r="L13">
        <v>891111</v>
      </c>
    </row>
    <row r="14" spans="1:12" x14ac:dyDescent="0.35">
      <c r="D14" s="7" t="s">
        <v>28</v>
      </c>
      <c r="E14" s="2">
        <v>754938</v>
      </c>
      <c r="F14" s="4">
        <v>117999</v>
      </c>
      <c r="H14" s="7" t="s">
        <v>28</v>
      </c>
      <c r="I14">
        <v>9360</v>
      </c>
    </row>
    <row r="16" spans="1:12" x14ac:dyDescent="0.35">
      <c r="A16" s="5" t="s">
        <v>20</v>
      </c>
      <c r="I16" s="11" cm="1">
        <f t="array" ref="I16:I18">B4:B6</f>
        <v>754938</v>
      </c>
    </row>
    <row r="17" spans="1:9" x14ac:dyDescent="0.35">
      <c r="A17" s="6" t="s">
        <v>24</v>
      </c>
      <c r="B17" s="3">
        <v>0.85555555555555574</v>
      </c>
      <c r="C17" s="9"/>
      <c r="D17" t="str" cm="1">
        <f t="array" ref="D17:E20">A16:B19</f>
        <v>Values</v>
      </c>
      <c r="E17">
        <v>0</v>
      </c>
      <c r="I17" s="11">
        <v>891111</v>
      </c>
    </row>
    <row r="18" spans="1:9" x14ac:dyDescent="0.35">
      <c r="A18" s="6" t="s">
        <v>25</v>
      </c>
      <c r="B18" s="3">
        <v>0.85492063492063519</v>
      </c>
      <c r="C18" s="9"/>
      <c r="D18" t="str">
        <v>Average of Sales Completion Rate</v>
      </c>
      <c r="E18" s="9">
        <v>0.85555555555555574</v>
      </c>
      <c r="F18" s="3">
        <f>1-E18</f>
        <v>0.14444444444444426</v>
      </c>
      <c r="I18" s="4">
        <v>9360</v>
      </c>
    </row>
    <row r="19" spans="1:9" x14ac:dyDescent="0.35">
      <c r="A19" s="6" t="s">
        <v>26</v>
      </c>
      <c r="B19" s="3">
        <v>0.8447619047619046</v>
      </c>
      <c r="D19" t="str">
        <v>Average of Profit Completion Rate</v>
      </c>
      <c r="E19" s="9">
        <v>0.85492063492063519</v>
      </c>
      <c r="F19" s="3">
        <f>1-E19</f>
        <v>0.14507936507936481</v>
      </c>
    </row>
    <row r="20" spans="1:9" x14ac:dyDescent="0.35">
      <c r="D20" t="str">
        <v>Average of Customer Completion Rate</v>
      </c>
      <c r="E20" s="9">
        <v>0.8447619047619046</v>
      </c>
      <c r="F20" s="3">
        <f>1-E20</f>
        <v>0.1552380952380954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2DAB-650F-47B8-8D9B-7B7013B654D2}">
  <dimension ref="A1:X32"/>
  <sheetViews>
    <sheetView tabSelected="1" zoomScale="85" zoomScaleNormal="85" workbookViewId="0">
      <selection activeCell="AA21" sqref="AA21"/>
    </sheetView>
  </sheetViews>
  <sheetFormatPr defaultRowHeight="18" x14ac:dyDescent="0.35"/>
  <sheetData>
    <row r="1" spans="1:24" x14ac:dyDescent="0.35">
      <c r="A1" s="10"/>
      <c r="B1" s="10"/>
      <c r="C1" s="10"/>
      <c r="D1" s="10"/>
      <c r="E1" s="10"/>
      <c r="F1" s="10"/>
      <c r="G1" s="10"/>
      <c r="H1" s="10"/>
      <c r="I1" s="10"/>
      <c r="J1" s="10"/>
      <c r="K1" s="10"/>
      <c r="L1" s="10"/>
      <c r="M1" s="10"/>
      <c r="N1" s="10"/>
      <c r="O1" s="10"/>
      <c r="P1" s="10"/>
      <c r="Q1" s="10"/>
      <c r="R1" s="10"/>
      <c r="S1" s="10"/>
      <c r="T1" s="10"/>
      <c r="U1" s="10"/>
      <c r="V1" s="10"/>
      <c r="W1" s="10"/>
      <c r="X1" s="10"/>
    </row>
    <row r="2" spans="1:24" x14ac:dyDescent="0.35">
      <c r="A2" s="10"/>
      <c r="B2" s="10"/>
      <c r="C2" s="10"/>
      <c r="D2" s="10"/>
      <c r="E2" s="10"/>
      <c r="F2" s="10"/>
      <c r="G2" s="10"/>
      <c r="H2" s="10"/>
      <c r="I2" s="10"/>
      <c r="J2" s="10"/>
      <c r="K2" s="10"/>
      <c r="L2" s="10"/>
      <c r="M2" s="10"/>
      <c r="N2" s="10"/>
      <c r="O2" s="10"/>
      <c r="P2" s="10"/>
      <c r="Q2" s="10"/>
      <c r="R2" s="10"/>
      <c r="S2" s="10"/>
      <c r="T2" s="10"/>
      <c r="U2" s="10"/>
      <c r="V2" s="10"/>
      <c r="W2" s="10"/>
      <c r="X2" s="10"/>
    </row>
    <row r="3" spans="1:24" x14ac:dyDescent="0.35">
      <c r="A3" s="10"/>
      <c r="B3" s="10"/>
      <c r="C3" s="10"/>
      <c r="D3" s="10"/>
      <c r="E3" s="10"/>
      <c r="F3" s="10"/>
      <c r="G3" s="10"/>
      <c r="H3" s="10"/>
      <c r="I3" s="10"/>
      <c r="J3" s="10"/>
      <c r="K3" s="10"/>
      <c r="L3" s="10"/>
      <c r="M3" s="10"/>
      <c r="N3" s="10"/>
      <c r="O3" s="10"/>
      <c r="P3" s="10"/>
      <c r="Q3" s="10"/>
      <c r="R3" s="10"/>
      <c r="S3" s="10"/>
      <c r="T3" s="10"/>
      <c r="U3" s="10"/>
      <c r="V3" s="10"/>
      <c r="W3" s="10"/>
      <c r="X3" s="10"/>
    </row>
    <row r="4" spans="1:24" x14ac:dyDescent="0.35">
      <c r="A4" s="10"/>
      <c r="B4" s="10"/>
      <c r="C4" s="10"/>
      <c r="D4" s="10"/>
      <c r="E4" s="10"/>
      <c r="F4" s="10"/>
      <c r="G4" s="10"/>
      <c r="H4" s="10"/>
      <c r="I4" s="10"/>
      <c r="J4" s="10"/>
      <c r="K4" s="10"/>
      <c r="L4" s="10"/>
      <c r="M4" s="10"/>
      <c r="N4" s="10"/>
      <c r="O4" s="10"/>
      <c r="P4" s="10"/>
      <c r="Q4" s="10"/>
      <c r="R4" s="10"/>
      <c r="S4" s="10"/>
      <c r="T4" s="10"/>
      <c r="U4" s="10"/>
      <c r="V4" s="10"/>
      <c r="W4" s="10"/>
      <c r="X4" s="10"/>
    </row>
    <row r="5" spans="1:24" x14ac:dyDescent="0.35">
      <c r="A5" s="10"/>
      <c r="B5" s="10"/>
      <c r="C5" s="10"/>
      <c r="D5" s="10"/>
      <c r="E5" s="10"/>
      <c r="F5" s="10"/>
      <c r="G5" s="10"/>
      <c r="H5" s="10"/>
      <c r="I5" s="10"/>
      <c r="J5" s="10"/>
      <c r="K5" s="10"/>
      <c r="L5" s="10"/>
      <c r="M5" s="10"/>
      <c r="N5" s="10"/>
      <c r="O5" s="10"/>
      <c r="P5" s="10"/>
      <c r="Q5" s="10"/>
      <c r="R5" s="10"/>
      <c r="S5" s="10"/>
      <c r="T5" s="10"/>
      <c r="U5" s="10"/>
      <c r="V5" s="10"/>
      <c r="W5" s="10"/>
      <c r="X5" s="10"/>
    </row>
    <row r="6" spans="1:24" x14ac:dyDescent="0.35">
      <c r="A6" s="10"/>
      <c r="B6" s="10"/>
      <c r="C6" s="10"/>
      <c r="D6" s="10"/>
      <c r="E6" s="10"/>
      <c r="F6" s="10"/>
      <c r="G6" s="10"/>
      <c r="H6" s="10"/>
      <c r="I6" s="10"/>
      <c r="J6" s="10"/>
      <c r="K6" s="10"/>
      <c r="L6" s="10"/>
      <c r="M6" s="10"/>
      <c r="N6" s="10"/>
      <c r="O6" s="10"/>
      <c r="P6" s="10"/>
      <c r="Q6" s="10"/>
      <c r="R6" s="10"/>
      <c r="S6" s="10"/>
      <c r="T6" s="10"/>
      <c r="U6" s="10"/>
      <c r="V6" s="10"/>
      <c r="W6" s="10"/>
      <c r="X6" s="10"/>
    </row>
    <row r="7" spans="1:24" x14ac:dyDescent="0.35">
      <c r="A7" s="10"/>
      <c r="B7" s="10"/>
      <c r="C7" s="10"/>
      <c r="D7" s="10"/>
      <c r="E7" s="10"/>
      <c r="F7" s="10"/>
      <c r="G7" s="10"/>
      <c r="H7" s="10"/>
      <c r="I7" s="10"/>
      <c r="J7" s="10"/>
      <c r="K7" s="10"/>
      <c r="L7" s="10"/>
      <c r="M7" s="10"/>
      <c r="N7" s="10"/>
      <c r="O7" s="10"/>
      <c r="P7" s="10"/>
      <c r="Q7" s="10"/>
      <c r="R7" s="10"/>
      <c r="S7" s="10"/>
      <c r="T7" s="10"/>
      <c r="U7" s="10"/>
      <c r="V7" s="10"/>
      <c r="W7" s="10"/>
      <c r="X7" s="10"/>
    </row>
    <row r="8" spans="1:24" x14ac:dyDescent="0.35">
      <c r="A8" s="10"/>
      <c r="B8" s="10"/>
      <c r="C8" s="10"/>
      <c r="D8" s="10"/>
      <c r="E8" s="10"/>
      <c r="F8" s="10"/>
      <c r="G8" s="10"/>
      <c r="H8" s="10"/>
      <c r="I8" s="10"/>
      <c r="J8" s="10"/>
      <c r="K8" s="10"/>
      <c r="L8" s="10"/>
      <c r="M8" s="10"/>
      <c r="N8" s="10"/>
      <c r="O8" s="10"/>
      <c r="P8" s="10"/>
      <c r="Q8" s="10"/>
      <c r="R8" s="10"/>
      <c r="S8" s="10"/>
      <c r="T8" s="10"/>
      <c r="U8" s="10"/>
      <c r="V8" s="10"/>
      <c r="W8" s="10"/>
      <c r="X8" s="10"/>
    </row>
    <row r="9" spans="1:24" x14ac:dyDescent="0.35">
      <c r="A9" s="10"/>
      <c r="B9" s="10"/>
      <c r="C9" s="10"/>
      <c r="D9" s="10"/>
      <c r="E9" s="10"/>
      <c r="F9" s="10"/>
      <c r="G9" s="10"/>
      <c r="H9" s="10"/>
      <c r="I9" s="10"/>
      <c r="J9" s="10"/>
      <c r="K9" s="10"/>
      <c r="L9" s="10"/>
      <c r="M9" s="10"/>
      <c r="N9" s="10"/>
      <c r="O9" s="10"/>
      <c r="P9" s="10"/>
      <c r="Q9" s="10"/>
      <c r="R9" s="10"/>
      <c r="S9" s="10"/>
      <c r="T9" s="10"/>
      <c r="U9" s="10"/>
      <c r="V9" s="10"/>
      <c r="W9" s="10"/>
      <c r="X9" s="10"/>
    </row>
    <row r="10" spans="1:24" x14ac:dyDescent="0.35">
      <c r="A10" s="10"/>
      <c r="B10" s="10"/>
      <c r="C10" s="10"/>
      <c r="D10" s="10"/>
      <c r="E10" s="10"/>
      <c r="F10" s="10"/>
      <c r="G10" s="10"/>
      <c r="H10" s="10"/>
      <c r="I10" s="10"/>
      <c r="J10" s="10"/>
      <c r="K10" s="10"/>
      <c r="L10" s="10"/>
      <c r="M10" s="10"/>
      <c r="N10" s="10"/>
      <c r="O10" s="10"/>
      <c r="P10" s="10"/>
      <c r="Q10" s="10"/>
      <c r="R10" s="10"/>
      <c r="S10" s="10"/>
      <c r="T10" s="10"/>
      <c r="U10" s="10"/>
      <c r="V10" s="10"/>
      <c r="W10" s="10"/>
      <c r="X10" s="10"/>
    </row>
    <row r="11" spans="1:24" x14ac:dyDescent="0.35">
      <c r="A11" s="10"/>
      <c r="B11" s="10"/>
      <c r="C11" s="10"/>
      <c r="D11" s="10"/>
      <c r="E11" s="10"/>
      <c r="F11" s="10"/>
      <c r="G11" s="10"/>
      <c r="H11" s="10"/>
      <c r="I11" s="10"/>
      <c r="J11" s="10"/>
      <c r="K11" s="10"/>
      <c r="L11" s="10"/>
      <c r="M11" s="10"/>
      <c r="N11" s="10"/>
      <c r="O11" s="10"/>
      <c r="P11" s="10"/>
      <c r="Q11" s="10"/>
      <c r="R11" s="10"/>
      <c r="S11" s="10"/>
      <c r="T11" s="10"/>
      <c r="U11" s="10"/>
      <c r="V11" s="10"/>
      <c r="W11" s="10"/>
      <c r="X11" s="10"/>
    </row>
    <row r="12" spans="1:24" x14ac:dyDescent="0.35">
      <c r="A12" s="10"/>
      <c r="B12" s="10"/>
      <c r="C12" s="10"/>
      <c r="D12" s="10"/>
      <c r="E12" s="10"/>
      <c r="F12" s="10"/>
      <c r="G12" s="10"/>
      <c r="H12" s="10"/>
      <c r="I12" s="10"/>
      <c r="J12" s="10"/>
      <c r="K12" s="10"/>
      <c r="L12" s="10"/>
      <c r="M12" s="10"/>
      <c r="N12" s="10"/>
      <c r="O12" s="10"/>
      <c r="P12" s="10"/>
      <c r="Q12" s="10"/>
      <c r="R12" s="10"/>
      <c r="S12" s="10"/>
      <c r="T12" s="10"/>
      <c r="U12" s="10"/>
      <c r="V12" s="10"/>
      <c r="W12" s="10"/>
      <c r="X12" s="10"/>
    </row>
    <row r="13" spans="1:24" x14ac:dyDescent="0.35">
      <c r="A13" s="10"/>
      <c r="B13" s="10"/>
      <c r="C13" s="10"/>
      <c r="D13" s="10"/>
      <c r="E13" s="10"/>
      <c r="F13" s="10"/>
      <c r="G13" s="10"/>
      <c r="H13" s="10"/>
      <c r="I13" s="10"/>
      <c r="J13" s="10"/>
      <c r="K13" s="10"/>
      <c r="L13" s="10"/>
      <c r="M13" s="10"/>
      <c r="N13" s="10"/>
      <c r="O13" s="10"/>
      <c r="P13" s="10"/>
      <c r="Q13" s="10"/>
      <c r="R13" s="10"/>
      <c r="S13" s="10"/>
      <c r="T13" s="10"/>
      <c r="U13" s="10"/>
      <c r="V13" s="10"/>
      <c r="W13" s="10"/>
      <c r="X13" s="10"/>
    </row>
    <row r="14" spans="1:24" x14ac:dyDescent="0.35">
      <c r="A14" s="10"/>
      <c r="B14" s="10"/>
      <c r="C14" s="10"/>
      <c r="D14" s="10"/>
      <c r="E14" s="10"/>
      <c r="F14" s="10"/>
      <c r="G14" s="10"/>
      <c r="H14" s="10"/>
      <c r="I14" s="10"/>
      <c r="J14" s="10"/>
      <c r="K14" s="10"/>
      <c r="L14" s="10"/>
      <c r="M14" s="10"/>
      <c r="N14" s="10"/>
      <c r="O14" s="10"/>
      <c r="P14" s="10"/>
      <c r="Q14" s="10"/>
      <c r="R14" s="10"/>
      <c r="S14" s="10"/>
      <c r="T14" s="10"/>
      <c r="U14" s="10"/>
      <c r="V14" s="10"/>
      <c r="W14" s="10"/>
      <c r="X14" s="10"/>
    </row>
    <row r="15" spans="1:24" x14ac:dyDescent="0.35">
      <c r="A15" s="10"/>
      <c r="B15" s="10"/>
      <c r="C15" s="10"/>
      <c r="D15" s="10"/>
      <c r="E15" s="10"/>
      <c r="F15" s="10"/>
      <c r="G15" s="10"/>
      <c r="H15" s="10"/>
      <c r="I15" s="10"/>
      <c r="J15" s="10"/>
      <c r="K15" s="10"/>
      <c r="L15" s="10"/>
      <c r="M15" s="10"/>
      <c r="N15" s="10"/>
      <c r="O15" s="10"/>
      <c r="P15" s="10"/>
      <c r="Q15" s="10"/>
      <c r="R15" s="10"/>
      <c r="S15" s="10"/>
      <c r="T15" s="10"/>
      <c r="U15" s="10"/>
      <c r="V15" s="10"/>
      <c r="W15" s="10"/>
      <c r="X15" s="10"/>
    </row>
    <row r="16" spans="1:24" x14ac:dyDescent="0.35">
      <c r="A16" s="10"/>
      <c r="B16" s="10"/>
      <c r="C16" s="10"/>
      <c r="D16" s="10"/>
      <c r="E16" s="10"/>
      <c r="F16" s="10"/>
      <c r="G16" s="10"/>
      <c r="H16" s="10"/>
      <c r="I16" s="10"/>
      <c r="J16" s="10"/>
      <c r="K16" s="10"/>
      <c r="L16" s="10"/>
      <c r="M16" s="10"/>
      <c r="N16" s="10"/>
      <c r="O16" s="10"/>
      <c r="P16" s="10"/>
      <c r="Q16" s="10"/>
      <c r="R16" s="10"/>
      <c r="S16" s="10"/>
      <c r="T16" s="10"/>
      <c r="U16" s="10"/>
      <c r="V16" s="10"/>
      <c r="W16" s="10"/>
      <c r="X16" s="10"/>
    </row>
    <row r="17" spans="1:24" x14ac:dyDescent="0.35">
      <c r="A17" s="10"/>
      <c r="B17" s="10"/>
      <c r="C17" s="10"/>
      <c r="D17" s="10"/>
      <c r="E17" s="10"/>
      <c r="F17" s="10"/>
      <c r="G17" s="10"/>
      <c r="H17" s="10"/>
      <c r="I17" s="10"/>
      <c r="J17" s="10"/>
      <c r="K17" s="10"/>
      <c r="L17" s="10"/>
      <c r="M17" s="10"/>
      <c r="N17" s="10"/>
      <c r="O17" s="10"/>
      <c r="P17" s="10"/>
      <c r="Q17" s="10"/>
      <c r="R17" s="10"/>
      <c r="S17" s="10"/>
      <c r="T17" s="10"/>
      <c r="U17" s="10"/>
      <c r="V17" s="10"/>
      <c r="W17" s="10"/>
      <c r="X17" s="10"/>
    </row>
    <row r="18" spans="1:24" x14ac:dyDescent="0.35">
      <c r="A18" s="10"/>
      <c r="B18" s="10"/>
      <c r="C18" s="10"/>
      <c r="D18" s="10"/>
      <c r="E18" s="10"/>
      <c r="F18" s="10"/>
      <c r="G18" s="10"/>
      <c r="H18" s="10"/>
      <c r="I18" s="10"/>
      <c r="J18" s="10"/>
      <c r="K18" s="10"/>
      <c r="L18" s="10"/>
      <c r="M18" s="10"/>
      <c r="N18" s="10"/>
      <c r="O18" s="10"/>
      <c r="P18" s="10"/>
      <c r="Q18" s="10"/>
      <c r="R18" s="10"/>
      <c r="S18" s="10"/>
      <c r="T18" s="10"/>
      <c r="U18" s="10"/>
      <c r="V18" s="10"/>
      <c r="W18" s="10"/>
      <c r="X18" s="10"/>
    </row>
    <row r="19" spans="1:24" x14ac:dyDescent="0.35">
      <c r="A19" s="10"/>
      <c r="B19" s="10"/>
      <c r="C19" s="10"/>
      <c r="D19" s="10"/>
      <c r="E19" s="10"/>
      <c r="F19" s="10"/>
      <c r="G19" s="10"/>
      <c r="H19" s="10"/>
      <c r="I19" s="10"/>
      <c r="J19" s="10"/>
      <c r="K19" s="10"/>
      <c r="L19" s="10"/>
      <c r="M19" s="10"/>
      <c r="N19" s="10"/>
      <c r="O19" s="10"/>
      <c r="P19" s="10"/>
      <c r="Q19" s="10"/>
      <c r="R19" s="10"/>
      <c r="S19" s="10"/>
      <c r="T19" s="10"/>
      <c r="U19" s="10"/>
      <c r="V19" s="10"/>
      <c r="W19" s="10"/>
      <c r="X19" s="10"/>
    </row>
    <row r="20" spans="1:2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x14ac:dyDescent="0.3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Pivot_Table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Soni</dc:creator>
  <cp:lastModifiedBy>Arun Soni</cp:lastModifiedBy>
  <dcterms:created xsi:type="dcterms:W3CDTF">2024-12-04T17:05:10Z</dcterms:created>
  <dcterms:modified xsi:type="dcterms:W3CDTF">2024-12-04T19:48:13Z</dcterms:modified>
</cp:coreProperties>
</file>