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ink/ink1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ink/ink2.xml" ContentType="application/inkml+xml"/>
  <Override PartName="/xl/ink/ink3.xml" ContentType="application/inkml+xml"/>
  <Override PartName="/xl/charts/chart2.xml" ContentType="application/vnd.openxmlformats-officedocument.drawingml.chart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inkingmojo-my.sharepoint.com/personal/akash_pushkar_thinkingmojo_com/Documents/TSLC/Intellipaat/Session Master/09. Data Science IITR - 10Feb2024/"/>
    </mc:Choice>
  </mc:AlternateContent>
  <xr:revisionPtr revIDLastSave="2" documentId="8_{32F6C76D-E9B3-49A8-BEE9-55DFD093DBEB}" xr6:coauthVersionLast="47" xr6:coauthVersionMax="47" xr10:uidLastSave="{218A214B-11D7-4066-BC51-EB0B86D671BA}"/>
  <bookViews>
    <workbookView xWindow="-108" yWindow="-108" windowWidth="23256" windowHeight="12456" firstSheet="1" activeTab="1" xr2:uid="{3193EDBB-D42E-4F4D-9B4E-B9D833CCA0AF}"/>
  </bookViews>
  <sheets>
    <sheet name="LInear Regression Example" sheetId="6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C32" i="1" s="1"/>
  <c r="L8" i="1"/>
  <c r="M8" i="1" s="1"/>
  <c r="L9" i="1"/>
  <c r="M9" i="1" s="1"/>
  <c r="L10" i="1"/>
  <c r="M10" i="1" s="1"/>
  <c r="L11" i="1"/>
  <c r="M11" i="1" s="1"/>
  <c r="L7" i="1"/>
  <c r="M7" i="1" s="1"/>
  <c r="J8" i="1"/>
  <c r="K8" i="1" s="1"/>
  <c r="J9" i="1"/>
  <c r="K9" i="1" s="1"/>
  <c r="J10" i="1"/>
  <c r="K10" i="1" s="1"/>
  <c r="J11" i="1"/>
  <c r="K11" i="1" s="1"/>
  <c r="J7" i="1"/>
  <c r="K7" i="1" s="1"/>
  <c r="G7" i="1"/>
  <c r="H7" i="1" s="1"/>
  <c r="G8" i="1"/>
  <c r="H8" i="1" s="1"/>
  <c r="G9" i="1"/>
  <c r="H9" i="1" s="1"/>
  <c r="G10" i="1"/>
  <c r="H10" i="1" s="1"/>
  <c r="G11" i="1"/>
  <c r="H11" i="1" s="1"/>
  <c r="M12" i="1" l="1"/>
  <c r="K12" i="1"/>
  <c r="H12" i="1"/>
  <c r="C23" i="1" l="1"/>
  <c r="K26" i="1"/>
  <c r="C24" i="1"/>
  <c r="K24" i="1"/>
</calcChain>
</file>

<file path=xl/sharedStrings.xml><?xml version="1.0" encoding="utf-8"?>
<sst xmlns="http://schemas.openxmlformats.org/spreadsheetml/2006/main" count="66" uniqueCount="57">
  <si>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</si>
  <si>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</si>
  <si>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</si>
  <si>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</si>
  <si>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</si>
  <si>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</si>
  <si>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</si>
  <si>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</si>
  <si>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</si>
  <si>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</si>
  <si>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</si>
  <si>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</si>
  <si>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</si>
  <si>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</si>
  <si>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</si>
  <si>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</si>
  <si>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</si>
  <si>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</si>
  <si>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</si>
  <si>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</si>
  <si>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</si>
  <si>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</si>
  <si>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</si>
  <si>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</si>
  <si>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Hours Studied</t>
  </si>
  <si>
    <t>RESIDUAL OUTPUT</t>
  </si>
  <si>
    <t>Observation</t>
  </si>
  <si>
    <t>Predicted Actual Exam Score</t>
  </si>
  <si>
    <t>Residuals</t>
  </si>
  <si>
    <t>Standard Residuals</t>
  </si>
  <si>
    <t>SIMPLE LINEAR REGRESSION MODEL</t>
  </si>
  <si>
    <t>To explain SSE, SSR and SST</t>
  </si>
  <si>
    <t>X</t>
  </si>
  <si>
    <t>Y</t>
  </si>
  <si>
    <t>Output of LR Model</t>
  </si>
  <si>
    <t>SSE</t>
  </si>
  <si>
    <t>SSR</t>
  </si>
  <si>
    <t>SST</t>
  </si>
  <si>
    <t>Actual Exam Score</t>
  </si>
  <si>
    <t>Predicted Exam Score</t>
  </si>
  <si>
    <t>Mean of X</t>
  </si>
  <si>
    <t>Mean of Y</t>
  </si>
  <si>
    <t>Error / Residue</t>
  </si>
  <si>
    <t>Squared Error/Residues</t>
  </si>
  <si>
    <t>Y mean</t>
  </si>
  <si>
    <t>Predicted - Y Mean</t>
  </si>
  <si>
    <t>(Predicted - Y Mean)^2</t>
  </si>
  <si>
    <t>Actual - Y Mean</t>
  </si>
  <si>
    <t>(Actual - Y Mean)^2</t>
  </si>
  <si>
    <t xml:space="preserve">Mean of X and Y </t>
  </si>
  <si>
    <t xml:space="preserve">SSE </t>
  </si>
  <si>
    <t xml:space="preserve">R^2 = </t>
  </si>
  <si>
    <t>SSR/SST (Accuracy)</t>
  </si>
  <si>
    <t>Error %</t>
  </si>
  <si>
    <t>c</t>
  </si>
  <si>
    <t>m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</si>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</sst>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4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5" fillId="0" borderId="0" xfId="0" applyFont="1"/>
    <xf numFmtId="0" fontId="0" fillId="0" borderId="0" xfId="0" applyAlignment="1">
      <alignment horizontal="right"/>
    </xf>
    <xf numFmtId="0" fontId="2" fillId="0" borderId="3" xfId="0" applyFont="1" applyBorder="1"/>
    <xf numFmtId="0" fontId="2" fillId="6" borderId="0" xfId="0" applyFont="1" applyFill="1"/>
    <xf numFmtId="9" fontId="5" fillId="0" borderId="0" xfId="1" applyFont="1"/>
    <xf numFmtId="9" fontId="5" fillId="0" borderId="0" xfId="1" applyFont="1" applyFill="1" applyBorder="1" applyAlignment="1"/>
    <xf numFmtId="0" fontId="6" fillId="5" borderId="0" xfId="0" applyFont="1" applyFill="1"/>
    <xf numFmtId="0" fontId="2" fillId="2" borderId="0" xfId="0" applyFont="1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Studied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'LInear Regression Example'!$C$25:$C$29</c:f>
              <c:numCache>
                <c:formatCode>General</c:formatCode>
                <c:ptCount val="5"/>
                <c:pt idx="0">
                  <c:v>-2.2000000000000028</c:v>
                </c:pt>
                <c:pt idx="1">
                  <c:v>2.2999999999999972</c:v>
                </c:pt>
                <c:pt idx="2">
                  <c:v>1.7999999999999972</c:v>
                </c:pt>
                <c:pt idx="3">
                  <c:v>-1.6999999999999886</c:v>
                </c:pt>
                <c:pt idx="4">
                  <c:v>-0.19999999999998863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CA-4C90-AD51-42A90208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53312"/>
        <c:axId val="1932042288"/>
      </c:scatterChart>
      <c:valAx>
        <c:axId val="9759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042288"/>
        <c:crosses val="autoZero"/>
        <c:crossBetween val="midCat"/>
      </c:valAx>
      <c:valAx>
        <c:axId val="193204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95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Studied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97812773403325"/>
          <c:y val="1.2830711327868198E-2"/>
          <c:w val="0.86178941585790148"/>
          <c:h val="0.94501014924463822"/>
        </c:manualLayout>
      </c:layout>
      <c:scatterChart>
        <c:scatterStyle val="lineMarker"/>
        <c:varyColors val="0"/>
        <c:ser>
          <c:idx val="0"/>
          <c:order val="0"/>
          <c:tx>
            <c:v>Actual Exam Score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68</c:v>
                </c:pt>
                <c:pt idx="1">
                  <c:v>77</c:v>
                </c:pt>
                <c:pt idx="2">
                  <c:v>81</c:v>
                </c:pt>
                <c:pt idx="3">
                  <c:v>82</c:v>
                </c:pt>
                <c:pt idx="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9-4920-956F-19FB0F9486EF}"/>
            </c:ext>
          </c:extLst>
        </c:ser>
        <c:ser>
          <c:idx val="1"/>
          <c:order val="1"/>
          <c:tx>
            <c:v>Predicted Actual Exam Score</c:v>
          </c:tx>
          <c:spPr>
            <a:ln w="19050">
              <a:noFill/>
            </a:ln>
          </c:spPr>
          <c:xVal>
            <c:numRef>
              <c:f>Sheet1!$B$7:$B$11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'LInear Regression Example'!$B$25:$B$29</c:f>
              <c:numCache>
                <c:formatCode>General</c:formatCode>
                <c:ptCount val="5"/>
                <c:pt idx="0">
                  <c:v>70.2</c:v>
                </c:pt>
                <c:pt idx="1">
                  <c:v>74.7</c:v>
                </c:pt>
                <c:pt idx="2">
                  <c:v>79.2</c:v>
                </c:pt>
                <c:pt idx="3">
                  <c:v>83.699999999999989</c:v>
                </c:pt>
                <c:pt idx="4">
                  <c:v>88.199999999999989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9-4920-956F-19FB0F9486EF}"/>
            </c:ext>
          </c:extLst>
        </c:ser>
        <c:ser>
          <c:idx val="2"/>
          <c:order val="2"/>
          <c:tx>
            <c:v>Mean Value</c:v>
          </c:tx>
          <c:spPr>
            <a:ln w="19050">
              <a:noFill/>
            </a:ln>
          </c:spPr>
          <c:xVal>
            <c:numRef>
              <c:f>Sheet1!$E$7:$E$12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xVal>
          <c:yVal>
            <c:numRef>
              <c:f>Sheet1!$F$7:$F$12</c:f>
              <c:numCache>
                <c:formatCode>General</c:formatCode>
                <c:ptCount val="6"/>
                <c:pt idx="0">
                  <c:v>79.2</c:v>
                </c:pt>
                <c:pt idx="1">
                  <c:v>79.2</c:v>
                </c:pt>
                <c:pt idx="2">
                  <c:v>79.2</c:v>
                </c:pt>
                <c:pt idx="3">
                  <c:v>79.2</c:v>
                </c:pt>
                <c:pt idx="4">
                  <c:v>79.2</c:v>
                </c:pt>
                <c:pt idx="5">
                  <c:v>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4-4C3E-B2FE-D93D1829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3824"/>
        <c:axId val="1454229600"/>
      </c:scatterChart>
      <c:valAx>
        <c:axId val="13197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229600"/>
        <c:crosses val="autoZero"/>
        <c:crossBetween val="midCat"/>
      </c:valAx>
      <c:valAx>
        <c:axId val="145422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Actual Exam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793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9.png"/><Relationship Id="rId18" Type="http://schemas.openxmlformats.org/officeDocument/2006/relationships/customXml" Target="../ink/ink8.xml"/><Relationship Id="rId3" Type="http://schemas.openxmlformats.org/officeDocument/2006/relationships/image" Target="../media/image4.png"/><Relationship Id="rId7" Type="http://schemas.openxmlformats.org/officeDocument/2006/relationships/customXml" Target="../ink/ink3.xml"/><Relationship Id="rId12" Type="http://schemas.openxmlformats.org/officeDocument/2006/relationships/customXml" Target="../ink/ink5.xml"/><Relationship Id="rId17" Type="http://schemas.openxmlformats.org/officeDocument/2006/relationships/image" Target="../media/image11.png"/><Relationship Id="rId2" Type="http://schemas.openxmlformats.org/officeDocument/2006/relationships/image" Target="../media/image3.png"/><Relationship Id="rId16" Type="http://schemas.openxmlformats.org/officeDocument/2006/relationships/customXml" Target="../ink/ink7.xml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8.png"/><Relationship Id="rId5" Type="http://schemas.openxmlformats.org/officeDocument/2006/relationships/customXml" Target="../ink/ink2.xml"/><Relationship Id="rId15" Type="http://schemas.openxmlformats.org/officeDocument/2006/relationships/image" Target="../media/image10.png"/><Relationship Id="rId10" Type="http://schemas.openxmlformats.org/officeDocument/2006/relationships/customXml" Target="../ink/ink4.xml"/><Relationship Id="rId19" Type="http://schemas.openxmlformats.org/officeDocument/2006/relationships/image" Target="../media/image12.png"/><Relationship Id="rId4" Type="http://schemas.openxmlformats.org/officeDocument/2006/relationships/image" Target="../media/image5.png"/><Relationship Id="rId9" Type="http://schemas.openxmlformats.org/officeDocument/2006/relationships/chart" Target="../charts/chart2.xml"/><Relationship Id="rId14" Type="http://schemas.openxmlformats.org/officeDocument/2006/relationships/customXml" Target="../ink/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76200</xdr:rowOff>
    </xdr:from>
    <xdr:to>
      <xdr:col>16</xdr:col>
      <xdr:colOff>114300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8097E-BB70-8AB7-9FBE-82CD03B4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601980</xdr:colOff>
      <xdr:row>12</xdr:row>
      <xdr:rowOff>121860</xdr:rowOff>
    </xdr:from>
    <xdr:to>
      <xdr:col>16</xdr:col>
      <xdr:colOff>602340</xdr:colOff>
      <xdr:row>12</xdr:row>
      <xdr:rowOff>122220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3841DCF-4132-5D46-5E4B-A3C1349732D0}"/>
                </a:ext>
              </a:extLst>
            </xdr14:cNvPr>
            <xdr14:cNvContentPartPr/>
          </xdr14:nvContentPartPr>
          <xdr14:nvPr macro=""/>
          <xdr14:xfrm>
            <a:off x="12893040" y="23850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3841DCF-4132-5D46-5E4B-A3C1349732D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884400" y="2376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1092200</xdr:colOff>
      <xdr:row>14</xdr:row>
      <xdr:rowOff>23094</xdr:rowOff>
    </xdr:from>
    <xdr:to>
      <xdr:col>4</xdr:col>
      <xdr:colOff>1366250</xdr:colOff>
      <xdr:row>19</xdr:row>
      <xdr:rowOff>155042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9A944E-328C-E81B-21E0-49093A49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180" y="2240514"/>
          <a:ext cx="3189278" cy="1046348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463742</xdr:colOff>
      <xdr:row>13</xdr:row>
      <xdr:rowOff>158750</xdr:rowOff>
    </xdr:from>
    <xdr:to>
      <xdr:col>10</xdr:col>
      <xdr:colOff>1280565</xdr:colOff>
      <xdr:row>21</xdr:row>
      <xdr:rowOff>28093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2CAFAF-1C4C-9F6F-CA35-9CDC19C16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492" y="2203450"/>
          <a:ext cx="3547323" cy="134254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13</xdr:row>
      <xdr:rowOff>109096</xdr:rowOff>
    </xdr:from>
    <xdr:to>
      <xdr:col>16</xdr:col>
      <xdr:colOff>575737</xdr:colOff>
      <xdr:row>21</xdr:row>
      <xdr:rowOff>40783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7A6927-A18A-962A-C0F4-32B93690B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37800" y="2153796"/>
          <a:ext cx="4195238" cy="1404887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10</xdr:col>
      <xdr:colOff>1310936</xdr:colOff>
      <xdr:row>37</xdr:row>
      <xdr:rowOff>152480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D24FD7-408D-AFAE-0BF1-259F965A2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36080" y="4914900"/>
          <a:ext cx="3429297" cy="1806097"/>
        </a:xfrm>
        <a:prstGeom prst="rect">
          <a:avLst/>
        </a:prstGeom>
      </xdr:spPr>
    </xdr:pic>
    <xdr:clientData/>
  </xdr:twoCellAnchor>
  <xdr:twoCellAnchor editAs="oneCell">
    <xdr:from>
      <xdr:col>11</xdr:col>
      <xdr:colOff>68280</xdr:colOff>
      <xdr:row>22</xdr:row>
      <xdr:rowOff>135360</xdr:rowOff>
    </xdr:from>
    <xdr:to>
      <xdr:col>11</xdr:col>
      <xdr:colOff>715920</xdr:colOff>
      <xdr:row>23</xdr:row>
      <xdr:rowOff>214200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A50EF3A-8DDF-6299-00CE-363248575ED9}"/>
                </a:ext>
              </a:extLst>
            </xdr14:cNvPr>
            <xdr14:cNvContentPartPr/>
          </xdr14:nvContentPartPr>
          <xdr14:nvPr macro=""/>
          <xdr14:xfrm>
            <a:off x="10324800" y="3815820"/>
            <a:ext cx="647640" cy="3074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A50EF3A-8DDF-6299-00CE-363248575ED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315800" y="3807180"/>
              <a:ext cx="66528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914160</xdr:colOff>
      <xdr:row>32</xdr:row>
      <xdr:rowOff>128880</xdr:rowOff>
    </xdr:from>
    <xdr:to>
      <xdr:col>11</xdr:col>
      <xdr:colOff>89521</xdr:colOff>
      <xdr:row>33</xdr:row>
      <xdr:rowOff>176760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5C3C6FF-D152-1F54-0DA2-F265AEFB5D41}"/>
                </a:ext>
              </a:extLst>
            </xdr14:cNvPr>
            <xdr14:cNvContentPartPr/>
          </xdr14:nvContentPartPr>
          <xdr14:nvPr macro=""/>
          <xdr14:xfrm>
            <a:off x="9768600" y="5775300"/>
            <a:ext cx="577440" cy="2307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5C3C6FF-D152-1F54-0DA2-F265AEFB5D4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59600" y="5766660"/>
              <a:ext cx="59508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0</xdr:colOff>
      <xdr:row>33</xdr:row>
      <xdr:rowOff>46182</xdr:rowOff>
    </xdr:from>
    <xdr:to>
      <xdr:col>6</xdr:col>
      <xdr:colOff>571500</xdr:colOff>
      <xdr:row>65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18B725-9128-4B58-B414-72391951A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</xdr:col>
      <xdr:colOff>359708</xdr:colOff>
      <xdr:row>47</xdr:row>
      <xdr:rowOff>114489</xdr:rowOff>
    </xdr:from>
    <xdr:to>
      <xdr:col>2</xdr:col>
      <xdr:colOff>387428</xdr:colOff>
      <xdr:row>48</xdr:row>
      <xdr:rowOff>106730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5B758FC1-86CC-3E26-D4F5-5B1C94BBB8DC}"/>
                </a:ext>
              </a:extLst>
            </xdr14:cNvPr>
            <xdr14:cNvContentPartPr/>
          </xdr14:nvContentPartPr>
          <xdr14:nvPr macro=""/>
          <xdr14:xfrm>
            <a:off x="2489400" y="8476951"/>
            <a:ext cx="27720" cy="174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5B758FC1-86CC-3E26-D4F5-5B1C94BBB8D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480760" y="8468311"/>
              <a:ext cx="4536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988988</xdr:colOff>
      <xdr:row>46</xdr:row>
      <xdr:rowOff>104608</xdr:rowOff>
    </xdr:from>
    <xdr:to>
      <xdr:col>2</xdr:col>
      <xdr:colOff>1010948</xdr:colOff>
      <xdr:row>47</xdr:row>
      <xdr:rowOff>24130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39E0976-8CF9-4202-12F2-BCF3E7625CAF}"/>
                </a:ext>
              </a:extLst>
            </xdr14:cNvPr>
            <xdr14:cNvContentPartPr/>
          </xdr14:nvContentPartPr>
          <xdr14:nvPr macro=""/>
          <xdr14:xfrm>
            <a:off x="3118680" y="8284711"/>
            <a:ext cx="21960" cy="1018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39E0976-8CF9-4202-12F2-BCF3E7625C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10040" y="8275711"/>
              <a:ext cx="3960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337729</xdr:colOff>
      <xdr:row>46</xdr:row>
      <xdr:rowOff>28648</xdr:rowOff>
    </xdr:from>
    <xdr:to>
      <xdr:col>3</xdr:col>
      <xdr:colOff>347089</xdr:colOff>
      <xdr:row>46</xdr:row>
      <xdr:rowOff>104248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CB68A7-8200-1D49-F08D-E5E278CE6580}"/>
                </a:ext>
              </a:extLst>
            </xdr14:cNvPr>
            <xdr14:cNvContentPartPr/>
          </xdr14:nvContentPartPr>
          <xdr14:nvPr macro=""/>
          <xdr14:xfrm>
            <a:off x="3756960" y="8208751"/>
            <a:ext cx="9360" cy="756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CB68A7-8200-1D49-F08D-E5E278CE658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747960" y="8199751"/>
              <a:ext cx="2700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954769</xdr:colOff>
      <xdr:row>45</xdr:row>
      <xdr:rowOff>10847</xdr:rowOff>
    </xdr:from>
    <xdr:to>
      <xdr:col>3</xdr:col>
      <xdr:colOff>961609</xdr:colOff>
      <xdr:row>45</xdr:row>
      <xdr:rowOff>77447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3850193-50F0-1208-BEB9-AF9BA084779D}"/>
                </a:ext>
              </a:extLst>
            </xdr14:cNvPr>
            <xdr14:cNvContentPartPr/>
          </xdr14:nvContentPartPr>
          <xdr14:nvPr macro=""/>
          <xdr14:xfrm>
            <a:off x="4374000" y="8008591"/>
            <a:ext cx="6840" cy="666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3850193-50F0-1208-BEB9-AF9BA08477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365000" y="7999951"/>
              <a:ext cx="2448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13356</xdr:colOff>
      <xdr:row>36</xdr:row>
      <xdr:rowOff>10179</xdr:rowOff>
    </xdr:from>
    <xdr:to>
      <xdr:col>3</xdr:col>
      <xdr:colOff>49474</xdr:colOff>
      <xdr:row>39</xdr:row>
      <xdr:rowOff>146382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C1CDCB-B97F-5BB0-4D20-6B18AEA06D6A}"/>
                </a:ext>
              </a:extLst>
            </xdr14:cNvPr>
            <xdr14:cNvContentPartPr/>
          </xdr14:nvContentPartPr>
          <xdr14:nvPr macro=""/>
          <xdr14:xfrm>
            <a:off x="2476386" y="6837391"/>
            <a:ext cx="1321512" cy="69038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C1CDCB-B97F-5BB0-4D20-6B18AEA06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355280" y="7079791"/>
              <a:ext cx="1335600" cy="700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7:45.4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7:32.2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1 598 24575,'1'0'0,"0"0"0,1 1 0,-1-1 0,0 1 0,0-1 0,1 1 0,-1 0 0,0-1 0,0 1 0,0 0 0,0 0 0,0 0 0,0 0 0,0 0 0,0 0 0,0 0 0,0 0 0,-1 0 0,2 3 0,15 30 0,-10-20 0,14 27 0,54 76 0,-73-115 0,0 1 0,0-1 0,0 1 0,1-1 0,-1 0 0,1 0 0,0 0 0,-1 0 0,1 0 0,0-1 0,0 1 0,0-1 0,0 0 0,0 0 0,0 0 0,1 0 0,-1 0 0,0-1 0,1 1 0,-1-1 0,0 0 0,4 0 0,4-2 0,0-1 0,0 1 0,-1-1 0,1-1 0,15-8 0,143-72 0,159-109 0,-153 86 0,609-316 0,-749 408-1365,-20 10-5461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7:33.57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1 426 24575,'1'7'0,"1"0"0,0 0 0,0 0 0,0 0 0,1 0 0,1 0 0,6 11 0,-3-5 0,-1-3 0,2 6 0,0-1 0,1 0 0,18 23 0,-24-35 0,0 1 0,0-1 0,1 0 0,-1 0 0,1 0 0,0 0 0,0 0 0,0-1 0,0 0 0,1 0 0,-1 0 0,0 0 0,1-1 0,0 0 0,-1 0 0,1 0 0,0 0 0,6 0 0,7-3 0,-1 1 0,1-2 0,-1 0 0,29-10 0,70-32 0,-91 35 0,729-347 75,-377 170-1515,-337 168-5386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8:58.1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7829,'4'62'638,"4"-1"0,16 71 0,2 7-669,-23-110 41,-3-20 2,1 0 0,0 0-1,1 0 1,4 15 0,-5-23-32,-1-24-341,-2 6 227,0 0 1,-1 1 0,-8-26-1,2 7 17,-20-130 383,14 73 939,37 358-2224,-14-204-1468,-7-50-963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8:59.0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 36 7685,'0'0'706,"-7"19"-740,6 29 49,0-21-29,1 0 1,3 28-1,-1-49 27,-1 0-1,1 1 0,0-1 0,0 0 0,1 0 1,-1 0-1,1 0 0,1-1 0,7 11 0,-11-16 16,1 0-1,-1-1 1,1 1-1,-1 0 1,1 0-1,-1 0 1,1-1-1,-1 1 1,0 0-1,1 0 1,-1-1-1,1 1 1,-1 0-1,1-1 1,-1 1-1,0 0 1,1-1-1,-1 1 1,0-1-1,1 1 1,-1-1-1,0 1 1,0-1-1,0 1 1,1-1-1,-1 1 1,0-1-1,0 1 1,0-1-1,0 1 1,0-1-1,0 1 1,0-1-1,0 1 1,0-1-1,0 1 1,0-2-1,3-24 538,-3 26-546,5-201 4924,-5 162-3899,0 39-1168,0 24-2556,1 35-4730,5-39 4919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8:59.6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26 7705,'1'-1'305,"0"1"0,1-1 0,-1 0 0,0 0 0,-1 0 0,1 0 0,0 0 0,0 0 0,0 0 0,0 0 0,-1 0 0,1 0 0,-1 0 0,1-1 0,-1 1 0,1 0 0,-1 0 0,1-1 0,-1 1 0,0 0 0,0-2 0,0 2-147,0 33-268,0-24 64,2 45-462,-1 18-801,-4-25-2778,8-48 1346,1-5 673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9:00.3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3 10845,'3'-2'164,"0"2"152,-1 0 684,0 0-144,-2 8-564,0 0-176,0 22-128,0-17-8,0 1-152,0 2-436,-9 20-2040,5-17-144,4 1 3,-6 0 517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9:01.7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530 952 12965,'0'0'43,"0"0"-1,0 0 0,0 0 1,0 0-1,0 0 1,1 0-1,-1 0 1,0 0-1,0 0 0,0 0 1,0 1-1,0-1 1,0 0-1,0 0 1,1 0-1,-1 0 0,0 0 1,0 0-1,0 0 1,0 0-1,0 0 0,0 0 1,1 0-1,-1 0 1,0 0-1,0 0 1,0 0-1,0 0 0,0 0 1,0 0-1,0 0 1,1-1-1,-1 1 1,0 0-1,0 0 0,0 0 1,0 0-1,0 0 1,0 0-1,0 0 1,0 0-1,1 0 0,-1 0 1,0-1-1,0 1 1,0 0-1,0 0 0,0 0 1,0 0-1,0 0 1,0 0-1,0 0 1,0-1-1,0 1 0,0 0 1,0 0-1,0 0 1,0 0-1,0 0 1,0-1-1,3 18-117,2 7-100,5 12-359,-1 0 1,-2 0 0,4 69-1,-10-98 414,0 66-400,-5-76 620,0-1-25,-1-1 0,1 0 0,0 0 0,1 0 0,-1 0 0,1 0 0,0-1 0,1 0-1,-1 1 1,1-1 0,0 0 0,1 0 0,-2-9 0,0-9 239,0 0-1,3-31 1,0 45-256,0 0-18,2-1 0,-1 0 0,1 1 0,1-1 0,0 1 0,0 0 0,1 0 0,1 0 0,0 1 0,0-1 0,0 1 0,1 0 0,1 1 0,-1-1 0,1 1 0,1 0 0,0 1 0,17-13 0,-23 19-55,0-1-1,0 1 1,0-1 0,0 1 0,1 0-1,-1 0 1,0 0 0,1 0 0,-1 0-1,1 1 1,-1-1 0,1 1 0,-1 0-1,5 0 1,-6 0-83,1 0 0,-1 0 0,0 1 0,1-1 0,-1 1 1,0-1-1,1 1 0,-1 0 0,0 0 0,0-1 0,0 1 0,1 0 0,-1 0 0,0 0 0,0 0 0,-1 0 0,1 0 0,0 1 0,1 0 1,0 3-301,0 0 1,0-1 0,-1 1 0,1 0 0,-1 0 0,0 0 0,0 1 0,-1-1 0,0 0 0,0 0 0,0 0 0,-1 8 0,-2 0-210,-1 1-1,0-1 0,0 0 1,-9 18-1,10-24 1005,-1 0 1,1-1-1,-1 0 0,0 0 0,0 0 1,-1 0-1,0-1 0,0 1 0,0-1 0,-10 8 1,12-13 128,1 1 1,0 0-1,0 0 1,0-1 0,0 1-1,-1-1 1,1 0 0,0 0-1,-1 0 1,-3 0 0,-1 0-61,7 0-428,6 0-24,6 0 24,0 1 0,0 0 0,0 0 0,0 1 0,-1 1-1,15 5 1,-10-2-581,16 6 1156,38 20 1,-25-1-2729,-40-27 743,0 1 0,0 0 0,-1 0 0,0 0 0,7 10 0,-9-10-1217</inkml:trace>
  <inkml:trace contextRef="#ctx0" brushRef="#br0" timeOffset="433.94">887 705 9805,'6'-7'480,"42"-50"3307,-43 52-3646,0 1 0,1-1 0,-1 1 0,1 0 1,0 0-1,0 1 0,0-1 0,9-2 0,-12 5-132,-1 0 0,0 0 0,1 0 0,-1 1 0,1-1 0,0 1 0,-1-1-1,1 1 1,-1 0 0,1 0 0,-1 0 0,1 1 0,0-1 0,-1 1 0,1-1 0,-1 1 0,1 0 0,-1 0 0,0 0 0,1 0-1,2 2 1,-2 0-6,-1-1 0,0 0 0,0 1 0,0-1 0,0 1 0,-1 0 0,1 0 0,-1 0 0,0 0 0,0 0 0,0 0 0,0 0 0,0 0-1,0 0 1,-1 3 0,1 4-25,0 0-1,-1 0 0,0-1 0,-1 1 0,0 0 1,-1-1-1,0 1 0,0-1 0,-1 1 1,-6 11-1,-49 83 498,66-104-460,1 0-1,-1-1 1,0 0 0,12-3-1,35-9-1040,-10 10-3185,-5 3-2731</inkml:trace>
  <inkml:trace contextRef="#ctx0" brushRef="#br0" timeOffset="777.21">1233 1038 15821,'-6'4'24,"3"0"96,0 1 224,2-4-195,-1 1-121,2-1-16,9-1-36,1 0-4,2 0-32,1 0-93,4 0-219,24-7-1632,-20 7 184,0 0-680,1 0-784,-2 0 423</inkml:trace>
  <inkml:trace contextRef="#ctx0" brushRef="#br0" timeOffset="1229.08">1303 1161 13137,'-24'15'448,"14"-9"-16,0-1 116,4-2-172,0 0-84,3-2-8,23-1-200,-7 0-108,4-9 16,6 0-156,1 1-296,5 1-592,29-6-2872,-27 4 476,-2 2 611,0 0 705</inkml:trace>
  <inkml:trace contextRef="#ctx0" brushRef="#br0" timeOffset="1569.87">1856 940 13645,'-1'-3'95,"0"0"-1,1 0 1,-1 0 0,-1 0-1,1 0 1,0 0-1,-1 1 1,1-1 0,-1 0-1,0 1 1,0-1-1,0 1 1,0 0 0,0 0-1,-1 0 1,1 0-1,-1 0 1,1 0 0,-1 1-1,0-1 1,1 1-1,-1-1 1,0 1 0,-4-1-1,1 0-174,1 0-1,-1 0 1,0 1 0,1 0-1,-1 0 1,0 0-1,0 1 1,1-1 0,-1 1-1,0 1 1,0-1 0,0 1-1,-9 3 1,8-2-119,0 1 0,0 1 0,0-1 0,1 1 0,0 0 0,-1 1 0,2 0 1,-1 0-1,0 0 0,1 0 0,0 1 0,-4 6 0,5-5-63,0 0-1,0 0 0,1 0 1,0 1-1,0-1 0,0 1 1,-2 15-1,5-20 221,0-1 1,0 1-1,-1 0 1,2-1-1,-1 1 0,0 0 1,0-1-1,1 1 0,0 0 1,-1-1-1,1 1 0,0-1 1,0 1-1,0-1 0,1 0 1,-1 1-1,1-1 1,-1 0-1,1 0 0,0 0 1,0 0-1,-1 0 0,1 0 1,1-1-1,-1 1 0,0-1 1,0 1-1,1-1 0,-1 0 1,0 0-1,4 1 0,6 2 151,-1-2-1,1 0 1,0 0-1,-1-1 1,18 0-1,-25-2 66,-1 0 0,1 0 0,-1 0-1,1 0 1,-1 0 0,0-1 0,0 0 0,1 1-1,-1-1 1,-1-1 0,1 1 0,0 0 0,0-1 0,-1 1-1,1-1 1,-1 0 0,0 0 0,3-5 0,2-3 398,0 0 1,-1 0 0,-1 0-1,7-18 1,-9 18-424,0 1 1,-1-1-1,0 0 0,0-17 1,-2 47-288,1 6 72,1 0 0,9 39 0,-6-38-29,-1-1 1,2 43-1,-7-67 52,1 0 1,0 0-1,0 0 0,0 0 1,-1 0-1,1 0 1,0 0-1,-1 0 0,1 0 1,-1-1-1,1 1 1,-1 0-1,1 0 0,-1 0 1,1-1-1,-1 1 1,0 0-1,1-1 0,-1 1 1,0-1-1,0 1 1,0-1-1,1 1 0,-1-1 1,-2 1-1,-1 1-308,0-1 1,-1 0-1,1 0 1,0 0-1,-1 0 0,-5-1 1,2 0-699,0 0 1,0 0 0,0-1-1,1 0 1,-1-1 0,-14-4-1,5-2-994,1 0 374</inkml:trace>
  <inkml:trace contextRef="#ctx0" brushRef="#br0" timeOffset="2128.98">2022 875 12089,'0'-1'162,"1"1"0,0-1 0,-1 0 0,1 0 0,0 0 0,-1 0 1,1 0-1,-1 0 0,1 0 0,-1 0 0,0 0 0,1 0 0,-1 0 0,0 0 0,0 0 0,0 0 0,0-1 0,0 0 0,5-18 487,-3 17-649,-1 0 0,1 0 0,0 0 0,0 1 0,1-1 0,-1 1 0,0 0 0,1 0-1,-1 0 1,1 0 0,0 0 0,0 0 0,0 0 0,0 1 0,0 0 0,0 0 0,0 0 0,6-2-1,-7 3-1,1-1 0,-1 1 1,1 0-1,-1 0 0,1 0 0,-1 0 0,1 0 0,-1 0 0,1 1 0,-1-1 0,1 1 0,-1 0 0,1 0 0,-1 0 0,0 0 0,1 0 0,-1 0 0,0 1 0,0-1 0,0 1 0,0-1 0,0 1 0,0 0 0,-1 0 0,2 2 0,0 0-115,-1 0-1,1 0 1,-1 1 0,-1-1-1,1 1 1,-1 0-1,1-1 1,-1 1-1,-1 0 1,1 0 0,-1 0-1,1-1 1,-1 1-1,-1 0 1,1 0 0,-1 0-1,0 0 1,0-1-1,0 1 1,-1 0 0,1-1-1,-4 5 1,-5 7-184,-10 13 552,26-30 20,0 1 0,1-1 0,-1 1 0,1 1 0,-1-1 0,0 1 0,0 0 1,1 1-1,7 2 0,-4 2-202,-5-4-63,-1 1 1,1 0-1,-1 0 1,0 0-1,1 0 1,-1 1-1,6 7 1,-9-10-35,-1 0 0,1 0 0,-1 0 0,1 0 1,-1 0-1,1 0 0,-1 0 0,0 0 0,0 0 0,1 1 0,-1-1 1,0 0-1,0 0 0,0 0 0,0 0 0,0 1 0,-1 0 1,0 1-69,1-1 1,-1 0 0,-1 0 0,1 0 0,0 0 0,0 0-1,-1 0 1,1 0 0,-1 0 0,0 0 0,-2 2 0,2-2-32,-14 12-918,0-1 0,-17 11 1,28-21 686,0 0-1,-1 0 1,1 0 0,-1 0 0,0-1 0,0 0 0,0 0 0,0-1-1,0 0 1,0 0 0,0 0 0,-11 0 0,-20-9-3412</inkml:trace>
  <inkml:trace contextRef="#ctx0" brushRef="#br0" timeOffset="2490.85">2446 718 10641,'0'91'5032,"0"86"-6042,-9-38-5697,6-102 3209,0-15 1280</inkml:trace>
  <inkml:trace contextRef="#ctx0" brushRef="#br0" timeOffset="2829.67">2405 859 12185,'-7'-3'76,"-2"3"40,3 0 52,-1 0-52,3 0-48,-6 16-500,8-9-160,2 2-372,0 22-3704,9-21 2451,1 0 401</inkml:trace>
  <inkml:trace contextRef="#ctx0" brushRef="#br0" timeOffset="2830.67">2671 946 15581,'3'0'228,"-2"0"44,2 0 877</inkml:trace>
  <inkml:trace contextRef="#ctx0" brushRef="#br0" timeOffset="3359.22">2256 211 12045,'-52'-15'484,"0"3"0,0 2-1,-85-6 1,-198 9 1423,226 13-965,1 5 0,0 5-1,-154 42 1,236-51-711,-78 21 1257,-153 63 0,78-5-747,143-64-660,0 2 0,2 1 0,-37 36 0,54-46-71,-11 10-13,1 0-1,2 2 1,0 0-1,2 2 1,1 1-1,-23 41 1,31-42-306,1 1 0,1 0 1,1 0-1,2 1 0,1 0 1,1 1-1,-4 60 1,11-65-107,1 0-1,1 0 1,1-1 0,2 0 0,0 1 0,2-2 0,1 1 0,20 45 0,-27-69 390,9 22-92,1-1-1,1 0 0,1-1 0,2 0 1,-1-1-1,2 0 0,1-1 0,1-1 1,0-1-1,1-1 0,28 20 0,-16-15 83,2-1 0,0-2 0,1-1-1,1-1 1,1-3 0,60 18-1,-74-25 23,24 7-6,1-2 0,0-2 0,49 3-1,122-6-42,-197-7 53,82 0-86,191-26 0,256-74-77,-392 62 260,282-108 1,-160 26 149,-228 95-67,-2-2-1,61-42 1,166-134 1313,-245 178-1003,-2-1 0,32-36 0,-45 41 105,-2 0-1,17-29 0,-28 42-432,8-10 289,-2-1 0,0 0 0,-1-1 0,-1 0 0,0 0 0,-2 0 0,0-1 0,2-26 0,-7 47-431,3-30 775,2-60 0,-7 76-643,0-1 1,-1 0-1,0 1 0,-1-1 1,-1 1-1,0-1 1,-11-22-1,3 13-97,-1 2-1,-1 0 1,-1 0-1,-1 1 1,-1 1 0,-1 1-1,-1 0 1,0 1 0,-1 2-1,-39-26 1,31 25-66,-1 1 1,0 1-1,-33-11 1,-20-5-229,-1 3-1,-1 4 1,-129-20 0,104 32-1553,-196 4 0,211 12-316,-118 22 0,-339 77-6549,239-22 3480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8530F-F838-4DD7-936B-13DF234F641E}" name="Table2" displayName="Table2" ref="B6:I12" totalsRowShown="0" headerRowDxfId="6">
  <autoFilter ref="B6:I12" xr:uid="{EB38530F-F838-4DD7-936B-13DF234F641E}"/>
  <tableColumns count="8">
    <tableColumn id="1" xr3:uid="{6227DF8B-AD32-4AE6-AFBB-9CCACCD2B61A}" name="Hours Studied"/>
    <tableColumn id="2" xr3:uid="{A0EB0E58-AEBF-4D57-889D-2EB53020E500}" name="Actual Exam Score"/>
    <tableColumn id="3" xr3:uid="{28A8F314-CDCB-4E06-96DC-67E8E8D4D13E}" name="Predicted Exam Score" dataDxfId="5"/>
    <tableColumn id="7" xr3:uid="{4A43ABF6-04D4-4C86-BEED-E8DE900F2ABE}" name="Mean of X" dataDxfId="4"/>
    <tableColumn id="8" xr3:uid="{CA0AF873-98EF-40EA-9F53-2EA2736048C8}" name="Mean of Y" dataDxfId="3"/>
    <tableColumn id="4" xr3:uid="{C81047F9-613D-49BD-94C1-72343CD61941}" name="Error / Residue" dataDxfId="2">
      <calculatedColumnFormula>Table2[[#This Row],[Predicted Exam Score]]-Table2[[#This Row],[Actual Exam Score]]</calculatedColumnFormula>
    </tableColumn>
    <tableColumn id="5" xr3:uid="{C32B23BA-CEE4-4C56-9ED7-84E3D4C23E5D}" name="Squared Error/Residues" dataDxfId="1">
      <calculatedColumnFormula>Table2[[#This Row],[Error / Residue]]^2</calculatedColumnFormula>
    </tableColumn>
    <tableColumn id="6" xr3:uid="{FB6101C7-06D0-465B-A04D-9FF7D22DCB47}" name="Y mean" dataDxfId="0">
      <calculatedColumnFormula>AVERAGE(C7:C11)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2097-A79C-44F5-919E-405394521D77}">
  <dimension ref="A1:I29"/>
  <sheetViews>
    <sheetView workbookViewId="0">
      <selection activeCell="A16" sqref="A16:B18"/>
    </sheetView>
  </sheetViews>
  <sheetFormatPr defaultRowHeight="14.45"/>
  <cols>
    <col min="1" max="1" width="17.42578125" bestFit="1" customWidth="1"/>
    <col min="2" max="2" width="24.7109375" bestFit="1" customWidth="1"/>
    <col min="3" max="3" width="13.42578125" bestFit="1" customWidth="1"/>
    <col min="4" max="4" width="17" bestFit="1" customWidth="1"/>
  </cols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0.96203053082027878</v>
      </c>
    </row>
    <row r="5" spans="1:9" ht="18">
      <c r="A5" t="s">
        <v>3</v>
      </c>
      <c r="B5" s="14">
        <v>0.92550274223034734</v>
      </c>
    </row>
    <row r="6" spans="1:9">
      <c r="A6" t="s">
        <v>4</v>
      </c>
      <c r="B6">
        <v>0.90067032297379646</v>
      </c>
    </row>
    <row r="7" spans="1:9">
      <c r="A7" t="s">
        <v>5</v>
      </c>
      <c r="B7">
        <v>2.3309511649396133</v>
      </c>
    </row>
    <row r="8" spans="1:9" ht="15" thickBot="1">
      <c r="A8" s="1" t="s">
        <v>6</v>
      </c>
      <c r="B8" s="1">
        <v>5</v>
      </c>
    </row>
    <row r="10" spans="1:9" ht="1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1</v>
      </c>
      <c r="C12">
        <v>202.5</v>
      </c>
      <c r="D12">
        <v>202.5</v>
      </c>
      <c r="E12">
        <v>37.269938650306706</v>
      </c>
      <c r="F12">
        <v>8.8307296499460803E-3</v>
      </c>
    </row>
    <row r="13" spans="1:9">
      <c r="A13" t="s">
        <v>14</v>
      </c>
      <c r="B13">
        <v>3</v>
      </c>
      <c r="C13">
        <v>16.300000000000018</v>
      </c>
      <c r="D13">
        <v>5.4333333333333398</v>
      </c>
    </row>
    <row r="14" spans="1:9" ht="15" thickBot="1">
      <c r="A14" s="1" t="s">
        <v>15</v>
      </c>
      <c r="B14" s="1">
        <v>4</v>
      </c>
      <c r="C14" s="1">
        <v>218.8</v>
      </c>
      <c r="D14" s="1"/>
      <c r="E14" s="1"/>
      <c r="F14" s="1"/>
    </row>
    <row r="15" spans="1:9" ht="1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65.7</v>
      </c>
      <c r="C17">
        <v>2.4447222064411886</v>
      </c>
      <c r="D17">
        <v>26.874219012245273</v>
      </c>
      <c r="E17">
        <v>1.1305834680166792E-4</v>
      </c>
      <c r="F17">
        <v>57.919802846666201</v>
      </c>
      <c r="G17">
        <v>73.480197153333805</v>
      </c>
      <c r="H17">
        <v>57.919802846666201</v>
      </c>
      <c r="I17">
        <v>73.480197153333805</v>
      </c>
    </row>
    <row r="18" spans="1:9" ht="15" thickBot="1">
      <c r="A18" s="1" t="s">
        <v>24</v>
      </c>
      <c r="B18" s="1">
        <v>4.4999999999999982</v>
      </c>
      <c r="C18" s="1">
        <v>0.73711147958319978</v>
      </c>
      <c r="D18" s="1">
        <v>6.1049110272228111</v>
      </c>
      <c r="E18" s="1">
        <v>8.830729649946089E-3</v>
      </c>
      <c r="F18" s="1">
        <v>2.1541822952182361</v>
      </c>
      <c r="G18" s="1">
        <v>6.8458177047817603</v>
      </c>
      <c r="H18" s="1">
        <v>2.1541822952182361</v>
      </c>
      <c r="I18" s="1">
        <v>6.8458177047817603</v>
      </c>
    </row>
    <row r="22" spans="1:9">
      <c r="A22" t="s">
        <v>25</v>
      </c>
    </row>
    <row r="23" spans="1:9" ht="15" thickBot="1"/>
    <row r="24" spans="1:9">
      <c r="A24" s="2" t="s">
        <v>26</v>
      </c>
      <c r="B24" s="2" t="s">
        <v>27</v>
      </c>
      <c r="C24" s="2" t="s">
        <v>28</v>
      </c>
      <c r="D24" s="2" t="s">
        <v>29</v>
      </c>
    </row>
    <row r="25" spans="1:9">
      <c r="A25">
        <v>1</v>
      </c>
      <c r="B25">
        <v>70.2</v>
      </c>
      <c r="C25">
        <v>-2.2000000000000028</v>
      </c>
      <c r="D25">
        <v>-1.0898302901597572</v>
      </c>
    </row>
    <row r="26" spans="1:9">
      <c r="A26">
        <v>2</v>
      </c>
      <c r="B26">
        <v>74.7</v>
      </c>
      <c r="C26">
        <v>2.2999999999999972</v>
      </c>
      <c r="D26">
        <v>1.1393680306215614</v>
      </c>
    </row>
    <row r="27" spans="1:9">
      <c r="A27">
        <v>3</v>
      </c>
      <c r="B27">
        <v>79.2</v>
      </c>
      <c r="C27">
        <v>1.7999999999999972</v>
      </c>
      <c r="D27">
        <v>0.89167932831252605</v>
      </c>
    </row>
    <row r="28" spans="1:9">
      <c r="A28">
        <v>4</v>
      </c>
      <c r="B28">
        <v>83.699999999999989</v>
      </c>
      <c r="C28">
        <v>-1.6999999999999886</v>
      </c>
      <c r="D28">
        <v>-0.8421415878507148</v>
      </c>
    </row>
    <row r="29" spans="1:9" ht="15" thickBot="1">
      <c r="A29" s="1">
        <v>5</v>
      </c>
      <c r="B29" s="1">
        <v>88.199999999999989</v>
      </c>
      <c r="C29" s="1">
        <v>-0.19999999999998863</v>
      </c>
      <c r="D29" s="1">
        <v>-9.907548092360853E-2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6AE4-764C-441D-9745-E903D2F26ECE}">
  <dimension ref="A2:M32"/>
  <sheetViews>
    <sheetView tabSelected="1" topLeftCell="A9" zoomScale="80" zoomScaleNormal="80" workbookViewId="0">
      <selection activeCell="F7" sqref="F7:F12"/>
    </sheetView>
  </sheetViews>
  <sheetFormatPr defaultRowHeight="14.45"/>
  <cols>
    <col min="1" max="1" width="14.85546875" bestFit="1" customWidth="1"/>
    <col min="2" max="2" width="21" customWidth="1"/>
    <col min="3" max="3" width="18.7109375" bestFit="1" customWidth="1"/>
    <col min="4" max="4" width="23.7109375" bestFit="1" customWidth="1"/>
    <col min="5" max="6" width="23.7109375" customWidth="1"/>
    <col min="7" max="7" width="15.7109375" bestFit="1" customWidth="1"/>
    <col min="10" max="10" width="22" bestFit="1" customWidth="1"/>
    <col min="11" max="11" width="20.42578125" bestFit="1" customWidth="1"/>
    <col min="12" max="12" width="14.28515625" bestFit="1" customWidth="1"/>
    <col min="13" max="13" width="17.7109375" bestFit="1" customWidth="1"/>
  </cols>
  <sheetData>
    <row r="2" spans="1:13">
      <c r="B2" s="4" t="s">
        <v>30</v>
      </c>
    </row>
    <row r="4" spans="1:13" ht="15" thickBot="1">
      <c r="B4" s="7" t="s">
        <v>31</v>
      </c>
    </row>
    <row r="5" spans="1:13" ht="15" thickBot="1">
      <c r="B5" s="10" t="s">
        <v>32</v>
      </c>
      <c r="C5" s="10" t="s">
        <v>33</v>
      </c>
      <c r="D5" t="s">
        <v>34</v>
      </c>
      <c r="G5" s="17" t="s">
        <v>35</v>
      </c>
      <c r="H5" s="18"/>
      <c r="J5" s="19" t="s">
        <v>36</v>
      </c>
      <c r="K5" s="20"/>
      <c r="L5" s="21" t="s">
        <v>37</v>
      </c>
      <c r="M5" s="22"/>
    </row>
    <row r="6" spans="1:13">
      <c r="B6" s="4" t="s">
        <v>24</v>
      </c>
      <c r="C6" s="6" t="s">
        <v>38</v>
      </c>
      <c r="D6" s="5" t="s">
        <v>39</v>
      </c>
      <c r="E6" s="16" t="s">
        <v>40</v>
      </c>
      <c r="F6" s="16" t="s">
        <v>41</v>
      </c>
      <c r="G6" s="8" t="s">
        <v>42</v>
      </c>
      <c r="H6" s="8" t="s">
        <v>43</v>
      </c>
      <c r="I6" s="4" t="s">
        <v>44</v>
      </c>
      <c r="J6" s="12" t="s">
        <v>45</v>
      </c>
      <c r="K6" s="12" t="s">
        <v>46</v>
      </c>
      <c r="L6" s="4" t="s">
        <v>47</v>
      </c>
      <c r="M6" s="4" t="s">
        <v>48</v>
      </c>
    </row>
    <row r="7" spans="1:13">
      <c r="B7">
        <v>1</v>
      </c>
      <c r="C7">
        <v>68</v>
      </c>
      <c r="D7">
        <v>70.2</v>
      </c>
      <c r="E7">
        <v>3</v>
      </c>
      <c r="F7">
        <v>79.2</v>
      </c>
      <c r="G7">
        <f>Table2[[#This Row],[Predicted Exam Score]]-Table2[[#This Row],[Actual Exam Score]]</f>
        <v>2.2000000000000028</v>
      </c>
      <c r="H7">
        <f>Table2[[#This Row],[Error / Residue]]^2</f>
        <v>4.8400000000000123</v>
      </c>
      <c r="I7" s="4">
        <v>79.2</v>
      </c>
      <c r="J7">
        <f>Table2[[#This Row],[Predicted Exam Score]]-Table2[[#This Row],[Y mean]]</f>
        <v>-9</v>
      </c>
      <c r="K7">
        <f>J7^2</f>
        <v>81</v>
      </c>
      <c r="L7">
        <f>Table2[[#This Row],[Actual Exam Score]]-Table2[[#This Row],[Y mean]]</f>
        <v>-11.200000000000003</v>
      </c>
      <c r="M7">
        <f>L7^2</f>
        <v>125.44000000000007</v>
      </c>
    </row>
    <row r="8" spans="1:13">
      <c r="B8">
        <v>2</v>
      </c>
      <c r="C8">
        <v>77</v>
      </c>
      <c r="D8">
        <v>74.7</v>
      </c>
      <c r="E8">
        <v>3</v>
      </c>
      <c r="F8">
        <v>79.2</v>
      </c>
      <c r="G8">
        <f>Table2[[#This Row],[Predicted Exam Score]]-Table2[[#This Row],[Actual Exam Score]]</f>
        <v>-2.2999999999999972</v>
      </c>
      <c r="H8">
        <f>Table2[[#This Row],[Error / Residue]]^2</f>
        <v>5.2899999999999867</v>
      </c>
      <c r="I8" s="4">
        <v>79.2</v>
      </c>
      <c r="J8">
        <f>Table2[[#This Row],[Predicted Exam Score]]-Table2[[#This Row],[Y mean]]</f>
        <v>-4.5</v>
      </c>
      <c r="K8">
        <f t="shared" ref="K8:K11" si="0">J8^2</f>
        <v>20.25</v>
      </c>
      <c r="L8">
        <f>Table2[[#This Row],[Actual Exam Score]]-Table2[[#This Row],[Y mean]]</f>
        <v>-2.2000000000000028</v>
      </c>
      <c r="M8">
        <f t="shared" ref="M8:M11" si="1">L8^2</f>
        <v>4.8400000000000123</v>
      </c>
    </row>
    <row r="9" spans="1:13">
      <c r="B9">
        <v>3</v>
      </c>
      <c r="C9">
        <v>81</v>
      </c>
      <c r="D9">
        <v>79.2</v>
      </c>
      <c r="E9">
        <v>3</v>
      </c>
      <c r="F9">
        <v>79.2</v>
      </c>
      <c r="G9">
        <f>Table2[[#This Row],[Predicted Exam Score]]-Table2[[#This Row],[Actual Exam Score]]</f>
        <v>-1.7999999999999972</v>
      </c>
      <c r="H9">
        <f>Table2[[#This Row],[Error / Residue]]^2</f>
        <v>3.2399999999999896</v>
      </c>
      <c r="I9" s="4">
        <v>79.2</v>
      </c>
      <c r="J9">
        <f>Table2[[#This Row],[Predicted Exam Score]]-Table2[[#This Row],[Y mean]]</f>
        <v>0</v>
      </c>
      <c r="K9">
        <f t="shared" si="0"/>
        <v>0</v>
      </c>
      <c r="L9">
        <f>Table2[[#This Row],[Actual Exam Score]]-Table2[[#This Row],[Y mean]]</f>
        <v>1.7999999999999972</v>
      </c>
      <c r="M9">
        <f t="shared" si="1"/>
        <v>3.2399999999999896</v>
      </c>
    </row>
    <row r="10" spans="1:13">
      <c r="B10">
        <v>4</v>
      </c>
      <c r="C10">
        <v>82</v>
      </c>
      <c r="D10">
        <v>83.699999999999989</v>
      </c>
      <c r="E10">
        <v>3</v>
      </c>
      <c r="F10">
        <v>79.2</v>
      </c>
      <c r="G10">
        <f>Table2[[#This Row],[Predicted Exam Score]]-Table2[[#This Row],[Actual Exam Score]]</f>
        <v>1.6999999999999886</v>
      </c>
      <c r="H10">
        <f>Table2[[#This Row],[Error / Residue]]^2</f>
        <v>2.8899999999999615</v>
      </c>
      <c r="I10" s="4">
        <v>79.2</v>
      </c>
      <c r="J10">
        <f>Table2[[#This Row],[Predicted Exam Score]]-Table2[[#This Row],[Y mean]]</f>
        <v>4.4999999999999858</v>
      </c>
      <c r="K10">
        <f t="shared" si="0"/>
        <v>20.249999999999872</v>
      </c>
      <c r="L10">
        <f>Table2[[#This Row],[Actual Exam Score]]-Table2[[#This Row],[Y mean]]</f>
        <v>2.7999999999999972</v>
      </c>
      <c r="M10">
        <f t="shared" si="1"/>
        <v>7.8399999999999839</v>
      </c>
    </row>
    <row r="11" spans="1:13" ht="15" thickBot="1">
      <c r="B11">
        <v>5</v>
      </c>
      <c r="C11">
        <v>88</v>
      </c>
      <c r="D11" s="1">
        <v>88.199999999999989</v>
      </c>
      <c r="E11">
        <v>3</v>
      </c>
      <c r="F11">
        <v>79.2</v>
      </c>
      <c r="G11">
        <f>Table2[[#This Row],[Predicted Exam Score]]-Table2[[#This Row],[Actual Exam Score]]</f>
        <v>0.19999999999998863</v>
      </c>
      <c r="H11">
        <f>Table2[[#This Row],[Error / Residue]]^2</f>
        <v>3.9999999999995456E-2</v>
      </c>
      <c r="I11" s="4">
        <v>79.2</v>
      </c>
      <c r="J11">
        <f>Table2[[#This Row],[Predicted Exam Score]]-Table2[[#This Row],[Y mean]]</f>
        <v>8.9999999999999858</v>
      </c>
      <c r="K11">
        <f t="shared" si="0"/>
        <v>80.999999999999744</v>
      </c>
      <c r="L11">
        <f>Table2[[#This Row],[Actual Exam Score]]-Table2[[#This Row],[Y mean]]</f>
        <v>8.7999999999999972</v>
      </c>
      <c r="M11">
        <f t="shared" si="1"/>
        <v>77.439999999999955</v>
      </c>
    </row>
    <row r="12" spans="1:13">
      <c r="A12" s="4" t="s">
        <v>49</v>
      </c>
      <c r="B12" s="15">
        <f>AVERAGE(B7:B11)</f>
        <v>3</v>
      </c>
      <c r="C12" s="15">
        <f>AVERAGE(C7:C11)</f>
        <v>79.2</v>
      </c>
      <c r="E12">
        <v>3</v>
      </c>
      <c r="F12">
        <v>79.2</v>
      </c>
      <c r="G12" s="4" t="s">
        <v>35</v>
      </c>
      <c r="H12" s="4">
        <f>SUM(H7:H11)</f>
        <v>16.299999999999944</v>
      </c>
      <c r="J12" s="4" t="s">
        <v>36</v>
      </c>
      <c r="K12" s="11">
        <f>SUM(K7:K11)</f>
        <v>202.4999999999996</v>
      </c>
      <c r="L12" s="4" t="s">
        <v>37</v>
      </c>
      <c r="M12" s="11">
        <f>SUM(M7:M11)</f>
        <v>218.8</v>
      </c>
    </row>
    <row r="23" spans="1:11" ht="18">
      <c r="B23" s="9" t="s">
        <v>50</v>
      </c>
      <c r="C23" s="9">
        <f>H12</f>
        <v>16.299999999999944</v>
      </c>
    </row>
    <row r="24" spans="1:11" ht="18">
      <c r="B24" s="9" t="s">
        <v>36</v>
      </c>
      <c r="C24" s="9">
        <f>K12</f>
        <v>202.4999999999996</v>
      </c>
      <c r="I24" s="9" t="s">
        <v>51</v>
      </c>
      <c r="J24" s="9" t="s">
        <v>52</v>
      </c>
      <c r="K24" s="13">
        <f>K12/M12</f>
        <v>0.92550274223034545</v>
      </c>
    </row>
    <row r="26" spans="1:11" ht="18">
      <c r="J26" s="13" t="s">
        <v>53</v>
      </c>
      <c r="K26" s="13">
        <f>H12/M12</f>
        <v>7.4497257769652395E-2</v>
      </c>
    </row>
    <row r="27" spans="1:11" ht="15" thickBot="1"/>
    <row r="28" spans="1:11">
      <c r="A28" s="2"/>
      <c r="B28" s="2" t="s">
        <v>16</v>
      </c>
    </row>
    <row r="29" spans="1:11">
      <c r="A29" t="s">
        <v>23</v>
      </c>
      <c r="B29">
        <v>65.7</v>
      </c>
      <c r="C29" t="s">
        <v>54</v>
      </c>
    </row>
    <row r="30" spans="1:11" ht="15" thickBot="1">
      <c r="A30" s="1" t="s">
        <v>24</v>
      </c>
      <c r="B30" s="1">
        <v>4.4999999999999982</v>
      </c>
      <c r="C30" t="s">
        <v>55</v>
      </c>
    </row>
    <row r="32" spans="1:11">
      <c r="B32" t="s">
        <v>56</v>
      </c>
      <c r="C32">
        <f>B30*B12+B29</f>
        <v>79.2</v>
      </c>
    </row>
  </sheetData>
  <mergeCells count="3">
    <mergeCell ref="G5:H5"/>
    <mergeCell ref="J5:K5"/>
    <mergeCell ref="L5:M5"/>
  </mergeCells>
  <phoneticPr fontId="7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Akash Pushkar</dc:creator>
  <cp:keywords/>
  <dc:description/>
  <cp:lastModifiedBy>Guest User</cp:lastModifiedBy>
  <cp:revision/>
  <dcterms:created xsi:type="dcterms:W3CDTF">2024-02-17T16:22:40Z</dcterms:created>
  <dcterms:modified xsi:type="dcterms:W3CDTF">2024-02-24T17:12:47Z</dcterms:modified>
  <cp:category/>
  <cp:contentStatus/>
</cp:coreProperties>
</file>