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Piglet\to copy\"/>
    </mc:Choice>
  </mc:AlternateContent>
  <xr:revisionPtr revIDLastSave="0" documentId="13_ncr:1_{53DF8F73-8C31-48AC-9414-96FB7EE33005}" xr6:coauthVersionLast="47" xr6:coauthVersionMax="47" xr10:uidLastSave="{00000000-0000-0000-0000-000000000000}"/>
  <bookViews>
    <workbookView xWindow="-96" yWindow="-96" windowWidth="23232" windowHeight="13992" activeTab="4" xr2:uid="{00000000-000D-0000-FFFF-FFFF00000000}"/>
  </bookViews>
  <sheets>
    <sheet name="Istruzioni" sheetId="12" r:id="rId1"/>
    <sheet name="Dati analisi" sheetId="9" r:id="rId2"/>
    <sheet name="Dati terreno" sheetId="4" r:id="rId3"/>
    <sheet name="Dati pali" sheetId="5" r:id="rId4"/>
    <sheet name="Loads" sheetId="10" r:id="rId5"/>
    <sheet name="Armature MN" sheetId="11" r:id="rId6"/>
  </sheets>
  <externalReferences>
    <externalReference r:id="rId7"/>
  </externalReferences>
  <definedNames>
    <definedName name="Authorisation" localSheetId="4">#REF!</definedName>
    <definedName name="Authorisation">#REF!</definedName>
    <definedName name="Checked" comment="{&quot;SkabelonDesign&quot;:{&quot;type&quot;:&quot;Text&quot;,&quot;binding&quot;:&quot;Doc.Prop.Checked&quot;}}" localSheetId="4">#REF!</definedName>
    <definedName name="Checked" comment="{&quot;SkabelonDesign&quot;:{&quot;type&quot;:&quot;Text&quot;,&quot;binding&quot;:&quot;Doc.Prop.Checked&quot;}}">#REF!</definedName>
    <definedName name="Date" comment="{&quot;SkabelonDesign&quot;:{&quot;type&quot;:&quot;Text&quot;,&quot;binding&quot;:&quot;Doc.Prop.Date&quot;}}" localSheetId="4">#REF!</definedName>
    <definedName name="Date" comment="{&quot;SkabelonDesign&quot;:{&quot;type&quot;:&quot;Text&quot;,&quot;binding&quot;:&quot;Doc.Prop.Date&quot;}}">#REF!</definedName>
    <definedName name="DateMade">#REF!</definedName>
    <definedName name="Description" comment="{&quot;SkabelonDesign&quot;:{&quot;type&quot;:&quot;Text&quot;,&quot;binding&quot;:&quot;Doc.Prop.Description&quot;}}">#REF!</definedName>
    <definedName name="Drawing_Reference" comment="{&quot;SkabelonDesign&quot;:{&quot;type&quot;:&quot;Text&quot;,&quot;binding&quot;:&quot;Doc.Prop.Drawing_Reference&quot;}}">#REF!</definedName>
    <definedName name="Filename" comment="{&quot;SkabelonDesign&quot;:{&quot;type&quot;:&quot;Text&quot;,&quot;binding&quot;:&quot;Doc.Prop.Filename&quot;}}">#REF!</definedName>
    <definedName name="FireRating">[1]Data!$F$2:$F$6</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 name="JobNumber" comment="{&quot;SkabelonDesign&quot;:{&quot;type&quot;:&quot;Text&quot;,&quot;binding&quot;:&quot;Doc.Prop.JobNumber&quot;}}">#REF!</definedName>
    <definedName name="JobTitle" comment="{&quot;SkabelonDesign&quot;:{&quot;type&quot;:&quot;Text&quot;,&quot;binding&quot;:&quot;Doc.Prop.JobTitle&quot;}}">#REF!</definedName>
    <definedName name="LoadDuration">[1]Data!$E$2:$E$6</definedName>
    <definedName name="MadeBy" comment="{&quot;SkabelonDesign&quot;:{&quot;type&quot;:&quot;Text&quot;,&quot;binding&quot;:&quot;Doc.Prop.MadeBy&quot;}}">#REF!</definedName>
    <definedName name="Member_Location" comment="{&quot;SkabelonDesign&quot;:{&quot;type&quot;:&quot;Text&quot;,&quot;binding&quot;:&quot;Doc.Prop.Member_Location&quot;}}">#REF!</definedName>
    <definedName name="NationalAnnexes">OFFSET([1]Data!$B$2,0,0,COUNTA([1]Data!$B:$B,1)-2)</definedName>
    <definedName name="Rev">#REF!</definedName>
    <definedName name="Revision" comment="{&quot;SkabelonDesign&quot;:{&quot;type&quot;:&quot;Text&quot;,&quot;binding&quot;:&quot;Doc.Prop.Revision&quot;}}">#REF!</definedName>
    <definedName name="RevTable1">#REF!</definedName>
    <definedName name="ServiceClass">[1]Data!$D$2:$D$4</definedName>
    <definedName name="SheetNo" comment="{&quot;SkabelonDesign&quot;:{&quot;type&quot;:&quot;Text&quot;,&quot;binding&quot;:&quot;Doc.Prop.SheetNo&quot;}}">#REF!</definedName>
    <definedName name="SheetTable1">#REF!</definedName>
    <definedName name="SP_EXCEL_LINK_85cd3173e92e4e6fa3278d723b1b34ca" localSheetId="4" hidden="1">Loads!#REF!</definedName>
    <definedName name="SP_EXCEL_LINK_85cd3173e92e4e6fa3278d723b1b34ca" hidden="1">#REF!</definedName>
    <definedName name="TimberGrades">OFFSET([1]Data!$A$2,0,0,COUNTA([1]Data!$A:$A,1)-2)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U22" i="10" l="1"/>
  <c r="DV22" i="10"/>
  <c r="DW22" i="10"/>
  <c r="DX22" i="10"/>
  <c r="DY22" i="10"/>
  <c r="DZ22" i="10"/>
  <c r="EA22" i="10"/>
  <c r="DU23" i="10"/>
  <c r="DV23" i="10"/>
  <c r="DW23" i="10"/>
  <c r="DX23" i="10"/>
  <c r="DY23" i="10"/>
  <c r="DZ23" i="10"/>
  <c r="EA23" i="10"/>
  <c r="DT22" i="10"/>
  <c r="DT23" i="10"/>
  <c r="DF23" i="10"/>
  <c r="DG23" i="10"/>
  <c r="DH23" i="10"/>
  <c r="DI23" i="10"/>
  <c r="DJ23" i="10"/>
  <c r="DK23" i="10"/>
  <c r="DF22" i="10"/>
  <c r="DG22" i="10"/>
  <c r="DH22" i="10"/>
  <c r="DI22" i="10"/>
  <c r="DJ22" i="10"/>
  <c r="DK22" i="10"/>
  <c r="DL22" i="10"/>
  <c r="DM22" i="10"/>
  <c r="DN22" i="10"/>
  <c r="DO22" i="10"/>
  <c r="DP22" i="10"/>
  <c r="DQ22" i="10"/>
  <c r="DL23" i="10"/>
  <c r="DM23" i="10"/>
  <c r="DN23" i="10"/>
  <c r="DO23" i="10"/>
  <c r="DP23" i="10"/>
  <c r="DQ23" i="10"/>
  <c r="DC22" i="10"/>
  <c r="CT22" i="10" s="1"/>
  <c r="DC23" i="10"/>
  <c r="CT23" i="10" s="1"/>
  <c r="CX22" i="10"/>
  <c r="CY22" i="10"/>
  <c r="CZ22" i="10"/>
  <c r="DA22" i="10"/>
  <c r="DB22" i="10"/>
  <c r="CX23" i="10"/>
  <c r="CY23" i="10"/>
  <c r="CZ23" i="10"/>
  <c r="DA23" i="10"/>
  <c r="DB23" i="10"/>
  <c r="CJ22" i="10"/>
  <c r="CK22" i="10"/>
  <c r="CL22" i="10"/>
  <c r="CM22" i="10"/>
  <c r="CN22" i="10"/>
  <c r="CO22" i="10"/>
  <c r="CP22" i="10"/>
  <c r="CQ22" i="10"/>
  <c r="CR22" i="10"/>
  <c r="CS22" i="10"/>
  <c r="CJ23" i="10"/>
  <c r="CK23" i="10"/>
  <c r="CL23" i="10"/>
  <c r="CM23" i="10"/>
  <c r="CN23" i="10"/>
  <c r="CO23" i="10"/>
  <c r="CP23" i="10"/>
  <c r="CQ23" i="10"/>
  <c r="CR23" i="10"/>
  <c r="CS23" i="10"/>
  <c r="CI22" i="10"/>
  <c r="CI23" i="10"/>
  <c r="BZ22" i="10"/>
  <c r="CA22" i="10"/>
  <c r="CB22" i="10"/>
  <c r="CC22" i="10"/>
  <c r="CD22" i="10"/>
  <c r="CE22" i="10"/>
  <c r="BZ23" i="10"/>
  <c r="CA23" i="10"/>
  <c r="CB23" i="10"/>
  <c r="CC23" i="10"/>
  <c r="CD23" i="10"/>
  <c r="CE23" i="10"/>
  <c r="BT22" i="10"/>
  <c r="BU22" i="10"/>
  <c r="BV22" i="10"/>
  <c r="BW22" i="10"/>
  <c r="BX22" i="10"/>
  <c r="BY22" i="10"/>
  <c r="BT23" i="10"/>
  <c r="BU23" i="10"/>
  <c r="BV23" i="10"/>
  <c r="BW23" i="10"/>
  <c r="BX23" i="10"/>
  <c r="BY23" i="10"/>
  <c r="CF22" i="10"/>
  <c r="CF23" i="10"/>
  <c r="BG22" i="10"/>
  <c r="BH22" i="10"/>
  <c r="BG23" i="10"/>
  <c r="BH23" i="10"/>
  <c r="BE22" i="10"/>
  <c r="BE23" i="10"/>
  <c r="AT22" i="10"/>
  <c r="AT23" i="10"/>
  <c r="AU22" i="10"/>
  <c r="AV22" i="10"/>
  <c r="AW22" i="10"/>
  <c r="AX22" i="10"/>
  <c r="AY22" i="10"/>
  <c r="AZ22" i="10"/>
  <c r="BA22" i="10"/>
  <c r="BB22" i="10"/>
  <c r="BC22" i="10"/>
  <c r="BD22" i="10"/>
  <c r="AU23" i="10"/>
  <c r="AV23" i="10"/>
  <c r="AW23" i="10"/>
  <c r="AX23" i="10"/>
  <c r="AY23" i="10"/>
  <c r="AZ23" i="10"/>
  <c r="BA23" i="10"/>
  <c r="BB23" i="10"/>
  <c r="BC23" i="10"/>
  <c r="BD23" i="10"/>
  <c r="AS22" i="10"/>
  <c r="AS23" i="10"/>
  <c r="DU21" i="10"/>
  <c r="DT21" i="10"/>
  <c r="DU20" i="10"/>
  <c r="DT20" i="10"/>
  <c r="DU19" i="10"/>
  <c r="DT19" i="10"/>
  <c r="DU18" i="10"/>
  <c r="DT18" i="10"/>
  <c r="DU17" i="10"/>
  <c r="DT17" i="10"/>
  <c r="DU16" i="10"/>
  <c r="DT16" i="10"/>
  <c r="DU15" i="10"/>
  <c r="DT15" i="10"/>
  <c r="DU14" i="10"/>
  <c r="DT14" i="10"/>
  <c r="DU13" i="10"/>
  <c r="DT13" i="10"/>
  <c r="DU12" i="10"/>
  <c r="DT12" i="10"/>
  <c r="CV22" i="10" l="1"/>
  <c r="CU22" i="10"/>
  <c r="CV23" i="10"/>
  <c r="CW23" i="10" s="1"/>
  <c r="CU23" i="10"/>
  <c r="AT6" i="10"/>
  <c r="AL7" i="10"/>
  <c r="BL11" i="10"/>
  <c r="BM11" i="10"/>
  <c r="BN11" i="10"/>
  <c r="BO11" i="10"/>
  <c r="BP11" i="10"/>
  <c r="BQ11" i="10"/>
  <c r="AK12" i="10"/>
  <c r="AL12" i="10"/>
  <c r="AQ12" i="10" s="1"/>
  <c r="AM12" i="10"/>
  <c r="AN12" i="10"/>
  <c r="AO12" i="10"/>
  <c r="CR21" i="10" s="1"/>
  <c r="AP12" i="10"/>
  <c r="CS21" i="10" s="1"/>
  <c r="AU12" i="10"/>
  <c r="AV12" i="10"/>
  <c r="AW12" i="10"/>
  <c r="AT12" i="10" s="1"/>
  <c r="BU12" i="10" s="1"/>
  <c r="CB12" i="10" s="1"/>
  <c r="AX12" i="10"/>
  <c r="BE12" i="10" s="1"/>
  <c r="CF12" i="10" s="1"/>
  <c r="DC12" i="10" s="1"/>
  <c r="AY12" i="10"/>
  <c r="AZ12" i="10"/>
  <c r="BA12" i="10"/>
  <c r="BB12" i="10"/>
  <c r="BC12" i="10"/>
  <c r="BD12" i="10"/>
  <c r="BG12" i="10"/>
  <c r="BH12" i="10"/>
  <c r="BL12" i="10"/>
  <c r="BM12" i="10"/>
  <c r="BN12" i="10"/>
  <c r="BO12" i="10"/>
  <c r="BP12" i="10"/>
  <c r="BQ12" i="10"/>
  <c r="BT12" i="10"/>
  <c r="CI12" i="10" s="1"/>
  <c r="BV12" i="10"/>
  <c r="CK12" i="10" s="1"/>
  <c r="DH12" i="10" s="1"/>
  <c r="BW12" i="10"/>
  <c r="CL12" i="10" s="1"/>
  <c r="DI12" i="10" s="1"/>
  <c r="BX12" i="10"/>
  <c r="CM12" i="10" s="1"/>
  <c r="DJ12" i="10" s="1"/>
  <c r="BY12" i="10"/>
  <c r="CN12" i="10" s="1"/>
  <c r="DK12" i="10" s="1"/>
  <c r="CP12" i="10"/>
  <c r="CQ12" i="10"/>
  <c r="CR12" i="10"/>
  <c r="CS12" i="10"/>
  <c r="DF12" i="10"/>
  <c r="AS13" i="10"/>
  <c r="AU13" i="10"/>
  <c r="AV13" i="10"/>
  <c r="AW13" i="10"/>
  <c r="BX13" i="10" s="1"/>
  <c r="AX13" i="10"/>
  <c r="AY13" i="10"/>
  <c r="AZ13" i="10"/>
  <c r="BA13" i="10"/>
  <c r="BB13" i="10"/>
  <c r="BC13" i="10"/>
  <c r="BD13" i="10"/>
  <c r="BE13" i="10"/>
  <c r="CF13" i="10" s="1"/>
  <c r="DC13" i="10" s="1"/>
  <c r="BG13" i="10"/>
  <c r="BH13" i="10"/>
  <c r="BT13" i="10"/>
  <c r="CI13" i="10" s="1"/>
  <c r="BV13" i="10"/>
  <c r="CK13" i="10" s="1"/>
  <c r="DH13" i="10" s="1"/>
  <c r="BW13" i="10"/>
  <c r="BY13" i="10"/>
  <c r="CL13" i="10"/>
  <c r="DI13" i="10" s="1"/>
  <c r="CM13" i="10"/>
  <c r="DJ13" i="10" s="1"/>
  <c r="CN13" i="10"/>
  <c r="DK13" i="10" s="1"/>
  <c r="CO13" i="10"/>
  <c r="CP13" i="10"/>
  <c r="CQ13" i="10"/>
  <c r="CR13" i="10"/>
  <c r="CS13" i="10"/>
  <c r="DF13" i="10"/>
  <c r="AS14" i="10"/>
  <c r="BT14" i="10" s="1"/>
  <c r="AT14" i="10"/>
  <c r="BU14" i="10" s="1"/>
  <c r="AU14" i="10"/>
  <c r="AV14" i="10"/>
  <c r="AW14" i="10"/>
  <c r="AX14" i="10"/>
  <c r="BE14" i="10" s="1"/>
  <c r="CF14" i="10" s="1"/>
  <c r="DC14" i="10" s="1"/>
  <c r="AY14" i="10"/>
  <c r="AZ14" i="10"/>
  <c r="BA14" i="10"/>
  <c r="BB14" i="10"/>
  <c r="BC14" i="10"/>
  <c r="BD14" i="10"/>
  <c r="BG14" i="10"/>
  <c r="BH14" i="10"/>
  <c r="BV14" i="10"/>
  <c r="CK14" i="10" s="1"/>
  <c r="DH14" i="10" s="1"/>
  <c r="BW14" i="10"/>
  <c r="CL14" i="10" s="1"/>
  <c r="DI14" i="10" s="1"/>
  <c r="BX14" i="10"/>
  <c r="CM14" i="10" s="1"/>
  <c r="DJ14" i="10" s="1"/>
  <c r="BY14" i="10"/>
  <c r="CN14" i="10" s="1"/>
  <c r="DK14" i="10" s="1"/>
  <c r="CI14" i="10"/>
  <c r="DF14" i="10" s="1"/>
  <c r="CJ14" i="10"/>
  <c r="DG14" i="10" s="1"/>
  <c r="CP14" i="10"/>
  <c r="CQ14" i="10"/>
  <c r="CR14" i="10"/>
  <c r="CS14" i="10"/>
  <c r="AS15" i="10"/>
  <c r="AT15" i="10"/>
  <c r="AU15" i="10"/>
  <c r="BV15" i="10" s="1"/>
  <c r="CK15" i="10" s="1"/>
  <c r="DH15" i="10" s="1"/>
  <c r="AV15" i="10"/>
  <c r="AW15" i="10"/>
  <c r="AX15" i="10"/>
  <c r="AY15" i="10"/>
  <c r="AZ15" i="10"/>
  <c r="BA15" i="10"/>
  <c r="BB15" i="10"/>
  <c r="BC15" i="10"/>
  <c r="BD15" i="10"/>
  <c r="BE15" i="10"/>
  <c r="CF15" i="10" s="1"/>
  <c r="DC15" i="10" s="1"/>
  <c r="BG15" i="10"/>
  <c r="BH15" i="10"/>
  <c r="BU15" i="10"/>
  <c r="BW15" i="10"/>
  <c r="BX15" i="10"/>
  <c r="CM15" i="10" s="1"/>
  <c r="DJ15" i="10" s="1"/>
  <c r="BY15" i="10"/>
  <c r="CN15" i="10" s="1"/>
  <c r="CJ15" i="10"/>
  <c r="DG15" i="10" s="1"/>
  <c r="CL15" i="10"/>
  <c r="DI15" i="10" s="1"/>
  <c r="CO15" i="10"/>
  <c r="CP15" i="10"/>
  <c r="CQ15" i="10"/>
  <c r="CR15" i="10"/>
  <c r="CS15" i="10"/>
  <c r="DK15" i="10"/>
  <c r="AT16" i="10"/>
  <c r="AU16" i="10"/>
  <c r="AV16" i="10"/>
  <c r="AW16" i="10"/>
  <c r="AX16" i="10"/>
  <c r="AY16" i="10"/>
  <c r="AZ16" i="10"/>
  <c r="BA16" i="10"/>
  <c r="BB16" i="10"/>
  <c r="BC16" i="10"/>
  <c r="BD16" i="10"/>
  <c r="BG16" i="10"/>
  <c r="BH16" i="10"/>
  <c r="BL16" i="10"/>
  <c r="BM16" i="10"/>
  <c r="BN16" i="10"/>
  <c r="BO16" i="10"/>
  <c r="BP16" i="10"/>
  <c r="BP22" i="10" s="1"/>
  <c r="BY6" i="10" s="1"/>
  <c r="BQ16" i="10"/>
  <c r="BU16" i="10"/>
  <c r="BV16" i="10"/>
  <c r="CK16" i="10" s="1"/>
  <c r="DH16" i="10" s="1"/>
  <c r="BW16" i="10"/>
  <c r="CL16" i="10" s="1"/>
  <c r="DI16" i="10" s="1"/>
  <c r="BX16" i="10"/>
  <c r="CM16" i="10" s="1"/>
  <c r="BY16" i="10"/>
  <c r="CN16" i="10"/>
  <c r="DK16" i="10" s="1"/>
  <c r="CP16" i="10"/>
  <c r="CQ16" i="10"/>
  <c r="CR16" i="10"/>
  <c r="CS16" i="10"/>
  <c r="DJ16" i="10"/>
  <c r="AU17" i="10"/>
  <c r="AV17" i="10"/>
  <c r="AW17" i="10"/>
  <c r="AT17" i="10" s="1"/>
  <c r="BU17" i="10" s="1"/>
  <c r="AX17" i="10"/>
  <c r="AY17" i="10"/>
  <c r="AZ17" i="10"/>
  <c r="BA17" i="10"/>
  <c r="BB17" i="10"/>
  <c r="BC17" i="10"/>
  <c r="BD17" i="10"/>
  <c r="BE17" i="10"/>
  <c r="BG17" i="10"/>
  <c r="BH17" i="10"/>
  <c r="BL17" i="10"/>
  <c r="BM17" i="10"/>
  <c r="BM23" i="10" s="1"/>
  <c r="BV7" i="10" s="1"/>
  <c r="CA15" i="10" s="1"/>
  <c r="CX15" i="10" s="1"/>
  <c r="DM15" i="10" s="1"/>
  <c r="DW15" i="10" s="1"/>
  <c r="BN17" i="10"/>
  <c r="BN23" i="10" s="1"/>
  <c r="BW7" i="10" s="1"/>
  <c r="BO17" i="10"/>
  <c r="BP17" i="10"/>
  <c r="BQ17" i="10"/>
  <c r="BV17" i="10"/>
  <c r="CK17" i="10" s="1"/>
  <c r="DH17" i="10" s="1"/>
  <c r="BW17" i="10"/>
  <c r="CL17" i="10" s="1"/>
  <c r="BX17" i="10"/>
  <c r="CM17" i="10" s="1"/>
  <c r="DJ17" i="10" s="1"/>
  <c r="BY17" i="10"/>
  <c r="CN17" i="10" s="1"/>
  <c r="DK17" i="10" s="1"/>
  <c r="CF17" i="10"/>
  <c r="DC17" i="10" s="1"/>
  <c r="CV17" i="10" s="1"/>
  <c r="CJ17" i="10"/>
  <c r="DG17" i="10" s="1"/>
  <c r="CP17" i="10"/>
  <c r="CQ17" i="10"/>
  <c r="CR17" i="10"/>
  <c r="CS17" i="10"/>
  <c r="DI17" i="10"/>
  <c r="AT18" i="10"/>
  <c r="AU18" i="10"/>
  <c r="AV18" i="10"/>
  <c r="AW18" i="10"/>
  <c r="AX18" i="10"/>
  <c r="AY18" i="10"/>
  <c r="AZ18" i="10"/>
  <c r="BA18" i="10"/>
  <c r="BB18" i="10"/>
  <c r="BC18" i="10"/>
  <c r="BD18" i="10"/>
  <c r="BE18" i="10"/>
  <c r="CF18" i="10" s="1"/>
  <c r="DC18" i="10" s="1"/>
  <c r="BG18" i="10"/>
  <c r="BH18" i="10"/>
  <c r="BU18" i="10"/>
  <c r="BV18" i="10"/>
  <c r="BW18" i="10"/>
  <c r="BX18" i="10"/>
  <c r="BY18" i="10"/>
  <c r="CK18" i="10"/>
  <c r="DH18" i="10" s="1"/>
  <c r="CL18" i="10"/>
  <c r="DI18" i="10" s="1"/>
  <c r="CM18" i="10"/>
  <c r="DJ18" i="10" s="1"/>
  <c r="CN18" i="10"/>
  <c r="DK18" i="10" s="1"/>
  <c r="CO18" i="10"/>
  <c r="CP18" i="10"/>
  <c r="CQ18" i="10"/>
  <c r="CR18" i="10"/>
  <c r="CS18" i="10"/>
  <c r="AU19" i="10"/>
  <c r="BV19" i="10" s="1"/>
  <c r="CK19" i="10" s="1"/>
  <c r="DH19" i="10" s="1"/>
  <c r="AV19" i="10"/>
  <c r="BW19" i="10" s="1"/>
  <c r="CL19" i="10" s="1"/>
  <c r="DI19" i="10" s="1"/>
  <c r="AW19" i="10"/>
  <c r="AT19" i="10" s="1"/>
  <c r="BU19" i="10" s="1"/>
  <c r="AX19" i="10"/>
  <c r="AY19" i="10"/>
  <c r="AZ19" i="10"/>
  <c r="BA19" i="10"/>
  <c r="BB19" i="10"/>
  <c r="BC19" i="10"/>
  <c r="BD19" i="10"/>
  <c r="BE19" i="10"/>
  <c r="CF19" i="10" s="1"/>
  <c r="DC19" i="10" s="1"/>
  <c r="CV19" i="10" s="1"/>
  <c r="BG19" i="10"/>
  <c r="BH19" i="10"/>
  <c r="BX19" i="10"/>
  <c r="CM19" i="10" s="1"/>
  <c r="DJ19" i="10" s="1"/>
  <c r="BY19" i="10"/>
  <c r="CN19" i="10" s="1"/>
  <c r="DK19" i="10" s="1"/>
  <c r="CP19" i="10"/>
  <c r="CQ19" i="10"/>
  <c r="CR19" i="10"/>
  <c r="CS19" i="10"/>
  <c r="AU20" i="10"/>
  <c r="BV20" i="10" s="1"/>
  <c r="AV20" i="10"/>
  <c r="AW20" i="10"/>
  <c r="AX20" i="10"/>
  <c r="AY20" i="10"/>
  <c r="AZ20" i="10"/>
  <c r="BA20" i="10"/>
  <c r="BB20" i="10"/>
  <c r="BC20" i="10"/>
  <c r="BD20" i="10"/>
  <c r="BG20" i="10"/>
  <c r="BH20" i="10"/>
  <c r="BW20" i="10"/>
  <c r="CL20" i="10" s="1"/>
  <c r="DI20" i="10" s="1"/>
  <c r="BX20" i="10"/>
  <c r="CM20" i="10" s="1"/>
  <c r="DJ20" i="10" s="1"/>
  <c r="CK20" i="10"/>
  <c r="DH20" i="10" s="1"/>
  <c r="CP20" i="10"/>
  <c r="CQ20" i="10"/>
  <c r="CR20" i="10"/>
  <c r="CS20" i="10"/>
  <c r="AL21" i="10"/>
  <c r="AU21" i="10"/>
  <c r="BV21" i="10" s="1"/>
  <c r="CK21" i="10" s="1"/>
  <c r="DH21" i="10" s="1"/>
  <c r="AV21" i="10"/>
  <c r="BW21" i="10" s="1"/>
  <c r="CL21" i="10" s="1"/>
  <c r="DI21" i="10" s="1"/>
  <c r="AW21" i="10"/>
  <c r="BX21" i="10" s="1"/>
  <c r="CM21" i="10" s="1"/>
  <c r="DJ21" i="10" s="1"/>
  <c r="AX21" i="10"/>
  <c r="AY21" i="10"/>
  <c r="AZ21" i="10"/>
  <c r="BA21" i="10"/>
  <c r="BB21" i="10"/>
  <c r="BC21" i="10"/>
  <c r="BD21" i="10"/>
  <c r="BG21" i="10"/>
  <c r="BH21" i="10"/>
  <c r="CP21" i="10"/>
  <c r="CQ21" i="10"/>
  <c r="AL22" i="10"/>
  <c r="BL22" i="10"/>
  <c r="BU6" i="10" s="1"/>
  <c r="BM22" i="10"/>
  <c r="BV6" i="10" s="1"/>
  <c r="BN22" i="10"/>
  <c r="BW6" i="10" s="1"/>
  <c r="BO22" i="10"/>
  <c r="BX6" i="10" s="1"/>
  <c r="BQ22" i="10"/>
  <c r="BZ6" i="10" s="1"/>
  <c r="AL23" i="10"/>
  <c r="BO23" i="10"/>
  <c r="BX7" i="10" s="1"/>
  <c r="BP23" i="10"/>
  <c r="BY7" i="10" s="1"/>
  <c r="BQ23" i="10"/>
  <c r="BZ7" i="10" s="1"/>
  <c r="CE17" i="10" s="1"/>
  <c r="DB17" i="10" s="1"/>
  <c r="DQ17" i="10" s="1"/>
  <c r="EA17" i="10" s="1"/>
  <c r="AL24" i="10"/>
  <c r="AL25" i="10"/>
  <c r="AL26" i="10"/>
  <c r="AL27" i="10"/>
  <c r="CW22" i="10" l="1"/>
  <c r="CT14" i="10"/>
  <c r="CU14" i="10"/>
  <c r="CV14" i="10"/>
  <c r="CJ19" i="10"/>
  <c r="DG19" i="10" s="1"/>
  <c r="CB19" i="10"/>
  <c r="CC19" i="10"/>
  <c r="CZ19" i="10" s="1"/>
  <c r="DO19" i="10" s="1"/>
  <c r="DY19" i="10" s="1"/>
  <c r="CA19" i="10"/>
  <c r="CX19" i="10" s="1"/>
  <c r="DM19" i="10" s="1"/>
  <c r="DW19" i="10" s="1"/>
  <c r="CD19" i="10"/>
  <c r="CE19" i="10"/>
  <c r="DB19" i="10" s="1"/>
  <c r="DQ19" i="10" s="1"/>
  <c r="EA19" i="10" s="1"/>
  <c r="CT18" i="10"/>
  <c r="CU18" i="10"/>
  <c r="CV18" i="10"/>
  <c r="CA12" i="10"/>
  <c r="CX12" i="10" s="1"/>
  <c r="DM12" i="10" s="1"/>
  <c r="DW12" i="10" s="1"/>
  <c r="CV12" i="10"/>
  <c r="CT12" i="10"/>
  <c r="CU12" i="10"/>
  <c r="CE16" i="10"/>
  <c r="DB16" i="10" s="1"/>
  <c r="DQ16" i="10" s="1"/>
  <c r="EA16" i="10" s="1"/>
  <c r="CJ16" i="10"/>
  <c r="DG16" i="10" s="1"/>
  <c r="CA16" i="10"/>
  <c r="CX16" i="10" s="1"/>
  <c r="DM16" i="10" s="1"/>
  <c r="DW16" i="10" s="1"/>
  <c r="BE20" i="10"/>
  <c r="CF20" i="10" s="1"/>
  <c r="DC20" i="10" s="1"/>
  <c r="BY20" i="10"/>
  <c r="CN20" i="10" s="1"/>
  <c r="DK20" i="10" s="1"/>
  <c r="AT20" i="10"/>
  <c r="BU20" i="10" s="1"/>
  <c r="CD16" i="10"/>
  <c r="BT15" i="10"/>
  <c r="CI15" i="10" s="1"/>
  <c r="DF15" i="10" s="1"/>
  <c r="AS16" i="10"/>
  <c r="CC16" i="10"/>
  <c r="CZ16" i="10" s="1"/>
  <c r="DO16" i="10" s="1"/>
  <c r="DY16" i="10" s="1"/>
  <c r="CE12" i="10"/>
  <c r="DB12" i="10" s="1"/>
  <c r="DQ12" i="10" s="1"/>
  <c r="EA12" i="10" s="1"/>
  <c r="CJ12" i="10"/>
  <c r="DG12" i="10" s="1"/>
  <c r="CD17" i="10"/>
  <c r="CB17" i="10"/>
  <c r="CC17" i="10"/>
  <c r="CZ17" i="10" s="1"/>
  <c r="DO17" i="10" s="1"/>
  <c r="DY17" i="10" s="1"/>
  <c r="BE21" i="10"/>
  <c r="CF21" i="10" s="1"/>
  <c r="DC21" i="10" s="1"/>
  <c r="BY21" i="10"/>
  <c r="CN21" i="10" s="1"/>
  <c r="DK21" i="10" s="1"/>
  <c r="AT21" i="10"/>
  <c r="BU21" i="10" s="1"/>
  <c r="CA18" i="10"/>
  <c r="CX18" i="10" s="1"/>
  <c r="DM18" i="10" s="1"/>
  <c r="DW18" i="10" s="1"/>
  <c r="CC18" i="10"/>
  <c r="CZ18" i="10" s="1"/>
  <c r="DO18" i="10" s="1"/>
  <c r="DY18" i="10" s="1"/>
  <c r="CD18" i="10"/>
  <c r="DA18" i="10" s="1"/>
  <c r="DP18" i="10" s="1"/>
  <c r="DZ18" i="10" s="1"/>
  <c r="CE18" i="10"/>
  <c r="DB18" i="10" s="1"/>
  <c r="DQ18" i="10" s="1"/>
  <c r="EA18" i="10" s="1"/>
  <c r="CB18" i="10"/>
  <c r="CJ18" i="10"/>
  <c r="DG18" i="10" s="1"/>
  <c r="CA17" i="10"/>
  <c r="CX17" i="10" s="1"/>
  <c r="DM17" i="10" s="1"/>
  <c r="DW17" i="10" s="1"/>
  <c r="CB14" i="10"/>
  <c r="CD14" i="10"/>
  <c r="CE14" i="10"/>
  <c r="DB14" i="10" s="1"/>
  <c r="DQ14" i="10" s="1"/>
  <c r="EA14" i="10" s="1"/>
  <c r="CC14" i="10"/>
  <c r="CZ14" i="10" s="1"/>
  <c r="DO14" i="10" s="1"/>
  <c r="DY14" i="10" s="1"/>
  <c r="CT13" i="10"/>
  <c r="CV13" i="10"/>
  <c r="CU13" i="10"/>
  <c r="CV15" i="10"/>
  <c r="CT15" i="10"/>
  <c r="CU15" i="10"/>
  <c r="CU17" i="10"/>
  <c r="CU19" i="10"/>
  <c r="CD12" i="10"/>
  <c r="CT17" i="10"/>
  <c r="CT19" i="10"/>
  <c r="CC12" i="10"/>
  <c r="CZ12" i="10" s="1"/>
  <c r="DO12" i="10" s="1"/>
  <c r="DY12" i="10" s="1"/>
  <c r="CO21" i="10"/>
  <c r="CO17" i="10"/>
  <c r="CO14" i="10"/>
  <c r="CO12" i="10"/>
  <c r="CO16" i="10"/>
  <c r="CO19" i="10"/>
  <c r="CO20" i="10"/>
  <c r="BE16" i="10"/>
  <c r="CF16" i="10" s="1"/>
  <c r="DC16" i="10" s="1"/>
  <c r="CB15" i="10"/>
  <c r="CY15" i="10" s="1"/>
  <c r="DN15" i="10" s="1"/>
  <c r="DX15" i="10" s="1"/>
  <c r="CC15" i="10"/>
  <c r="CZ15" i="10" s="1"/>
  <c r="DO15" i="10" s="1"/>
  <c r="DY15" i="10" s="1"/>
  <c r="CD15" i="10"/>
  <c r="DA15" i="10" s="1"/>
  <c r="DP15" i="10" s="1"/>
  <c r="DZ15" i="10" s="1"/>
  <c r="CE15" i="10"/>
  <c r="DB15" i="10" s="1"/>
  <c r="DQ15" i="10" s="1"/>
  <c r="EA15" i="10" s="1"/>
  <c r="BL23" i="10"/>
  <c r="BU7" i="10" s="1"/>
  <c r="BZ16" i="10" s="1"/>
  <c r="AT13" i="10"/>
  <c r="BU13" i="10" s="1"/>
  <c r="CY18" i="10" l="1"/>
  <c r="DN18" i="10" s="1"/>
  <c r="DX18" i="10" s="1"/>
  <c r="DA19" i="10"/>
  <c r="DP19" i="10" s="1"/>
  <c r="DZ19" i="10" s="1"/>
  <c r="DA14" i="10"/>
  <c r="DP14" i="10" s="1"/>
  <c r="DZ14" i="10" s="1"/>
  <c r="CT21" i="10"/>
  <c r="CU21" i="10"/>
  <c r="CV21" i="10"/>
  <c r="CY17" i="10"/>
  <c r="DN17" i="10" s="1"/>
  <c r="DX17" i="10" s="1"/>
  <c r="BZ15" i="10"/>
  <c r="CW15" i="10" s="1"/>
  <c r="DL15" i="10" s="1"/>
  <c r="DV15" i="10" s="1"/>
  <c r="DA17" i="10"/>
  <c r="DP17" i="10" s="1"/>
  <c r="DZ17" i="10" s="1"/>
  <c r="CV16" i="10"/>
  <c r="CU16" i="10"/>
  <c r="CT16" i="10"/>
  <c r="CW16" i="10" s="1"/>
  <c r="DL16" i="10" s="1"/>
  <c r="DV16" i="10" s="1"/>
  <c r="CB21" i="10"/>
  <c r="CA21" i="10"/>
  <c r="CX21" i="10" s="1"/>
  <c r="DM21" i="10" s="1"/>
  <c r="DW21" i="10" s="1"/>
  <c r="BZ21" i="10"/>
  <c r="CW21" i="10" s="1"/>
  <c r="DL21" i="10" s="1"/>
  <c r="DV21" i="10" s="1"/>
  <c r="CC21" i="10"/>
  <c r="CZ21" i="10" s="1"/>
  <c r="DO21" i="10" s="1"/>
  <c r="DY21" i="10" s="1"/>
  <c r="CD21" i="10"/>
  <c r="DA21" i="10" s="1"/>
  <c r="DP21" i="10" s="1"/>
  <c r="DZ21" i="10" s="1"/>
  <c r="CE21" i="10"/>
  <c r="DB21" i="10" s="1"/>
  <c r="DQ21" i="10" s="1"/>
  <c r="EA21" i="10" s="1"/>
  <c r="CJ21" i="10"/>
  <c r="DG21" i="10" s="1"/>
  <c r="BZ12" i="10"/>
  <c r="CW12" i="10" s="1"/>
  <c r="DL12" i="10" s="1"/>
  <c r="DV12" i="10" s="1"/>
  <c r="AS17" i="10"/>
  <c r="BT16" i="10"/>
  <c r="CI16" i="10" s="1"/>
  <c r="DF16" i="10" s="1"/>
  <c r="BZ19" i="10"/>
  <c r="CW19" i="10" s="1"/>
  <c r="DL19" i="10" s="1"/>
  <c r="DV19" i="10" s="1"/>
  <c r="BZ17" i="10"/>
  <c r="CW17" i="10" s="1"/>
  <c r="DL17" i="10" s="1"/>
  <c r="DV17" i="10" s="1"/>
  <c r="CY19" i="10"/>
  <c r="DN19" i="10" s="1"/>
  <c r="DX19" i="10" s="1"/>
  <c r="BZ18" i="10"/>
  <c r="CW18" i="10" s="1"/>
  <c r="DL18" i="10" s="1"/>
  <c r="DV18" i="10" s="1"/>
  <c r="CY12" i="10"/>
  <c r="DN12" i="10" s="1"/>
  <c r="DX12" i="10" s="1"/>
  <c r="DA12" i="10"/>
  <c r="DP12" i="10" s="1"/>
  <c r="DZ12" i="10" s="1"/>
  <c r="CB16" i="10"/>
  <c r="CY16" i="10" s="1"/>
  <c r="DN16" i="10" s="1"/>
  <c r="DX16" i="10" s="1"/>
  <c r="DA16" i="10"/>
  <c r="DP16" i="10" s="1"/>
  <c r="DZ16" i="10" s="1"/>
  <c r="CC20" i="10"/>
  <c r="CZ20" i="10" s="1"/>
  <c r="DO20" i="10" s="1"/>
  <c r="DY20" i="10" s="1"/>
  <c r="CE20" i="10"/>
  <c r="DB20" i="10" s="1"/>
  <c r="DQ20" i="10" s="1"/>
  <c r="EA20" i="10" s="1"/>
  <c r="CJ20" i="10"/>
  <c r="DG20" i="10" s="1"/>
  <c r="CD20" i="10"/>
  <c r="BZ20" i="10"/>
  <c r="CA20" i="10"/>
  <c r="CX20" i="10" s="1"/>
  <c r="DM20" i="10" s="1"/>
  <c r="DW20" i="10" s="1"/>
  <c r="CB20" i="10"/>
  <c r="BZ14" i="10"/>
  <c r="CW14" i="10" s="1"/>
  <c r="DL14" i="10" s="1"/>
  <c r="DV14" i="10" s="1"/>
  <c r="CV20" i="10"/>
  <c r="CT20" i="10"/>
  <c r="CU20" i="10"/>
  <c r="BZ13" i="10"/>
  <c r="CW13" i="10" s="1"/>
  <c r="DL13" i="10" s="1"/>
  <c r="DV13" i="10" s="1"/>
  <c r="CD13" i="10"/>
  <c r="CA13" i="10"/>
  <c r="CX13" i="10" s="1"/>
  <c r="DM13" i="10" s="1"/>
  <c r="DW13" i="10" s="1"/>
  <c r="CB13" i="10"/>
  <c r="CY13" i="10" s="1"/>
  <c r="DN13" i="10" s="1"/>
  <c r="DX13" i="10" s="1"/>
  <c r="CC13" i="10"/>
  <c r="CZ13" i="10" s="1"/>
  <c r="DO13" i="10" s="1"/>
  <c r="DY13" i="10" s="1"/>
  <c r="CE13" i="10"/>
  <c r="DB13" i="10" s="1"/>
  <c r="DQ13" i="10" s="1"/>
  <c r="EA13" i="10" s="1"/>
  <c r="CJ13" i="10"/>
  <c r="DG13" i="10" s="1"/>
  <c r="CA14" i="10"/>
  <c r="CX14" i="10" s="1"/>
  <c r="DM14" i="10" s="1"/>
  <c r="DW14" i="10" s="1"/>
  <c r="DA20" i="10" l="1"/>
  <c r="DP20" i="10" s="1"/>
  <c r="DZ20" i="10" s="1"/>
  <c r="CY20" i="10"/>
  <c r="DN20" i="10" s="1"/>
  <c r="DX20" i="10" s="1"/>
  <c r="BT17" i="10"/>
  <c r="CI17" i="10" s="1"/>
  <c r="DF17" i="10" s="1"/>
  <c r="AS18" i="10"/>
  <c r="CW20" i="10"/>
  <c r="DL20" i="10" s="1"/>
  <c r="DV20" i="10" s="1"/>
  <c r="CY21" i="10"/>
  <c r="DN21" i="10" s="1"/>
  <c r="DX21" i="10" s="1"/>
  <c r="DA13" i="10"/>
  <c r="DP13" i="10" s="1"/>
  <c r="DZ13" i="10" s="1"/>
  <c r="CY14" i="10"/>
  <c r="DN14" i="10" s="1"/>
  <c r="DX14" i="10" s="1"/>
  <c r="AS19" i="10" l="1"/>
  <c r="BT18" i="10"/>
  <c r="CI18" i="10" s="1"/>
  <c r="DF18" i="10" s="1"/>
  <c r="BT19" i="10" l="1"/>
  <c r="CI19" i="10" s="1"/>
  <c r="DF19" i="10" s="1"/>
  <c r="AS20" i="10"/>
  <c r="BT20" i="10" l="1"/>
  <c r="CI20" i="10" s="1"/>
  <c r="DF20" i="10" s="1"/>
  <c r="AS21" i="10"/>
  <c r="BT21" i="10" s="1"/>
  <c r="CI21" i="10" s="1"/>
  <c r="DF21"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tc={DBDE81D2-23CD-4FE7-A47D-9C1E7467988C}</author>
  </authors>
  <commentList>
    <comment ref="C4" authorId="0" shapeId="0" xr:uid="{DBDE81D2-23CD-4FE7-A47D-9C1E7467988C}">
      <text>
        <t>[Threaded comment]
Your version of Excel allows you to read this threaded comment; however, any edits to it will get removed if the file is opened in a newer version of Excel. Learn more: https://go.microsoft.com/fwlink/?linkid=870924
Comment:
    Varia da 1 a 3; 1 for vertical loading only, 2 for x:z plane only, 3 for all 6 degrees of freedom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 Randolph</author>
  </authors>
  <commentList>
    <comment ref="Q14" authorId="0" shapeId="0" xr:uid="{F983C6F2-9306-4166-820B-50720DB120EE}">
      <text>
        <r>
          <rPr>
            <b/>
            <sz val="9"/>
            <color indexed="81"/>
            <rFont val="Tahoma"/>
            <family val="2"/>
          </rPr>
          <t>Mark Randolph:</t>
        </r>
        <r>
          <rPr>
            <sz val="9"/>
            <color indexed="81"/>
            <rFont val="Tahoma"/>
            <family val="2"/>
          </rPr>
          <t xml:space="preserve">
Can vary continuously between 0 and 1 for partial rotational fixity</t>
        </r>
      </text>
    </comment>
    <comment ref="AE14" authorId="0" shapeId="0" xr:uid="{B04BDC59-7EEC-4226-AFA1-EDEEFAA3F01C}">
      <text>
        <r>
          <rPr>
            <b/>
            <sz val="9"/>
            <color indexed="81"/>
            <rFont val="Tahoma"/>
            <family val="2"/>
          </rPr>
          <t>Mark Randolph:</t>
        </r>
        <r>
          <rPr>
            <sz val="9"/>
            <color indexed="81"/>
            <rFont val="Tahoma"/>
            <family val="2"/>
          </rPr>
          <t xml:space="preserve">
Can vary continuously between 0 and 1 for partial rotational fixity</t>
        </r>
      </text>
    </comment>
    <comment ref="AS14" authorId="0" shapeId="0" xr:uid="{CD20123A-733A-40E3-9798-8AE4F3109555}">
      <text>
        <r>
          <rPr>
            <b/>
            <sz val="9"/>
            <color indexed="81"/>
            <rFont val="Tahoma"/>
            <family val="2"/>
          </rPr>
          <t>Mark Randolph:</t>
        </r>
        <r>
          <rPr>
            <sz val="9"/>
            <color indexed="81"/>
            <rFont val="Tahoma"/>
            <family val="2"/>
          </rPr>
          <t xml:space="preserve">
Can vary continuously between 0 and 1 for partial rotational fixity</t>
        </r>
      </text>
    </comment>
    <comment ref="BG14" authorId="0" shapeId="0" xr:uid="{3AAC6377-9996-4EB9-B0D4-20212E9C9F4E}">
      <text>
        <r>
          <rPr>
            <b/>
            <sz val="9"/>
            <color indexed="81"/>
            <rFont val="Tahoma"/>
            <family val="2"/>
          </rPr>
          <t>Mark Randolph:</t>
        </r>
        <r>
          <rPr>
            <sz val="9"/>
            <color indexed="81"/>
            <rFont val="Tahoma"/>
            <family val="2"/>
          </rPr>
          <t xml:space="preserve">
Can vary continuously between 0 and 1 for partial rotational fixity</t>
        </r>
      </text>
    </comment>
    <comment ref="BU14" authorId="0" shapeId="0" xr:uid="{2E0BDD00-CDC2-4188-85ED-B29F6C782186}">
      <text>
        <r>
          <rPr>
            <b/>
            <sz val="9"/>
            <color indexed="81"/>
            <rFont val="Tahoma"/>
            <family val="2"/>
          </rPr>
          <t>Mark Randolph:</t>
        </r>
        <r>
          <rPr>
            <sz val="9"/>
            <color indexed="81"/>
            <rFont val="Tahoma"/>
            <family val="2"/>
          </rPr>
          <t xml:space="preserve">
Can vary continuously between 0 and 1 for partial rotational fixity</t>
        </r>
      </text>
    </comment>
    <comment ref="CI14" authorId="0" shapeId="0" xr:uid="{4E455C56-541F-4626-81E0-CFEA410AF10F}">
      <text>
        <r>
          <rPr>
            <b/>
            <sz val="9"/>
            <color indexed="81"/>
            <rFont val="Tahoma"/>
            <family val="2"/>
          </rPr>
          <t>Mark Randolph:</t>
        </r>
        <r>
          <rPr>
            <sz val="9"/>
            <color indexed="81"/>
            <rFont val="Tahoma"/>
            <family val="2"/>
          </rPr>
          <t xml:space="preserve">
Can vary continuously between 0 and 1 for partial rotational fixity</t>
        </r>
      </text>
    </comment>
    <comment ref="CW14" authorId="0" shapeId="0" xr:uid="{A8E0EF49-C6D5-4AFF-8E24-08EEA8F6EF53}">
      <text>
        <r>
          <rPr>
            <b/>
            <sz val="9"/>
            <color indexed="81"/>
            <rFont val="Tahoma"/>
            <family val="2"/>
          </rPr>
          <t>Mark Randolph:</t>
        </r>
        <r>
          <rPr>
            <sz val="9"/>
            <color indexed="81"/>
            <rFont val="Tahoma"/>
            <family val="2"/>
          </rPr>
          <t xml:space="preserve">
Can vary continuously between 0 and 1 for partial rotational fixity</t>
        </r>
      </text>
    </comment>
    <comment ref="DK14" authorId="0" shapeId="0" xr:uid="{053E43A6-0ACF-446D-8392-C4A19D174F48}">
      <text>
        <r>
          <rPr>
            <b/>
            <sz val="9"/>
            <color indexed="81"/>
            <rFont val="Tahoma"/>
            <family val="2"/>
          </rPr>
          <t>Mark Randolph:</t>
        </r>
        <r>
          <rPr>
            <sz val="9"/>
            <color indexed="81"/>
            <rFont val="Tahoma"/>
            <family val="2"/>
          </rPr>
          <t xml:space="preserve">
Can vary continuously between 0 and 1 for partial rotational fixity</t>
        </r>
      </text>
    </comment>
    <comment ref="DY14" authorId="0" shapeId="0" xr:uid="{E06F507A-3165-4F9F-8641-A2DC4E55D134}">
      <text>
        <r>
          <rPr>
            <b/>
            <sz val="9"/>
            <color indexed="81"/>
            <rFont val="Tahoma"/>
            <family val="2"/>
          </rPr>
          <t>Mark Randolph:</t>
        </r>
        <r>
          <rPr>
            <sz val="9"/>
            <color indexed="81"/>
            <rFont val="Tahoma"/>
            <family val="2"/>
          </rPr>
          <t xml:space="preserve">
Can vary continuously between 0 and 1 for partial rotational fixity</t>
        </r>
      </text>
    </comment>
    <comment ref="EM14" authorId="0" shapeId="0" xr:uid="{145E47AD-1697-4428-844B-7209659E9F04}">
      <text>
        <r>
          <rPr>
            <b/>
            <sz val="9"/>
            <color indexed="81"/>
            <rFont val="Tahoma"/>
            <family val="2"/>
          </rPr>
          <t>Mark Randolph:</t>
        </r>
        <r>
          <rPr>
            <sz val="9"/>
            <color indexed="81"/>
            <rFont val="Tahoma"/>
            <family val="2"/>
          </rPr>
          <t xml:space="preserve">
Can vary continuously between 0 and 1 for partial rotational fixity</t>
        </r>
      </text>
    </comment>
    <comment ref="Q16" authorId="0" shapeId="0" xr:uid="{E14ADB26-B01B-4A1C-B4C7-C90F0BBC58AD}">
      <text>
        <r>
          <rPr>
            <b/>
            <sz val="9"/>
            <color indexed="81"/>
            <rFont val="Tahoma"/>
            <family val="2"/>
          </rPr>
          <t>Federica Mainetti</t>
        </r>
        <r>
          <rPr>
            <sz val="9"/>
            <color indexed="81"/>
            <rFont val="Tahoma"/>
            <family val="2"/>
          </rPr>
          <t xml:space="preserve">
Range da 0 a 0.999; 
0 per analisi lineare</t>
        </r>
      </text>
    </comment>
    <comment ref="AE16" authorId="0" shapeId="0" xr:uid="{196960B0-1D3D-4366-A5E7-F79482BA3507}">
      <text>
        <r>
          <rPr>
            <b/>
            <sz val="9"/>
            <color indexed="81"/>
            <rFont val="Tahoma"/>
            <family val="2"/>
          </rPr>
          <t>Federica Mainetti</t>
        </r>
        <r>
          <rPr>
            <sz val="9"/>
            <color indexed="81"/>
            <rFont val="Tahoma"/>
            <family val="2"/>
          </rPr>
          <t xml:space="preserve">
Range da 0 a 0.999; 
0 per analisi lineare</t>
        </r>
      </text>
    </comment>
    <comment ref="AS16" authorId="0" shapeId="0" xr:uid="{C07401A2-BAD5-4AE5-BC48-5B1A425A52AE}">
      <text>
        <r>
          <rPr>
            <b/>
            <sz val="9"/>
            <color indexed="81"/>
            <rFont val="Tahoma"/>
            <family val="2"/>
          </rPr>
          <t>Federica Mainetti</t>
        </r>
        <r>
          <rPr>
            <sz val="9"/>
            <color indexed="81"/>
            <rFont val="Tahoma"/>
            <family val="2"/>
          </rPr>
          <t xml:space="preserve">
Range da 0 a 0.999; 
0 per analisi lineare</t>
        </r>
      </text>
    </comment>
    <comment ref="BG16" authorId="0" shapeId="0" xr:uid="{4BF8614F-EA6C-44E4-8790-11610BC6C054}">
      <text>
        <r>
          <rPr>
            <b/>
            <sz val="9"/>
            <color indexed="81"/>
            <rFont val="Tahoma"/>
            <family val="2"/>
          </rPr>
          <t>Federica Mainetti</t>
        </r>
        <r>
          <rPr>
            <sz val="9"/>
            <color indexed="81"/>
            <rFont val="Tahoma"/>
            <family val="2"/>
          </rPr>
          <t xml:space="preserve">
Range da 0 a 0.999; 
0 per analisi lineare</t>
        </r>
      </text>
    </comment>
    <comment ref="BU16" authorId="0" shapeId="0" xr:uid="{3B088794-0459-4A79-8971-FF90073BC38C}">
      <text>
        <r>
          <rPr>
            <b/>
            <sz val="9"/>
            <color indexed="81"/>
            <rFont val="Tahoma"/>
            <family val="2"/>
          </rPr>
          <t>Federica Mainetti</t>
        </r>
        <r>
          <rPr>
            <sz val="9"/>
            <color indexed="81"/>
            <rFont val="Tahoma"/>
            <family val="2"/>
          </rPr>
          <t xml:space="preserve">
Range da 0 a 0.999; 
0 per analisi lineare</t>
        </r>
      </text>
    </comment>
    <comment ref="CI16" authorId="0" shapeId="0" xr:uid="{50520B7F-74FC-4A2D-B901-DD08FE1F1094}">
      <text>
        <r>
          <rPr>
            <b/>
            <sz val="9"/>
            <color indexed="81"/>
            <rFont val="Tahoma"/>
            <family val="2"/>
          </rPr>
          <t>Federica Mainetti</t>
        </r>
        <r>
          <rPr>
            <sz val="9"/>
            <color indexed="81"/>
            <rFont val="Tahoma"/>
            <family val="2"/>
          </rPr>
          <t xml:space="preserve">
Range da 0 a 0.999; 
0 per analisi lineare</t>
        </r>
      </text>
    </comment>
    <comment ref="CW16" authorId="0" shapeId="0" xr:uid="{E7AD888F-788F-41E5-8756-B7EEA861F080}">
      <text>
        <r>
          <rPr>
            <b/>
            <sz val="9"/>
            <color indexed="81"/>
            <rFont val="Tahoma"/>
            <family val="2"/>
          </rPr>
          <t>Federica Mainetti</t>
        </r>
        <r>
          <rPr>
            <sz val="9"/>
            <color indexed="81"/>
            <rFont val="Tahoma"/>
            <family val="2"/>
          </rPr>
          <t xml:space="preserve">
Range da 0 a 0.999; 
0 per analisi lineare</t>
        </r>
      </text>
    </comment>
    <comment ref="DK16" authorId="0" shapeId="0" xr:uid="{9E146BEA-F086-4F1A-B019-15181A7D4DD3}">
      <text>
        <r>
          <rPr>
            <b/>
            <sz val="9"/>
            <color indexed="81"/>
            <rFont val="Tahoma"/>
            <family val="2"/>
          </rPr>
          <t>Federica Mainetti</t>
        </r>
        <r>
          <rPr>
            <sz val="9"/>
            <color indexed="81"/>
            <rFont val="Tahoma"/>
            <family val="2"/>
          </rPr>
          <t xml:space="preserve">
Range da 0 a 0.999; 
0 per analisi lineare</t>
        </r>
      </text>
    </comment>
    <comment ref="DY16" authorId="0" shapeId="0" xr:uid="{1AEA314F-6418-4EFF-B102-4031B6147EDF}">
      <text>
        <r>
          <rPr>
            <b/>
            <sz val="9"/>
            <color indexed="81"/>
            <rFont val="Tahoma"/>
            <family val="2"/>
          </rPr>
          <t>Federica Mainetti</t>
        </r>
        <r>
          <rPr>
            <sz val="9"/>
            <color indexed="81"/>
            <rFont val="Tahoma"/>
            <family val="2"/>
          </rPr>
          <t xml:space="preserve">
Range da 0 a 0.999; 
0 per analisi lineare</t>
        </r>
      </text>
    </comment>
    <comment ref="EM16" authorId="0" shapeId="0" xr:uid="{B1B033FC-2B5E-40A0-B494-2BEBA0DACF6D}">
      <text>
        <r>
          <rPr>
            <b/>
            <sz val="9"/>
            <color indexed="81"/>
            <rFont val="Tahoma"/>
            <family val="2"/>
          </rPr>
          <t>Federica Mainetti</t>
        </r>
        <r>
          <rPr>
            <sz val="9"/>
            <color indexed="81"/>
            <rFont val="Tahoma"/>
            <family val="2"/>
          </rPr>
          <t xml:space="preserve">
Range da 0 a 0.999; 
0 per analisi lineare</t>
        </r>
      </text>
    </comment>
    <comment ref="Q17" authorId="0" shapeId="0" xr:uid="{8CCB2551-2CA0-45B3-BD52-532EA0B9EB2F}">
      <text>
        <r>
          <rPr>
            <b/>
            <sz val="9"/>
            <color indexed="81"/>
            <rFont val="Tahoma"/>
            <family val="2"/>
          </rPr>
          <t>Federica Mainetti:</t>
        </r>
        <r>
          <rPr>
            <sz val="9"/>
            <color indexed="81"/>
            <rFont val="Tahoma"/>
            <family val="2"/>
          </rPr>
          <t xml:space="preserve">
Deve essere positivo, non minore di 0.1</t>
        </r>
      </text>
    </comment>
    <comment ref="AE17" authorId="0" shapeId="0" xr:uid="{6ED741E4-1E60-4E69-8C09-4CE182C2F2AF}">
      <text>
        <r>
          <rPr>
            <b/>
            <sz val="9"/>
            <color indexed="81"/>
            <rFont val="Tahoma"/>
            <family val="2"/>
          </rPr>
          <t>Federica Mainetti:</t>
        </r>
        <r>
          <rPr>
            <sz val="9"/>
            <color indexed="81"/>
            <rFont val="Tahoma"/>
            <family val="2"/>
          </rPr>
          <t xml:space="preserve">
Deve essere positivo, non minore di 0.1</t>
        </r>
      </text>
    </comment>
    <comment ref="AS17" authorId="0" shapeId="0" xr:uid="{EDE03FA2-4CD4-482D-8AB7-8C5203AE3AA8}">
      <text>
        <r>
          <rPr>
            <b/>
            <sz val="9"/>
            <color indexed="81"/>
            <rFont val="Tahoma"/>
            <family val="2"/>
          </rPr>
          <t>Federica Mainetti:</t>
        </r>
        <r>
          <rPr>
            <sz val="9"/>
            <color indexed="81"/>
            <rFont val="Tahoma"/>
            <family val="2"/>
          </rPr>
          <t xml:space="preserve">
Deve essere positivo, non minore di 0.1</t>
        </r>
      </text>
    </comment>
    <comment ref="BG17" authorId="0" shapeId="0" xr:uid="{4BC257B0-9DDF-4C6B-BE7B-CB326559037D}">
      <text>
        <r>
          <rPr>
            <b/>
            <sz val="9"/>
            <color indexed="81"/>
            <rFont val="Tahoma"/>
            <family val="2"/>
          </rPr>
          <t>Federica Mainetti:</t>
        </r>
        <r>
          <rPr>
            <sz val="9"/>
            <color indexed="81"/>
            <rFont val="Tahoma"/>
            <family val="2"/>
          </rPr>
          <t xml:space="preserve">
Deve essere positivo, non minore di 0.1</t>
        </r>
      </text>
    </comment>
    <comment ref="BU17" authorId="0" shapeId="0" xr:uid="{B8292A1C-76C1-4F7B-A223-1CBEB61F74EC}">
      <text>
        <r>
          <rPr>
            <b/>
            <sz val="9"/>
            <color indexed="81"/>
            <rFont val="Tahoma"/>
            <family val="2"/>
          </rPr>
          <t>Federica Mainetti:</t>
        </r>
        <r>
          <rPr>
            <sz val="9"/>
            <color indexed="81"/>
            <rFont val="Tahoma"/>
            <family val="2"/>
          </rPr>
          <t xml:space="preserve">
Deve essere positivo, non minore di 0.1</t>
        </r>
      </text>
    </comment>
    <comment ref="CI17" authorId="0" shapeId="0" xr:uid="{B1D2DC12-3547-4DA4-8A72-1734C2A642C9}">
      <text>
        <r>
          <rPr>
            <b/>
            <sz val="9"/>
            <color indexed="81"/>
            <rFont val="Tahoma"/>
            <family val="2"/>
          </rPr>
          <t>Federica Mainetti:</t>
        </r>
        <r>
          <rPr>
            <sz val="9"/>
            <color indexed="81"/>
            <rFont val="Tahoma"/>
            <family val="2"/>
          </rPr>
          <t xml:space="preserve">
Deve essere positivo, non minore di 0.1</t>
        </r>
      </text>
    </comment>
    <comment ref="CW17" authorId="0" shapeId="0" xr:uid="{2D170869-8BB6-43ED-A14A-CF5802453120}">
      <text>
        <r>
          <rPr>
            <b/>
            <sz val="9"/>
            <color indexed="81"/>
            <rFont val="Tahoma"/>
            <family val="2"/>
          </rPr>
          <t>Federica Mainetti:</t>
        </r>
        <r>
          <rPr>
            <sz val="9"/>
            <color indexed="81"/>
            <rFont val="Tahoma"/>
            <family val="2"/>
          </rPr>
          <t xml:space="preserve">
Deve essere positivo, non minore di 0.1</t>
        </r>
      </text>
    </comment>
    <comment ref="DK17" authorId="0" shapeId="0" xr:uid="{C2069948-524B-46FB-B194-5017004A5E69}">
      <text>
        <r>
          <rPr>
            <b/>
            <sz val="9"/>
            <color indexed="81"/>
            <rFont val="Tahoma"/>
            <family val="2"/>
          </rPr>
          <t>Federica Mainetti:</t>
        </r>
        <r>
          <rPr>
            <sz val="9"/>
            <color indexed="81"/>
            <rFont val="Tahoma"/>
            <family val="2"/>
          </rPr>
          <t xml:space="preserve">
Deve essere positivo, non minore di 0.1</t>
        </r>
      </text>
    </comment>
    <comment ref="DY17" authorId="0" shapeId="0" xr:uid="{50ADE0EA-2E80-4C6B-B3C7-7BA4449AEA98}">
      <text>
        <r>
          <rPr>
            <b/>
            <sz val="9"/>
            <color indexed="81"/>
            <rFont val="Tahoma"/>
            <family val="2"/>
          </rPr>
          <t>Federica Mainetti:</t>
        </r>
        <r>
          <rPr>
            <sz val="9"/>
            <color indexed="81"/>
            <rFont val="Tahoma"/>
            <family val="2"/>
          </rPr>
          <t xml:space="preserve">
Deve essere positivo, non minore di 0.1</t>
        </r>
      </text>
    </comment>
    <comment ref="EM17" authorId="0" shapeId="0" xr:uid="{0E157973-A4FF-4164-B275-18828C9B0838}">
      <text>
        <r>
          <rPr>
            <b/>
            <sz val="9"/>
            <color indexed="81"/>
            <rFont val="Tahoma"/>
            <family val="2"/>
          </rPr>
          <t>Federica Mainetti:</t>
        </r>
        <r>
          <rPr>
            <sz val="9"/>
            <color indexed="81"/>
            <rFont val="Tahoma"/>
            <family val="2"/>
          </rPr>
          <t xml:space="preserve">
Deve essere positivo, non minore di 0.1</t>
        </r>
      </text>
    </comment>
    <comment ref="Q18" authorId="0" shapeId="0" xr:uid="{45185C29-9F75-4908-A757-123BF3406467}">
      <text>
        <r>
          <rPr>
            <b/>
            <sz val="9"/>
            <color indexed="81"/>
            <rFont val="Tahoma"/>
            <family val="2"/>
          </rPr>
          <t xml:space="preserve">Federica Mainetti: </t>
        </r>
        <r>
          <rPr>
            <sz val="9"/>
            <color indexed="81"/>
            <rFont val="Tahoma"/>
            <family val="2"/>
          </rPr>
          <t xml:space="preserve">
minimo di 0.001, 0 per analisi lineare</t>
        </r>
      </text>
    </comment>
    <comment ref="AE18" authorId="0" shapeId="0" xr:uid="{2E7666D4-15E4-4E78-83A6-B94D0D7406D5}">
      <text>
        <r>
          <rPr>
            <b/>
            <sz val="9"/>
            <color indexed="81"/>
            <rFont val="Tahoma"/>
            <family val="2"/>
          </rPr>
          <t xml:space="preserve">Federica Mainetti: </t>
        </r>
        <r>
          <rPr>
            <sz val="9"/>
            <color indexed="81"/>
            <rFont val="Tahoma"/>
            <family val="2"/>
          </rPr>
          <t xml:space="preserve">
minimo di 0.001, 0 per analisi lineare</t>
        </r>
      </text>
    </comment>
    <comment ref="AS18" authorId="0" shapeId="0" xr:uid="{C3DC9C66-C2D5-410D-B7A8-5235E5F5C0FC}">
      <text>
        <r>
          <rPr>
            <b/>
            <sz val="9"/>
            <color indexed="81"/>
            <rFont val="Tahoma"/>
            <family val="2"/>
          </rPr>
          <t xml:space="preserve">Federica Mainetti: </t>
        </r>
        <r>
          <rPr>
            <sz val="9"/>
            <color indexed="81"/>
            <rFont val="Tahoma"/>
            <family val="2"/>
          </rPr>
          <t xml:space="preserve">
minimo di 0.001, 0 per analisi lineare</t>
        </r>
      </text>
    </comment>
    <comment ref="BG18" authorId="0" shapeId="0" xr:uid="{E5A198B8-2C61-4578-8C82-4D5DDCB1215B}">
      <text>
        <r>
          <rPr>
            <b/>
            <sz val="9"/>
            <color indexed="81"/>
            <rFont val="Tahoma"/>
            <family val="2"/>
          </rPr>
          <t xml:space="preserve">Federica Mainetti: </t>
        </r>
        <r>
          <rPr>
            <sz val="9"/>
            <color indexed="81"/>
            <rFont val="Tahoma"/>
            <family val="2"/>
          </rPr>
          <t xml:space="preserve">
minimo di 0.001, 0 per analisi lineare</t>
        </r>
      </text>
    </comment>
    <comment ref="BU18" authorId="0" shapeId="0" xr:uid="{DE59AC15-836D-487F-8934-C220CE415464}">
      <text>
        <r>
          <rPr>
            <b/>
            <sz val="9"/>
            <color indexed="81"/>
            <rFont val="Tahoma"/>
            <family val="2"/>
          </rPr>
          <t xml:space="preserve">Federica Mainetti: </t>
        </r>
        <r>
          <rPr>
            <sz val="9"/>
            <color indexed="81"/>
            <rFont val="Tahoma"/>
            <family val="2"/>
          </rPr>
          <t xml:space="preserve">
minimo di 0.001, 0 per analisi lineare</t>
        </r>
      </text>
    </comment>
    <comment ref="CI18" authorId="0" shapeId="0" xr:uid="{BE397330-0D8F-4D20-89E4-70962F4D7108}">
      <text>
        <r>
          <rPr>
            <b/>
            <sz val="9"/>
            <color indexed="81"/>
            <rFont val="Tahoma"/>
            <family val="2"/>
          </rPr>
          <t xml:space="preserve">Federica Mainetti: </t>
        </r>
        <r>
          <rPr>
            <sz val="9"/>
            <color indexed="81"/>
            <rFont val="Tahoma"/>
            <family val="2"/>
          </rPr>
          <t xml:space="preserve">
minimo di 0.001, 0 per analisi lineare</t>
        </r>
      </text>
    </comment>
    <comment ref="CW18" authorId="0" shapeId="0" xr:uid="{C3A43FFF-799A-407F-B699-EB504EF8193F}">
      <text>
        <r>
          <rPr>
            <b/>
            <sz val="9"/>
            <color indexed="81"/>
            <rFont val="Tahoma"/>
            <family val="2"/>
          </rPr>
          <t xml:space="preserve">Federica Mainetti: </t>
        </r>
        <r>
          <rPr>
            <sz val="9"/>
            <color indexed="81"/>
            <rFont val="Tahoma"/>
            <family val="2"/>
          </rPr>
          <t xml:space="preserve">
minimo di 0.001, 0 per analisi lineare</t>
        </r>
      </text>
    </comment>
    <comment ref="DK18" authorId="0" shapeId="0" xr:uid="{9A4CFED8-6B89-433E-940B-0587A0E6BA2A}">
      <text>
        <r>
          <rPr>
            <b/>
            <sz val="9"/>
            <color indexed="81"/>
            <rFont val="Tahoma"/>
            <family val="2"/>
          </rPr>
          <t xml:space="preserve">Federica Mainetti: </t>
        </r>
        <r>
          <rPr>
            <sz val="9"/>
            <color indexed="81"/>
            <rFont val="Tahoma"/>
            <family val="2"/>
          </rPr>
          <t xml:space="preserve">
minimo di 0.001, 0 per analisi lineare</t>
        </r>
      </text>
    </comment>
    <comment ref="DY18" authorId="0" shapeId="0" xr:uid="{3489386B-3B43-4128-B966-469211F71E5E}">
      <text>
        <r>
          <rPr>
            <b/>
            <sz val="9"/>
            <color indexed="81"/>
            <rFont val="Tahoma"/>
            <family val="2"/>
          </rPr>
          <t xml:space="preserve">Federica Mainetti: </t>
        </r>
        <r>
          <rPr>
            <sz val="9"/>
            <color indexed="81"/>
            <rFont val="Tahoma"/>
            <family val="2"/>
          </rPr>
          <t xml:space="preserve">
minimo di 0.001, 0 per analisi lineare</t>
        </r>
      </text>
    </comment>
    <comment ref="EM18" authorId="0" shapeId="0" xr:uid="{6FCC915A-F4DA-4DBA-93EB-D6548C3B9B4C}">
      <text>
        <r>
          <rPr>
            <b/>
            <sz val="9"/>
            <color indexed="81"/>
            <rFont val="Tahoma"/>
            <family val="2"/>
          </rPr>
          <t xml:space="preserve">Federica Mainetti: </t>
        </r>
        <r>
          <rPr>
            <sz val="9"/>
            <color indexed="81"/>
            <rFont val="Tahoma"/>
            <family val="2"/>
          </rPr>
          <t xml:space="preserve">
minimo di 0.001, 0 per analisi lineare</t>
        </r>
      </text>
    </comment>
    <comment ref="Q19" authorId="0" shapeId="0" xr:uid="{13BD49AA-A111-4600-90A0-95895672F652}">
      <text>
        <r>
          <rPr>
            <b/>
            <sz val="9"/>
            <color indexed="81"/>
            <rFont val="Tahoma"/>
            <family val="2"/>
          </rPr>
          <t>Federica Mainetti:</t>
        </r>
        <r>
          <rPr>
            <sz val="9"/>
            <color indexed="81"/>
            <rFont val="Tahoma"/>
            <family val="2"/>
          </rPr>
          <t xml:space="preserve">
Positivo, non minore di 0.1.</t>
        </r>
      </text>
    </comment>
    <comment ref="AE19" authorId="0" shapeId="0" xr:uid="{96DDA307-E17B-4EA7-A29F-45EA4CBB83E6}">
      <text>
        <r>
          <rPr>
            <b/>
            <sz val="9"/>
            <color indexed="81"/>
            <rFont val="Tahoma"/>
            <family val="2"/>
          </rPr>
          <t>Federica Mainetti:</t>
        </r>
        <r>
          <rPr>
            <sz val="9"/>
            <color indexed="81"/>
            <rFont val="Tahoma"/>
            <family val="2"/>
          </rPr>
          <t xml:space="preserve">
Positivo, non minore di 0.1.</t>
        </r>
      </text>
    </comment>
    <comment ref="AS19" authorId="0" shapeId="0" xr:uid="{430D918F-32FB-405C-977E-AEA3CC0E24EC}">
      <text>
        <r>
          <rPr>
            <b/>
            <sz val="9"/>
            <color indexed="81"/>
            <rFont val="Tahoma"/>
            <family val="2"/>
          </rPr>
          <t>Federica Mainetti:</t>
        </r>
        <r>
          <rPr>
            <sz val="9"/>
            <color indexed="81"/>
            <rFont val="Tahoma"/>
            <family val="2"/>
          </rPr>
          <t xml:space="preserve">
Positivo, non minore di 0.1.</t>
        </r>
      </text>
    </comment>
    <comment ref="BG19" authorId="0" shapeId="0" xr:uid="{EB73B04D-A896-4910-AE7C-49B591326B1A}">
      <text>
        <r>
          <rPr>
            <b/>
            <sz val="9"/>
            <color indexed="81"/>
            <rFont val="Tahoma"/>
            <family val="2"/>
          </rPr>
          <t>Federica Mainetti:</t>
        </r>
        <r>
          <rPr>
            <sz val="9"/>
            <color indexed="81"/>
            <rFont val="Tahoma"/>
            <family val="2"/>
          </rPr>
          <t xml:space="preserve">
Positivo, non minore di 0.1.</t>
        </r>
      </text>
    </comment>
    <comment ref="BU19" authorId="0" shapeId="0" xr:uid="{2EA71BD8-C63D-4BF3-9807-5A81DB5558C8}">
      <text>
        <r>
          <rPr>
            <b/>
            <sz val="9"/>
            <color indexed="81"/>
            <rFont val="Tahoma"/>
            <family val="2"/>
          </rPr>
          <t>Federica Mainetti:</t>
        </r>
        <r>
          <rPr>
            <sz val="9"/>
            <color indexed="81"/>
            <rFont val="Tahoma"/>
            <family val="2"/>
          </rPr>
          <t xml:space="preserve">
Positivo, non minore di 0.1.</t>
        </r>
      </text>
    </comment>
    <comment ref="CI19" authorId="0" shapeId="0" xr:uid="{C20E91E2-C05B-4D84-9472-DC3D4F4E726E}">
      <text>
        <r>
          <rPr>
            <b/>
            <sz val="9"/>
            <color indexed="81"/>
            <rFont val="Tahoma"/>
            <family val="2"/>
          </rPr>
          <t>Federica Mainetti:</t>
        </r>
        <r>
          <rPr>
            <sz val="9"/>
            <color indexed="81"/>
            <rFont val="Tahoma"/>
            <family val="2"/>
          </rPr>
          <t xml:space="preserve">
Positivo, non minore di 0.1.</t>
        </r>
      </text>
    </comment>
    <comment ref="CW19" authorId="0" shapeId="0" xr:uid="{452DE28E-3BDA-43FF-88DF-FBC3CD4A1113}">
      <text>
        <r>
          <rPr>
            <b/>
            <sz val="9"/>
            <color indexed="81"/>
            <rFont val="Tahoma"/>
            <family val="2"/>
          </rPr>
          <t>Federica Mainetti:</t>
        </r>
        <r>
          <rPr>
            <sz val="9"/>
            <color indexed="81"/>
            <rFont val="Tahoma"/>
            <family val="2"/>
          </rPr>
          <t xml:space="preserve">
Positivo, non minore di 0.1.</t>
        </r>
      </text>
    </comment>
    <comment ref="DK19" authorId="0" shapeId="0" xr:uid="{C1417ACD-DD0D-4544-BF0A-109F50148E8A}">
      <text>
        <r>
          <rPr>
            <b/>
            <sz val="9"/>
            <color indexed="81"/>
            <rFont val="Tahoma"/>
            <family val="2"/>
          </rPr>
          <t>Federica Mainetti:</t>
        </r>
        <r>
          <rPr>
            <sz val="9"/>
            <color indexed="81"/>
            <rFont val="Tahoma"/>
            <family val="2"/>
          </rPr>
          <t xml:space="preserve">
Positivo, non minore di 0.1.</t>
        </r>
      </text>
    </comment>
    <comment ref="DY19" authorId="0" shapeId="0" xr:uid="{AAD250CC-D7B8-49BB-9F45-41180B909F24}">
      <text>
        <r>
          <rPr>
            <b/>
            <sz val="9"/>
            <color indexed="81"/>
            <rFont val="Tahoma"/>
            <family val="2"/>
          </rPr>
          <t>Federica Mainetti:</t>
        </r>
        <r>
          <rPr>
            <sz val="9"/>
            <color indexed="81"/>
            <rFont val="Tahoma"/>
            <family val="2"/>
          </rPr>
          <t xml:space="preserve">
Positivo, non minore di 0.1.</t>
        </r>
      </text>
    </comment>
    <comment ref="EM19" authorId="0" shapeId="0" xr:uid="{06DA331A-7EF7-4440-8618-888B56DC650C}">
      <text>
        <r>
          <rPr>
            <b/>
            <sz val="9"/>
            <color indexed="81"/>
            <rFont val="Tahoma"/>
            <family val="2"/>
          </rPr>
          <t>Federica Mainetti:</t>
        </r>
        <r>
          <rPr>
            <sz val="9"/>
            <color indexed="81"/>
            <rFont val="Tahoma"/>
            <family val="2"/>
          </rPr>
          <t xml:space="preserve">
Positivo, non minore di 0.1.</t>
        </r>
      </text>
    </comment>
    <comment ref="Q20" authorId="0" shapeId="0" xr:uid="{E78D04BE-31B8-490D-843E-9E29F997AD00}">
      <text>
        <r>
          <rPr>
            <b/>
            <sz val="9"/>
            <color indexed="81"/>
            <rFont val="Tahoma"/>
            <family val="2"/>
          </rPr>
          <t>Federica Mainetti:</t>
        </r>
        <r>
          <rPr>
            <sz val="9"/>
            <color indexed="81"/>
            <rFont val="Tahoma"/>
            <family val="2"/>
          </rPr>
          <t xml:space="preserve">
Range da 1 a 50</t>
        </r>
      </text>
    </comment>
    <comment ref="AE20" authorId="0" shapeId="0" xr:uid="{ABD24EA7-9DD7-4E44-9935-8DF0039BA7C8}">
      <text>
        <r>
          <rPr>
            <b/>
            <sz val="9"/>
            <color indexed="81"/>
            <rFont val="Tahoma"/>
            <family val="2"/>
          </rPr>
          <t>Federica Mainetti:</t>
        </r>
        <r>
          <rPr>
            <sz val="9"/>
            <color indexed="81"/>
            <rFont val="Tahoma"/>
            <family val="2"/>
          </rPr>
          <t xml:space="preserve">
Range da 1 a 50</t>
        </r>
      </text>
    </comment>
    <comment ref="AS20" authorId="0" shapeId="0" xr:uid="{0D9090A0-4AA5-4068-A2B4-BC52AF61B557}">
      <text>
        <r>
          <rPr>
            <b/>
            <sz val="9"/>
            <color indexed="81"/>
            <rFont val="Tahoma"/>
            <family val="2"/>
          </rPr>
          <t>Federica Mainetti:</t>
        </r>
        <r>
          <rPr>
            <sz val="9"/>
            <color indexed="81"/>
            <rFont val="Tahoma"/>
            <family val="2"/>
          </rPr>
          <t xml:space="preserve">
Range da 1 a 50</t>
        </r>
      </text>
    </comment>
    <comment ref="BG20" authorId="0" shapeId="0" xr:uid="{A5DABFD5-4C49-4E9D-A01C-14C8D34FEE86}">
      <text>
        <r>
          <rPr>
            <b/>
            <sz val="9"/>
            <color indexed="81"/>
            <rFont val="Tahoma"/>
            <family val="2"/>
          </rPr>
          <t>Federica Mainetti:</t>
        </r>
        <r>
          <rPr>
            <sz val="9"/>
            <color indexed="81"/>
            <rFont val="Tahoma"/>
            <family val="2"/>
          </rPr>
          <t xml:space="preserve">
Range da 1 a 50</t>
        </r>
      </text>
    </comment>
    <comment ref="BU20" authorId="0" shapeId="0" xr:uid="{ED0E6CF2-6A27-4718-9300-A7A106DB1F41}">
      <text>
        <r>
          <rPr>
            <b/>
            <sz val="9"/>
            <color indexed="81"/>
            <rFont val="Tahoma"/>
            <family val="2"/>
          </rPr>
          <t>Federica Mainetti:</t>
        </r>
        <r>
          <rPr>
            <sz val="9"/>
            <color indexed="81"/>
            <rFont val="Tahoma"/>
            <family val="2"/>
          </rPr>
          <t xml:space="preserve">
Range da 1 a 50</t>
        </r>
      </text>
    </comment>
    <comment ref="CI20" authorId="0" shapeId="0" xr:uid="{EAFA8AD7-618C-45BC-AD42-B539B9C3FF46}">
      <text>
        <r>
          <rPr>
            <b/>
            <sz val="9"/>
            <color indexed="81"/>
            <rFont val="Tahoma"/>
            <family val="2"/>
          </rPr>
          <t>Federica Mainetti:</t>
        </r>
        <r>
          <rPr>
            <sz val="9"/>
            <color indexed="81"/>
            <rFont val="Tahoma"/>
            <family val="2"/>
          </rPr>
          <t xml:space="preserve">
Range da 1 a 50</t>
        </r>
      </text>
    </comment>
    <comment ref="CW20" authorId="0" shapeId="0" xr:uid="{8CEEE683-75BA-4636-A9D9-B2B1503FC3CB}">
      <text>
        <r>
          <rPr>
            <b/>
            <sz val="9"/>
            <color indexed="81"/>
            <rFont val="Tahoma"/>
            <family val="2"/>
          </rPr>
          <t>Federica Mainetti:</t>
        </r>
        <r>
          <rPr>
            <sz val="9"/>
            <color indexed="81"/>
            <rFont val="Tahoma"/>
            <family val="2"/>
          </rPr>
          <t xml:space="preserve">
Range da 1 a 50</t>
        </r>
      </text>
    </comment>
    <comment ref="DK20" authorId="0" shapeId="0" xr:uid="{B6A87891-5888-4430-9E14-41F1BCE79FD7}">
      <text>
        <r>
          <rPr>
            <b/>
            <sz val="9"/>
            <color indexed="81"/>
            <rFont val="Tahoma"/>
            <family val="2"/>
          </rPr>
          <t>Federica Mainetti:</t>
        </r>
        <r>
          <rPr>
            <sz val="9"/>
            <color indexed="81"/>
            <rFont val="Tahoma"/>
            <family val="2"/>
          </rPr>
          <t xml:space="preserve">
Range da 1 a 50</t>
        </r>
      </text>
    </comment>
    <comment ref="DY20" authorId="0" shapeId="0" xr:uid="{FB3D8F1A-D3D7-478B-AF10-6265D5CBDB2A}">
      <text>
        <r>
          <rPr>
            <b/>
            <sz val="9"/>
            <color indexed="81"/>
            <rFont val="Tahoma"/>
            <family val="2"/>
          </rPr>
          <t>Federica Mainetti:</t>
        </r>
        <r>
          <rPr>
            <sz val="9"/>
            <color indexed="81"/>
            <rFont val="Tahoma"/>
            <family val="2"/>
          </rPr>
          <t xml:space="preserve">
Range da 1 a 50</t>
        </r>
      </text>
    </comment>
    <comment ref="EM20" authorId="0" shapeId="0" xr:uid="{8C4CF93E-7309-4C0C-8EF1-9768E397416C}">
      <text>
        <r>
          <rPr>
            <b/>
            <sz val="9"/>
            <color indexed="81"/>
            <rFont val="Tahoma"/>
            <family val="2"/>
          </rPr>
          <t>Federica Mainetti:</t>
        </r>
        <r>
          <rPr>
            <sz val="9"/>
            <color indexed="81"/>
            <rFont val="Tahoma"/>
            <family val="2"/>
          </rPr>
          <t xml:space="preserve">
Range da 1 a 50</t>
        </r>
      </text>
    </comment>
    <comment ref="P21" authorId="0" shapeId="0" xr:uid="{B99FBD40-84A7-44E2-971A-D92AC40A20B0}">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D21" authorId="0" shapeId="0" xr:uid="{3D06CF97-F930-4D2E-8597-66D250737395}">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R21" authorId="0" shapeId="0" xr:uid="{470E45B7-9FD6-4383-A7E7-7D634C84687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F21" authorId="0" shapeId="0" xr:uid="{A1516A88-1119-4759-B90D-F82BEF6B75F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T21" authorId="0" shapeId="0" xr:uid="{89B77272-5602-442B-A81B-46FC2497CCE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H21" authorId="0" shapeId="0" xr:uid="{7454B76F-19B1-43AF-9722-36E6BCC6CF3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V21" authorId="0" shapeId="0" xr:uid="{7028A799-2C08-4012-B94D-A850943CB82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J21" authorId="0" shapeId="0" xr:uid="{D2201185-0118-4CBB-A8AE-B9FBA4506AC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X21" authorId="0" shapeId="0" xr:uid="{2F91A305-CBBF-4578-9E99-09008873CD1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EL21" authorId="0" shapeId="0" xr:uid="{40EDFE99-1525-4E5E-8FC4-CFAE4AB51D6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tc={DF59250E-9051-4273-9566-7502C45EBC58}</author>
    <author>tc={42AA9AB4-377F-49BC-9063-A586BD837F6A}</author>
  </authors>
  <commentList>
    <comment ref="EB10" authorId="0" shapeId="0" xr:uid="{DF59250E-9051-4273-9566-7502C45EBC58}">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E11" authorId="1" shapeId="0" xr:uid="{42AA9AB4-377F-49BC-9063-A586BD837F6A}">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List>
</comments>
</file>

<file path=xl/sharedStrings.xml><?xml version="1.0" encoding="utf-8"?>
<sst xmlns="http://schemas.openxmlformats.org/spreadsheetml/2006/main" count="784" uniqueCount="181">
  <si>
    <t>Axial: Surface shear modulus, G(0)</t>
  </si>
  <si>
    <t>Axial: Shear modulus gradient, dG/dz</t>
  </si>
  <si>
    <t>Axial: Shear modulus below base, Gb</t>
  </si>
  <si>
    <t>Lateral: Surface shear modulus, G(0)</t>
  </si>
  <si>
    <t>Lateral: Shear modulus gradient, dG/dz</t>
  </si>
  <si>
    <t>Poisson's ratio (all loading modes)</t>
  </si>
  <si>
    <t>x (m)</t>
  </si>
  <si>
    <t>y (m)</t>
  </si>
  <si>
    <t>STR</t>
  </si>
  <si>
    <t>Amplificazione:</t>
  </si>
  <si>
    <t>SLU</t>
  </si>
  <si>
    <t>γG1 SLV (-)</t>
  </si>
  <si>
    <t>Mzz</t>
  </si>
  <si>
    <t>Mxx</t>
  </si>
  <si>
    <t>Fy</t>
  </si>
  <si>
    <t>Myy</t>
  </si>
  <si>
    <t>Fx</t>
  </si>
  <si>
    <t>Fz</t>
  </si>
  <si>
    <t>GEO</t>
  </si>
  <si>
    <t>γG1 SLU (-)</t>
  </si>
  <si>
    <t>Passaggio STR /GEO scelto:</t>
  </si>
  <si>
    <t>Fattori di amplificazione delle azioni:</t>
  </si>
  <si>
    <t xml:space="preserve">2e) Coefficienti di calcolo </t>
  </si>
  <si>
    <t xml:space="preserve">1e) Coefficienti di calcolo </t>
  </si>
  <si>
    <t>SLV</t>
  </si>
  <si>
    <t>Passaggio STR/GEO MIDAS:</t>
  </si>
  <si>
    <t/>
  </si>
  <si>
    <t>T (f)</t>
  </si>
  <si>
    <t>M (q)</t>
  </si>
  <si>
    <t>H (v)</t>
  </si>
  <si>
    <t>H (u)</t>
  </si>
  <si>
    <t>V (w)</t>
  </si>
  <si>
    <t>Mxx+Fy*h</t>
  </si>
  <si>
    <t>Myy+Fx*h</t>
  </si>
  <si>
    <t>h</t>
  </si>
  <si>
    <t>W</t>
  </si>
  <si>
    <t xml:space="preserve">γG1 </t>
  </si>
  <si>
    <t>W (kN)</t>
  </si>
  <si>
    <t>h (m) (ez)</t>
  </si>
  <si>
    <t>Area (m2)</t>
  </si>
  <si>
    <t>Posizione</t>
  </si>
  <si>
    <t>Fondazione</t>
  </si>
  <si>
    <t>[kNm]</t>
  </si>
  <si>
    <t>[kN]</t>
  </si>
  <si>
    <t>C/P</t>
  </si>
  <si>
    <t>Node</t>
  </si>
  <si>
    <t>Caso</t>
  </si>
  <si>
    <t>(m)</t>
  </si>
  <si>
    <t>(kN)</t>
  </si>
  <si>
    <t>(-)</t>
  </si>
  <si>
    <t>Geometria:</t>
  </si>
  <si>
    <t>x to y</t>
  </si>
  <si>
    <t>y to z</t>
  </si>
  <si>
    <t>y</t>
  </si>
  <si>
    <t>x to z</t>
  </si>
  <si>
    <t>x</t>
  </si>
  <si>
    <t>Passaggio STR/GEO GSA:</t>
  </si>
  <si>
    <t>γcls (kN/m3)</t>
  </si>
  <si>
    <t>SR_STR:</t>
  </si>
  <si>
    <t>Materiale:</t>
  </si>
  <si>
    <t xml:space="preserve">2d) Definizione passaggio SR </t>
  </si>
  <si>
    <t>1c) Def. casistiche azioni</t>
  </si>
  <si>
    <t xml:space="preserve">2b) Azioni da STR (SLU/SLV) agenti sulla fondazione </t>
  </si>
  <si>
    <t>2a) Fondazione</t>
  </si>
  <si>
    <t xml:space="preserve">1d) Def. passaggio SR </t>
  </si>
  <si>
    <t>1b) Azioni da STR</t>
  </si>
  <si>
    <t>3)  Aggiustamento delle eccentricità e aggiunta peso fondazione + eventuali carichi distribuiti</t>
  </si>
  <si>
    <t>2) Passaggio Sistema di Riferimento da STR a GEO</t>
  </si>
  <si>
    <t>2) Elaborazioni preliminari</t>
  </si>
  <si>
    <t xml:space="preserve">1) Dati </t>
  </si>
  <si>
    <r>
      <rPr>
        <b/>
        <sz val="12"/>
        <rFont val="Times New Roman"/>
        <family val="1"/>
      </rPr>
      <t xml:space="preserve">5) </t>
    </r>
    <r>
      <rPr>
        <b/>
        <sz val="12"/>
        <color rgb="FFC00000"/>
        <rFont val="Times New Roman"/>
        <family val="1"/>
      </rPr>
      <t>Ottenimento INPUT CARICHI per PIGLET</t>
    </r>
  </si>
  <si>
    <t>4)  Amplificazione</t>
  </si>
  <si>
    <t>Loading type</t>
  </si>
  <si>
    <t>Piles pinned (0) to fixed (1) to pile cap</t>
  </si>
  <si>
    <t>Number of loading steps</t>
  </si>
  <si>
    <t>Shaft diameter</t>
  </si>
  <si>
    <t>Base diameter</t>
  </si>
  <si>
    <r>
      <t>y</t>
    </r>
    <r>
      <rPr>
        <sz val="10"/>
        <rFont val="Times New Roman"/>
        <family val="1"/>
      </rPr>
      <t>(x)</t>
    </r>
  </si>
  <si>
    <r>
      <t>y</t>
    </r>
    <r>
      <rPr>
        <sz val="10"/>
        <rFont val="Times New Roman"/>
        <family val="1"/>
      </rPr>
      <t>(y)</t>
    </r>
  </si>
  <si>
    <t>Rake x to z</t>
  </si>
  <si>
    <t>Rake y to z</t>
  </si>
  <si>
    <t>Ratio of tensile to compressive axial capacity:</t>
  </si>
  <si>
    <t>Free-standing length</t>
  </si>
  <si>
    <r>
      <t>L</t>
    </r>
    <r>
      <rPr>
        <vertAlign val="subscript"/>
        <sz val="10"/>
        <rFont val="Times New Roman"/>
        <family val="1"/>
      </rPr>
      <t>f</t>
    </r>
  </si>
  <si>
    <t>Young's modulus: Free-standing part (axial)</t>
  </si>
  <si>
    <r>
      <t>E</t>
    </r>
    <r>
      <rPr>
        <vertAlign val="subscript"/>
        <sz val="10"/>
        <rFont val="Times New Roman"/>
        <family val="1"/>
      </rPr>
      <t>paf</t>
    </r>
  </si>
  <si>
    <t>Young's modulus: Embedded part (axial)</t>
  </si>
  <si>
    <r>
      <t>E</t>
    </r>
    <r>
      <rPr>
        <vertAlign val="subscript"/>
        <sz val="10"/>
        <rFont val="Times New Roman"/>
        <family val="1"/>
      </rPr>
      <t>pa</t>
    </r>
  </si>
  <si>
    <t>Young's modulus: Free-standing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</si>
  <si>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xf</t>
    </r>
  </si>
  <si>
    <t>Young's modulus: Embedded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</si>
  <si>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t>
    </r>
  </si>
  <si>
    <t>Young's modulus: Free-standing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</si>
  <si>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yf</t>
    </r>
  </si>
  <si>
    <t>Young's modulus: Embedded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</si>
  <si>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t>
    </r>
  </si>
  <si>
    <t>Fixity</t>
  </si>
  <si>
    <t>Lpile</t>
  </si>
  <si>
    <t>Plinto_01</t>
  </si>
  <si>
    <t>Axial, hyperbolic constant, f_a</t>
  </si>
  <si>
    <t>Axial, hyperbolic power g_a</t>
  </si>
  <si>
    <t>Lateral, normalised ground displacement (U0/d)^50</t>
  </si>
  <si>
    <t>Lateral, hyperbolic power p</t>
  </si>
  <si>
    <t xml:space="preserve">    Load case number:</t>
  </si>
  <si>
    <t>Load case name</t>
  </si>
  <si>
    <t>Pile No.</t>
  </si>
  <si>
    <t>NOTA: possibilità di aggiungere/diminuire il numero di pali</t>
  </si>
  <si>
    <t xml:space="preserve">    Load case number</t>
  </si>
  <si>
    <t>Non dovrebbe servire come input</t>
  </si>
  <si>
    <t>Title</t>
  </si>
  <si>
    <t>Scope of problem</t>
  </si>
  <si>
    <t>Load scenario</t>
  </si>
  <si>
    <t>A1</t>
  </si>
  <si>
    <t>NOTA: possibilità di aggiungere/diminuire il numero di load cases</t>
  </si>
  <si>
    <t>1a) Dati slab</t>
  </si>
  <si>
    <t>Axial capacity</t>
  </si>
  <si>
    <t xml:space="preserve">1) Proprietà geometriche e meccaniche </t>
  </si>
  <si>
    <t>Opt. 1</t>
  </si>
  <si>
    <t>Opt. 2</t>
  </si>
  <si>
    <t>Opt. 3</t>
  </si>
  <si>
    <t>Opt. 4</t>
  </si>
  <si>
    <t>Opt. 5</t>
  </si>
  <si>
    <t>Opt. 6</t>
  </si>
  <si>
    <t>Opt. 7</t>
  </si>
  <si>
    <t>Opt. 8</t>
  </si>
  <si>
    <t>Opt. 10</t>
  </si>
  <si>
    <t>Opt. 9</t>
  </si>
  <si>
    <t>STRATIGRAPHY option(s)</t>
  </si>
  <si>
    <t>LAYOUT option(s)</t>
  </si>
  <si>
    <t>up to 10 options</t>
  </si>
  <si>
    <t>γQk SLV (-)</t>
  </si>
  <si>
    <t>γQk SLU (-)</t>
  </si>
  <si>
    <t>γG2 SLV (-)</t>
  </si>
  <si>
    <t>γG2 SLU (-)</t>
  </si>
  <si>
    <t>Slv 21</t>
  </si>
  <si>
    <t>Slv 5</t>
  </si>
  <si>
    <t>Slv 17</t>
  </si>
  <si>
    <t>Slv 1</t>
  </si>
  <si>
    <t>SLU-Neve-v(+x)</t>
  </si>
  <si>
    <t>Fz + γG1*W+γG2*QG2*A_infl+γQk*Qk2*A_infl</t>
  </si>
  <si>
    <t>γQk</t>
  </si>
  <si>
    <t>γG2</t>
  </si>
  <si>
    <t>Ainf</t>
  </si>
  <si>
    <t>Qk</t>
  </si>
  <si>
    <t>G2</t>
  </si>
  <si>
    <t>A infl (m2)</t>
  </si>
  <si>
    <t>Qk (kPa)</t>
  </si>
  <si>
    <t>G2 (kPa)</t>
  </si>
  <si>
    <t>A infuenza (m2)</t>
  </si>
  <si>
    <t>(m2)</t>
  </si>
  <si>
    <t>(kPa)</t>
  </si>
  <si>
    <t>MIDAS</t>
  </si>
  <si>
    <t>Profile switches x:z</t>
  </si>
  <si>
    <t>Profile switches y:z</t>
  </si>
  <si>
    <t>Plinto_02</t>
  </si>
  <si>
    <t>Slv 22</t>
  </si>
  <si>
    <t>Plinto_03</t>
  </si>
  <si>
    <t>Slv 23</t>
  </si>
  <si>
    <t>D1000mm_25φ24</t>
  </si>
  <si>
    <t>D1000mm_20φ24</t>
  </si>
  <si>
    <r>
      <t>D1000mm_25</t>
    </r>
    <r>
      <rPr>
        <b/>
        <sz val="11"/>
        <color theme="3"/>
        <rFont val="Calibri"/>
        <family val="2"/>
      </rPr>
      <t>φ20</t>
    </r>
  </si>
  <si>
    <t>D1000mm_10φ20</t>
  </si>
  <si>
    <t>D1000mm_25φ16</t>
  </si>
  <si>
    <t>M (kNm)</t>
  </si>
  <si>
    <t>N (kN)</t>
  </si>
  <si>
    <t>- Maximum of 12 Load Cases.</t>
  </si>
  <si>
    <t>- Maximum of 30 piles.</t>
  </si>
  <si>
    <t>- Maximum of 10 options for Piles Data.</t>
  </si>
  <si>
    <t>- Maximum of 10 options for Ground Data.</t>
  </si>
  <si>
    <t>- Maximum of 3 diverse options for Axial Capacity per each Pile Option.</t>
  </si>
  <si>
    <t>- All piles with the same Axial Capacity must have the same length within the same Option (e.g., 5 piles with Axial Capacity 5080, L= 23 m, 3 piles with 4000 Axial Capacity, L= 20 m, etc.).</t>
  </si>
  <si>
    <t>- On the "Armature MN" page, you can input up to a maximum of 6 Armatures, which will be applied to all iterations.</t>
  </si>
  <si>
    <t>- It is possible to change the beginning of the Excel input file name but always leave " _piglet_input" at the end (e.g., "24.02.01Project1_piglet_input").</t>
  </si>
  <si>
    <t>Limits:</t>
  </si>
  <si>
    <t>- Do not change the names of the sheets in this Excel input.</t>
  </si>
  <si>
    <t>- Do not change the position of the sheets in this Excel input.</t>
  </si>
  <si>
    <t>Warnings:</t>
  </si>
  <si>
    <t>- Be careful not to place two different Excel input files in the same location. ''There's a risk that the results of one analysis may overwrite those of the previous one. Always create separate folders to analyze different Excel input sheets.</t>
  </si>
  <si>
    <t>INSTRUCTIONS</t>
  </si>
  <si>
    <t>- Pay attention to the number of options selected in the dropdown menu located in cell B1 of the "Ground Data" and "Piles Data" pages. Make sure you have chosen the correct number to avoid lengthening the analysis time with unnecessary iterations.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</si>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</sst>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11"/>
      <color theme="1"/>
      <name val="Arial"/>
      <family val="2"/>
    </font>
    <font>
      <sz val="12"/>
      <color theme="1"/>
      <name val="Times New Roman"/>
      <family val="1"/>
    </font>
    <font>
      <sz val="12"/>
      <name val="Calibri"/>
      <family val="2"/>
    </font>
    <font>
      <b/>
      <sz val="12"/>
      <color rgb="FF00B0F0"/>
      <name val="Times New Roman"/>
      <family val="1"/>
    </font>
    <font>
      <b/>
      <sz val="12"/>
      <name val="Times New Roman"/>
      <family val="1"/>
    </font>
    <font>
      <b/>
      <sz val="12"/>
      <color rgb="FFFF0000"/>
      <name val="Times New Roman"/>
      <family val="1"/>
    </font>
    <font>
      <sz val="12"/>
      <name val="Times New Roman"/>
      <family val="1"/>
    </font>
    <font>
      <b/>
      <sz val="12"/>
      <color theme="9" tint="-0.499984740745262"/>
      <name val="Times New Roman"/>
      <family val="1"/>
    </font>
    <font>
      <b/>
      <sz val="12"/>
      <color theme="9"/>
      <name val="Times New Roman"/>
      <family val="1"/>
    </font>
    <font>
      <b/>
      <sz val="12"/>
      <color theme="1"/>
      <name val="Times New Roman"/>
      <family val="1"/>
    </font>
    <font>
      <sz val="12"/>
      <color theme="3"/>
      <name val="Times New Roman"/>
      <family val="1"/>
    </font>
    <font>
      <sz val="12"/>
      <color theme="0" tint="-0.34998626667073579"/>
      <name val="Times New Roman"/>
      <family val="1"/>
    </font>
    <font>
      <b/>
      <sz val="12"/>
      <color rgb="FFC00000"/>
      <name val="Times New Roman"/>
      <family val="1"/>
    </font>
    <font>
      <sz val="11"/>
      <color theme="1"/>
      <name val="Times New Roman"/>
      <family val="1"/>
    </font>
    <font>
      <sz val="10"/>
      <name val="Times New Roman"/>
      <family val="1"/>
    </font>
    <font>
      <b/>
      <sz val="11"/>
      <color rgb="FFC00000"/>
      <name val="Times New Roman"/>
      <family val="1"/>
    </font>
    <font>
      <sz val="9"/>
      <color indexed="81"/>
      <name val="Tahoma"/>
      <family val="2"/>
    </font>
    <font>
      <vertAlign val="subscript"/>
      <sz val="10"/>
      <name val="Times New Roman"/>
      <family val="1"/>
    </font>
    <font>
      <b/>
      <sz val="9"/>
      <color indexed="81"/>
      <name val="Tahoma"/>
      <family val="2"/>
    </font>
    <font>
      <b/>
      <sz val="8"/>
      <color indexed="81"/>
      <name val="Tahoma"/>
      <family val="2"/>
    </font>
    <font>
      <sz val="8"/>
      <color indexed="81"/>
      <name val="Tahoma"/>
      <family val="2"/>
    </font>
    <font>
      <vertAlign val="subscript"/>
      <sz val="10"/>
      <name val="MT Extra"/>
      <family val="1"/>
      <charset val="2"/>
    </font>
    <font>
      <sz val="11"/>
      <color rgb="FFC00000"/>
      <name val="Arial"/>
      <family val="2"/>
    </font>
    <font>
      <b/>
      <sz val="12"/>
      <color theme="1"/>
      <name val="Arial"/>
      <family val="2"/>
    </font>
    <font>
      <sz val="11"/>
      <name val="Times New Roman"/>
      <family val="1"/>
    </font>
    <font>
      <b/>
      <i/>
      <sz val="11"/>
      <color theme="1"/>
      <name val="Arial"/>
      <family val="2"/>
    </font>
    <font>
      <sz val="8"/>
      <name val="Arial"/>
      <family val="2"/>
    </font>
    <font>
      <b/>
      <sz val="11"/>
      <color theme="3"/>
      <name val="Calibri"/>
      <family val="2"/>
    </font>
  </fonts>
  <fills count="8">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FF00"/>
        <bgColor indexed="64"/>
      </patternFill>
    </fill>
    <fill>
      <patternFill patternType="solid">
        <fgColor theme="3" tint="0.59999389629810485"/>
        <bgColor indexed="64"/>
      </patternFill>
    </fill>
    <fill>
      <patternFill patternType="solid">
        <fgColor theme="6" tint="0.79998168889431442"/>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s>
  <cellStyleXfs count="11">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xf numFmtId="0" fontId="9" fillId="0" borderId="0"/>
    <xf numFmtId="0" fontId="8" fillId="0" borderId="0"/>
  </cellStyleXfs>
  <cellXfs count="73">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1" applyFont="1" applyAlignment="1">
      <alignment horizontal="center" vertical="center"/>
    </xf>
    <xf numFmtId="0" fontId="9" fillId="0" borderId="0" xfId="9" applyAlignment="1">
      <alignment horizontal="center" vertical="center"/>
    </xf>
    <xf numFmtId="0" fontId="9" fillId="0" borderId="5" xfId="9" applyBorder="1" applyAlignment="1">
      <alignment horizontal="center" vertical="center"/>
    </xf>
    <xf numFmtId="0" fontId="0" fillId="0" borderId="5" xfId="0" applyBorder="1"/>
    <xf numFmtId="1" fontId="9" fillId="0" borderId="0" xfId="9" applyNumberFormat="1" applyAlignment="1">
      <alignment horizontal="center" vertical="center"/>
    </xf>
    <xf numFmtId="0" fontId="9" fillId="2" borderId="0" xfId="9" applyFill="1" applyAlignment="1">
      <alignment horizontal="center" vertical="center"/>
    </xf>
    <xf numFmtId="164" fontId="9" fillId="2" borderId="0" xfId="9" applyNumberFormat="1" applyFill="1" applyAlignment="1">
      <alignment horizontal="center" vertical="center"/>
    </xf>
    <xf numFmtId="0" fontId="10" fillId="3" borderId="0" xfId="0" applyFont="1" applyFill="1" applyAlignment="1">
      <alignment horizontal="left" vertical="center"/>
    </xf>
    <xf numFmtId="0" fontId="0" fillId="2" borderId="0" xfId="0" applyFill="1"/>
    <xf numFmtId="0" fontId="9" fillId="0" borderId="0" xfId="10" applyFont="1" applyAlignment="1">
      <alignment horizontal="center" vertical="center"/>
    </xf>
    <xf numFmtId="2" fontId="9" fillId="0" borderId="0" xfId="9" applyNumberFormat="1" applyAlignment="1">
      <alignment horizontal="center" vertical="center"/>
    </xf>
    <xf numFmtId="0" fontId="9" fillId="3" borderId="0" xfId="9" applyFill="1" applyAlignment="1">
      <alignment horizontal="center" vertical="center"/>
    </xf>
    <xf numFmtId="1" fontId="9" fillId="4" borderId="0" xfId="9" applyNumberFormat="1" applyFill="1" applyAlignment="1">
      <alignment horizontal="center" vertical="center"/>
    </xf>
    <xf numFmtId="0" fontId="9" fillId="4" borderId="0" xfId="9" applyFill="1" applyAlignment="1">
      <alignment horizontal="center" vertical="center"/>
    </xf>
    <xf numFmtId="1" fontId="11" fillId="3" borderId="0" xfId="10" applyNumberFormat="1" applyFont="1" applyFill="1" applyAlignment="1">
      <alignment horizontal="center" vertical="center"/>
    </xf>
    <xf numFmtId="0" fontId="12" fillId="0" borderId="0" xfId="9" applyFont="1" applyAlignment="1">
      <alignment horizontal="left" vertical="center"/>
    </xf>
    <xf numFmtId="0" fontId="13" fillId="0" borderId="0" xfId="9" applyFont="1" applyAlignment="1">
      <alignment horizontal="left" vertical="center"/>
    </xf>
    <xf numFmtId="0" fontId="14" fillId="2" borderId="0" xfId="9" applyFont="1" applyFill="1" applyAlignment="1">
      <alignment horizontal="center" vertical="center"/>
    </xf>
    <xf numFmtId="0" fontId="9" fillId="0" borderId="0" xfId="9" quotePrefix="1" applyAlignment="1">
      <alignment horizontal="center" vertical="center"/>
    </xf>
    <xf numFmtId="0" fontId="15" fillId="3" borderId="0" xfId="9" applyFont="1" applyFill="1" applyAlignment="1">
      <alignment horizontal="center" vertical="center"/>
    </xf>
    <xf numFmtId="1" fontId="16" fillId="3" borderId="0" xfId="10" applyNumberFormat="1" applyFont="1" applyFill="1" applyAlignment="1">
      <alignment horizontal="center" vertical="center"/>
    </xf>
    <xf numFmtId="1" fontId="9" fillId="3" borderId="0" xfId="10" applyNumberFormat="1" applyFont="1" applyFill="1" applyAlignment="1">
      <alignment horizontal="center" vertical="center"/>
    </xf>
    <xf numFmtId="0" fontId="14" fillId="3" borderId="0" xfId="0" applyFont="1" applyFill="1" applyAlignment="1">
      <alignment horizontal="center" vertical="center"/>
    </xf>
    <xf numFmtId="0" fontId="17" fillId="0" borderId="0" xfId="9" applyFont="1" applyAlignment="1">
      <alignment horizontal="center" vertical="center"/>
    </xf>
    <xf numFmtId="0" fontId="18" fillId="0" borderId="0" xfId="9" applyFont="1" applyAlignment="1">
      <alignment horizontal="center" vertical="center"/>
    </xf>
    <xf numFmtId="0" fontId="9" fillId="0" borderId="0" xfId="9" applyAlignment="1">
      <alignment horizontal="left" vertical="center"/>
    </xf>
    <xf numFmtId="0" fontId="14" fillId="0" borderId="0" xfId="0" applyFont="1" applyAlignment="1">
      <alignment horizontal="center" vertical="center"/>
    </xf>
    <xf numFmtId="0" fontId="19" fillId="0" borderId="5" xfId="9" applyFont="1" applyBorder="1" applyAlignment="1">
      <alignment horizontal="center" vertical="center"/>
    </xf>
    <xf numFmtId="0" fontId="21" fillId="0" borderId="0" xfId="0" applyFont="1"/>
    <xf numFmtId="0" fontId="21" fillId="0" borderId="0" xfId="0" applyFont="1" applyAlignment="1">
      <alignment horizontal="center" vertical="center"/>
    </xf>
    <xf numFmtId="1" fontId="21" fillId="0" borderId="0" xfId="0" applyNumberFormat="1" applyFont="1" applyAlignment="1">
      <alignment horizontal="center" vertical="center"/>
    </xf>
    <xf numFmtId="164" fontId="21" fillId="0" borderId="0" xfId="0" applyNumberFormat="1" applyFont="1" applyAlignment="1">
      <alignment horizontal="center" vertical="center"/>
    </xf>
    <xf numFmtId="0" fontId="23" fillId="4" borderId="0" xfId="9" applyFont="1" applyFill="1" applyAlignment="1">
      <alignment horizontal="center" vertical="center"/>
    </xf>
    <xf numFmtId="0" fontId="9" fillId="0" borderId="6" xfId="9" applyBorder="1" applyAlignment="1">
      <alignment horizontal="center" vertical="center"/>
    </xf>
    <xf numFmtId="0" fontId="14" fillId="0" borderId="0" xfId="9" applyFont="1" applyAlignment="1">
      <alignment horizontal="center" vertical="center"/>
    </xf>
    <xf numFmtId="0" fontId="20" fillId="0" borderId="0" xfId="9" applyFont="1" applyAlignment="1">
      <alignment horizontal="center" vertical="center"/>
    </xf>
    <xf numFmtId="0" fontId="22" fillId="0" borderId="0" xfId="0" applyFont="1" applyAlignment="1" applyProtection="1">
      <alignment horizontal="right"/>
      <protection hidden="1"/>
    </xf>
    <xf numFmtId="0" fontId="22" fillId="0" borderId="0" xfId="0" applyFont="1"/>
    <xf numFmtId="0" fontId="14" fillId="3" borderId="0" xfId="0" applyFont="1" applyFill="1" applyAlignment="1">
      <alignment horizontal="left" vertical="center"/>
    </xf>
    <xf numFmtId="0" fontId="30" fillId="0" borderId="0" xfId="0" applyFont="1"/>
    <xf numFmtId="0" fontId="14" fillId="0" borderId="0" xfId="0" applyFont="1" applyAlignment="1">
      <alignment horizontal="left" vertical="center"/>
    </xf>
    <xf numFmtId="1" fontId="14" fillId="4" borderId="0" xfId="9" applyNumberFormat="1" applyFont="1" applyFill="1" applyAlignment="1">
      <alignment horizontal="center" vertical="center"/>
    </xf>
    <xf numFmtId="1" fontId="14" fillId="0" borderId="0" xfId="9" applyNumberFormat="1" applyFont="1" applyAlignment="1">
      <alignment horizontal="center" vertical="center"/>
    </xf>
    <xf numFmtId="0" fontId="20" fillId="5" borderId="0" xfId="9" applyFont="1" applyFill="1" applyAlignment="1">
      <alignment horizontal="center" vertical="center"/>
    </xf>
    <xf numFmtId="0" fontId="12" fillId="0" borderId="0" xfId="9" applyFont="1" applyAlignment="1">
      <alignment horizontal="center" vertical="center"/>
    </xf>
    <xf numFmtId="0" fontId="23" fillId="5" borderId="0" xfId="9" applyFont="1" applyFill="1" applyAlignment="1">
      <alignment horizontal="center" vertical="center"/>
    </xf>
    <xf numFmtId="1" fontId="23" fillId="5" borderId="0" xfId="9" applyNumberFormat="1" applyFont="1" applyFill="1" applyAlignment="1">
      <alignment horizontal="center" vertical="center"/>
    </xf>
    <xf numFmtId="0" fontId="7" fillId="0" borderId="0" xfId="0" applyFont="1"/>
    <xf numFmtId="0" fontId="14" fillId="0" borderId="0" xfId="0" applyFont="1" applyAlignment="1">
      <alignment vertical="center"/>
    </xf>
    <xf numFmtId="0" fontId="31" fillId="0" borderId="0" xfId="0" applyFont="1" applyAlignment="1">
      <alignment vertical="center"/>
    </xf>
    <xf numFmtId="0" fontId="0" fillId="6" borderId="0" xfId="0" applyFill="1"/>
    <xf numFmtId="0" fontId="33" fillId="0" borderId="0" xfId="0" applyFont="1" applyAlignment="1">
      <alignment horizontal="center" vertical="center"/>
    </xf>
    <xf numFmtId="2" fontId="9" fillId="4" borderId="0" xfId="9" applyNumberFormat="1" applyFill="1" applyAlignment="1">
      <alignment horizontal="center" vertical="center"/>
    </xf>
    <xf numFmtId="2" fontId="14" fillId="4" borderId="0" xfId="9" applyNumberFormat="1" applyFont="1" applyFill="1" applyAlignment="1">
      <alignment horizontal="center" vertical="center"/>
    </xf>
    <xf numFmtId="164" fontId="9" fillId="0" borderId="0" xfId="9" applyNumberFormat="1" applyAlignment="1">
      <alignment horizontal="center" vertical="center"/>
    </xf>
    <xf numFmtId="1" fontId="0" fillId="0" borderId="0" xfId="0" applyNumberFormat="1"/>
    <xf numFmtId="164" fontId="14" fillId="4" borderId="0" xfId="9" applyNumberFormat="1" applyFont="1" applyFill="1" applyAlignment="1">
      <alignment horizontal="center" vertical="center"/>
    </xf>
    <xf numFmtId="0" fontId="14" fillId="3" borderId="0" xfId="0" applyFont="1" applyFill="1" applyAlignment="1">
      <alignment vertical="center"/>
    </xf>
    <xf numFmtId="0" fontId="5" fillId="0" borderId="0" xfId="0" applyFont="1" applyAlignment="1">
      <alignment horizontal="center" vertical="center"/>
    </xf>
    <xf numFmtId="0" fontId="7" fillId="7" borderId="0" xfId="0" applyFont="1" applyFill="1" applyAlignment="1">
      <alignment horizontal="center" vertical="center"/>
    </xf>
    <xf numFmtId="0" fontId="7" fillId="0" borderId="0" xfId="0" applyFont="1" applyAlignment="1">
      <alignment horizontal="center" vertical="center"/>
    </xf>
    <xf numFmtId="11" fontId="0" fillId="0" borderId="0" xfId="0" applyNumberFormat="1" applyAlignment="1">
      <alignment horizontal="center" vertical="center"/>
    </xf>
    <xf numFmtId="0" fontId="0" fillId="0" borderId="0" xfId="0" applyAlignment="1">
      <alignment wrapText="1"/>
    </xf>
    <xf numFmtId="0" fontId="9" fillId="0" borderId="0" xfId="0" quotePrefix="1" applyFont="1" applyAlignment="1">
      <alignment wrapText="1"/>
    </xf>
    <xf numFmtId="0" fontId="0" fillId="0" borderId="0" xfId="0" quotePrefix="1" applyAlignment="1">
      <alignment wrapText="1"/>
    </xf>
    <xf numFmtId="0" fontId="7" fillId="0" borderId="0" xfId="0" applyFont="1" applyAlignment="1">
      <alignment wrapText="1"/>
    </xf>
    <xf numFmtId="0" fontId="31" fillId="0" borderId="0" xfId="0" applyFont="1" applyAlignment="1">
      <alignment horizontal="center"/>
    </xf>
    <xf numFmtId="0" fontId="31" fillId="0" borderId="0" xfId="0" applyFont="1" applyAlignment="1">
      <alignment horizontal="center" vertical="center"/>
    </xf>
    <xf numFmtId="0" fontId="32" fillId="0" borderId="0" xfId="0" applyFont="1" applyAlignment="1">
      <alignment horizontal="center" vertical="center" wrapText="1"/>
    </xf>
  </cellXfs>
  <cellStyles count="11">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Normal 3" xfId="9" xr:uid="{C50F9857-DD20-4FD6-8354-0FA4BD76DBB6}"/>
    <cellStyle name="Normal 4" xfId="10" xr:uid="{A3E21DC2-A1D9-4042-A9CB-05EC73D2E8A7}"/>
    <cellStyle name="Title" xfId="3" builtinId="15" customBuiltin="1"/>
    <cellStyle name="Total" xfId="8" builtinId="25" customBuiltin="1"/>
  </cellStyles>
  <dxfs count="26">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35</xdr:col>
      <xdr:colOff>396874</xdr:colOff>
      <xdr:row>2</xdr:row>
      <xdr:rowOff>111125</xdr:rowOff>
    </xdr:from>
    <xdr:to>
      <xdr:col>43</xdr:col>
      <xdr:colOff>72572</xdr:colOff>
      <xdr:row>13</xdr:row>
      <xdr:rowOff>127000</xdr:rowOff>
    </xdr:to>
    <xdr:sp macro="" textlink="">
      <xdr:nvSpPr>
        <xdr:cNvPr id="2" name="Rectangle 1">
          <a:extLst>
            <a:ext uri="{FF2B5EF4-FFF2-40B4-BE49-F238E27FC236}">
              <a16:creationId xmlns:a16="http://schemas.microsoft.com/office/drawing/2014/main" id="{145A2D21-CA9A-488D-B2E4-A6CBE346CD09}"/>
            </a:ext>
          </a:extLst>
        </xdr:cNvPr>
        <xdr:cNvSpPr/>
      </xdr:nvSpPr>
      <xdr:spPr>
        <a:xfrm>
          <a:off x="24399874" y="461645"/>
          <a:ext cx="5162098"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190500</xdr:colOff>
      <xdr:row>2</xdr:row>
      <xdr:rowOff>95252</xdr:rowOff>
    </xdr:from>
    <xdr:to>
      <xdr:col>57</xdr:col>
      <xdr:colOff>174626</xdr:colOff>
      <xdr:row>26</xdr:row>
      <xdr:rowOff>81643</xdr:rowOff>
    </xdr:to>
    <xdr:sp macro="" textlink="">
      <xdr:nvSpPr>
        <xdr:cNvPr id="3" name="Rectangle 2">
          <a:extLst>
            <a:ext uri="{FF2B5EF4-FFF2-40B4-BE49-F238E27FC236}">
              <a16:creationId xmlns:a16="http://schemas.microsoft.com/office/drawing/2014/main" id="{A2AF334A-3E77-4C7B-AABE-983320D5C50B}"/>
            </a:ext>
          </a:extLst>
        </xdr:cNvPr>
        <xdr:cNvSpPr/>
      </xdr:nvSpPr>
      <xdr:spPr>
        <a:xfrm>
          <a:off x="29679900" y="445772"/>
          <a:ext cx="9585326" cy="419263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62</xdr:col>
      <xdr:colOff>0</xdr:colOff>
      <xdr:row>2</xdr:row>
      <xdr:rowOff>95251</xdr:rowOff>
    </xdr:from>
    <xdr:to>
      <xdr:col>69</xdr:col>
      <xdr:colOff>301625</xdr:colOff>
      <xdr:row>26</xdr:row>
      <xdr:rowOff>81643</xdr:rowOff>
    </xdr:to>
    <xdr:sp macro="" textlink="">
      <xdr:nvSpPr>
        <xdr:cNvPr id="4" name="Rectangle 3">
          <a:extLst>
            <a:ext uri="{FF2B5EF4-FFF2-40B4-BE49-F238E27FC236}">
              <a16:creationId xmlns:a16="http://schemas.microsoft.com/office/drawing/2014/main" id="{CE48AF53-9873-4D95-9AFD-6713A06001BB}"/>
            </a:ext>
          </a:extLst>
        </xdr:cNvPr>
        <xdr:cNvSpPr/>
      </xdr:nvSpPr>
      <xdr:spPr>
        <a:xfrm>
          <a:off x="425196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396875</xdr:colOff>
      <xdr:row>16</xdr:row>
      <xdr:rowOff>158751</xdr:rowOff>
    </xdr:from>
    <xdr:to>
      <xdr:col>43</xdr:col>
      <xdr:colOff>54429</xdr:colOff>
      <xdr:row>27</xdr:row>
      <xdr:rowOff>72571</xdr:rowOff>
    </xdr:to>
    <xdr:sp macro="" textlink="">
      <xdr:nvSpPr>
        <xdr:cNvPr id="5" name="Rectangle 4">
          <a:extLst>
            <a:ext uri="{FF2B5EF4-FFF2-40B4-BE49-F238E27FC236}">
              <a16:creationId xmlns:a16="http://schemas.microsoft.com/office/drawing/2014/main" id="{65AC4E03-3D7E-4E6C-A806-5C6ABB512BDB}"/>
            </a:ext>
          </a:extLst>
        </xdr:cNvPr>
        <xdr:cNvSpPr/>
      </xdr:nvSpPr>
      <xdr:spPr>
        <a:xfrm>
          <a:off x="24399875" y="2962911"/>
          <a:ext cx="5143954"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396873</xdr:colOff>
      <xdr:row>2</xdr:row>
      <xdr:rowOff>111125</xdr:rowOff>
    </xdr:from>
    <xdr:to>
      <xdr:col>9</xdr:col>
      <xdr:colOff>299357</xdr:colOff>
      <xdr:row>13</xdr:row>
      <xdr:rowOff>127000</xdr:rowOff>
    </xdr:to>
    <xdr:sp macro="" textlink="">
      <xdr:nvSpPr>
        <xdr:cNvPr id="6" name="Rectangle 5">
          <a:extLst>
            <a:ext uri="{FF2B5EF4-FFF2-40B4-BE49-F238E27FC236}">
              <a16:creationId xmlns:a16="http://schemas.microsoft.com/office/drawing/2014/main" id="{83CC438D-6801-4FDF-86EE-FAE233077A28}"/>
            </a:ext>
          </a:extLst>
        </xdr:cNvPr>
        <xdr:cNvSpPr/>
      </xdr:nvSpPr>
      <xdr:spPr>
        <a:xfrm>
          <a:off x="1768473" y="461645"/>
          <a:ext cx="4703084"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190499</xdr:colOff>
      <xdr:row>2</xdr:row>
      <xdr:rowOff>95252</xdr:rowOff>
    </xdr:from>
    <xdr:to>
      <xdr:col>21</xdr:col>
      <xdr:colOff>75564</xdr:colOff>
      <xdr:row>26</xdr:row>
      <xdr:rowOff>77833</xdr:rowOff>
    </xdr:to>
    <xdr:sp macro="" textlink="">
      <xdr:nvSpPr>
        <xdr:cNvPr id="7" name="Rectangle 6">
          <a:extLst>
            <a:ext uri="{FF2B5EF4-FFF2-40B4-BE49-F238E27FC236}">
              <a16:creationId xmlns:a16="http://schemas.microsoft.com/office/drawing/2014/main" id="{724C2EA1-2BA3-42E8-A15E-5CB17C39E1BE}"/>
            </a:ext>
          </a:extLst>
        </xdr:cNvPr>
        <xdr:cNvSpPr/>
      </xdr:nvSpPr>
      <xdr:spPr>
        <a:xfrm>
          <a:off x="8286749" y="476252"/>
          <a:ext cx="8865779" cy="469065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269875</xdr:colOff>
      <xdr:row>2</xdr:row>
      <xdr:rowOff>95252</xdr:rowOff>
    </xdr:from>
    <xdr:to>
      <xdr:col>25</xdr:col>
      <xdr:colOff>519545</xdr:colOff>
      <xdr:row>26</xdr:row>
      <xdr:rowOff>81643</xdr:rowOff>
    </xdr:to>
    <xdr:sp macro="" textlink="">
      <xdr:nvSpPr>
        <xdr:cNvPr id="8" name="Rectangle 7">
          <a:extLst>
            <a:ext uri="{FF2B5EF4-FFF2-40B4-BE49-F238E27FC236}">
              <a16:creationId xmlns:a16="http://schemas.microsoft.com/office/drawing/2014/main" id="{EF975206-A8BC-41E1-BABD-707F23571E6A}"/>
            </a:ext>
          </a:extLst>
        </xdr:cNvPr>
        <xdr:cNvSpPr/>
      </xdr:nvSpPr>
      <xdr:spPr>
        <a:xfrm>
          <a:off x="14671675" y="445772"/>
          <a:ext cx="299287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0</xdr:colOff>
      <xdr:row>2</xdr:row>
      <xdr:rowOff>95251</xdr:rowOff>
    </xdr:from>
    <xdr:to>
      <xdr:col>33</xdr:col>
      <xdr:colOff>301625</xdr:colOff>
      <xdr:row>26</xdr:row>
      <xdr:rowOff>81643</xdr:rowOff>
    </xdr:to>
    <xdr:sp macro="" textlink="">
      <xdr:nvSpPr>
        <xdr:cNvPr id="9" name="Rectangle 8">
          <a:extLst>
            <a:ext uri="{FF2B5EF4-FFF2-40B4-BE49-F238E27FC236}">
              <a16:creationId xmlns:a16="http://schemas.microsoft.com/office/drawing/2014/main" id="{150DB030-B678-42DC-B713-084281075188}"/>
            </a:ext>
          </a:extLst>
        </xdr:cNvPr>
        <xdr:cNvSpPr/>
      </xdr:nvSpPr>
      <xdr:spPr>
        <a:xfrm>
          <a:off x="178308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396875</xdr:colOff>
      <xdr:row>16</xdr:row>
      <xdr:rowOff>158751</xdr:rowOff>
    </xdr:from>
    <xdr:to>
      <xdr:col>9</xdr:col>
      <xdr:colOff>281213</xdr:colOff>
      <xdr:row>27</xdr:row>
      <xdr:rowOff>72571</xdr:rowOff>
    </xdr:to>
    <xdr:sp macro="" textlink="">
      <xdr:nvSpPr>
        <xdr:cNvPr id="10" name="Rectangle 9">
          <a:extLst>
            <a:ext uri="{FF2B5EF4-FFF2-40B4-BE49-F238E27FC236}">
              <a16:creationId xmlns:a16="http://schemas.microsoft.com/office/drawing/2014/main" id="{4E160C5D-ADB5-465A-8035-123A494DFCC6}"/>
            </a:ext>
          </a:extLst>
        </xdr:cNvPr>
        <xdr:cNvSpPr/>
      </xdr:nvSpPr>
      <xdr:spPr>
        <a:xfrm>
          <a:off x="1768475" y="2962911"/>
          <a:ext cx="4684938"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57</xdr:col>
      <xdr:colOff>285751</xdr:colOff>
      <xdr:row>2</xdr:row>
      <xdr:rowOff>95252</xdr:rowOff>
    </xdr:from>
    <xdr:to>
      <xdr:col>61</xdr:col>
      <xdr:colOff>412751</xdr:colOff>
      <xdr:row>26</xdr:row>
      <xdr:rowOff>81643</xdr:rowOff>
    </xdr:to>
    <xdr:sp macro="" textlink="">
      <xdr:nvSpPr>
        <xdr:cNvPr id="11" name="Rectangle 10">
          <a:extLst>
            <a:ext uri="{FF2B5EF4-FFF2-40B4-BE49-F238E27FC236}">
              <a16:creationId xmlns:a16="http://schemas.microsoft.com/office/drawing/2014/main" id="{F60234EF-6341-40CD-8B3D-E40DB48CD18E}"/>
            </a:ext>
          </a:extLst>
        </xdr:cNvPr>
        <xdr:cNvSpPr/>
      </xdr:nvSpPr>
      <xdr:spPr>
        <a:xfrm>
          <a:off x="39376351" y="445772"/>
          <a:ext cx="287020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l.Mense\OneDrive%20-%20Arup\03_Arup\01_Projects\284541-00%20Alexander%20Haus\06_Design%20Check\20220504_070342_EC5_Timber_Member_v1.1.1\EC5_Member-Design_v1.1.xlsx" TargetMode="External"/><Relationship Id="rId1" Type="http://schemas.openxmlformats.org/officeDocument/2006/relationships/externalLinkPath" Target="/Users/Cal.Mense/OneDrive%20-%20Arup/03_Arup/01_Projects/284541-00%20Alexander%20Haus/06_Design%20Check/20220504_070342_EC5_Timber_Member_v1.1.1/EC5_Member-Design_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Notes"/>
      <sheetName val="Getting Started"/>
      <sheetName val="TimberColumn - Single"/>
      <sheetName val="TimberBeam - Single"/>
      <sheetName val="TimberMember - Multiple"/>
      <sheetName val="TimberMemberFire - Multiple"/>
      <sheetName val="Data"/>
    </sheetNames>
    <sheetDataSet>
      <sheetData sheetId="0"/>
      <sheetData sheetId="1"/>
      <sheetData sheetId="2"/>
      <sheetData sheetId="3"/>
      <sheetData sheetId="4"/>
      <sheetData sheetId="5"/>
      <sheetData sheetId="6"/>
      <sheetData sheetId="7">
        <row r="1">
          <cell r="A1" t="str">
            <v>["C14","C16","C18","C20","C22","C24","C27","C30","C35","C40","C45","C50","Gl24h","Gl28h","Gl32h","Gl24c","Gl28c","Gl32c"]</v>
          </cell>
          <cell r="B1" t="str">
            <v>["en_EU","bs_UK","din_DE","ds_DK","is_IE","nen_NL","nf_FR","pn_PL","sfs_FI","une_ES","uni_IT","ss_SG","ms_MY"]</v>
          </cell>
        </row>
        <row r="2">
          <cell r="A2" t="str">
            <v>C14</v>
          </cell>
          <cell r="B2" t="str">
            <v>en_EU</v>
          </cell>
          <cell r="D2" t="str">
            <v>ServiceClass1</v>
          </cell>
          <cell r="E2" t="str">
            <v>Permanent</v>
          </cell>
          <cell r="F2" t="str">
            <v>none</v>
          </cell>
        </row>
        <row r="3">
          <cell r="A3" t="str">
            <v>C16</v>
          </cell>
          <cell r="B3" t="str">
            <v>bs_UK</v>
          </cell>
          <cell r="D3" t="str">
            <v>ServiceClass2</v>
          </cell>
          <cell r="E3" t="str">
            <v>LongTerm</v>
          </cell>
          <cell r="F3" t="str">
            <v>R30</v>
          </cell>
        </row>
        <row r="4">
          <cell r="A4" t="str">
            <v>C18</v>
          </cell>
          <cell r="B4" t="str">
            <v>din_DE</v>
          </cell>
          <cell r="D4" t="str">
            <v>ServiceClass3</v>
          </cell>
          <cell r="E4" t="str">
            <v>MediumTerm</v>
          </cell>
          <cell r="F4" t="str">
            <v>R60</v>
          </cell>
        </row>
        <row r="5">
          <cell r="A5" t="str">
            <v>C20</v>
          </cell>
          <cell r="B5" t="str">
            <v>ds_DK</v>
          </cell>
          <cell r="E5" t="str">
            <v>ShortTerm</v>
          </cell>
          <cell r="F5" t="str">
            <v>R90</v>
          </cell>
        </row>
        <row r="6">
          <cell r="A6" t="str">
            <v>C22</v>
          </cell>
          <cell r="B6" t="str">
            <v>is_IE</v>
          </cell>
          <cell r="E6" t="str">
            <v>Instantaneous</v>
          </cell>
          <cell r="F6" t="str">
            <v>R120</v>
          </cell>
        </row>
        <row r="7">
          <cell r="A7" t="str">
            <v>C24</v>
          </cell>
          <cell r="B7" t="str">
            <v>nen_NL</v>
          </cell>
        </row>
        <row r="8">
          <cell r="A8" t="str">
            <v>C27</v>
          </cell>
          <cell r="B8" t="str">
            <v>nf_FR</v>
          </cell>
        </row>
        <row r="9">
          <cell r="A9" t="str">
            <v>C30</v>
          </cell>
          <cell r="B9" t="str">
            <v>pn_PL</v>
          </cell>
        </row>
        <row r="10">
          <cell r="A10" t="str">
            <v>C35</v>
          </cell>
          <cell r="B10" t="str">
            <v>sfs_FI</v>
          </cell>
        </row>
        <row r="11">
          <cell r="A11" t="str">
            <v>C40</v>
          </cell>
          <cell r="B11" t="str">
            <v>une_ES</v>
          </cell>
        </row>
        <row r="12">
          <cell r="A12" t="str">
            <v>C45</v>
          </cell>
          <cell r="B12" t="str">
            <v>uni_IT</v>
          </cell>
        </row>
        <row r="13">
          <cell r="A13" t="str">
            <v>C50</v>
          </cell>
          <cell r="B13" t="str">
            <v>ss_SG</v>
          </cell>
        </row>
        <row r="14">
          <cell r="A14" t="str">
            <v>Gl24h</v>
          </cell>
          <cell r="B14" t="str">
            <v>ms_MY</v>
          </cell>
        </row>
        <row r="15">
          <cell r="A15" t="str">
            <v>Gl28h</v>
          </cell>
        </row>
        <row r="16">
          <cell r="A16" t="str">
            <v>Gl32h</v>
          </cell>
        </row>
        <row r="17">
          <cell r="A17" t="str">
            <v>Gl24c</v>
          </cell>
        </row>
        <row r="18">
          <cell r="A18" t="str">
            <v>Gl28c</v>
          </cell>
        </row>
        <row r="19">
          <cell r="A19" t="str">
            <v>Gl32c</v>
          </cell>
        </row>
      </sheetData>
    </sheetDataSet>
  </externalBook>
</externalLink>
</file>

<file path=xl/persons/person.xml><?xml version="1.0" encoding="utf-8"?>
<personList xmlns="http://schemas.microsoft.com/office/spreadsheetml/2018/threadedcomments" xmlns:x="http://schemas.openxmlformats.org/spreadsheetml/2006/main">
  <person displayName="Federica Mainetti" id="{79DC39D3-93BE-4C44-8EFD-C9B3CA0B57BB}" userId="S::Federica.Mainetti@arup.com::e268baf8-8611-4c47-8e0f-e5ca5423124f" providerId="AD"/>
</personList>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12-11T15:51:20.32" personId="{79DC39D3-93BE-4C44-8EFD-C9B3CA0B57BB}" id="{DBDE81D2-23CD-4FE7-A47D-9C1E7467988C}">
    <text>Varia da 1 a 3; 1 for vertical loading only, 2 for x:z plane only, 3 for all 6 degrees of freedom</text>
  </threadedComment>
</ThreadedComments>
</file>

<file path=xl/threadedComments/threadedComment2.xml><?xml version="1.0" encoding="utf-8"?>
<ThreadedComments xmlns="http://schemas.microsoft.com/office/spreadsheetml/2018/threadedcomments" xmlns:x="http://schemas.openxmlformats.org/spreadsheetml/2006/main">
  <threadedComment ref="EB10" dT="2023-12-11T15:37:06.37" personId="{79DC39D3-93BE-4C44-8EFD-C9B3CA0B57BB}" id="{DF59250E-9051-4273-9566-7502C45EBC58}">
    <text>Varia da 1 a 4,  (-1 indica analisi non lineare)</text>
  </threadedComment>
  <threadedComment ref="E11" dT="2023-12-18T17:47:25.44" personId="{79DC39D3-93BE-4C44-8EFD-C9B3CA0B57BB}" id="{42AA9AB4-377F-49BC-9063-A586BD837F6A}">
    <text>Inserire area plinto+connessioni</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707A-D2B1-4692-B36F-4536AF928591}">
  <sheetPr codeName="Sheet7">
    <tabColor theme="0"/>
  </sheetPr>
  <dimension ref="A1:D17"/>
  <sheetViews>
    <sheetView workbookViewId="0">
      <selection activeCell="A22" sqref="A22"/>
    </sheetView>
  </sheetViews>
  <sheetFormatPr defaultRowHeight="13.8" x14ac:dyDescent="0.45"/>
  <cols>
    <col min="1" max="1" width="125.76171875" customWidth="1"/>
  </cols>
  <sheetData>
    <row r="1" spans="1:4" ht="14.1" x14ac:dyDescent="0.5">
      <c r="A1" s="51" t="s">
        <v>178</v>
      </c>
    </row>
    <row r="3" spans="1:4" ht="14.1" x14ac:dyDescent="0.5">
      <c r="A3" s="51" t="s">
        <v>176</v>
      </c>
    </row>
    <row r="4" spans="1:4" ht="16.5" customHeight="1" x14ac:dyDescent="0.45">
      <c r="A4" s="66" t="s">
        <v>172</v>
      </c>
      <c r="B4" s="66"/>
      <c r="C4" s="66"/>
      <c r="D4" s="66"/>
    </row>
    <row r="5" spans="1:4" ht="33" customHeight="1" x14ac:dyDescent="0.55000000000000004">
      <c r="A5" s="67" t="s">
        <v>177</v>
      </c>
    </row>
    <row r="6" spans="1:4" ht="31" customHeight="1" x14ac:dyDescent="0.45">
      <c r="A6" s="68" t="s">
        <v>179</v>
      </c>
    </row>
    <row r="7" spans="1:4" x14ac:dyDescent="0.45">
      <c r="A7" s="68" t="s">
        <v>174</v>
      </c>
    </row>
    <row r="8" spans="1:4" x14ac:dyDescent="0.45">
      <c r="A8" s="68" t="s">
        <v>175</v>
      </c>
    </row>
    <row r="10" spans="1:4" ht="14.1" x14ac:dyDescent="0.5">
      <c r="A10" s="69" t="s">
        <v>173</v>
      </c>
    </row>
    <row r="11" spans="1:4" x14ac:dyDescent="0.45">
      <c r="A11" s="66" t="s">
        <v>165</v>
      </c>
    </row>
    <row r="12" spans="1:4" x14ac:dyDescent="0.45">
      <c r="A12" s="66" t="s">
        <v>166</v>
      </c>
    </row>
    <row r="13" spans="1:4" x14ac:dyDescent="0.45">
      <c r="A13" s="66" t="s">
        <v>167</v>
      </c>
    </row>
    <row r="14" spans="1:4" x14ac:dyDescent="0.45">
      <c r="A14" s="66" t="s">
        <v>168</v>
      </c>
    </row>
    <row r="15" spans="1:4" x14ac:dyDescent="0.45">
      <c r="A15" s="66" t="s">
        <v>169</v>
      </c>
    </row>
    <row r="16" spans="1:4" ht="27.6" x14ac:dyDescent="0.45">
      <c r="A16" s="66" t="s">
        <v>170</v>
      </c>
    </row>
    <row r="17" spans="1:1" x14ac:dyDescent="0.45">
      <c r="A17" s="66" t="s">
        <v>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CB12-F250-43AF-B9BA-EB4D3CCD50E3}">
  <sheetPr codeName="Sheet2">
    <tabColor theme="6" tint="0.59999389629810485"/>
  </sheetPr>
  <dimension ref="B2:E7"/>
  <sheetViews>
    <sheetView zoomScale="74" workbookViewId="0">
      <selection activeCell="C34" sqref="C34"/>
    </sheetView>
  </sheetViews>
  <sheetFormatPr defaultRowHeight="13.8" x14ac:dyDescent="0.45"/>
  <cols>
    <col min="2" max="2" width="21" bestFit="1" customWidth="1"/>
  </cols>
  <sheetData>
    <row r="2" spans="2:5" ht="15.3" x14ac:dyDescent="0.45">
      <c r="B2" s="15" t="s">
        <v>109</v>
      </c>
      <c r="C2" s="36" t="s">
        <v>98</v>
      </c>
    </row>
    <row r="3" spans="2:5" ht="14.1" customHeight="1" x14ac:dyDescent="0.45">
      <c r="C3" s="43"/>
    </row>
    <row r="4" spans="2:5" ht="15.3" x14ac:dyDescent="0.45">
      <c r="B4" s="15" t="s">
        <v>110</v>
      </c>
      <c r="C4" s="36">
        <v>3</v>
      </c>
      <c r="E4" s="40"/>
    </row>
    <row r="5" spans="2:5" x14ac:dyDescent="0.45">
      <c r="C5" s="43"/>
      <c r="E5" s="40"/>
    </row>
    <row r="6" spans="2:5" x14ac:dyDescent="0.45">
      <c r="E6" s="40"/>
    </row>
    <row r="7" spans="2:5" x14ac:dyDescent="0.45">
      <c r="E7" s="4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sheetPr codeName="Sheet3">
    <tabColor theme="9" tint="0.79998168889431442"/>
  </sheetPr>
  <dimension ref="A1:M89"/>
  <sheetViews>
    <sheetView zoomScaleNormal="100" workbookViewId="0">
      <selection activeCell="A21" sqref="A21"/>
    </sheetView>
  </sheetViews>
  <sheetFormatPr defaultRowHeight="13.8" x14ac:dyDescent="0.45"/>
  <cols>
    <col min="1" max="1" width="23.6171875" customWidth="1"/>
    <col min="4" max="4" width="44" bestFit="1" customWidth="1"/>
    <col min="5" max="5" width="16.37890625" bestFit="1" customWidth="1"/>
    <col min="6" max="6" width="63.47265625" bestFit="1" customWidth="1"/>
    <col min="7" max="7" width="13.140625" bestFit="1" customWidth="1"/>
    <col min="8" max="8" width="10.140625" customWidth="1"/>
  </cols>
  <sheetData>
    <row r="1" spans="1:13" ht="15" x14ac:dyDescent="0.45">
      <c r="A1" s="19" t="s">
        <v>127</v>
      </c>
      <c r="B1" s="54">
        <v>3</v>
      </c>
      <c r="D1" s="33"/>
      <c r="E1" s="33"/>
      <c r="F1" s="33"/>
      <c r="G1" s="33"/>
      <c r="H1" s="33"/>
      <c r="I1" s="1"/>
      <c r="J1" s="1"/>
      <c r="K1" s="1"/>
      <c r="L1" s="1"/>
      <c r="M1" s="1"/>
    </row>
    <row r="2" spans="1:13" ht="15" x14ac:dyDescent="0.5">
      <c r="A2" s="55" t="s">
        <v>129</v>
      </c>
      <c r="D2" s="70" t="s">
        <v>117</v>
      </c>
      <c r="E2" s="70"/>
      <c r="F2" s="33"/>
      <c r="G2" s="34"/>
      <c r="H2" s="34"/>
      <c r="I2" s="2"/>
      <c r="J2" s="2"/>
      <c r="K2" s="2"/>
      <c r="L2" s="2"/>
      <c r="M2" s="2"/>
    </row>
    <row r="3" spans="1:13" ht="15.3" x14ac:dyDescent="0.45">
      <c r="D3" s="15" t="s">
        <v>0</v>
      </c>
      <c r="E3" s="50">
        <v>3846.1538461538462</v>
      </c>
      <c r="F3" s="33"/>
      <c r="G3" s="34"/>
      <c r="H3" s="34"/>
      <c r="I3" s="2"/>
      <c r="J3" s="2"/>
      <c r="K3" s="2"/>
      <c r="L3" s="2"/>
      <c r="M3" s="2"/>
    </row>
    <row r="4" spans="1:13" ht="15.3" x14ac:dyDescent="0.45">
      <c r="D4" s="15" t="s">
        <v>1</v>
      </c>
      <c r="E4" s="50">
        <v>180</v>
      </c>
      <c r="F4" s="33"/>
      <c r="G4" s="34"/>
      <c r="H4" s="34"/>
      <c r="I4" s="2"/>
      <c r="J4" s="2"/>
      <c r="K4" s="2"/>
      <c r="L4" s="2"/>
      <c r="M4" s="2"/>
    </row>
    <row r="5" spans="1:13" ht="15.3" x14ac:dyDescent="0.45">
      <c r="D5" s="15" t="s">
        <v>2</v>
      </c>
      <c r="E5" s="50">
        <v>7986.1538461520004</v>
      </c>
      <c r="F5" s="33"/>
      <c r="G5" s="34"/>
      <c r="H5" s="34"/>
      <c r="I5" s="2"/>
      <c r="J5" s="2"/>
      <c r="K5" s="2"/>
      <c r="L5" s="2"/>
      <c r="M5" s="2"/>
    </row>
    <row r="6" spans="1:13" ht="15.3" x14ac:dyDescent="0.45">
      <c r="D6" s="15" t="s">
        <v>3</v>
      </c>
      <c r="E6" s="50">
        <v>3846.1538461537998</v>
      </c>
      <c r="F6" s="33"/>
      <c r="G6" s="34"/>
      <c r="H6" s="34"/>
      <c r="I6" s="2"/>
      <c r="J6" s="2"/>
      <c r="K6" s="2"/>
      <c r="L6" s="2"/>
      <c r="M6" s="2"/>
    </row>
    <row r="7" spans="1:13" ht="15.3" x14ac:dyDescent="0.45">
      <c r="D7" s="15" t="s">
        <v>4</v>
      </c>
      <c r="E7" s="50">
        <v>181</v>
      </c>
      <c r="F7" s="33"/>
      <c r="G7" s="35"/>
      <c r="H7" s="35"/>
      <c r="I7" s="3"/>
      <c r="J7" s="3"/>
      <c r="K7" s="3"/>
      <c r="L7" s="3"/>
      <c r="M7" s="3"/>
    </row>
    <row r="8" spans="1:13" ht="15.3" x14ac:dyDescent="0.5">
      <c r="D8" s="15" t="s">
        <v>5</v>
      </c>
      <c r="E8" s="49">
        <v>0.3</v>
      </c>
      <c r="F8" s="32"/>
      <c r="G8" s="32"/>
      <c r="H8" s="32"/>
    </row>
    <row r="9" spans="1:13" ht="14.1" x14ac:dyDescent="0.5">
      <c r="D9" s="32"/>
      <c r="E9" s="32"/>
      <c r="F9" s="32"/>
      <c r="G9" s="32"/>
      <c r="H9" s="32"/>
    </row>
    <row r="10" spans="1:13" ht="14.1" x14ac:dyDescent="0.5">
      <c r="D10" s="32"/>
      <c r="E10" s="32"/>
      <c r="F10" s="32"/>
      <c r="G10" s="32"/>
      <c r="H10" s="32"/>
    </row>
    <row r="11" spans="1:13" ht="15" x14ac:dyDescent="0.5">
      <c r="D11" s="70" t="s">
        <v>118</v>
      </c>
      <c r="E11" s="70"/>
      <c r="F11" s="32"/>
      <c r="G11" s="32"/>
      <c r="H11" s="32"/>
    </row>
    <row r="12" spans="1:13" ht="15.3" x14ac:dyDescent="0.5">
      <c r="D12" s="15" t="s">
        <v>0</v>
      </c>
      <c r="E12" s="50">
        <v>3846.1538461538462</v>
      </c>
      <c r="F12" s="32"/>
      <c r="G12" s="32"/>
      <c r="H12" s="32"/>
    </row>
    <row r="13" spans="1:13" ht="15.3" x14ac:dyDescent="0.5">
      <c r="D13" s="15" t="s">
        <v>1</v>
      </c>
      <c r="E13" s="50">
        <v>180</v>
      </c>
      <c r="F13" s="32"/>
      <c r="G13" s="32"/>
      <c r="H13" s="32"/>
    </row>
    <row r="14" spans="1:13" ht="15.3" x14ac:dyDescent="0.5">
      <c r="D14" s="15" t="s">
        <v>2</v>
      </c>
      <c r="E14" s="50">
        <v>7986.1538461520004</v>
      </c>
      <c r="F14" s="32"/>
      <c r="G14" s="32"/>
      <c r="H14" s="32"/>
    </row>
    <row r="15" spans="1:13" ht="15.3" x14ac:dyDescent="0.5">
      <c r="D15" s="15" t="s">
        <v>3</v>
      </c>
      <c r="E15" s="50">
        <v>3846.1538461537998</v>
      </c>
      <c r="F15" s="32"/>
      <c r="G15" s="32"/>
      <c r="H15" s="32"/>
    </row>
    <row r="16" spans="1:13" ht="15.3" x14ac:dyDescent="0.5">
      <c r="D16" s="15" t="s">
        <v>4</v>
      </c>
      <c r="E16" s="50">
        <v>181</v>
      </c>
      <c r="F16" s="32"/>
      <c r="G16" s="32"/>
      <c r="H16" s="32"/>
    </row>
    <row r="17" spans="4:8" ht="15.3" x14ac:dyDescent="0.5">
      <c r="D17" s="15" t="s">
        <v>5</v>
      </c>
      <c r="E17" s="49">
        <v>0.3</v>
      </c>
      <c r="F17" s="32"/>
      <c r="G17" s="32"/>
      <c r="H17" s="32"/>
    </row>
    <row r="18" spans="4:8" ht="14.1" x14ac:dyDescent="0.5">
      <c r="D18" s="32"/>
      <c r="E18" s="32"/>
      <c r="F18" s="32"/>
      <c r="G18" s="32"/>
      <c r="H18" s="32"/>
    </row>
    <row r="19" spans="4:8" ht="14.1" x14ac:dyDescent="0.5">
      <c r="D19" s="32"/>
      <c r="E19" s="32"/>
      <c r="F19" s="32"/>
      <c r="G19" s="32"/>
      <c r="H19" s="32"/>
    </row>
    <row r="20" spans="4:8" ht="15" x14ac:dyDescent="0.5">
      <c r="D20" s="70" t="s">
        <v>119</v>
      </c>
      <c r="E20" s="70"/>
      <c r="F20" s="32"/>
      <c r="G20" s="32"/>
      <c r="H20" s="32"/>
    </row>
    <row r="21" spans="4:8" ht="15.3" x14ac:dyDescent="0.5">
      <c r="D21" s="15" t="s">
        <v>0</v>
      </c>
      <c r="E21" s="50">
        <v>3846.1538461538462</v>
      </c>
      <c r="F21" s="32"/>
      <c r="G21" s="32"/>
      <c r="H21" s="32"/>
    </row>
    <row r="22" spans="4:8" ht="15.3" x14ac:dyDescent="0.5">
      <c r="D22" s="15" t="s">
        <v>1</v>
      </c>
      <c r="E22" s="50">
        <v>180</v>
      </c>
      <c r="F22" s="32"/>
      <c r="G22" s="32"/>
      <c r="H22" s="32"/>
    </row>
    <row r="23" spans="4:8" ht="15.3" x14ac:dyDescent="0.5">
      <c r="D23" s="15" t="s">
        <v>2</v>
      </c>
      <c r="E23" s="50">
        <v>7986.1538461520004</v>
      </c>
      <c r="F23" s="32"/>
      <c r="G23" s="32"/>
      <c r="H23" s="32"/>
    </row>
    <row r="24" spans="4:8" ht="15.3" x14ac:dyDescent="0.5">
      <c r="D24" s="15" t="s">
        <v>3</v>
      </c>
      <c r="E24" s="50">
        <v>3846.1538461537998</v>
      </c>
      <c r="F24" s="32"/>
      <c r="G24" s="32"/>
      <c r="H24" s="32"/>
    </row>
    <row r="25" spans="4:8" ht="15.3" x14ac:dyDescent="0.5">
      <c r="D25" s="15" t="s">
        <v>4</v>
      </c>
      <c r="E25" s="50">
        <v>181</v>
      </c>
      <c r="F25" s="32"/>
      <c r="G25" s="32"/>
      <c r="H25" s="32"/>
    </row>
    <row r="26" spans="4:8" ht="15.3" x14ac:dyDescent="0.5">
      <c r="D26" s="15" t="s">
        <v>5</v>
      </c>
      <c r="E26" s="49">
        <v>0.3</v>
      </c>
      <c r="F26" s="32"/>
      <c r="G26" s="32"/>
      <c r="H26" s="32"/>
    </row>
    <row r="27" spans="4:8" ht="14.1" x14ac:dyDescent="0.5">
      <c r="D27" s="32"/>
      <c r="E27" s="32"/>
      <c r="F27" s="32"/>
      <c r="G27" s="32"/>
      <c r="H27" s="32"/>
    </row>
    <row r="28" spans="4:8" ht="14.1" x14ac:dyDescent="0.5">
      <c r="D28" s="32"/>
      <c r="E28" s="32"/>
      <c r="F28" s="32"/>
      <c r="G28" s="32"/>
      <c r="H28" s="32"/>
    </row>
    <row r="29" spans="4:8" ht="15" x14ac:dyDescent="0.5">
      <c r="D29" s="70" t="s">
        <v>120</v>
      </c>
      <c r="E29" s="70"/>
      <c r="F29" s="32"/>
      <c r="G29" s="32"/>
      <c r="H29" s="32"/>
    </row>
    <row r="30" spans="4:8" ht="15.3" x14ac:dyDescent="0.45">
      <c r="D30" s="15" t="s">
        <v>0</v>
      </c>
      <c r="E30" s="50">
        <v>52840.909090909088</v>
      </c>
    </row>
    <row r="31" spans="4:8" ht="15.3" x14ac:dyDescent="0.45">
      <c r="D31" s="15" t="s">
        <v>1</v>
      </c>
      <c r="E31" s="50">
        <v>5816.6011619958981</v>
      </c>
    </row>
    <row r="32" spans="4:8" ht="15.3" x14ac:dyDescent="0.45">
      <c r="D32" s="15" t="s">
        <v>2</v>
      </c>
      <c r="E32" s="50">
        <v>169172.93233082705</v>
      </c>
    </row>
    <row r="33" spans="4:5" ht="15.3" x14ac:dyDescent="0.45">
      <c r="D33" s="15" t="s">
        <v>3</v>
      </c>
      <c r="E33" s="50">
        <v>59402.593678450678</v>
      </c>
    </row>
    <row r="34" spans="4:5" ht="15.3" x14ac:dyDescent="0.45">
      <c r="D34" s="15" t="s">
        <v>4</v>
      </c>
      <c r="E34" s="50">
        <v>758.5017716820505</v>
      </c>
    </row>
    <row r="35" spans="4:5" ht="15.3" x14ac:dyDescent="0.45">
      <c r="D35" s="15" t="s">
        <v>5</v>
      </c>
      <c r="E35" s="49">
        <v>0.3</v>
      </c>
    </row>
    <row r="38" spans="4:5" ht="15" x14ac:dyDescent="0.5">
      <c r="D38" s="70" t="s">
        <v>121</v>
      </c>
      <c r="E38" s="70"/>
    </row>
    <row r="39" spans="4:5" ht="15.3" x14ac:dyDescent="0.45">
      <c r="D39" s="15" t="s">
        <v>0</v>
      </c>
      <c r="E39" s="50">
        <v>52840.909090909088</v>
      </c>
    </row>
    <row r="40" spans="4:5" ht="15.3" x14ac:dyDescent="0.45">
      <c r="D40" s="15" t="s">
        <v>1</v>
      </c>
      <c r="E40" s="50">
        <v>5816.6011619958981</v>
      </c>
    </row>
    <row r="41" spans="4:5" ht="15.3" x14ac:dyDescent="0.45">
      <c r="D41" s="15" t="s">
        <v>2</v>
      </c>
      <c r="E41" s="50">
        <v>169172.93233082705</v>
      </c>
    </row>
    <row r="42" spans="4:5" ht="15.3" x14ac:dyDescent="0.45">
      <c r="D42" s="15" t="s">
        <v>3</v>
      </c>
      <c r="E42" s="50">
        <v>59402.593678450678</v>
      </c>
    </row>
    <row r="43" spans="4:5" ht="15.3" x14ac:dyDescent="0.45">
      <c r="D43" s="15" t="s">
        <v>4</v>
      </c>
      <c r="E43" s="50">
        <v>758.5017716820505</v>
      </c>
    </row>
    <row r="44" spans="4:5" ht="15.3" x14ac:dyDescent="0.45">
      <c r="D44" s="15" t="s">
        <v>5</v>
      </c>
      <c r="E44" s="49">
        <v>0.3</v>
      </c>
    </row>
    <row r="47" spans="4:5" ht="15" x14ac:dyDescent="0.5">
      <c r="D47" s="70" t="s">
        <v>122</v>
      </c>
      <c r="E47" s="70"/>
    </row>
    <row r="48" spans="4:5" ht="15.3" x14ac:dyDescent="0.45">
      <c r="D48" s="15" t="s">
        <v>0</v>
      </c>
      <c r="E48" s="50">
        <v>52840.909090909088</v>
      </c>
    </row>
    <row r="49" spans="4:5" ht="15.3" x14ac:dyDescent="0.45">
      <c r="D49" s="15" t="s">
        <v>1</v>
      </c>
      <c r="E49" s="50">
        <v>5816.6011619958981</v>
      </c>
    </row>
    <row r="50" spans="4:5" ht="15.3" x14ac:dyDescent="0.45">
      <c r="D50" s="15" t="s">
        <v>2</v>
      </c>
      <c r="E50" s="50">
        <v>169172.93233082705</v>
      </c>
    </row>
    <row r="51" spans="4:5" ht="15.3" x14ac:dyDescent="0.45">
      <c r="D51" s="15" t="s">
        <v>3</v>
      </c>
      <c r="E51" s="50">
        <v>59402.593678450678</v>
      </c>
    </row>
    <row r="52" spans="4:5" ht="15.3" x14ac:dyDescent="0.45">
      <c r="D52" s="15" t="s">
        <v>4</v>
      </c>
      <c r="E52" s="50">
        <v>758.5017716820505</v>
      </c>
    </row>
    <row r="53" spans="4:5" ht="15.3" x14ac:dyDescent="0.45">
      <c r="D53" s="15" t="s">
        <v>5</v>
      </c>
      <c r="E53" s="49">
        <v>0.3</v>
      </c>
    </row>
    <row r="56" spans="4:5" ht="15" x14ac:dyDescent="0.5">
      <c r="D56" s="70" t="s">
        <v>123</v>
      </c>
      <c r="E56" s="70"/>
    </row>
    <row r="57" spans="4:5" ht="15.3" x14ac:dyDescent="0.45">
      <c r="D57" s="15" t="s">
        <v>0</v>
      </c>
      <c r="E57" s="50">
        <v>52840.909090909088</v>
      </c>
    </row>
    <row r="58" spans="4:5" ht="15.3" x14ac:dyDescent="0.45">
      <c r="D58" s="15" t="s">
        <v>1</v>
      </c>
      <c r="E58" s="50">
        <v>5816.6011619958981</v>
      </c>
    </row>
    <row r="59" spans="4:5" ht="15.3" x14ac:dyDescent="0.45">
      <c r="D59" s="15" t="s">
        <v>2</v>
      </c>
      <c r="E59" s="50">
        <v>169172.93233082705</v>
      </c>
    </row>
    <row r="60" spans="4:5" ht="15.3" x14ac:dyDescent="0.45">
      <c r="D60" s="15" t="s">
        <v>3</v>
      </c>
      <c r="E60" s="50">
        <v>59402.593678450678</v>
      </c>
    </row>
    <row r="61" spans="4:5" ht="15.3" x14ac:dyDescent="0.45">
      <c r="D61" s="15" t="s">
        <v>4</v>
      </c>
      <c r="E61" s="50">
        <v>758.5017716820505</v>
      </c>
    </row>
    <row r="62" spans="4:5" ht="15.3" x14ac:dyDescent="0.45">
      <c r="D62" s="15" t="s">
        <v>5</v>
      </c>
      <c r="E62" s="49">
        <v>0.3</v>
      </c>
    </row>
    <row r="65" spans="4:5" ht="15" x14ac:dyDescent="0.5">
      <c r="D65" s="70" t="s">
        <v>124</v>
      </c>
      <c r="E65" s="70"/>
    </row>
    <row r="66" spans="4:5" ht="15.3" x14ac:dyDescent="0.45">
      <c r="D66" s="15" t="s">
        <v>0</v>
      </c>
      <c r="E66" s="50">
        <v>52840.909090909088</v>
      </c>
    </row>
    <row r="67" spans="4:5" ht="15.3" x14ac:dyDescent="0.45">
      <c r="D67" s="15" t="s">
        <v>1</v>
      </c>
      <c r="E67" s="50">
        <v>5816.6011619958981</v>
      </c>
    </row>
    <row r="68" spans="4:5" ht="15.3" x14ac:dyDescent="0.45">
      <c r="D68" s="15" t="s">
        <v>2</v>
      </c>
      <c r="E68" s="50">
        <v>169172.93233082705</v>
      </c>
    </row>
    <row r="69" spans="4:5" ht="15.3" x14ac:dyDescent="0.45">
      <c r="D69" s="15" t="s">
        <v>3</v>
      </c>
      <c r="E69" s="50">
        <v>59402.593678450678</v>
      </c>
    </row>
    <row r="70" spans="4:5" ht="15.3" x14ac:dyDescent="0.45">
      <c r="D70" s="15" t="s">
        <v>4</v>
      </c>
      <c r="E70" s="50">
        <v>758.5017716820505</v>
      </c>
    </row>
    <row r="71" spans="4:5" ht="15.3" x14ac:dyDescent="0.45">
      <c r="D71" s="15" t="s">
        <v>5</v>
      </c>
      <c r="E71" s="49">
        <v>0.3</v>
      </c>
    </row>
    <row r="74" spans="4:5" ht="15" x14ac:dyDescent="0.5">
      <c r="D74" s="70" t="s">
        <v>126</v>
      </c>
      <c r="E74" s="70"/>
    </row>
    <row r="75" spans="4:5" ht="15.3" x14ac:dyDescent="0.45">
      <c r="D75" s="15" t="s">
        <v>0</v>
      </c>
      <c r="E75" s="50">
        <v>52840.909090909088</v>
      </c>
    </row>
    <row r="76" spans="4:5" ht="15.3" x14ac:dyDescent="0.45">
      <c r="D76" s="15" t="s">
        <v>1</v>
      </c>
      <c r="E76" s="50">
        <v>5816.6011619958981</v>
      </c>
    </row>
    <row r="77" spans="4:5" ht="15.3" x14ac:dyDescent="0.45">
      <c r="D77" s="15" t="s">
        <v>2</v>
      </c>
      <c r="E77" s="50">
        <v>169172.93233082705</v>
      </c>
    </row>
    <row r="78" spans="4:5" ht="15.3" x14ac:dyDescent="0.45">
      <c r="D78" s="15" t="s">
        <v>3</v>
      </c>
      <c r="E78" s="50">
        <v>59402.593678450678</v>
      </c>
    </row>
    <row r="79" spans="4:5" ht="15.3" x14ac:dyDescent="0.45">
      <c r="D79" s="15" t="s">
        <v>4</v>
      </c>
      <c r="E79" s="50">
        <v>758.5017716820505</v>
      </c>
    </row>
    <row r="80" spans="4:5" ht="15.3" x14ac:dyDescent="0.45">
      <c r="D80" s="15" t="s">
        <v>5</v>
      </c>
      <c r="E80" s="49">
        <v>0.3</v>
      </c>
    </row>
    <row r="83" spans="4:5" ht="15" x14ac:dyDescent="0.5">
      <c r="D83" s="70" t="s">
        <v>125</v>
      </c>
      <c r="E83" s="70"/>
    </row>
    <row r="84" spans="4:5" ht="15.3" x14ac:dyDescent="0.45">
      <c r="D84" s="15" t="s">
        <v>0</v>
      </c>
      <c r="E84" s="50">
        <v>52840.909090909088</v>
      </c>
    </row>
    <row r="85" spans="4:5" ht="15.3" x14ac:dyDescent="0.45">
      <c r="D85" s="15" t="s">
        <v>1</v>
      </c>
      <c r="E85" s="50">
        <v>5816.6011619958981</v>
      </c>
    </row>
    <row r="86" spans="4:5" ht="15.3" x14ac:dyDescent="0.45">
      <c r="D86" s="15" t="s">
        <v>2</v>
      </c>
      <c r="E86" s="50">
        <v>169172.93233082705</v>
      </c>
    </row>
    <row r="87" spans="4:5" ht="15.3" x14ac:dyDescent="0.45">
      <c r="D87" s="15" t="s">
        <v>3</v>
      </c>
      <c r="E87" s="50">
        <v>59402.593678450678</v>
      </c>
    </row>
    <row r="88" spans="4:5" ht="15.3" x14ac:dyDescent="0.45">
      <c r="D88" s="15" t="s">
        <v>4</v>
      </c>
      <c r="E88" s="50">
        <v>758.5017716820505</v>
      </c>
    </row>
    <row r="89" spans="4:5" ht="15.3" x14ac:dyDescent="0.45">
      <c r="D89" s="15" t="s">
        <v>5</v>
      </c>
      <c r="E89" s="49">
        <v>0.3</v>
      </c>
    </row>
  </sheetData>
  <mergeCells count="10">
    <mergeCell ref="D56:E56"/>
    <mergeCell ref="D74:E74"/>
    <mergeCell ref="D83:E83"/>
    <mergeCell ref="D65:E65"/>
    <mergeCell ref="D2:E2"/>
    <mergeCell ref="D11:E11"/>
    <mergeCell ref="D20:E20"/>
    <mergeCell ref="D29:E29"/>
    <mergeCell ref="D38:E38"/>
    <mergeCell ref="D47:E47"/>
  </mergeCells>
  <conditionalFormatting sqref="B1">
    <cfRule type="cellIs" dxfId="25" priority="10" operator="between">
      <formula>1</formula>
      <formula>10</formula>
    </cfRule>
    <cfRule type="cellIs" dxfId="24" priority="11" operator="greaterThan">
      <formula>10</formula>
    </cfRule>
    <cfRule type="cellIs" dxfId="23" priority="12" operator="lessThan">
      <formula>1</formula>
    </cfRule>
  </conditionalFormatting>
  <conditionalFormatting sqref="D11:E11 D12:D17">
    <cfRule type="expression" dxfId="21" priority="9">
      <formula>$B$1&lt;2</formula>
    </cfRule>
  </conditionalFormatting>
  <conditionalFormatting sqref="D20:E20 D21:D26">
    <cfRule type="expression" dxfId="20" priority="8">
      <formula>$B$1&lt;3</formula>
    </cfRule>
  </conditionalFormatting>
  <conditionalFormatting sqref="D29:E35">
    <cfRule type="expression" dxfId="19" priority="7">
      <formula>$B$1&lt;4</formula>
    </cfRule>
  </conditionalFormatting>
  <conditionalFormatting sqref="D38:E44">
    <cfRule type="expression" dxfId="18" priority="6">
      <formula>$B$1&lt;5</formula>
    </cfRule>
  </conditionalFormatting>
  <conditionalFormatting sqref="D47:E53">
    <cfRule type="expression" dxfId="17" priority="5">
      <formula>$B$1&lt;6</formula>
    </cfRule>
  </conditionalFormatting>
  <conditionalFormatting sqref="D56:E62">
    <cfRule type="expression" dxfId="16" priority="4">
      <formula>$B$1&lt;7</formula>
    </cfRule>
  </conditionalFormatting>
  <conditionalFormatting sqref="D65:E71">
    <cfRule type="expression" dxfId="15" priority="3">
      <formula>$B$1&lt;8</formula>
    </cfRule>
  </conditionalFormatting>
  <conditionalFormatting sqref="D74:E80">
    <cfRule type="expression" dxfId="14" priority="2">
      <formula>$B$1&lt;9</formula>
    </cfRule>
  </conditionalFormatting>
  <conditionalFormatting sqref="D83:E89">
    <cfRule type="expression" dxfId="13" priority="1">
      <formula>$B$1&lt;10</formula>
    </cfRule>
  </conditionalFormatting>
  <dataValidations count="1">
    <dataValidation type="list" allowBlank="1" showInputMessage="1" showErrorMessage="1" sqref="B1" xr:uid="{75D8C53B-E0DB-4496-A6C9-DE946AE9926A}">
      <formula1>"1,2,3,4,5,6,7,8,9,10"</formula1>
    </dataValidation>
  </dataValidations>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3" operator="containsText" id="{0ED89CC0-2EC4-4082-AC3F-A01A88B289E5}">
            <xm:f>NOT(ISERROR(SEARCH("=",B1)))</xm:f>
            <xm:f>"="</xm:f>
            <x14:dxf>
              <font>
                <color rgb="FF9C0006"/>
              </font>
              <fill>
                <patternFill>
                  <bgColor rgb="FFFFC7CE"/>
                </patternFill>
              </fill>
            </x14:dxf>
          </x14:cfRule>
          <xm:sqref>B1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E497-5856-42CD-A4E4-C142931C982C}">
  <sheetPr codeName="Sheet4">
    <tabColor theme="7" tint="0.79998168889431442"/>
  </sheetPr>
  <dimension ref="A1:EN25"/>
  <sheetViews>
    <sheetView zoomScaleNormal="100" workbookViewId="0">
      <selection activeCell="B1" sqref="B1"/>
    </sheetView>
  </sheetViews>
  <sheetFormatPr defaultRowHeight="13.8" x14ac:dyDescent="0.45"/>
  <cols>
    <col min="1" max="1" width="24.37890625" customWidth="1"/>
    <col min="3" max="3" width="8.6171875"/>
    <col min="4" max="4" width="35.85546875" bestFit="1" customWidth="1"/>
    <col min="5" max="5" width="12.37890625" bestFit="1" customWidth="1"/>
    <col min="6" max="6" width="12.140625" bestFit="1" customWidth="1"/>
    <col min="9" max="9" width="12" bestFit="1" customWidth="1"/>
    <col min="11" max="12" width="9.76171875" bestFit="1" customWidth="1"/>
    <col min="13" max="13" width="13.6171875" bestFit="1" customWidth="1"/>
    <col min="16" max="16" width="38.140625" customWidth="1"/>
    <col min="19" max="19" width="9.140625" customWidth="1"/>
    <col min="20" max="20" width="35.37890625" bestFit="1" customWidth="1"/>
    <col min="30" max="30" width="42.37890625" bestFit="1" customWidth="1"/>
    <col min="44" max="44" width="47.85546875" bestFit="1" customWidth="1"/>
    <col min="48" max="48" width="35.37890625" bestFit="1" customWidth="1"/>
    <col min="49" max="49" width="11.6171875" bestFit="1" customWidth="1"/>
    <col min="50" max="50" width="11.37890625" bestFit="1" customWidth="1"/>
    <col min="51" max="52" width="9.76171875" bestFit="1" customWidth="1"/>
    <col min="53" max="53" width="11.47265625" bestFit="1" customWidth="1"/>
    <col min="54" max="54" width="9" customWidth="1"/>
    <col min="55" max="55" width="9.140625" bestFit="1" customWidth="1"/>
    <col min="56" max="56" width="9" bestFit="1" customWidth="1"/>
    <col min="58" max="58" width="40.140625" bestFit="1" customWidth="1"/>
    <col min="62" max="62" width="35.37890625" bestFit="1" customWidth="1"/>
    <col min="63" max="63" width="11.6171875" bestFit="1" customWidth="1"/>
    <col min="64" max="64" width="11.37890625" bestFit="1" customWidth="1"/>
    <col min="65" max="66" width="9.76171875" bestFit="1" customWidth="1"/>
    <col min="67" max="67" width="11.47265625" bestFit="1" customWidth="1"/>
    <col min="69" max="69" width="9.140625" bestFit="1" customWidth="1"/>
    <col min="70" max="70" width="9" bestFit="1" customWidth="1"/>
    <col min="72" max="72" width="40.140625" bestFit="1" customWidth="1"/>
    <col min="76" max="76" width="35.37890625" bestFit="1" customWidth="1"/>
    <col min="77" max="77" width="11.6171875" bestFit="1" customWidth="1"/>
    <col min="78" max="78" width="11.37890625" bestFit="1" customWidth="1"/>
    <col min="79" max="80" width="9.76171875" bestFit="1" customWidth="1"/>
    <col min="81" max="81" width="11.47265625" bestFit="1" customWidth="1"/>
    <col min="82" max="82" width="8.85546875" customWidth="1"/>
    <col min="83" max="83" width="9.140625" bestFit="1" customWidth="1"/>
    <col min="84" max="84" width="9" bestFit="1" customWidth="1"/>
    <col min="86" max="86" width="40.140625" bestFit="1" customWidth="1"/>
    <col min="90" max="90" width="35.37890625" bestFit="1" customWidth="1"/>
    <col min="91" max="91" width="11.6171875" bestFit="1" customWidth="1"/>
    <col min="92" max="92" width="11.37890625" bestFit="1" customWidth="1"/>
    <col min="93" max="94" width="9.76171875" bestFit="1" customWidth="1"/>
    <col min="95" max="95" width="11.47265625" bestFit="1" customWidth="1"/>
    <col min="97" max="97" width="9.140625" bestFit="1" customWidth="1"/>
    <col min="98" max="98" width="9" bestFit="1" customWidth="1"/>
    <col min="100" max="100" width="40.140625" bestFit="1" customWidth="1"/>
    <col min="104" max="104" width="35.37890625" bestFit="1" customWidth="1"/>
    <col min="105" max="105" width="11.6171875" bestFit="1" customWidth="1"/>
    <col min="106" max="106" width="11.37890625" bestFit="1" customWidth="1"/>
    <col min="107" max="108" width="9.76171875" bestFit="1" customWidth="1"/>
    <col min="109" max="109" width="11.47265625" bestFit="1" customWidth="1"/>
    <col min="111" max="111" width="9.140625" bestFit="1" customWidth="1"/>
    <col min="112" max="112" width="9" bestFit="1" customWidth="1"/>
    <col min="114" max="114" width="40.140625" bestFit="1" customWidth="1"/>
    <col min="118" max="118" width="35.37890625" bestFit="1" customWidth="1"/>
    <col min="119" max="119" width="11.6171875" bestFit="1" customWidth="1"/>
    <col min="120" max="120" width="11.37890625" bestFit="1" customWidth="1"/>
    <col min="121" max="122" width="9.76171875" bestFit="1" customWidth="1"/>
    <col min="123" max="123" width="11.47265625" bestFit="1" customWidth="1"/>
    <col min="124" max="124" width="6.85546875" customWidth="1"/>
    <col min="125" max="125" width="9.140625" bestFit="1" customWidth="1"/>
    <col min="126" max="126" width="9" bestFit="1" customWidth="1"/>
    <col min="128" max="128" width="40.140625" bestFit="1" customWidth="1"/>
    <col min="132" max="132" width="35.37890625" bestFit="1" customWidth="1"/>
    <col min="133" max="133" width="11.6171875" bestFit="1" customWidth="1"/>
    <col min="134" max="134" width="11.37890625" bestFit="1" customWidth="1"/>
    <col min="135" max="136" width="9.76171875" bestFit="1" customWidth="1"/>
    <col min="137" max="137" width="11.47265625" bestFit="1" customWidth="1"/>
    <col min="139" max="139" width="9.140625" bestFit="1" customWidth="1"/>
    <col min="140" max="140" width="9" bestFit="1" customWidth="1"/>
    <col min="142" max="142" width="40.140625" bestFit="1" customWidth="1"/>
  </cols>
  <sheetData>
    <row r="1" spans="1:144" ht="15" x14ac:dyDescent="0.45">
      <c r="A1" s="19" t="s">
        <v>128</v>
      </c>
      <c r="B1" s="54">
        <v>2</v>
      </c>
    </row>
    <row r="2" spans="1:144" s="51" customFormat="1" ht="22.5" customHeight="1" x14ac:dyDescent="0.5">
      <c r="A2" s="55" t="s">
        <v>129</v>
      </c>
      <c r="B2"/>
      <c r="D2" s="71" t="s">
        <v>117</v>
      </c>
      <c r="E2" s="71"/>
      <c r="F2" s="71"/>
      <c r="G2" s="71"/>
      <c r="H2" s="71"/>
      <c r="I2" s="71"/>
      <c r="J2" s="71"/>
      <c r="K2" s="71"/>
      <c r="L2" s="71"/>
      <c r="M2" s="71"/>
      <c r="N2" s="71"/>
      <c r="O2" s="71"/>
      <c r="P2" s="71"/>
      <c r="Q2" s="71"/>
      <c r="R2" s="71"/>
      <c r="T2" s="71" t="s">
        <v>118</v>
      </c>
      <c r="U2" s="71"/>
      <c r="V2" s="71"/>
      <c r="W2" s="71"/>
      <c r="X2" s="71"/>
      <c r="Y2" s="71"/>
      <c r="Z2" s="71"/>
      <c r="AA2" s="71"/>
      <c r="AB2" s="71"/>
      <c r="AC2" s="71"/>
      <c r="AD2" s="71"/>
      <c r="AE2" s="71"/>
      <c r="AF2" s="71"/>
      <c r="AG2" s="53"/>
      <c r="AH2" s="71" t="s">
        <v>119</v>
      </c>
      <c r="AI2" s="71"/>
      <c r="AJ2" s="71"/>
      <c r="AK2" s="71"/>
      <c r="AL2" s="71"/>
      <c r="AM2" s="71"/>
      <c r="AN2" s="71"/>
      <c r="AO2" s="71"/>
      <c r="AP2" s="71"/>
      <c r="AQ2" s="71"/>
      <c r="AR2" s="71"/>
      <c r="AS2" s="71"/>
      <c r="AT2" s="71"/>
      <c r="AV2" s="71" t="s">
        <v>120</v>
      </c>
      <c r="AW2" s="71"/>
      <c r="AX2" s="71"/>
      <c r="AY2" s="71"/>
      <c r="AZ2" s="71"/>
      <c r="BA2" s="71"/>
      <c r="BB2" s="71"/>
      <c r="BC2" s="71"/>
      <c r="BD2" s="71"/>
      <c r="BE2" s="71"/>
      <c r="BF2" s="71"/>
      <c r="BG2" s="71"/>
      <c r="BH2" s="71"/>
      <c r="BJ2" s="71" t="s">
        <v>121</v>
      </c>
      <c r="BK2" s="71"/>
      <c r="BL2" s="71"/>
      <c r="BM2" s="71"/>
      <c r="BN2" s="71"/>
      <c r="BO2" s="71"/>
      <c r="BP2" s="71"/>
      <c r="BQ2" s="71"/>
      <c r="BR2" s="71"/>
      <c r="BS2" s="71"/>
      <c r="BT2" s="71"/>
      <c r="BU2" s="71"/>
      <c r="BV2" s="71"/>
      <c r="BX2" s="71" t="s">
        <v>122</v>
      </c>
      <c r="BY2" s="71"/>
      <c r="BZ2" s="71"/>
      <c r="CA2" s="71"/>
      <c r="CB2" s="71"/>
      <c r="CC2" s="71"/>
      <c r="CD2" s="71"/>
      <c r="CE2" s="71"/>
      <c r="CF2" s="71"/>
      <c r="CG2" s="71"/>
      <c r="CH2" s="71"/>
      <c r="CI2" s="71"/>
      <c r="CJ2" s="71"/>
      <c r="CL2" s="71" t="s">
        <v>123</v>
      </c>
      <c r="CM2" s="71"/>
      <c r="CN2" s="71"/>
      <c r="CO2" s="71"/>
      <c r="CP2" s="71"/>
      <c r="CQ2" s="71"/>
      <c r="CR2" s="71"/>
      <c r="CS2" s="71"/>
      <c r="CT2" s="71"/>
      <c r="CU2" s="71"/>
      <c r="CV2" s="71"/>
      <c r="CW2" s="71"/>
      <c r="CX2" s="71"/>
      <c r="CZ2" s="71" t="s">
        <v>124</v>
      </c>
      <c r="DA2" s="71"/>
      <c r="DB2" s="71"/>
      <c r="DC2" s="71"/>
      <c r="DD2" s="71"/>
      <c r="DE2" s="71"/>
      <c r="DF2" s="71"/>
      <c r="DG2" s="71"/>
      <c r="DH2" s="71"/>
      <c r="DI2" s="71"/>
      <c r="DJ2" s="71"/>
      <c r="DK2" s="71"/>
      <c r="DL2" s="71"/>
      <c r="DN2" s="71" t="s">
        <v>126</v>
      </c>
      <c r="DO2" s="71"/>
      <c r="DP2" s="71"/>
      <c r="DQ2" s="71"/>
      <c r="DR2" s="71"/>
      <c r="DS2" s="71"/>
      <c r="DT2" s="71"/>
      <c r="DU2" s="71"/>
      <c r="DV2" s="71"/>
      <c r="DW2" s="71"/>
      <c r="DX2" s="71"/>
      <c r="DY2" s="71"/>
      <c r="DZ2" s="71"/>
      <c r="EB2" s="71" t="s">
        <v>125</v>
      </c>
      <c r="EC2" s="71"/>
      <c r="ED2" s="71"/>
      <c r="EE2" s="71"/>
      <c r="EF2" s="71"/>
      <c r="EG2" s="71"/>
      <c r="EH2" s="71"/>
      <c r="EI2" s="71"/>
      <c r="EJ2" s="71"/>
      <c r="EK2" s="71"/>
      <c r="EL2" s="71"/>
      <c r="EM2" s="71"/>
      <c r="EN2" s="71"/>
    </row>
    <row r="3" spans="1:144" ht="25.15" customHeight="1" x14ac:dyDescent="0.45">
      <c r="A3" s="72" t="s">
        <v>106</v>
      </c>
      <c r="D3" s="19" t="s">
        <v>116</v>
      </c>
      <c r="T3" s="19" t="s">
        <v>116</v>
      </c>
      <c r="AH3" s="19" t="s">
        <v>116</v>
      </c>
      <c r="AV3" s="19" t="s">
        <v>116</v>
      </c>
      <c r="BJ3" s="19" t="s">
        <v>116</v>
      </c>
      <c r="BX3" s="19" t="s">
        <v>116</v>
      </c>
      <c r="CL3" s="19" t="s">
        <v>116</v>
      </c>
      <c r="CZ3" s="19" t="s">
        <v>116</v>
      </c>
      <c r="DN3" s="19" t="s">
        <v>116</v>
      </c>
      <c r="EB3" s="19" t="s">
        <v>116</v>
      </c>
    </row>
    <row r="4" spans="1:144" ht="13.9" customHeight="1" x14ac:dyDescent="0.45">
      <c r="A4" s="72"/>
    </row>
    <row r="5" spans="1:144" ht="15.3" x14ac:dyDescent="0.5">
      <c r="A5" s="72"/>
      <c r="D5" s="42" t="s">
        <v>81</v>
      </c>
      <c r="E5" s="47">
        <v>0.6</v>
      </c>
      <c r="F5" s="32"/>
      <c r="G5" s="32"/>
      <c r="H5" s="32"/>
      <c r="I5" s="32"/>
      <c r="J5" s="32"/>
      <c r="T5" s="42" t="s">
        <v>81</v>
      </c>
      <c r="U5" s="47">
        <v>0.6</v>
      </c>
      <c r="V5" s="32"/>
      <c r="W5" s="32"/>
      <c r="X5" s="32"/>
      <c r="Y5" s="32"/>
      <c r="Z5" s="32"/>
      <c r="AH5" s="42" t="s">
        <v>81</v>
      </c>
      <c r="AI5" s="47">
        <v>0.73</v>
      </c>
      <c r="AJ5" s="32"/>
      <c r="AK5" s="32"/>
      <c r="AL5" s="32"/>
      <c r="AM5" s="32"/>
      <c r="AN5" s="32"/>
      <c r="AV5" s="42" t="s">
        <v>81</v>
      </c>
      <c r="AW5" s="47">
        <v>0.70125684821140832</v>
      </c>
      <c r="AX5" s="32"/>
      <c r="AY5" s="32"/>
      <c r="AZ5" s="32"/>
      <c r="BA5" s="32"/>
      <c r="BB5" s="32"/>
      <c r="BJ5" s="42" t="s">
        <v>81</v>
      </c>
      <c r="BK5" s="47">
        <v>0.70125684821140832</v>
      </c>
      <c r="BL5" s="32"/>
      <c r="BM5" s="32"/>
      <c r="BN5" s="32"/>
      <c r="BO5" s="32"/>
      <c r="BP5" s="32"/>
      <c r="BX5" s="42" t="s">
        <v>81</v>
      </c>
      <c r="BY5" s="47">
        <v>0.70125684821140832</v>
      </c>
      <c r="BZ5" s="32"/>
      <c r="CA5" s="32"/>
      <c r="CB5" s="32"/>
      <c r="CC5" s="32"/>
      <c r="CD5" s="32"/>
      <c r="CL5" s="42" t="s">
        <v>81</v>
      </c>
      <c r="CM5" s="47">
        <v>0.70125684821140832</v>
      </c>
      <c r="CN5" s="32"/>
      <c r="CO5" s="32"/>
      <c r="CP5" s="32"/>
      <c r="CQ5" s="32"/>
      <c r="CR5" s="32"/>
      <c r="CZ5" s="42" t="s">
        <v>81</v>
      </c>
      <c r="DA5" s="47">
        <v>0.70125684821140832</v>
      </c>
      <c r="DB5" s="32"/>
      <c r="DC5" s="32"/>
      <c r="DD5" s="32"/>
      <c r="DE5" s="32"/>
      <c r="DF5" s="32"/>
      <c r="DN5" s="42" t="s">
        <v>81</v>
      </c>
      <c r="DO5" s="47">
        <v>0.70125684821140832</v>
      </c>
      <c r="DP5" s="32"/>
      <c r="DQ5" s="32"/>
      <c r="DR5" s="32"/>
      <c r="DS5" s="32"/>
      <c r="DT5" s="32"/>
      <c r="EB5" s="42" t="s">
        <v>81</v>
      </c>
      <c r="EC5" s="47">
        <v>0.70125684821140832</v>
      </c>
      <c r="ED5" s="32"/>
      <c r="EE5" s="32"/>
      <c r="EF5" s="32"/>
      <c r="EG5" s="32"/>
      <c r="EH5" s="32"/>
    </row>
    <row r="7" spans="1:144" ht="15.3" x14ac:dyDescent="0.6">
      <c r="F7" s="32"/>
      <c r="G7" s="32"/>
      <c r="H7" s="32"/>
      <c r="I7" s="32"/>
      <c r="J7" s="32"/>
      <c r="K7" s="26" t="s">
        <v>79</v>
      </c>
      <c r="L7" s="26" t="s">
        <v>80</v>
      </c>
      <c r="M7" s="52"/>
      <c r="N7" s="52"/>
      <c r="P7" s="42" t="s">
        <v>82</v>
      </c>
      <c r="Q7" s="47">
        <v>0</v>
      </c>
      <c r="R7" t="s">
        <v>83</v>
      </c>
      <c r="V7" s="32"/>
      <c r="W7" s="32"/>
      <c r="X7" s="32"/>
      <c r="Y7" s="32"/>
      <c r="Z7" s="32"/>
      <c r="AA7" s="26" t="s">
        <v>79</v>
      </c>
      <c r="AB7" s="26" t="s">
        <v>80</v>
      </c>
      <c r="AC7" s="52"/>
      <c r="AD7" s="42" t="s">
        <v>82</v>
      </c>
      <c r="AE7" s="47">
        <v>0</v>
      </c>
      <c r="AF7" t="s">
        <v>83</v>
      </c>
      <c r="AJ7" s="32"/>
      <c r="AK7" s="32"/>
      <c r="AL7" s="32"/>
      <c r="AM7" s="32"/>
      <c r="AN7" s="32"/>
      <c r="AO7" s="26" t="s">
        <v>79</v>
      </c>
      <c r="AP7" s="26" t="s">
        <v>80</v>
      </c>
      <c r="AQ7" s="52"/>
      <c r="AR7" s="42" t="s">
        <v>82</v>
      </c>
      <c r="AS7" s="47">
        <v>0</v>
      </c>
      <c r="AT7" t="s">
        <v>83</v>
      </c>
      <c r="AX7" s="32"/>
      <c r="AY7" s="32"/>
      <c r="AZ7" s="32"/>
      <c r="BA7" s="32"/>
      <c r="BB7" s="32"/>
      <c r="BC7" s="26" t="s">
        <v>79</v>
      </c>
      <c r="BD7" s="26" t="s">
        <v>80</v>
      </c>
      <c r="BE7" s="52"/>
      <c r="BF7" s="42" t="s">
        <v>82</v>
      </c>
      <c r="BG7" s="47">
        <v>0</v>
      </c>
      <c r="BH7" t="s">
        <v>83</v>
      </c>
      <c r="BL7" s="32"/>
      <c r="BM7" s="32"/>
      <c r="BN7" s="32"/>
      <c r="BO7" s="32"/>
      <c r="BP7" s="32"/>
      <c r="BQ7" s="26" t="s">
        <v>79</v>
      </c>
      <c r="BR7" s="26" t="s">
        <v>80</v>
      </c>
      <c r="BS7" s="52"/>
      <c r="BT7" s="42" t="s">
        <v>82</v>
      </c>
      <c r="BU7" s="47">
        <v>0</v>
      </c>
      <c r="BV7" t="s">
        <v>83</v>
      </c>
      <c r="BZ7" s="32"/>
      <c r="CA7" s="32"/>
      <c r="CB7" s="32"/>
      <c r="CC7" s="32"/>
      <c r="CD7" s="32"/>
      <c r="CE7" s="26" t="s">
        <v>79</v>
      </c>
      <c r="CF7" s="26" t="s">
        <v>80</v>
      </c>
      <c r="CG7" s="52"/>
      <c r="CH7" s="42" t="s">
        <v>82</v>
      </c>
      <c r="CI7" s="47">
        <v>0</v>
      </c>
      <c r="CJ7" t="s">
        <v>83</v>
      </c>
      <c r="CN7" s="32"/>
      <c r="CO7" s="32"/>
      <c r="CP7" s="32"/>
      <c r="CQ7" s="32"/>
      <c r="CR7" s="32"/>
      <c r="CS7" s="26" t="s">
        <v>79</v>
      </c>
      <c r="CT7" s="26" t="s">
        <v>80</v>
      </c>
      <c r="CU7" s="52"/>
      <c r="CV7" s="42" t="s">
        <v>82</v>
      </c>
      <c r="CW7" s="47">
        <v>0</v>
      </c>
      <c r="CX7" t="s">
        <v>83</v>
      </c>
      <c r="DB7" s="32"/>
      <c r="DC7" s="32"/>
      <c r="DD7" s="32"/>
      <c r="DE7" s="32"/>
      <c r="DF7" s="32"/>
      <c r="DG7" s="26" t="s">
        <v>79</v>
      </c>
      <c r="DH7" s="26" t="s">
        <v>80</v>
      </c>
      <c r="DI7" s="52"/>
      <c r="DJ7" s="42" t="s">
        <v>82</v>
      </c>
      <c r="DK7" s="47">
        <v>0</v>
      </c>
      <c r="DL7" t="s">
        <v>83</v>
      </c>
      <c r="DP7" s="32"/>
      <c r="DQ7" s="32"/>
      <c r="DR7" s="32"/>
      <c r="DS7" s="32"/>
      <c r="DT7" s="32"/>
      <c r="DU7" s="26" t="s">
        <v>79</v>
      </c>
      <c r="DV7" s="26" t="s">
        <v>80</v>
      </c>
      <c r="DW7" s="52"/>
      <c r="DX7" s="42" t="s">
        <v>82</v>
      </c>
      <c r="DY7" s="47">
        <v>0</v>
      </c>
      <c r="DZ7" t="s">
        <v>83</v>
      </c>
      <c r="ED7" s="32"/>
      <c r="EE7" s="32"/>
      <c r="EF7" s="32"/>
      <c r="EG7" s="32"/>
      <c r="EH7" s="32"/>
      <c r="EI7" s="26" t="s">
        <v>79</v>
      </c>
      <c r="EJ7" s="26" t="s">
        <v>80</v>
      </c>
      <c r="EK7" s="52"/>
      <c r="EL7" s="42" t="s">
        <v>82</v>
      </c>
      <c r="EM7" s="47">
        <v>0</v>
      </c>
      <c r="EN7" t="s">
        <v>83</v>
      </c>
    </row>
    <row r="8" spans="1:144" ht="15.3" x14ac:dyDescent="0.6">
      <c r="D8" s="26" t="s">
        <v>105</v>
      </c>
      <c r="E8" s="26" t="s">
        <v>75</v>
      </c>
      <c r="F8" s="26" t="s">
        <v>76</v>
      </c>
      <c r="G8" s="26" t="s">
        <v>6</v>
      </c>
      <c r="H8" s="26" t="s">
        <v>7</v>
      </c>
      <c r="I8" s="26" t="s">
        <v>115</v>
      </c>
      <c r="J8" s="26" t="s">
        <v>97</v>
      </c>
      <c r="K8" s="26" t="s">
        <v>77</v>
      </c>
      <c r="L8" s="26" t="s">
        <v>78</v>
      </c>
      <c r="M8" s="30"/>
      <c r="N8" s="30"/>
      <c r="P8" s="42" t="s">
        <v>84</v>
      </c>
      <c r="Q8" s="47">
        <v>33000000</v>
      </c>
      <c r="R8" t="s">
        <v>85</v>
      </c>
      <c r="T8" s="26" t="s">
        <v>105</v>
      </c>
      <c r="U8" s="26" t="s">
        <v>75</v>
      </c>
      <c r="V8" s="26" t="s">
        <v>76</v>
      </c>
      <c r="W8" s="26" t="s">
        <v>6</v>
      </c>
      <c r="X8" s="26" t="s">
        <v>7</v>
      </c>
      <c r="Y8" s="26" t="s">
        <v>115</v>
      </c>
      <c r="Z8" s="26" t="s">
        <v>97</v>
      </c>
      <c r="AA8" s="26" t="s">
        <v>77</v>
      </c>
      <c r="AB8" s="26" t="s">
        <v>78</v>
      </c>
      <c r="AC8" s="30"/>
      <c r="AD8" s="42" t="s">
        <v>84</v>
      </c>
      <c r="AE8" s="47">
        <v>33000000</v>
      </c>
      <c r="AF8" t="s">
        <v>85</v>
      </c>
      <c r="AH8" s="26" t="s">
        <v>105</v>
      </c>
      <c r="AI8" s="26" t="s">
        <v>75</v>
      </c>
      <c r="AJ8" s="26" t="s">
        <v>76</v>
      </c>
      <c r="AK8" s="26" t="s">
        <v>6</v>
      </c>
      <c r="AL8" s="26" t="s">
        <v>7</v>
      </c>
      <c r="AM8" s="26" t="s">
        <v>115</v>
      </c>
      <c r="AN8" s="26" t="s">
        <v>97</v>
      </c>
      <c r="AO8" s="26" t="s">
        <v>77</v>
      </c>
      <c r="AP8" s="26" t="s">
        <v>78</v>
      </c>
      <c r="AQ8" s="30"/>
      <c r="AR8" s="42" t="s">
        <v>84</v>
      </c>
      <c r="AS8" s="47">
        <v>33000000</v>
      </c>
      <c r="AT8" t="s">
        <v>85</v>
      </c>
      <c r="AV8" s="26" t="s">
        <v>105</v>
      </c>
      <c r="AW8" s="26" t="s">
        <v>75</v>
      </c>
      <c r="AX8" s="26" t="s">
        <v>76</v>
      </c>
      <c r="AY8" s="26" t="s">
        <v>6</v>
      </c>
      <c r="AZ8" s="26" t="s">
        <v>7</v>
      </c>
      <c r="BA8" s="26" t="s">
        <v>115</v>
      </c>
      <c r="BB8" s="26" t="s">
        <v>97</v>
      </c>
      <c r="BC8" s="26" t="s">
        <v>77</v>
      </c>
      <c r="BD8" s="26" t="s">
        <v>78</v>
      </c>
      <c r="BE8" s="30"/>
      <c r="BF8" s="42" t="s">
        <v>84</v>
      </c>
      <c r="BG8" s="47">
        <v>33000000</v>
      </c>
      <c r="BH8" t="s">
        <v>85</v>
      </c>
      <c r="BJ8" s="26" t="s">
        <v>105</v>
      </c>
      <c r="BK8" s="26" t="s">
        <v>75</v>
      </c>
      <c r="BL8" s="26" t="s">
        <v>76</v>
      </c>
      <c r="BM8" s="26" t="s">
        <v>6</v>
      </c>
      <c r="BN8" s="26" t="s">
        <v>7</v>
      </c>
      <c r="BO8" s="26" t="s">
        <v>115</v>
      </c>
      <c r="BP8" s="26" t="s">
        <v>97</v>
      </c>
      <c r="BQ8" s="26" t="s">
        <v>77</v>
      </c>
      <c r="BR8" s="26" t="s">
        <v>78</v>
      </c>
      <c r="BS8" s="30"/>
      <c r="BT8" s="42" t="s">
        <v>84</v>
      </c>
      <c r="BU8" s="47">
        <v>33000000</v>
      </c>
      <c r="BV8" t="s">
        <v>85</v>
      </c>
      <c r="BX8" s="26" t="s">
        <v>105</v>
      </c>
      <c r="BY8" s="26" t="s">
        <v>75</v>
      </c>
      <c r="BZ8" s="26" t="s">
        <v>76</v>
      </c>
      <c r="CA8" s="26" t="s">
        <v>6</v>
      </c>
      <c r="CB8" s="26" t="s">
        <v>7</v>
      </c>
      <c r="CC8" s="26" t="s">
        <v>115</v>
      </c>
      <c r="CD8" s="26" t="s">
        <v>97</v>
      </c>
      <c r="CE8" s="26" t="s">
        <v>77</v>
      </c>
      <c r="CF8" s="26" t="s">
        <v>78</v>
      </c>
      <c r="CG8" s="30"/>
      <c r="CH8" s="42" t="s">
        <v>84</v>
      </c>
      <c r="CI8" s="47">
        <v>33000000</v>
      </c>
      <c r="CJ8" t="s">
        <v>85</v>
      </c>
      <c r="CL8" s="26" t="s">
        <v>105</v>
      </c>
      <c r="CM8" s="26" t="s">
        <v>75</v>
      </c>
      <c r="CN8" s="26" t="s">
        <v>76</v>
      </c>
      <c r="CO8" s="26" t="s">
        <v>6</v>
      </c>
      <c r="CP8" s="26" t="s">
        <v>7</v>
      </c>
      <c r="CQ8" s="26" t="s">
        <v>115</v>
      </c>
      <c r="CR8" s="26" t="s">
        <v>97</v>
      </c>
      <c r="CS8" s="26" t="s">
        <v>77</v>
      </c>
      <c r="CT8" s="26" t="s">
        <v>78</v>
      </c>
      <c r="CU8" s="30"/>
      <c r="CV8" s="42" t="s">
        <v>84</v>
      </c>
      <c r="CW8" s="47">
        <v>33000000</v>
      </c>
      <c r="CX8" t="s">
        <v>85</v>
      </c>
      <c r="CZ8" s="26" t="s">
        <v>105</v>
      </c>
      <c r="DA8" s="26" t="s">
        <v>75</v>
      </c>
      <c r="DB8" s="26" t="s">
        <v>76</v>
      </c>
      <c r="DC8" s="26" t="s">
        <v>6</v>
      </c>
      <c r="DD8" s="26" t="s">
        <v>7</v>
      </c>
      <c r="DE8" s="26" t="s">
        <v>115</v>
      </c>
      <c r="DF8" s="26" t="s">
        <v>97</v>
      </c>
      <c r="DG8" s="26" t="s">
        <v>77</v>
      </c>
      <c r="DH8" s="26" t="s">
        <v>78</v>
      </c>
      <c r="DI8" s="30"/>
      <c r="DJ8" s="42" t="s">
        <v>84</v>
      </c>
      <c r="DK8" s="47">
        <v>33000000</v>
      </c>
      <c r="DL8" t="s">
        <v>85</v>
      </c>
      <c r="DN8" s="26" t="s">
        <v>105</v>
      </c>
      <c r="DO8" s="26" t="s">
        <v>75</v>
      </c>
      <c r="DP8" s="26" t="s">
        <v>76</v>
      </c>
      <c r="DQ8" s="26" t="s">
        <v>6</v>
      </c>
      <c r="DR8" s="26" t="s">
        <v>7</v>
      </c>
      <c r="DS8" s="26" t="s">
        <v>115</v>
      </c>
      <c r="DT8" s="26" t="s">
        <v>97</v>
      </c>
      <c r="DU8" s="26" t="s">
        <v>77</v>
      </c>
      <c r="DV8" s="26" t="s">
        <v>78</v>
      </c>
      <c r="DW8" s="30"/>
      <c r="DX8" s="42" t="s">
        <v>84</v>
      </c>
      <c r="DY8" s="47">
        <v>33000000</v>
      </c>
      <c r="DZ8" t="s">
        <v>85</v>
      </c>
      <c r="EB8" s="26" t="s">
        <v>105</v>
      </c>
      <c r="EC8" s="26" t="s">
        <v>75</v>
      </c>
      <c r="ED8" s="26" t="s">
        <v>76</v>
      </c>
      <c r="EE8" s="26" t="s">
        <v>6</v>
      </c>
      <c r="EF8" s="26" t="s">
        <v>7</v>
      </c>
      <c r="EG8" s="26" t="s">
        <v>115</v>
      </c>
      <c r="EH8" s="26" t="s">
        <v>97</v>
      </c>
      <c r="EI8" s="26" t="s">
        <v>77</v>
      </c>
      <c r="EJ8" s="26" t="s">
        <v>78</v>
      </c>
      <c r="EK8" s="30"/>
      <c r="EL8" s="42" t="s">
        <v>84</v>
      </c>
      <c r="EM8" s="47">
        <v>33000000</v>
      </c>
      <c r="EN8" t="s">
        <v>85</v>
      </c>
    </row>
    <row r="9" spans="1:144" ht="15.3" x14ac:dyDescent="0.6">
      <c r="D9" s="47">
        <v>1</v>
      </c>
      <c r="E9" s="47">
        <v>1</v>
      </c>
      <c r="F9" s="47">
        <v>1</v>
      </c>
      <c r="G9" s="47">
        <v>-4.8259561</v>
      </c>
      <c r="H9" s="47">
        <v>-1.3497992999999999</v>
      </c>
      <c r="I9" s="47">
        <v>5080</v>
      </c>
      <c r="J9" s="47">
        <v>23</v>
      </c>
      <c r="K9" s="47">
        <v>0</v>
      </c>
      <c r="L9" s="47">
        <v>0</v>
      </c>
      <c r="M9" s="39"/>
      <c r="N9" s="39"/>
      <c r="P9" s="42" t="s">
        <v>86</v>
      </c>
      <c r="Q9" s="47">
        <v>33000000</v>
      </c>
      <c r="R9" s="41" t="s">
        <v>87</v>
      </c>
      <c r="T9" s="47">
        <v>1</v>
      </c>
      <c r="U9" s="47">
        <v>1</v>
      </c>
      <c r="V9" s="47">
        <v>1</v>
      </c>
      <c r="W9" s="47">
        <v>-4.8259561</v>
      </c>
      <c r="X9" s="47">
        <v>-1.3497992999999999</v>
      </c>
      <c r="Y9" s="47">
        <v>5080</v>
      </c>
      <c r="Z9" s="47">
        <v>23</v>
      </c>
      <c r="AA9" s="47">
        <v>0</v>
      </c>
      <c r="AB9" s="47">
        <v>0</v>
      </c>
      <c r="AC9" s="39"/>
      <c r="AD9" s="42" t="s">
        <v>86</v>
      </c>
      <c r="AE9" s="47">
        <v>33000000</v>
      </c>
      <c r="AF9" s="41" t="s">
        <v>87</v>
      </c>
      <c r="AH9" s="47">
        <v>1</v>
      </c>
      <c r="AI9" s="47">
        <v>3</v>
      </c>
      <c r="AJ9" s="47">
        <v>4</v>
      </c>
      <c r="AK9" s="47">
        <v>5</v>
      </c>
      <c r="AL9" s="47">
        <v>-1.3497992999999999</v>
      </c>
      <c r="AM9" s="47">
        <v>60</v>
      </c>
      <c r="AN9" s="47">
        <v>23</v>
      </c>
      <c r="AO9" s="47">
        <v>0</v>
      </c>
      <c r="AP9" s="47">
        <v>0</v>
      </c>
      <c r="AQ9" s="39"/>
      <c r="AR9" s="42" t="s">
        <v>86</v>
      </c>
      <c r="AS9" s="47">
        <v>33000000</v>
      </c>
      <c r="AT9" s="41" t="s">
        <v>87</v>
      </c>
      <c r="AV9" s="47">
        <v>1</v>
      </c>
      <c r="AW9" s="47">
        <v>1</v>
      </c>
      <c r="AX9" s="47">
        <v>1</v>
      </c>
      <c r="AY9" s="47">
        <v>-4.8259561</v>
      </c>
      <c r="AZ9" s="47">
        <v>-1.3497992999999999</v>
      </c>
      <c r="BA9" s="47">
        <v>3103</v>
      </c>
      <c r="BB9" s="47">
        <v>23</v>
      </c>
      <c r="BC9" s="47">
        <v>0</v>
      </c>
      <c r="BD9" s="47">
        <v>0</v>
      </c>
      <c r="BE9" s="39"/>
      <c r="BF9" s="42" t="s">
        <v>86</v>
      </c>
      <c r="BG9" s="47">
        <v>33000000</v>
      </c>
      <c r="BH9" s="41" t="s">
        <v>87</v>
      </c>
      <c r="BJ9" s="47">
        <v>1</v>
      </c>
      <c r="BK9" s="47">
        <v>1</v>
      </c>
      <c r="BL9" s="47">
        <v>1</v>
      </c>
      <c r="BM9" s="47">
        <v>-4.8259561</v>
      </c>
      <c r="BN9" s="47">
        <v>-1.3497992999999999</v>
      </c>
      <c r="BO9" s="47">
        <v>3103</v>
      </c>
      <c r="BP9" s="47">
        <v>23</v>
      </c>
      <c r="BQ9" s="47">
        <v>0</v>
      </c>
      <c r="BR9" s="47">
        <v>0</v>
      </c>
      <c r="BS9" s="39"/>
      <c r="BT9" s="42" t="s">
        <v>86</v>
      </c>
      <c r="BU9" s="47">
        <v>33000000</v>
      </c>
      <c r="BV9" s="41" t="s">
        <v>87</v>
      </c>
      <c r="BX9" s="47">
        <v>1</v>
      </c>
      <c r="BY9" s="47">
        <v>1</v>
      </c>
      <c r="BZ9" s="47">
        <v>1</v>
      </c>
      <c r="CA9" s="47">
        <v>-4.8259561</v>
      </c>
      <c r="CB9" s="47">
        <v>-1.3497992999999999</v>
      </c>
      <c r="CC9" s="47">
        <v>3103</v>
      </c>
      <c r="CD9" s="47">
        <v>23</v>
      </c>
      <c r="CE9" s="47">
        <v>0</v>
      </c>
      <c r="CF9" s="47">
        <v>0</v>
      </c>
      <c r="CG9" s="39"/>
      <c r="CH9" s="42" t="s">
        <v>86</v>
      </c>
      <c r="CI9" s="47">
        <v>33000000</v>
      </c>
      <c r="CJ9" s="41" t="s">
        <v>87</v>
      </c>
      <c r="CL9" s="47">
        <v>1</v>
      </c>
      <c r="CM9" s="47">
        <v>1</v>
      </c>
      <c r="CN9" s="47">
        <v>1</v>
      </c>
      <c r="CO9" s="47">
        <v>-4.8259561</v>
      </c>
      <c r="CP9" s="47">
        <v>-1.3497992999999999</v>
      </c>
      <c r="CQ9" s="47">
        <v>3103</v>
      </c>
      <c r="CR9" s="47">
        <v>23</v>
      </c>
      <c r="CS9" s="47">
        <v>0</v>
      </c>
      <c r="CT9" s="47">
        <v>0</v>
      </c>
      <c r="CU9" s="39"/>
      <c r="CV9" s="42" t="s">
        <v>86</v>
      </c>
      <c r="CW9" s="47">
        <v>33000000</v>
      </c>
      <c r="CX9" s="41" t="s">
        <v>87</v>
      </c>
      <c r="CZ9" s="47">
        <v>1</v>
      </c>
      <c r="DA9" s="47">
        <v>1</v>
      </c>
      <c r="DB9" s="47">
        <v>1</v>
      </c>
      <c r="DC9" s="47">
        <v>-4.8259561</v>
      </c>
      <c r="DD9" s="47">
        <v>-1.3497992999999999</v>
      </c>
      <c r="DE9" s="47">
        <v>3103</v>
      </c>
      <c r="DF9" s="47">
        <v>23</v>
      </c>
      <c r="DG9" s="47">
        <v>0</v>
      </c>
      <c r="DH9" s="47">
        <v>0</v>
      </c>
      <c r="DI9" s="39"/>
      <c r="DJ9" s="42" t="s">
        <v>86</v>
      </c>
      <c r="DK9" s="47">
        <v>33000000</v>
      </c>
      <c r="DL9" s="41" t="s">
        <v>87</v>
      </c>
      <c r="DN9" s="47">
        <v>1</v>
      </c>
      <c r="DO9" s="47">
        <v>1</v>
      </c>
      <c r="DP9" s="47">
        <v>1</v>
      </c>
      <c r="DQ9" s="47">
        <v>-4.8259561</v>
      </c>
      <c r="DR9" s="47">
        <v>-1.3497992999999999</v>
      </c>
      <c r="DS9" s="47">
        <v>3103</v>
      </c>
      <c r="DT9" s="47">
        <v>23</v>
      </c>
      <c r="DU9" s="47">
        <v>0</v>
      </c>
      <c r="DV9" s="47">
        <v>0</v>
      </c>
      <c r="DW9" s="39"/>
      <c r="DX9" s="42" t="s">
        <v>86</v>
      </c>
      <c r="DY9" s="47">
        <v>33000000</v>
      </c>
      <c r="DZ9" s="41" t="s">
        <v>87</v>
      </c>
      <c r="EB9" s="47">
        <v>1</v>
      </c>
      <c r="EC9" s="47">
        <v>1</v>
      </c>
      <c r="ED9" s="47">
        <v>1</v>
      </c>
      <c r="EE9" s="47">
        <v>-4.8259561</v>
      </c>
      <c r="EF9" s="47">
        <v>-1.3497992999999999</v>
      </c>
      <c r="EG9" s="47">
        <v>3103</v>
      </c>
      <c r="EH9" s="47">
        <v>23</v>
      </c>
      <c r="EI9" s="47">
        <v>0</v>
      </c>
      <c r="EJ9" s="47">
        <v>0</v>
      </c>
      <c r="EK9" s="39"/>
      <c r="EL9" s="42" t="s">
        <v>86</v>
      </c>
      <c r="EM9" s="47">
        <v>33000000</v>
      </c>
      <c r="EN9" s="41" t="s">
        <v>87</v>
      </c>
    </row>
    <row r="10" spans="1:144" ht="15.3" x14ac:dyDescent="0.6">
      <c r="D10" s="47">
        <v>2</v>
      </c>
      <c r="E10" s="47">
        <v>1</v>
      </c>
      <c r="F10" s="47">
        <v>1</v>
      </c>
      <c r="G10" s="47">
        <v>-2.5292216999999999</v>
      </c>
      <c r="H10" s="47">
        <v>-1.3497992999999999</v>
      </c>
      <c r="I10" s="47">
        <v>5080</v>
      </c>
      <c r="J10" s="47">
        <v>23</v>
      </c>
      <c r="K10" s="47">
        <v>0</v>
      </c>
      <c r="L10" s="47">
        <v>0</v>
      </c>
      <c r="M10" s="39"/>
      <c r="N10" s="39"/>
      <c r="P10" s="42" t="s">
        <v>88</v>
      </c>
      <c r="Q10" s="47">
        <v>33000000</v>
      </c>
      <c r="R10" s="41" t="s">
        <v>89</v>
      </c>
      <c r="T10" s="47">
        <v>2</v>
      </c>
      <c r="U10" s="47">
        <v>1</v>
      </c>
      <c r="V10" s="47">
        <v>1</v>
      </c>
      <c r="W10" s="47">
        <v>-2.5292216999999999</v>
      </c>
      <c r="X10" s="47">
        <v>-1.3497992999999999</v>
      </c>
      <c r="Y10" s="47">
        <v>5080</v>
      </c>
      <c r="Z10" s="47">
        <v>23</v>
      </c>
      <c r="AA10" s="47">
        <v>0</v>
      </c>
      <c r="AB10" s="47">
        <v>0</v>
      </c>
      <c r="AC10" s="39"/>
      <c r="AD10" s="42" t="s">
        <v>88</v>
      </c>
      <c r="AE10" s="47">
        <v>33000000</v>
      </c>
      <c r="AF10" s="41" t="s">
        <v>89</v>
      </c>
      <c r="AH10" s="47">
        <v>2</v>
      </c>
      <c r="AI10" s="47">
        <v>3</v>
      </c>
      <c r="AJ10" s="47">
        <v>4</v>
      </c>
      <c r="AK10" s="47">
        <v>5</v>
      </c>
      <c r="AL10" s="47">
        <v>-1.3497992999999999</v>
      </c>
      <c r="AM10" s="47">
        <v>60</v>
      </c>
      <c r="AN10" s="47">
        <v>23</v>
      </c>
      <c r="AO10" s="47">
        <v>0</v>
      </c>
      <c r="AP10" s="47">
        <v>0</v>
      </c>
      <c r="AQ10" s="39"/>
      <c r="AR10" s="42" t="s">
        <v>88</v>
      </c>
      <c r="AS10" s="47">
        <v>33000000</v>
      </c>
      <c r="AT10" s="41" t="s">
        <v>89</v>
      </c>
      <c r="AV10" s="47">
        <v>2</v>
      </c>
      <c r="AW10" s="47">
        <v>1</v>
      </c>
      <c r="AX10" s="47">
        <v>1</v>
      </c>
      <c r="AY10" s="47">
        <v>-2.5292216999999999</v>
      </c>
      <c r="AZ10" s="47">
        <v>-1.3497992999999999</v>
      </c>
      <c r="BA10" s="47">
        <v>3103</v>
      </c>
      <c r="BB10" s="47">
        <v>23</v>
      </c>
      <c r="BC10" s="47">
        <v>0</v>
      </c>
      <c r="BD10" s="47">
        <v>0</v>
      </c>
      <c r="BE10" s="39"/>
      <c r="BF10" s="42" t="s">
        <v>88</v>
      </c>
      <c r="BG10" s="47">
        <v>33000000</v>
      </c>
      <c r="BH10" s="41" t="s">
        <v>89</v>
      </c>
      <c r="BJ10" s="47">
        <v>2</v>
      </c>
      <c r="BK10" s="47">
        <v>1</v>
      </c>
      <c r="BL10" s="47">
        <v>1</v>
      </c>
      <c r="BM10" s="47">
        <v>-2.5292216999999999</v>
      </c>
      <c r="BN10" s="47">
        <v>-1.3497992999999999</v>
      </c>
      <c r="BO10" s="47">
        <v>3103</v>
      </c>
      <c r="BP10" s="47">
        <v>23</v>
      </c>
      <c r="BQ10" s="47">
        <v>0</v>
      </c>
      <c r="BR10" s="47">
        <v>0</v>
      </c>
      <c r="BS10" s="39"/>
      <c r="BT10" s="42" t="s">
        <v>88</v>
      </c>
      <c r="BU10" s="47">
        <v>33000000</v>
      </c>
      <c r="BV10" s="41" t="s">
        <v>89</v>
      </c>
      <c r="BX10" s="47">
        <v>2</v>
      </c>
      <c r="BY10" s="47">
        <v>1</v>
      </c>
      <c r="BZ10" s="47">
        <v>1</v>
      </c>
      <c r="CA10" s="47">
        <v>-2.5292216999999999</v>
      </c>
      <c r="CB10" s="47">
        <v>-1.3497992999999999</v>
      </c>
      <c r="CC10" s="47">
        <v>3103</v>
      </c>
      <c r="CD10" s="47">
        <v>23</v>
      </c>
      <c r="CE10" s="47">
        <v>0</v>
      </c>
      <c r="CF10" s="47">
        <v>0</v>
      </c>
      <c r="CG10" s="39"/>
      <c r="CH10" s="42" t="s">
        <v>88</v>
      </c>
      <c r="CI10" s="47">
        <v>33000000</v>
      </c>
      <c r="CJ10" s="41" t="s">
        <v>89</v>
      </c>
      <c r="CL10" s="47">
        <v>2</v>
      </c>
      <c r="CM10" s="47">
        <v>1</v>
      </c>
      <c r="CN10" s="47">
        <v>1</v>
      </c>
      <c r="CO10" s="47">
        <v>-2.5292216999999999</v>
      </c>
      <c r="CP10" s="47">
        <v>-1.3497992999999999</v>
      </c>
      <c r="CQ10" s="47">
        <v>3103</v>
      </c>
      <c r="CR10" s="47">
        <v>23</v>
      </c>
      <c r="CS10" s="47">
        <v>0</v>
      </c>
      <c r="CT10" s="47">
        <v>0</v>
      </c>
      <c r="CU10" s="39"/>
      <c r="CV10" s="42" t="s">
        <v>88</v>
      </c>
      <c r="CW10" s="47">
        <v>33000000</v>
      </c>
      <c r="CX10" s="41" t="s">
        <v>89</v>
      </c>
      <c r="CZ10" s="47">
        <v>2</v>
      </c>
      <c r="DA10" s="47">
        <v>1</v>
      </c>
      <c r="DB10" s="47">
        <v>1</v>
      </c>
      <c r="DC10" s="47">
        <v>-2.5292216999999999</v>
      </c>
      <c r="DD10" s="47">
        <v>-1.3497992999999999</v>
      </c>
      <c r="DE10" s="47">
        <v>3103</v>
      </c>
      <c r="DF10" s="47">
        <v>23</v>
      </c>
      <c r="DG10" s="47">
        <v>0</v>
      </c>
      <c r="DH10" s="47">
        <v>0</v>
      </c>
      <c r="DI10" s="39"/>
      <c r="DJ10" s="42" t="s">
        <v>88</v>
      </c>
      <c r="DK10" s="47">
        <v>33000000</v>
      </c>
      <c r="DL10" s="41" t="s">
        <v>89</v>
      </c>
      <c r="DN10" s="47">
        <v>2</v>
      </c>
      <c r="DO10" s="47">
        <v>1</v>
      </c>
      <c r="DP10" s="47">
        <v>1</v>
      </c>
      <c r="DQ10" s="47">
        <v>-2.5292216999999999</v>
      </c>
      <c r="DR10" s="47">
        <v>-1.3497992999999999</v>
      </c>
      <c r="DS10" s="47">
        <v>3103</v>
      </c>
      <c r="DT10" s="47">
        <v>23</v>
      </c>
      <c r="DU10" s="47">
        <v>0</v>
      </c>
      <c r="DV10" s="47">
        <v>0</v>
      </c>
      <c r="DW10" s="39"/>
      <c r="DX10" s="42" t="s">
        <v>88</v>
      </c>
      <c r="DY10" s="47">
        <v>33000000</v>
      </c>
      <c r="DZ10" s="41" t="s">
        <v>89</v>
      </c>
      <c r="EB10" s="47">
        <v>2</v>
      </c>
      <c r="EC10" s="47">
        <v>1</v>
      </c>
      <c r="ED10" s="47">
        <v>1</v>
      </c>
      <c r="EE10" s="47">
        <v>-2.5292216999999999</v>
      </c>
      <c r="EF10" s="47">
        <v>-1.3497992999999999</v>
      </c>
      <c r="EG10" s="47">
        <v>3103</v>
      </c>
      <c r="EH10" s="47">
        <v>23</v>
      </c>
      <c r="EI10" s="47">
        <v>0</v>
      </c>
      <c r="EJ10" s="47">
        <v>0</v>
      </c>
      <c r="EK10" s="39"/>
      <c r="EL10" s="42" t="s">
        <v>88</v>
      </c>
      <c r="EM10" s="47">
        <v>33000000</v>
      </c>
      <c r="EN10" s="41" t="s">
        <v>89</v>
      </c>
    </row>
    <row r="11" spans="1:144" ht="15.3" x14ac:dyDescent="0.6">
      <c r="D11" s="47">
        <v>3</v>
      </c>
      <c r="E11" s="47">
        <v>1</v>
      </c>
      <c r="F11" s="47">
        <v>1</v>
      </c>
      <c r="G11" s="47">
        <v>-2.2000000000000002</v>
      </c>
      <c r="H11" s="47">
        <v>1.3001232</v>
      </c>
      <c r="I11" s="47">
        <v>5080</v>
      </c>
      <c r="J11" s="47">
        <v>23</v>
      </c>
      <c r="K11" s="47">
        <v>0</v>
      </c>
      <c r="L11" s="47">
        <v>0</v>
      </c>
      <c r="M11" s="39"/>
      <c r="N11" s="39"/>
      <c r="P11" s="42" t="s">
        <v>90</v>
      </c>
      <c r="Q11" s="47">
        <v>33000000</v>
      </c>
      <c r="R11" s="41" t="s">
        <v>91</v>
      </c>
      <c r="T11" s="47">
        <v>3</v>
      </c>
      <c r="U11" s="47">
        <v>1</v>
      </c>
      <c r="V11" s="47">
        <v>1</v>
      </c>
      <c r="W11" s="47">
        <v>-2.2000000000000002</v>
      </c>
      <c r="X11" s="47">
        <v>1.3001232</v>
      </c>
      <c r="Y11" s="47">
        <v>5080</v>
      </c>
      <c r="Z11" s="47">
        <v>23</v>
      </c>
      <c r="AA11" s="47">
        <v>0</v>
      </c>
      <c r="AB11" s="47">
        <v>0</v>
      </c>
      <c r="AC11" s="39"/>
      <c r="AD11" s="42" t="s">
        <v>90</v>
      </c>
      <c r="AE11" s="47">
        <v>33000000</v>
      </c>
      <c r="AF11" s="41" t="s">
        <v>91</v>
      </c>
      <c r="AH11" s="47">
        <v>3</v>
      </c>
      <c r="AI11" s="47">
        <v>3</v>
      </c>
      <c r="AJ11" s="47">
        <v>4</v>
      </c>
      <c r="AK11" s="47">
        <v>5</v>
      </c>
      <c r="AL11" s="47">
        <v>1.3001232</v>
      </c>
      <c r="AM11" s="47">
        <v>60</v>
      </c>
      <c r="AN11" s="47">
        <v>23</v>
      </c>
      <c r="AO11" s="47">
        <v>0</v>
      </c>
      <c r="AP11" s="47">
        <v>0</v>
      </c>
      <c r="AQ11" s="39"/>
      <c r="AR11" s="42" t="s">
        <v>90</v>
      </c>
      <c r="AS11" s="47">
        <v>33000000</v>
      </c>
      <c r="AT11" s="41" t="s">
        <v>91</v>
      </c>
      <c r="AV11" s="47">
        <v>3</v>
      </c>
      <c r="AW11" s="47">
        <v>1</v>
      </c>
      <c r="AX11" s="47">
        <v>1</v>
      </c>
      <c r="AY11" s="47">
        <v>-2.2000000000000002</v>
      </c>
      <c r="AZ11" s="47">
        <v>1.3001232</v>
      </c>
      <c r="BA11" s="47">
        <v>3103</v>
      </c>
      <c r="BB11" s="47">
        <v>23</v>
      </c>
      <c r="BC11" s="47">
        <v>0</v>
      </c>
      <c r="BD11" s="47">
        <v>0</v>
      </c>
      <c r="BE11" s="39"/>
      <c r="BF11" s="42" t="s">
        <v>90</v>
      </c>
      <c r="BG11" s="47">
        <v>33000000</v>
      </c>
      <c r="BH11" s="41" t="s">
        <v>91</v>
      </c>
      <c r="BJ11" s="47">
        <v>3</v>
      </c>
      <c r="BK11" s="47">
        <v>1</v>
      </c>
      <c r="BL11" s="47">
        <v>1</v>
      </c>
      <c r="BM11" s="47">
        <v>-2.2000000000000002</v>
      </c>
      <c r="BN11" s="47">
        <v>1.3001232</v>
      </c>
      <c r="BO11" s="47">
        <v>3103</v>
      </c>
      <c r="BP11" s="47">
        <v>23</v>
      </c>
      <c r="BQ11" s="47">
        <v>0</v>
      </c>
      <c r="BR11" s="47">
        <v>0</v>
      </c>
      <c r="BS11" s="39"/>
      <c r="BT11" s="42" t="s">
        <v>90</v>
      </c>
      <c r="BU11" s="47">
        <v>33000000</v>
      </c>
      <c r="BV11" s="41" t="s">
        <v>91</v>
      </c>
      <c r="BX11" s="47">
        <v>3</v>
      </c>
      <c r="BY11" s="47">
        <v>1</v>
      </c>
      <c r="BZ11" s="47">
        <v>1</v>
      </c>
      <c r="CA11" s="47">
        <v>-2.2000000000000002</v>
      </c>
      <c r="CB11" s="47">
        <v>1.3001232</v>
      </c>
      <c r="CC11" s="47">
        <v>3103</v>
      </c>
      <c r="CD11" s="47">
        <v>23</v>
      </c>
      <c r="CE11" s="47">
        <v>0</v>
      </c>
      <c r="CF11" s="47">
        <v>0</v>
      </c>
      <c r="CG11" s="39"/>
      <c r="CH11" s="42" t="s">
        <v>90</v>
      </c>
      <c r="CI11" s="47">
        <v>33000000</v>
      </c>
      <c r="CJ11" s="41" t="s">
        <v>91</v>
      </c>
      <c r="CL11" s="47">
        <v>3</v>
      </c>
      <c r="CM11" s="47">
        <v>1</v>
      </c>
      <c r="CN11" s="47">
        <v>1</v>
      </c>
      <c r="CO11" s="47">
        <v>-2.2000000000000002</v>
      </c>
      <c r="CP11" s="47">
        <v>1.3001232</v>
      </c>
      <c r="CQ11" s="47">
        <v>3103</v>
      </c>
      <c r="CR11" s="47">
        <v>23</v>
      </c>
      <c r="CS11" s="47">
        <v>0</v>
      </c>
      <c r="CT11" s="47">
        <v>0</v>
      </c>
      <c r="CU11" s="39"/>
      <c r="CV11" s="42" t="s">
        <v>90</v>
      </c>
      <c r="CW11" s="47">
        <v>33000000</v>
      </c>
      <c r="CX11" s="41" t="s">
        <v>91</v>
      </c>
      <c r="CZ11" s="47">
        <v>3</v>
      </c>
      <c r="DA11" s="47">
        <v>1</v>
      </c>
      <c r="DB11" s="47">
        <v>1</v>
      </c>
      <c r="DC11" s="47">
        <v>-2.2000000000000002</v>
      </c>
      <c r="DD11" s="47">
        <v>1.3001232</v>
      </c>
      <c r="DE11" s="47">
        <v>3103</v>
      </c>
      <c r="DF11" s="47">
        <v>23</v>
      </c>
      <c r="DG11" s="47">
        <v>0</v>
      </c>
      <c r="DH11" s="47">
        <v>0</v>
      </c>
      <c r="DI11" s="39"/>
      <c r="DJ11" s="42" t="s">
        <v>90</v>
      </c>
      <c r="DK11" s="47">
        <v>33000000</v>
      </c>
      <c r="DL11" s="41" t="s">
        <v>91</v>
      </c>
      <c r="DN11" s="47">
        <v>3</v>
      </c>
      <c r="DO11" s="47">
        <v>1</v>
      </c>
      <c r="DP11" s="47">
        <v>1</v>
      </c>
      <c r="DQ11" s="47">
        <v>-2.2000000000000002</v>
      </c>
      <c r="DR11" s="47">
        <v>1.3001232</v>
      </c>
      <c r="DS11" s="47">
        <v>3103</v>
      </c>
      <c r="DT11" s="47">
        <v>23</v>
      </c>
      <c r="DU11" s="47">
        <v>0</v>
      </c>
      <c r="DV11" s="47">
        <v>0</v>
      </c>
      <c r="DW11" s="39"/>
      <c r="DX11" s="42" t="s">
        <v>90</v>
      </c>
      <c r="DY11" s="47">
        <v>33000000</v>
      </c>
      <c r="DZ11" s="41" t="s">
        <v>91</v>
      </c>
      <c r="EB11" s="47">
        <v>3</v>
      </c>
      <c r="EC11" s="47">
        <v>1</v>
      </c>
      <c r="ED11" s="47">
        <v>1</v>
      </c>
      <c r="EE11" s="47">
        <v>-2.2000000000000002</v>
      </c>
      <c r="EF11" s="47">
        <v>1.3001232</v>
      </c>
      <c r="EG11" s="47">
        <v>3103</v>
      </c>
      <c r="EH11" s="47">
        <v>23</v>
      </c>
      <c r="EI11" s="47">
        <v>0</v>
      </c>
      <c r="EJ11" s="47">
        <v>0</v>
      </c>
      <c r="EK11" s="39"/>
      <c r="EL11" s="42" t="s">
        <v>90</v>
      </c>
      <c r="EM11" s="47">
        <v>33000000</v>
      </c>
      <c r="EN11" s="41" t="s">
        <v>91</v>
      </c>
    </row>
    <row r="12" spans="1:144" ht="15.3" x14ac:dyDescent="0.6">
      <c r="D12" s="47">
        <v>4</v>
      </c>
      <c r="E12" s="47">
        <v>1</v>
      </c>
      <c r="F12" s="47">
        <v>1</v>
      </c>
      <c r="G12" s="47">
        <v>7</v>
      </c>
      <c r="H12" s="47">
        <v>1.3001026</v>
      </c>
      <c r="I12" s="47">
        <v>5080</v>
      </c>
      <c r="J12" s="47">
        <v>23</v>
      </c>
      <c r="K12" s="47">
        <v>0</v>
      </c>
      <c r="L12" s="47">
        <v>0</v>
      </c>
      <c r="M12" s="39"/>
      <c r="N12" s="39"/>
      <c r="P12" s="42" t="s">
        <v>92</v>
      </c>
      <c r="Q12" s="47">
        <v>33000000</v>
      </c>
      <c r="R12" s="41" t="s">
        <v>93</v>
      </c>
      <c r="T12" s="47">
        <v>4</v>
      </c>
      <c r="U12" s="47">
        <v>1</v>
      </c>
      <c r="V12" s="47">
        <v>1</v>
      </c>
      <c r="W12" s="47">
        <v>7</v>
      </c>
      <c r="X12" s="47">
        <v>1.3001026</v>
      </c>
      <c r="Y12" s="47">
        <v>5080</v>
      </c>
      <c r="Z12" s="47">
        <v>23</v>
      </c>
      <c r="AA12" s="47">
        <v>0</v>
      </c>
      <c r="AB12" s="47">
        <v>0</v>
      </c>
      <c r="AC12" s="39"/>
      <c r="AD12" s="42" t="s">
        <v>92</v>
      </c>
      <c r="AE12" s="47">
        <v>33000000</v>
      </c>
      <c r="AF12" s="41" t="s">
        <v>93</v>
      </c>
      <c r="AH12" s="47">
        <v>4</v>
      </c>
      <c r="AI12" s="47">
        <v>3</v>
      </c>
      <c r="AJ12" s="47">
        <v>4</v>
      </c>
      <c r="AK12" s="47">
        <v>5</v>
      </c>
      <c r="AL12" s="47">
        <v>1.3001026</v>
      </c>
      <c r="AM12" s="47">
        <v>60</v>
      </c>
      <c r="AN12" s="47">
        <v>23</v>
      </c>
      <c r="AO12" s="47">
        <v>0</v>
      </c>
      <c r="AP12" s="47">
        <v>0</v>
      </c>
      <c r="AQ12" s="39"/>
      <c r="AR12" s="42" t="s">
        <v>92</v>
      </c>
      <c r="AS12" s="47">
        <v>33000000</v>
      </c>
      <c r="AT12" s="41" t="s">
        <v>93</v>
      </c>
      <c r="AV12" s="47">
        <v>4</v>
      </c>
      <c r="AW12" s="47">
        <v>1</v>
      </c>
      <c r="AX12" s="47">
        <v>1</v>
      </c>
      <c r="AY12" s="47">
        <v>7</v>
      </c>
      <c r="AZ12" s="47">
        <v>1.3001026</v>
      </c>
      <c r="BA12" s="47">
        <v>3103</v>
      </c>
      <c r="BB12" s="47">
        <v>23</v>
      </c>
      <c r="BC12" s="47">
        <v>0</v>
      </c>
      <c r="BD12" s="47">
        <v>0</v>
      </c>
      <c r="BE12" s="39"/>
      <c r="BF12" s="42" t="s">
        <v>92</v>
      </c>
      <c r="BG12" s="47">
        <v>33000000</v>
      </c>
      <c r="BH12" s="41" t="s">
        <v>93</v>
      </c>
      <c r="BJ12" s="47">
        <v>4</v>
      </c>
      <c r="BK12" s="47">
        <v>1</v>
      </c>
      <c r="BL12" s="47">
        <v>1</v>
      </c>
      <c r="BM12" s="47">
        <v>7</v>
      </c>
      <c r="BN12" s="47">
        <v>1.3001026</v>
      </c>
      <c r="BO12" s="47">
        <v>3103</v>
      </c>
      <c r="BP12" s="47">
        <v>23</v>
      </c>
      <c r="BQ12" s="47">
        <v>0</v>
      </c>
      <c r="BR12" s="47">
        <v>0</v>
      </c>
      <c r="BS12" s="39"/>
      <c r="BT12" s="42" t="s">
        <v>92</v>
      </c>
      <c r="BU12" s="47">
        <v>33000000</v>
      </c>
      <c r="BV12" s="41" t="s">
        <v>93</v>
      </c>
      <c r="BX12" s="47">
        <v>4</v>
      </c>
      <c r="BY12" s="47">
        <v>1</v>
      </c>
      <c r="BZ12" s="47">
        <v>1</v>
      </c>
      <c r="CA12" s="47">
        <v>7</v>
      </c>
      <c r="CB12" s="47">
        <v>1.3001026</v>
      </c>
      <c r="CC12" s="47">
        <v>3103</v>
      </c>
      <c r="CD12" s="47">
        <v>23</v>
      </c>
      <c r="CE12" s="47">
        <v>0</v>
      </c>
      <c r="CF12" s="47">
        <v>0</v>
      </c>
      <c r="CG12" s="39"/>
      <c r="CH12" s="42" t="s">
        <v>92</v>
      </c>
      <c r="CI12" s="47">
        <v>33000000</v>
      </c>
      <c r="CJ12" s="41" t="s">
        <v>93</v>
      </c>
      <c r="CL12" s="47">
        <v>4</v>
      </c>
      <c r="CM12" s="47">
        <v>1</v>
      </c>
      <c r="CN12" s="47">
        <v>1</v>
      </c>
      <c r="CO12" s="47">
        <v>7</v>
      </c>
      <c r="CP12" s="47">
        <v>1.3001026</v>
      </c>
      <c r="CQ12" s="47">
        <v>3103</v>
      </c>
      <c r="CR12" s="47">
        <v>23</v>
      </c>
      <c r="CS12" s="47">
        <v>0</v>
      </c>
      <c r="CT12" s="47">
        <v>0</v>
      </c>
      <c r="CU12" s="39"/>
      <c r="CV12" s="42" t="s">
        <v>92</v>
      </c>
      <c r="CW12" s="47">
        <v>33000000</v>
      </c>
      <c r="CX12" s="41" t="s">
        <v>93</v>
      </c>
      <c r="CZ12" s="47">
        <v>4</v>
      </c>
      <c r="DA12" s="47">
        <v>1</v>
      </c>
      <c r="DB12" s="47">
        <v>1</v>
      </c>
      <c r="DC12" s="47">
        <v>7</v>
      </c>
      <c r="DD12" s="47">
        <v>1.3001026</v>
      </c>
      <c r="DE12" s="47">
        <v>3103</v>
      </c>
      <c r="DF12" s="47">
        <v>23</v>
      </c>
      <c r="DG12" s="47">
        <v>0</v>
      </c>
      <c r="DH12" s="47">
        <v>0</v>
      </c>
      <c r="DI12" s="39"/>
      <c r="DJ12" s="42" t="s">
        <v>92</v>
      </c>
      <c r="DK12" s="47">
        <v>33000000</v>
      </c>
      <c r="DL12" s="41" t="s">
        <v>93</v>
      </c>
      <c r="DN12" s="47">
        <v>4</v>
      </c>
      <c r="DO12" s="47">
        <v>1</v>
      </c>
      <c r="DP12" s="47">
        <v>1</v>
      </c>
      <c r="DQ12" s="47">
        <v>7</v>
      </c>
      <c r="DR12" s="47">
        <v>1.3001026</v>
      </c>
      <c r="DS12" s="47">
        <v>3103</v>
      </c>
      <c r="DT12" s="47">
        <v>23</v>
      </c>
      <c r="DU12" s="47">
        <v>0</v>
      </c>
      <c r="DV12" s="47">
        <v>0</v>
      </c>
      <c r="DW12" s="39"/>
      <c r="DX12" s="42" t="s">
        <v>92</v>
      </c>
      <c r="DY12" s="47">
        <v>33000000</v>
      </c>
      <c r="DZ12" s="41" t="s">
        <v>93</v>
      </c>
      <c r="EB12" s="47">
        <v>4</v>
      </c>
      <c r="EC12" s="47">
        <v>1</v>
      </c>
      <c r="ED12" s="47">
        <v>1</v>
      </c>
      <c r="EE12" s="47">
        <v>7</v>
      </c>
      <c r="EF12" s="47">
        <v>1.3001026</v>
      </c>
      <c r="EG12" s="47">
        <v>3103</v>
      </c>
      <c r="EH12" s="47">
        <v>23</v>
      </c>
      <c r="EI12" s="47">
        <v>0</v>
      </c>
      <c r="EJ12" s="47">
        <v>0</v>
      </c>
      <c r="EK12" s="39"/>
      <c r="EL12" s="42" t="s">
        <v>92</v>
      </c>
      <c r="EM12" s="47">
        <v>33000000</v>
      </c>
      <c r="EN12" s="41" t="s">
        <v>93</v>
      </c>
    </row>
    <row r="13" spans="1:144" ht="15.3" x14ac:dyDescent="0.6">
      <c r="D13" s="47">
        <v>5</v>
      </c>
      <c r="E13" s="47">
        <v>1</v>
      </c>
      <c r="F13" s="47">
        <v>1</v>
      </c>
      <c r="G13" s="47">
        <v>6.6642967999999998</v>
      </c>
      <c r="H13" s="47">
        <v>-1.3498095999999999</v>
      </c>
      <c r="I13" s="47">
        <v>5080</v>
      </c>
      <c r="J13" s="47">
        <v>23</v>
      </c>
      <c r="K13" s="47">
        <v>0</v>
      </c>
      <c r="L13" s="47">
        <v>0</v>
      </c>
      <c r="M13" s="39"/>
      <c r="N13" s="39"/>
      <c r="P13" s="42" t="s">
        <v>94</v>
      </c>
      <c r="Q13" s="47">
        <v>33000000</v>
      </c>
      <c r="R13" s="41" t="s">
        <v>95</v>
      </c>
      <c r="T13" s="47">
        <v>5</v>
      </c>
      <c r="U13" s="47">
        <v>1</v>
      </c>
      <c r="V13" s="47">
        <v>1</v>
      </c>
      <c r="W13" s="47">
        <v>6.6642967999999998</v>
      </c>
      <c r="X13" s="47">
        <v>-1.3498095999999999</v>
      </c>
      <c r="Y13" s="47">
        <v>5080</v>
      </c>
      <c r="Z13" s="47">
        <v>23</v>
      </c>
      <c r="AA13" s="47">
        <v>0</v>
      </c>
      <c r="AB13" s="47">
        <v>0</v>
      </c>
      <c r="AC13" s="39"/>
      <c r="AD13" s="42" t="s">
        <v>94</v>
      </c>
      <c r="AE13" s="47">
        <v>33000000</v>
      </c>
      <c r="AF13" s="41" t="s">
        <v>95</v>
      </c>
      <c r="AH13" s="47">
        <v>5</v>
      </c>
      <c r="AI13" s="47">
        <v>3</v>
      </c>
      <c r="AJ13" s="47">
        <v>4</v>
      </c>
      <c r="AK13" s="47">
        <v>5</v>
      </c>
      <c r="AL13" s="47">
        <v>-1.3498095999999999</v>
      </c>
      <c r="AM13" s="47">
        <v>60</v>
      </c>
      <c r="AN13" s="47">
        <v>23</v>
      </c>
      <c r="AO13" s="47">
        <v>0</v>
      </c>
      <c r="AP13" s="47">
        <v>0</v>
      </c>
      <c r="AQ13" s="39"/>
      <c r="AR13" s="42" t="s">
        <v>94</v>
      </c>
      <c r="AS13" s="47">
        <v>33000000</v>
      </c>
      <c r="AT13" s="41" t="s">
        <v>95</v>
      </c>
      <c r="AV13" s="47">
        <v>5</v>
      </c>
      <c r="AW13" s="47">
        <v>1</v>
      </c>
      <c r="AX13" s="47">
        <v>1</v>
      </c>
      <c r="AY13" s="47">
        <v>6.6642967999999998</v>
      </c>
      <c r="AZ13" s="47">
        <v>-1.3498095999999999</v>
      </c>
      <c r="BA13" s="47">
        <v>3103</v>
      </c>
      <c r="BB13" s="47">
        <v>23</v>
      </c>
      <c r="BC13" s="47">
        <v>0</v>
      </c>
      <c r="BD13" s="47">
        <v>0</v>
      </c>
      <c r="BE13" s="39"/>
      <c r="BF13" s="42" t="s">
        <v>94</v>
      </c>
      <c r="BG13" s="47">
        <v>33000000</v>
      </c>
      <c r="BH13" s="41" t="s">
        <v>95</v>
      </c>
      <c r="BJ13" s="47">
        <v>5</v>
      </c>
      <c r="BK13" s="47">
        <v>1</v>
      </c>
      <c r="BL13" s="47">
        <v>1</v>
      </c>
      <c r="BM13" s="47">
        <v>6.6642967999999998</v>
      </c>
      <c r="BN13" s="47">
        <v>-1.3498095999999999</v>
      </c>
      <c r="BO13" s="47">
        <v>3103</v>
      </c>
      <c r="BP13" s="47">
        <v>23</v>
      </c>
      <c r="BQ13" s="47">
        <v>0</v>
      </c>
      <c r="BR13" s="47">
        <v>0</v>
      </c>
      <c r="BS13" s="39"/>
      <c r="BT13" s="42" t="s">
        <v>94</v>
      </c>
      <c r="BU13" s="47">
        <v>33000000</v>
      </c>
      <c r="BV13" s="41" t="s">
        <v>95</v>
      </c>
      <c r="BX13" s="47">
        <v>5</v>
      </c>
      <c r="BY13" s="47">
        <v>1</v>
      </c>
      <c r="BZ13" s="47">
        <v>1</v>
      </c>
      <c r="CA13" s="47">
        <v>6.6642967999999998</v>
      </c>
      <c r="CB13" s="47">
        <v>-1.3498095999999999</v>
      </c>
      <c r="CC13" s="47">
        <v>3103</v>
      </c>
      <c r="CD13" s="47">
        <v>23</v>
      </c>
      <c r="CE13" s="47">
        <v>0</v>
      </c>
      <c r="CF13" s="47">
        <v>0</v>
      </c>
      <c r="CG13" s="39"/>
      <c r="CH13" s="42" t="s">
        <v>94</v>
      </c>
      <c r="CI13" s="47">
        <v>33000000</v>
      </c>
      <c r="CJ13" s="41" t="s">
        <v>95</v>
      </c>
      <c r="CL13" s="47">
        <v>5</v>
      </c>
      <c r="CM13" s="47">
        <v>1</v>
      </c>
      <c r="CN13" s="47">
        <v>1</v>
      </c>
      <c r="CO13" s="47">
        <v>6.6642967999999998</v>
      </c>
      <c r="CP13" s="47">
        <v>-1.3498095999999999</v>
      </c>
      <c r="CQ13" s="47">
        <v>3103</v>
      </c>
      <c r="CR13" s="47">
        <v>23</v>
      </c>
      <c r="CS13" s="47">
        <v>0</v>
      </c>
      <c r="CT13" s="47">
        <v>0</v>
      </c>
      <c r="CU13" s="39"/>
      <c r="CV13" s="42" t="s">
        <v>94</v>
      </c>
      <c r="CW13" s="47">
        <v>33000000</v>
      </c>
      <c r="CX13" s="41" t="s">
        <v>95</v>
      </c>
      <c r="CZ13" s="47">
        <v>5</v>
      </c>
      <c r="DA13" s="47">
        <v>1</v>
      </c>
      <c r="DB13" s="47">
        <v>1</v>
      </c>
      <c r="DC13" s="47">
        <v>6.6642967999999998</v>
      </c>
      <c r="DD13" s="47">
        <v>-1.3498095999999999</v>
      </c>
      <c r="DE13" s="47">
        <v>3103</v>
      </c>
      <c r="DF13" s="47">
        <v>23</v>
      </c>
      <c r="DG13" s="47">
        <v>0</v>
      </c>
      <c r="DH13" s="47">
        <v>0</v>
      </c>
      <c r="DI13" s="39"/>
      <c r="DJ13" s="42" t="s">
        <v>94</v>
      </c>
      <c r="DK13" s="47">
        <v>33000000</v>
      </c>
      <c r="DL13" s="41" t="s">
        <v>95</v>
      </c>
      <c r="DN13" s="47">
        <v>5</v>
      </c>
      <c r="DO13" s="47">
        <v>1</v>
      </c>
      <c r="DP13" s="47">
        <v>1</v>
      </c>
      <c r="DQ13" s="47">
        <v>6.6642967999999998</v>
      </c>
      <c r="DR13" s="47">
        <v>-1.3498095999999999</v>
      </c>
      <c r="DS13" s="47">
        <v>3103</v>
      </c>
      <c r="DT13" s="47">
        <v>23</v>
      </c>
      <c r="DU13" s="47">
        <v>0</v>
      </c>
      <c r="DV13" s="47">
        <v>0</v>
      </c>
      <c r="DW13" s="39"/>
      <c r="DX13" s="42" t="s">
        <v>94</v>
      </c>
      <c r="DY13" s="47">
        <v>33000000</v>
      </c>
      <c r="DZ13" s="41" t="s">
        <v>95</v>
      </c>
      <c r="EB13" s="47">
        <v>5</v>
      </c>
      <c r="EC13" s="47">
        <v>1</v>
      </c>
      <c r="ED13" s="47">
        <v>1</v>
      </c>
      <c r="EE13" s="47">
        <v>6.6642967999999998</v>
      </c>
      <c r="EF13" s="47">
        <v>-1.3498095999999999</v>
      </c>
      <c r="EG13" s="47">
        <v>3103</v>
      </c>
      <c r="EH13" s="47">
        <v>23</v>
      </c>
      <c r="EI13" s="47">
        <v>0</v>
      </c>
      <c r="EJ13" s="47">
        <v>0</v>
      </c>
      <c r="EK13" s="39"/>
      <c r="EL13" s="42" t="s">
        <v>94</v>
      </c>
      <c r="EM13" s="47">
        <v>33000000</v>
      </c>
      <c r="EN13" s="41" t="s">
        <v>95</v>
      </c>
    </row>
    <row r="14" spans="1:144" ht="15.3" x14ac:dyDescent="0.45">
      <c r="D14" s="47">
        <v>6</v>
      </c>
      <c r="E14" s="47">
        <v>1</v>
      </c>
      <c r="F14" s="47">
        <v>1</v>
      </c>
      <c r="G14" s="47">
        <v>-4.8260703999999999</v>
      </c>
      <c r="H14" s="47">
        <v>0.4</v>
      </c>
      <c r="I14" s="47">
        <v>5080</v>
      </c>
      <c r="J14" s="47">
        <v>23</v>
      </c>
      <c r="K14" s="47">
        <v>0</v>
      </c>
      <c r="L14" s="47">
        <v>0</v>
      </c>
      <c r="M14" s="39"/>
      <c r="N14" s="39"/>
      <c r="P14" s="42" t="s">
        <v>73</v>
      </c>
      <c r="Q14" s="47">
        <v>1</v>
      </c>
      <c r="R14" s="41" t="s">
        <v>96</v>
      </c>
      <c r="T14" s="47">
        <v>6</v>
      </c>
      <c r="U14" s="47">
        <v>1</v>
      </c>
      <c r="V14" s="47">
        <v>1</v>
      </c>
      <c r="W14" s="47">
        <v>-4.8260703999999999</v>
      </c>
      <c r="X14" s="47">
        <v>0.4</v>
      </c>
      <c r="Y14" s="47">
        <v>5080</v>
      </c>
      <c r="Z14" s="47">
        <v>23</v>
      </c>
      <c r="AA14" s="47">
        <v>0</v>
      </c>
      <c r="AB14" s="47">
        <v>0</v>
      </c>
      <c r="AC14" s="39"/>
      <c r="AD14" s="42" t="s">
        <v>73</v>
      </c>
      <c r="AE14" s="47">
        <v>1</v>
      </c>
      <c r="AF14" s="41" t="s">
        <v>96</v>
      </c>
      <c r="AH14" s="47">
        <v>6</v>
      </c>
      <c r="AI14" s="47">
        <v>3</v>
      </c>
      <c r="AJ14" s="47">
        <v>4</v>
      </c>
      <c r="AK14" s="47">
        <v>5</v>
      </c>
      <c r="AL14" s="47">
        <v>0.4</v>
      </c>
      <c r="AM14" s="47">
        <v>60</v>
      </c>
      <c r="AN14" s="47">
        <v>23</v>
      </c>
      <c r="AO14" s="47">
        <v>0</v>
      </c>
      <c r="AP14" s="47">
        <v>0</v>
      </c>
      <c r="AQ14" s="39"/>
      <c r="AR14" s="42" t="s">
        <v>73</v>
      </c>
      <c r="AS14" s="47">
        <v>1</v>
      </c>
      <c r="AT14" s="41" t="s">
        <v>96</v>
      </c>
      <c r="AV14" s="47">
        <v>6</v>
      </c>
      <c r="AW14" s="47">
        <v>1</v>
      </c>
      <c r="AX14" s="47">
        <v>1</v>
      </c>
      <c r="AY14" s="47">
        <v>-4.8260703999999999</v>
      </c>
      <c r="AZ14" s="47">
        <v>0.4</v>
      </c>
      <c r="BA14" s="47">
        <v>3103</v>
      </c>
      <c r="BB14" s="47">
        <v>23</v>
      </c>
      <c r="BC14" s="47">
        <v>0</v>
      </c>
      <c r="BD14" s="47">
        <v>0</v>
      </c>
      <c r="BE14" s="39"/>
      <c r="BF14" s="42" t="s">
        <v>73</v>
      </c>
      <c r="BG14" s="47">
        <v>1</v>
      </c>
      <c r="BH14" s="41" t="s">
        <v>96</v>
      </c>
      <c r="BJ14" s="47">
        <v>6</v>
      </c>
      <c r="BK14" s="47">
        <v>1</v>
      </c>
      <c r="BL14" s="47">
        <v>1</v>
      </c>
      <c r="BM14" s="47">
        <v>-4.8260703999999999</v>
      </c>
      <c r="BN14" s="47">
        <v>0.4</v>
      </c>
      <c r="BO14" s="47">
        <v>3103</v>
      </c>
      <c r="BP14" s="47">
        <v>23</v>
      </c>
      <c r="BQ14" s="47">
        <v>0</v>
      </c>
      <c r="BR14" s="47">
        <v>0</v>
      </c>
      <c r="BS14" s="39"/>
      <c r="BT14" s="42" t="s">
        <v>73</v>
      </c>
      <c r="BU14" s="47">
        <v>1</v>
      </c>
      <c r="BV14" s="41" t="s">
        <v>96</v>
      </c>
      <c r="BX14" s="47">
        <v>6</v>
      </c>
      <c r="BY14" s="47">
        <v>1</v>
      </c>
      <c r="BZ14" s="47">
        <v>1</v>
      </c>
      <c r="CA14" s="47">
        <v>-4.8260703999999999</v>
      </c>
      <c r="CB14" s="47">
        <v>0.4</v>
      </c>
      <c r="CC14" s="47">
        <v>3103</v>
      </c>
      <c r="CD14" s="47">
        <v>23</v>
      </c>
      <c r="CE14" s="47">
        <v>0</v>
      </c>
      <c r="CF14" s="47">
        <v>0</v>
      </c>
      <c r="CG14" s="39"/>
      <c r="CH14" s="42" t="s">
        <v>73</v>
      </c>
      <c r="CI14" s="47">
        <v>1</v>
      </c>
      <c r="CJ14" s="41" t="s">
        <v>96</v>
      </c>
      <c r="CL14" s="47">
        <v>6</v>
      </c>
      <c r="CM14" s="47">
        <v>1</v>
      </c>
      <c r="CN14" s="47">
        <v>1</v>
      </c>
      <c r="CO14" s="47">
        <v>-4.8260703999999999</v>
      </c>
      <c r="CP14" s="47">
        <v>0.4</v>
      </c>
      <c r="CQ14" s="47">
        <v>3103</v>
      </c>
      <c r="CR14" s="47">
        <v>23</v>
      </c>
      <c r="CS14" s="47">
        <v>0</v>
      </c>
      <c r="CT14" s="47">
        <v>0</v>
      </c>
      <c r="CU14" s="39"/>
      <c r="CV14" s="42" t="s">
        <v>73</v>
      </c>
      <c r="CW14" s="47">
        <v>1</v>
      </c>
      <c r="CX14" s="41" t="s">
        <v>96</v>
      </c>
      <c r="CZ14" s="47">
        <v>6</v>
      </c>
      <c r="DA14" s="47">
        <v>1</v>
      </c>
      <c r="DB14" s="47">
        <v>1</v>
      </c>
      <c r="DC14" s="47">
        <v>-4.8260703999999999</v>
      </c>
      <c r="DD14" s="47">
        <v>0.4</v>
      </c>
      <c r="DE14" s="47">
        <v>3103</v>
      </c>
      <c r="DF14" s="47">
        <v>23</v>
      </c>
      <c r="DG14" s="47">
        <v>0</v>
      </c>
      <c r="DH14" s="47">
        <v>0</v>
      </c>
      <c r="DI14" s="39"/>
      <c r="DJ14" s="42" t="s">
        <v>73</v>
      </c>
      <c r="DK14" s="47">
        <v>1</v>
      </c>
      <c r="DL14" s="41" t="s">
        <v>96</v>
      </c>
      <c r="DN14" s="47">
        <v>6</v>
      </c>
      <c r="DO14" s="47">
        <v>1</v>
      </c>
      <c r="DP14" s="47">
        <v>1</v>
      </c>
      <c r="DQ14" s="47">
        <v>-4.8260703999999999</v>
      </c>
      <c r="DR14" s="47">
        <v>0.4</v>
      </c>
      <c r="DS14" s="47">
        <v>3103</v>
      </c>
      <c r="DT14" s="47">
        <v>23</v>
      </c>
      <c r="DU14" s="47">
        <v>0</v>
      </c>
      <c r="DV14" s="47">
        <v>0</v>
      </c>
      <c r="DW14" s="39"/>
      <c r="DX14" s="42" t="s">
        <v>73</v>
      </c>
      <c r="DY14" s="47">
        <v>1</v>
      </c>
      <c r="DZ14" s="41" t="s">
        <v>96</v>
      </c>
      <c r="EB14" s="47">
        <v>6</v>
      </c>
      <c r="EC14" s="47">
        <v>1</v>
      </c>
      <c r="ED14" s="47">
        <v>1</v>
      </c>
      <c r="EE14" s="47">
        <v>-4.8260703999999999</v>
      </c>
      <c r="EF14" s="47">
        <v>0.4</v>
      </c>
      <c r="EG14" s="47">
        <v>3103</v>
      </c>
      <c r="EH14" s="47">
        <v>23</v>
      </c>
      <c r="EI14" s="47">
        <v>0</v>
      </c>
      <c r="EJ14" s="47">
        <v>0</v>
      </c>
      <c r="EK14" s="39"/>
      <c r="EL14" s="42" t="s">
        <v>73</v>
      </c>
      <c r="EM14" s="47">
        <v>1</v>
      </c>
      <c r="EN14" s="41" t="s">
        <v>96</v>
      </c>
    </row>
    <row r="15" spans="1:144" ht="15" x14ac:dyDescent="0.45">
      <c r="D15" s="47">
        <v>7</v>
      </c>
      <c r="E15" s="47">
        <v>1</v>
      </c>
      <c r="F15" s="47">
        <v>1</v>
      </c>
      <c r="G15" s="47">
        <v>2.4</v>
      </c>
      <c r="H15" s="47">
        <v>1.3001129</v>
      </c>
      <c r="I15" s="47">
        <v>3000</v>
      </c>
      <c r="J15" s="47">
        <v>23</v>
      </c>
      <c r="K15" s="47">
        <v>0</v>
      </c>
      <c r="L15" s="47">
        <v>0</v>
      </c>
      <c r="M15" s="39"/>
      <c r="N15" s="39"/>
      <c r="T15" s="47">
        <v>7</v>
      </c>
      <c r="U15" s="47">
        <v>1</v>
      </c>
      <c r="V15" s="47">
        <v>1</v>
      </c>
      <c r="W15" s="47">
        <v>2.4</v>
      </c>
      <c r="X15" s="47">
        <v>1.3001129</v>
      </c>
      <c r="Y15" s="47">
        <v>5080</v>
      </c>
      <c r="Z15" s="47">
        <v>23</v>
      </c>
      <c r="AA15" s="47">
        <v>0</v>
      </c>
      <c r="AB15" s="47">
        <v>0</v>
      </c>
      <c r="AC15" s="39"/>
      <c r="AH15" s="47">
        <v>7</v>
      </c>
      <c r="AI15" s="47">
        <v>3</v>
      </c>
      <c r="AJ15" s="47">
        <v>4</v>
      </c>
      <c r="AK15" s="47">
        <v>5</v>
      </c>
      <c r="AL15" s="47">
        <v>1.3001129</v>
      </c>
      <c r="AM15" s="47">
        <v>60</v>
      </c>
      <c r="AN15" s="47">
        <v>23</v>
      </c>
      <c r="AO15" s="47">
        <v>0</v>
      </c>
      <c r="AP15" s="47">
        <v>0</v>
      </c>
      <c r="AQ15" s="39"/>
      <c r="AV15" s="47">
        <v>7</v>
      </c>
      <c r="AW15" s="47">
        <v>1</v>
      </c>
      <c r="AX15" s="47">
        <v>1</v>
      </c>
      <c r="AY15" s="47">
        <v>2.4</v>
      </c>
      <c r="AZ15" s="47">
        <v>1.3001129</v>
      </c>
      <c r="BA15" s="47">
        <v>3103</v>
      </c>
      <c r="BB15" s="47">
        <v>23</v>
      </c>
      <c r="BC15" s="47">
        <v>0</v>
      </c>
      <c r="BD15" s="47">
        <v>0</v>
      </c>
      <c r="BE15" s="39"/>
      <c r="BJ15" s="47">
        <v>7</v>
      </c>
      <c r="BK15" s="47">
        <v>1</v>
      </c>
      <c r="BL15" s="47">
        <v>1</v>
      </c>
      <c r="BM15" s="47">
        <v>2.4</v>
      </c>
      <c r="BN15" s="47">
        <v>1.3001129</v>
      </c>
      <c r="BO15" s="47">
        <v>3103</v>
      </c>
      <c r="BP15" s="47">
        <v>23</v>
      </c>
      <c r="BQ15" s="47">
        <v>0</v>
      </c>
      <c r="BR15" s="47">
        <v>0</v>
      </c>
      <c r="BS15" s="39"/>
      <c r="BX15" s="47">
        <v>7</v>
      </c>
      <c r="BY15" s="47">
        <v>1</v>
      </c>
      <c r="BZ15" s="47">
        <v>1</v>
      </c>
      <c r="CA15" s="47">
        <v>2.4</v>
      </c>
      <c r="CB15" s="47">
        <v>1.3001129</v>
      </c>
      <c r="CC15" s="47">
        <v>3103</v>
      </c>
      <c r="CD15" s="47">
        <v>23</v>
      </c>
      <c r="CE15" s="47">
        <v>0</v>
      </c>
      <c r="CF15" s="47">
        <v>0</v>
      </c>
      <c r="CG15" s="39"/>
      <c r="CL15" s="47">
        <v>7</v>
      </c>
      <c r="CM15" s="47">
        <v>1</v>
      </c>
      <c r="CN15" s="47">
        <v>1</v>
      </c>
      <c r="CO15" s="47">
        <v>2.4</v>
      </c>
      <c r="CP15" s="47">
        <v>1.3001129</v>
      </c>
      <c r="CQ15" s="47">
        <v>3103</v>
      </c>
      <c r="CR15" s="47">
        <v>23</v>
      </c>
      <c r="CS15" s="47">
        <v>0</v>
      </c>
      <c r="CT15" s="47">
        <v>0</v>
      </c>
      <c r="CU15" s="39"/>
      <c r="CZ15" s="47">
        <v>7</v>
      </c>
      <c r="DA15" s="47">
        <v>1</v>
      </c>
      <c r="DB15" s="47">
        <v>1</v>
      </c>
      <c r="DC15" s="47">
        <v>2.4</v>
      </c>
      <c r="DD15" s="47">
        <v>1.3001129</v>
      </c>
      <c r="DE15" s="47">
        <v>3103</v>
      </c>
      <c r="DF15" s="47">
        <v>23</v>
      </c>
      <c r="DG15" s="47">
        <v>0</v>
      </c>
      <c r="DH15" s="47">
        <v>0</v>
      </c>
      <c r="DI15" s="39"/>
      <c r="DN15" s="47">
        <v>7</v>
      </c>
      <c r="DO15" s="47">
        <v>1</v>
      </c>
      <c r="DP15" s="47">
        <v>1</v>
      </c>
      <c r="DQ15" s="47">
        <v>2.4</v>
      </c>
      <c r="DR15" s="47">
        <v>1.3001129</v>
      </c>
      <c r="DS15" s="47">
        <v>3103</v>
      </c>
      <c r="DT15" s="47">
        <v>23</v>
      </c>
      <c r="DU15" s="47">
        <v>0</v>
      </c>
      <c r="DV15" s="47">
        <v>0</v>
      </c>
      <c r="DW15" s="39"/>
      <c r="EB15" s="47">
        <v>7</v>
      </c>
      <c r="EC15" s="47">
        <v>1</v>
      </c>
      <c r="ED15" s="47">
        <v>1</v>
      </c>
      <c r="EE15" s="47">
        <v>2.4</v>
      </c>
      <c r="EF15" s="47">
        <v>1.3001129</v>
      </c>
      <c r="EG15" s="47">
        <v>3103</v>
      </c>
      <c r="EH15" s="47">
        <v>23</v>
      </c>
      <c r="EI15" s="47">
        <v>0</v>
      </c>
      <c r="EJ15" s="47">
        <v>0</v>
      </c>
      <c r="EK15" s="39"/>
    </row>
    <row r="16" spans="1:144" ht="15.3" x14ac:dyDescent="0.45">
      <c r="D16" s="47">
        <v>8</v>
      </c>
      <c r="E16" s="47">
        <v>1</v>
      </c>
      <c r="F16" s="47">
        <v>1</v>
      </c>
      <c r="G16" s="47">
        <v>4.7</v>
      </c>
      <c r="H16" s="47">
        <v>1.3001077000000001</v>
      </c>
      <c r="I16" s="47">
        <v>3000</v>
      </c>
      <c r="J16" s="47">
        <v>23</v>
      </c>
      <c r="K16" s="47">
        <v>0</v>
      </c>
      <c r="L16" s="47">
        <v>0</v>
      </c>
      <c r="M16" s="39"/>
      <c r="N16" s="39"/>
      <c r="P16" s="42" t="s">
        <v>99</v>
      </c>
      <c r="Q16" s="49">
        <v>0</v>
      </c>
      <c r="T16" s="47">
        <v>8</v>
      </c>
      <c r="U16" s="47">
        <v>1</v>
      </c>
      <c r="V16" s="47">
        <v>1</v>
      </c>
      <c r="W16" s="47">
        <v>4.7</v>
      </c>
      <c r="X16" s="47">
        <v>1.3001077000000001</v>
      </c>
      <c r="Y16" s="47">
        <v>5080</v>
      </c>
      <c r="Z16" s="47">
        <v>23</v>
      </c>
      <c r="AA16" s="47">
        <v>0</v>
      </c>
      <c r="AB16" s="47">
        <v>0</v>
      </c>
      <c r="AC16" s="39"/>
      <c r="AD16" s="42" t="s">
        <v>99</v>
      </c>
      <c r="AE16" s="49">
        <v>0</v>
      </c>
      <c r="AH16" s="47">
        <v>8</v>
      </c>
      <c r="AI16" s="47">
        <v>3</v>
      </c>
      <c r="AJ16" s="47">
        <v>4</v>
      </c>
      <c r="AK16" s="47">
        <v>5</v>
      </c>
      <c r="AL16" s="47">
        <v>1.3001077000000001</v>
      </c>
      <c r="AM16" s="47">
        <v>60</v>
      </c>
      <c r="AN16" s="47">
        <v>23</v>
      </c>
      <c r="AO16" s="47">
        <v>0</v>
      </c>
      <c r="AP16" s="47">
        <v>0</v>
      </c>
      <c r="AQ16" s="39"/>
      <c r="AR16" s="42" t="s">
        <v>99</v>
      </c>
      <c r="AS16" s="49">
        <v>2</v>
      </c>
      <c r="AV16" s="47">
        <v>8</v>
      </c>
      <c r="AW16" s="47">
        <v>1</v>
      </c>
      <c r="AX16" s="47">
        <v>1</v>
      </c>
      <c r="AY16" s="47">
        <v>4.7</v>
      </c>
      <c r="AZ16" s="47">
        <v>1.3001077000000001</v>
      </c>
      <c r="BA16" s="47">
        <v>3103</v>
      </c>
      <c r="BB16" s="47">
        <v>23</v>
      </c>
      <c r="BC16" s="47">
        <v>0</v>
      </c>
      <c r="BD16" s="47">
        <v>0</v>
      </c>
      <c r="BE16" s="39"/>
      <c r="BF16" s="42" t="s">
        <v>99</v>
      </c>
      <c r="BG16" s="49">
        <v>0</v>
      </c>
      <c r="BJ16" s="47">
        <v>8</v>
      </c>
      <c r="BK16" s="47">
        <v>1</v>
      </c>
      <c r="BL16" s="47">
        <v>1</v>
      </c>
      <c r="BM16" s="47">
        <v>4.7</v>
      </c>
      <c r="BN16" s="47">
        <v>1.3001077000000001</v>
      </c>
      <c r="BO16" s="47">
        <v>3103</v>
      </c>
      <c r="BP16" s="47">
        <v>23</v>
      </c>
      <c r="BQ16" s="47">
        <v>0</v>
      </c>
      <c r="BR16" s="47">
        <v>0</v>
      </c>
      <c r="BS16" s="39"/>
      <c r="BT16" s="42" t="s">
        <v>99</v>
      </c>
      <c r="BU16" s="49">
        <v>0</v>
      </c>
      <c r="BX16" s="47">
        <v>8</v>
      </c>
      <c r="BY16" s="47">
        <v>1</v>
      </c>
      <c r="BZ16" s="47">
        <v>1</v>
      </c>
      <c r="CA16" s="47">
        <v>4.7</v>
      </c>
      <c r="CB16" s="47">
        <v>1.3001077000000001</v>
      </c>
      <c r="CC16" s="47">
        <v>3103</v>
      </c>
      <c r="CD16" s="47">
        <v>23</v>
      </c>
      <c r="CE16" s="47">
        <v>0</v>
      </c>
      <c r="CF16" s="47">
        <v>0</v>
      </c>
      <c r="CG16" s="39"/>
      <c r="CH16" s="42" t="s">
        <v>99</v>
      </c>
      <c r="CI16" s="49">
        <v>0</v>
      </c>
      <c r="CL16" s="47">
        <v>8</v>
      </c>
      <c r="CM16" s="47">
        <v>1</v>
      </c>
      <c r="CN16" s="47">
        <v>1</v>
      </c>
      <c r="CO16" s="47">
        <v>4.7</v>
      </c>
      <c r="CP16" s="47">
        <v>1.3001077000000001</v>
      </c>
      <c r="CQ16" s="47">
        <v>3103</v>
      </c>
      <c r="CR16" s="47">
        <v>23</v>
      </c>
      <c r="CS16" s="47">
        <v>0</v>
      </c>
      <c r="CT16" s="47">
        <v>0</v>
      </c>
      <c r="CU16" s="39"/>
      <c r="CV16" s="42" t="s">
        <v>99</v>
      </c>
      <c r="CW16" s="49">
        <v>0</v>
      </c>
      <c r="CZ16" s="47">
        <v>8</v>
      </c>
      <c r="DA16" s="47">
        <v>1</v>
      </c>
      <c r="DB16" s="47">
        <v>1</v>
      </c>
      <c r="DC16" s="47">
        <v>4.7</v>
      </c>
      <c r="DD16" s="47">
        <v>1.3001077000000001</v>
      </c>
      <c r="DE16" s="47">
        <v>3103</v>
      </c>
      <c r="DF16" s="47">
        <v>23</v>
      </c>
      <c r="DG16" s="47">
        <v>0</v>
      </c>
      <c r="DH16" s="47">
        <v>0</v>
      </c>
      <c r="DI16" s="39"/>
      <c r="DJ16" s="42" t="s">
        <v>99</v>
      </c>
      <c r="DK16" s="49">
        <v>0</v>
      </c>
      <c r="DN16" s="47">
        <v>8</v>
      </c>
      <c r="DO16" s="47">
        <v>1</v>
      </c>
      <c r="DP16" s="47">
        <v>1</v>
      </c>
      <c r="DQ16" s="47">
        <v>4.7</v>
      </c>
      <c r="DR16" s="47">
        <v>1.3001077000000001</v>
      </c>
      <c r="DS16" s="47">
        <v>3103</v>
      </c>
      <c r="DT16" s="47">
        <v>23</v>
      </c>
      <c r="DU16" s="47">
        <v>0</v>
      </c>
      <c r="DV16" s="47">
        <v>0</v>
      </c>
      <c r="DW16" s="39"/>
      <c r="DX16" s="42" t="s">
        <v>99</v>
      </c>
      <c r="DY16" s="49">
        <v>0</v>
      </c>
      <c r="EB16" s="47">
        <v>8</v>
      </c>
      <c r="EC16" s="47">
        <v>1</v>
      </c>
      <c r="ED16" s="47">
        <v>1</v>
      </c>
      <c r="EE16" s="47">
        <v>4.7</v>
      </c>
      <c r="EF16" s="47">
        <v>1.3001077000000001</v>
      </c>
      <c r="EG16" s="47">
        <v>3103</v>
      </c>
      <c r="EH16" s="47">
        <v>23</v>
      </c>
      <c r="EI16" s="47">
        <v>0</v>
      </c>
      <c r="EJ16" s="47">
        <v>0</v>
      </c>
      <c r="EK16" s="39"/>
      <c r="EL16" s="42" t="s">
        <v>99</v>
      </c>
      <c r="EM16" s="49">
        <v>0</v>
      </c>
    </row>
    <row r="17" spans="4:143" ht="15.3" x14ac:dyDescent="0.45">
      <c r="D17" s="47">
        <v>9</v>
      </c>
      <c r="E17" s="47">
        <v>1</v>
      </c>
      <c r="F17" s="47">
        <v>1</v>
      </c>
      <c r="G17" s="47">
        <v>4.3642968</v>
      </c>
      <c r="H17" s="47">
        <v>-1.3498044</v>
      </c>
      <c r="I17" s="47">
        <v>3000</v>
      </c>
      <c r="J17" s="47">
        <v>23</v>
      </c>
      <c r="K17" s="47">
        <v>0</v>
      </c>
      <c r="L17" s="47">
        <v>0</v>
      </c>
      <c r="M17" s="39"/>
      <c r="N17" s="39"/>
      <c r="P17" s="42" t="s">
        <v>100</v>
      </c>
      <c r="Q17" s="49">
        <v>0.9</v>
      </c>
      <c r="T17" s="47">
        <v>9</v>
      </c>
      <c r="U17" s="47">
        <v>1</v>
      </c>
      <c r="V17" s="47">
        <v>1</v>
      </c>
      <c r="W17" s="47">
        <v>4.3642968</v>
      </c>
      <c r="X17" s="47">
        <v>-1.3498044</v>
      </c>
      <c r="Y17" s="47">
        <v>5080</v>
      </c>
      <c r="Z17" s="47">
        <v>23</v>
      </c>
      <c r="AA17" s="47">
        <v>0</v>
      </c>
      <c r="AB17" s="47">
        <v>0</v>
      </c>
      <c r="AC17" s="39"/>
      <c r="AD17" s="42" t="s">
        <v>100</v>
      </c>
      <c r="AE17" s="49">
        <v>0.9</v>
      </c>
      <c r="AH17" s="47">
        <v>9</v>
      </c>
      <c r="AI17" s="47">
        <v>3</v>
      </c>
      <c r="AJ17" s="47">
        <v>4</v>
      </c>
      <c r="AK17" s="47">
        <v>5</v>
      </c>
      <c r="AL17" s="47">
        <v>-1.3498044</v>
      </c>
      <c r="AM17" s="47">
        <v>60</v>
      </c>
      <c r="AN17" s="47">
        <v>23</v>
      </c>
      <c r="AO17" s="47">
        <v>0</v>
      </c>
      <c r="AP17" s="47">
        <v>0</v>
      </c>
      <c r="AQ17" s="39"/>
      <c r="AR17" s="42" t="s">
        <v>100</v>
      </c>
      <c r="AS17" s="49">
        <v>2</v>
      </c>
      <c r="AV17" s="47">
        <v>9</v>
      </c>
      <c r="AW17" s="47">
        <v>1</v>
      </c>
      <c r="AX17" s="47">
        <v>1</v>
      </c>
      <c r="AY17" s="47">
        <v>4.3642968</v>
      </c>
      <c r="AZ17" s="47">
        <v>-1.3498044</v>
      </c>
      <c r="BA17" s="47">
        <v>3103</v>
      </c>
      <c r="BB17" s="47">
        <v>23</v>
      </c>
      <c r="BC17" s="47">
        <v>0</v>
      </c>
      <c r="BD17" s="47">
        <v>0</v>
      </c>
      <c r="BE17" s="39"/>
      <c r="BF17" s="42" t="s">
        <v>100</v>
      </c>
      <c r="BG17" s="49">
        <v>0.9</v>
      </c>
      <c r="BJ17" s="47">
        <v>9</v>
      </c>
      <c r="BK17" s="47">
        <v>1</v>
      </c>
      <c r="BL17" s="47">
        <v>1</v>
      </c>
      <c r="BM17" s="47">
        <v>4.3642968</v>
      </c>
      <c r="BN17" s="47">
        <v>-1.3498044</v>
      </c>
      <c r="BO17" s="47">
        <v>3103</v>
      </c>
      <c r="BP17" s="47">
        <v>23</v>
      </c>
      <c r="BQ17" s="47">
        <v>0</v>
      </c>
      <c r="BR17" s="47">
        <v>0</v>
      </c>
      <c r="BS17" s="39"/>
      <c r="BT17" s="42" t="s">
        <v>100</v>
      </c>
      <c r="BU17" s="49">
        <v>0.9</v>
      </c>
      <c r="BX17" s="47">
        <v>9</v>
      </c>
      <c r="BY17" s="47">
        <v>1</v>
      </c>
      <c r="BZ17" s="47">
        <v>1</v>
      </c>
      <c r="CA17" s="47">
        <v>4.3642968</v>
      </c>
      <c r="CB17" s="47">
        <v>-1.3498044</v>
      </c>
      <c r="CC17" s="47">
        <v>3103</v>
      </c>
      <c r="CD17" s="47">
        <v>23</v>
      </c>
      <c r="CE17" s="47">
        <v>0</v>
      </c>
      <c r="CF17" s="47">
        <v>0</v>
      </c>
      <c r="CG17" s="39"/>
      <c r="CH17" s="42" t="s">
        <v>100</v>
      </c>
      <c r="CI17" s="49">
        <v>0.9</v>
      </c>
      <c r="CL17" s="47">
        <v>9</v>
      </c>
      <c r="CM17" s="47">
        <v>1</v>
      </c>
      <c r="CN17" s="47">
        <v>1</v>
      </c>
      <c r="CO17" s="47">
        <v>4.3642968</v>
      </c>
      <c r="CP17" s="47">
        <v>-1.3498044</v>
      </c>
      <c r="CQ17" s="47">
        <v>3103</v>
      </c>
      <c r="CR17" s="47">
        <v>23</v>
      </c>
      <c r="CS17" s="47">
        <v>0</v>
      </c>
      <c r="CT17" s="47">
        <v>0</v>
      </c>
      <c r="CU17" s="39"/>
      <c r="CV17" s="42" t="s">
        <v>100</v>
      </c>
      <c r="CW17" s="49">
        <v>0.9</v>
      </c>
      <c r="CZ17" s="47">
        <v>9</v>
      </c>
      <c r="DA17" s="47">
        <v>1</v>
      </c>
      <c r="DB17" s="47">
        <v>1</v>
      </c>
      <c r="DC17" s="47">
        <v>4.3642968</v>
      </c>
      <c r="DD17" s="47">
        <v>-1.3498044</v>
      </c>
      <c r="DE17" s="47">
        <v>3103</v>
      </c>
      <c r="DF17" s="47">
        <v>23</v>
      </c>
      <c r="DG17" s="47">
        <v>0</v>
      </c>
      <c r="DH17" s="47">
        <v>0</v>
      </c>
      <c r="DI17" s="39"/>
      <c r="DJ17" s="42" t="s">
        <v>100</v>
      </c>
      <c r="DK17" s="49">
        <v>0.9</v>
      </c>
      <c r="DN17" s="47">
        <v>9</v>
      </c>
      <c r="DO17" s="47">
        <v>1</v>
      </c>
      <c r="DP17" s="47">
        <v>1</v>
      </c>
      <c r="DQ17" s="47">
        <v>4.3642968</v>
      </c>
      <c r="DR17" s="47">
        <v>-1.3498044</v>
      </c>
      <c r="DS17" s="47">
        <v>3103</v>
      </c>
      <c r="DT17" s="47">
        <v>23</v>
      </c>
      <c r="DU17" s="47">
        <v>0</v>
      </c>
      <c r="DV17" s="47">
        <v>0</v>
      </c>
      <c r="DW17" s="39"/>
      <c r="DX17" s="42" t="s">
        <v>100</v>
      </c>
      <c r="DY17" s="49">
        <v>0.9</v>
      </c>
      <c r="EB17" s="47">
        <v>9</v>
      </c>
      <c r="EC17" s="47">
        <v>1</v>
      </c>
      <c r="ED17" s="47">
        <v>1</v>
      </c>
      <c r="EE17" s="47">
        <v>4.3642968</v>
      </c>
      <c r="EF17" s="47">
        <v>-1.3498044</v>
      </c>
      <c r="EG17" s="47">
        <v>3103</v>
      </c>
      <c r="EH17" s="47">
        <v>23</v>
      </c>
      <c r="EI17" s="47">
        <v>0</v>
      </c>
      <c r="EJ17" s="47">
        <v>0</v>
      </c>
      <c r="EK17" s="39"/>
      <c r="EL17" s="42" t="s">
        <v>100</v>
      </c>
      <c r="EM17" s="49">
        <v>0.9</v>
      </c>
    </row>
    <row r="18" spans="4:143" ht="15.3" x14ac:dyDescent="0.45">
      <c r="D18" s="47">
        <v>10</v>
      </c>
      <c r="E18" s="47">
        <v>1</v>
      </c>
      <c r="F18" s="47">
        <v>1</v>
      </c>
      <c r="G18" s="47">
        <v>0.1</v>
      </c>
      <c r="H18" s="47">
        <v>1.3001179999999999</v>
      </c>
      <c r="I18" s="47">
        <v>3000</v>
      </c>
      <c r="J18" s="47">
        <v>23</v>
      </c>
      <c r="K18" s="47">
        <v>0</v>
      </c>
      <c r="L18" s="47">
        <v>0</v>
      </c>
      <c r="M18" s="39"/>
      <c r="N18" s="39"/>
      <c r="P18" s="42" t="s">
        <v>101</v>
      </c>
      <c r="Q18" s="49">
        <v>0.02</v>
      </c>
      <c r="T18" s="47">
        <v>10</v>
      </c>
      <c r="U18" s="47">
        <v>1</v>
      </c>
      <c r="V18" s="47">
        <v>1</v>
      </c>
      <c r="W18" s="47">
        <v>0.1</v>
      </c>
      <c r="X18" s="47">
        <v>1.3001179999999999</v>
      </c>
      <c r="Y18" s="47">
        <v>5080</v>
      </c>
      <c r="Z18" s="47">
        <v>23</v>
      </c>
      <c r="AA18" s="47">
        <v>0</v>
      </c>
      <c r="AB18" s="47">
        <v>0</v>
      </c>
      <c r="AC18" s="39"/>
      <c r="AD18" s="42" t="s">
        <v>101</v>
      </c>
      <c r="AE18" s="49">
        <v>0.02</v>
      </c>
      <c r="AH18" s="47">
        <v>10</v>
      </c>
      <c r="AI18" s="47">
        <v>3</v>
      </c>
      <c r="AJ18" s="47">
        <v>4</v>
      </c>
      <c r="AK18" s="47">
        <v>5</v>
      </c>
      <c r="AL18" s="47">
        <v>1.3001179999999999</v>
      </c>
      <c r="AM18" s="47">
        <v>60</v>
      </c>
      <c r="AN18" s="47">
        <v>23</v>
      </c>
      <c r="AO18" s="47">
        <v>0</v>
      </c>
      <c r="AP18" s="47">
        <v>0</v>
      </c>
      <c r="AQ18" s="39"/>
      <c r="AR18" s="42" t="s">
        <v>101</v>
      </c>
      <c r="AS18" s="49">
        <v>2</v>
      </c>
      <c r="AV18" s="47">
        <v>10</v>
      </c>
      <c r="AW18" s="47">
        <v>1</v>
      </c>
      <c r="AX18" s="47">
        <v>1</v>
      </c>
      <c r="AY18" s="47">
        <v>0.1</v>
      </c>
      <c r="AZ18" s="47">
        <v>1.3001179999999999</v>
      </c>
      <c r="BA18" s="47">
        <v>3103</v>
      </c>
      <c r="BB18" s="47">
        <v>23</v>
      </c>
      <c r="BC18" s="47">
        <v>0</v>
      </c>
      <c r="BD18" s="47">
        <v>0</v>
      </c>
      <c r="BE18" s="39"/>
      <c r="BF18" s="42" t="s">
        <v>101</v>
      </c>
      <c r="BG18" s="49">
        <v>0.02</v>
      </c>
      <c r="BJ18" s="47">
        <v>10</v>
      </c>
      <c r="BK18" s="47">
        <v>1</v>
      </c>
      <c r="BL18" s="47">
        <v>1</v>
      </c>
      <c r="BM18" s="47">
        <v>0.1</v>
      </c>
      <c r="BN18" s="47">
        <v>1.3001179999999999</v>
      </c>
      <c r="BO18" s="47">
        <v>3103</v>
      </c>
      <c r="BP18" s="47">
        <v>23</v>
      </c>
      <c r="BQ18" s="47">
        <v>0</v>
      </c>
      <c r="BR18" s="47">
        <v>0</v>
      </c>
      <c r="BS18" s="39"/>
      <c r="BT18" s="42" t="s">
        <v>101</v>
      </c>
      <c r="BU18" s="49">
        <v>0.02</v>
      </c>
      <c r="BX18" s="47">
        <v>10</v>
      </c>
      <c r="BY18" s="47">
        <v>1</v>
      </c>
      <c r="BZ18" s="47">
        <v>1</v>
      </c>
      <c r="CA18" s="47">
        <v>0.1</v>
      </c>
      <c r="CB18" s="47">
        <v>1.3001179999999999</v>
      </c>
      <c r="CC18" s="47">
        <v>3103</v>
      </c>
      <c r="CD18" s="47">
        <v>23</v>
      </c>
      <c r="CE18" s="47">
        <v>0</v>
      </c>
      <c r="CF18" s="47">
        <v>0</v>
      </c>
      <c r="CG18" s="39"/>
      <c r="CH18" s="42" t="s">
        <v>101</v>
      </c>
      <c r="CI18" s="49">
        <v>0.02</v>
      </c>
      <c r="CL18" s="47">
        <v>10</v>
      </c>
      <c r="CM18" s="47">
        <v>1</v>
      </c>
      <c r="CN18" s="47">
        <v>1</v>
      </c>
      <c r="CO18" s="47">
        <v>0.1</v>
      </c>
      <c r="CP18" s="47">
        <v>1.3001179999999999</v>
      </c>
      <c r="CQ18" s="47">
        <v>3103</v>
      </c>
      <c r="CR18" s="47">
        <v>23</v>
      </c>
      <c r="CS18" s="47">
        <v>0</v>
      </c>
      <c r="CT18" s="47">
        <v>0</v>
      </c>
      <c r="CU18" s="39"/>
      <c r="CV18" s="42" t="s">
        <v>101</v>
      </c>
      <c r="CW18" s="49">
        <v>0.02</v>
      </c>
      <c r="CZ18" s="47">
        <v>10</v>
      </c>
      <c r="DA18" s="47">
        <v>1</v>
      </c>
      <c r="DB18" s="47">
        <v>1</v>
      </c>
      <c r="DC18" s="47">
        <v>0.1</v>
      </c>
      <c r="DD18" s="47">
        <v>1.3001179999999999</v>
      </c>
      <c r="DE18" s="47">
        <v>3103</v>
      </c>
      <c r="DF18" s="47">
        <v>23</v>
      </c>
      <c r="DG18" s="47">
        <v>0</v>
      </c>
      <c r="DH18" s="47">
        <v>0</v>
      </c>
      <c r="DI18" s="39"/>
      <c r="DJ18" s="42" t="s">
        <v>101</v>
      </c>
      <c r="DK18" s="49">
        <v>0.02</v>
      </c>
      <c r="DN18" s="47">
        <v>10</v>
      </c>
      <c r="DO18" s="47">
        <v>1</v>
      </c>
      <c r="DP18" s="47">
        <v>1</v>
      </c>
      <c r="DQ18" s="47">
        <v>0.1</v>
      </c>
      <c r="DR18" s="47">
        <v>1.3001179999999999</v>
      </c>
      <c r="DS18" s="47">
        <v>3103</v>
      </c>
      <c r="DT18" s="47">
        <v>23</v>
      </c>
      <c r="DU18" s="47">
        <v>0</v>
      </c>
      <c r="DV18" s="47">
        <v>0</v>
      </c>
      <c r="DW18" s="39"/>
      <c r="DX18" s="42" t="s">
        <v>101</v>
      </c>
      <c r="DY18" s="49">
        <v>0.02</v>
      </c>
      <c r="EB18" s="47">
        <v>10</v>
      </c>
      <c r="EC18" s="47">
        <v>1</v>
      </c>
      <c r="ED18" s="47">
        <v>1</v>
      </c>
      <c r="EE18" s="47">
        <v>0.1</v>
      </c>
      <c r="EF18" s="47">
        <v>1.3001179999999999</v>
      </c>
      <c r="EG18" s="47">
        <v>3103</v>
      </c>
      <c r="EH18" s="47">
        <v>23</v>
      </c>
      <c r="EI18" s="47">
        <v>0</v>
      </c>
      <c r="EJ18" s="47">
        <v>0</v>
      </c>
      <c r="EK18" s="39"/>
      <c r="EL18" s="42" t="s">
        <v>101</v>
      </c>
      <c r="EM18" s="49">
        <v>0.02</v>
      </c>
    </row>
    <row r="19" spans="4:143" ht="15.3" x14ac:dyDescent="0.45">
      <c r="D19" s="47">
        <v>11</v>
      </c>
      <c r="E19" s="47">
        <v>1</v>
      </c>
      <c r="F19" s="47">
        <v>1</v>
      </c>
      <c r="G19" s="47">
        <v>-0.23246250000000002</v>
      </c>
      <c r="H19" s="47">
        <v>-1.3497992999999999</v>
      </c>
      <c r="I19" s="47">
        <v>3000</v>
      </c>
      <c r="J19" s="47">
        <v>23</v>
      </c>
      <c r="K19" s="47">
        <v>0</v>
      </c>
      <c r="L19" s="47">
        <v>0</v>
      </c>
      <c r="M19" s="39"/>
      <c r="N19" s="39"/>
      <c r="P19" s="42" t="s">
        <v>102</v>
      </c>
      <c r="Q19" s="49">
        <v>0.85</v>
      </c>
      <c r="T19" s="47">
        <v>11</v>
      </c>
      <c r="U19" s="47">
        <v>1</v>
      </c>
      <c r="V19" s="47">
        <v>1</v>
      </c>
      <c r="W19" s="47">
        <v>-0.23246250000000002</v>
      </c>
      <c r="X19" s="47">
        <v>-1.3497992999999999</v>
      </c>
      <c r="Y19" s="47">
        <v>5080</v>
      </c>
      <c r="Z19" s="47">
        <v>23</v>
      </c>
      <c r="AA19" s="47">
        <v>0</v>
      </c>
      <c r="AB19" s="47">
        <v>0</v>
      </c>
      <c r="AC19" s="39"/>
      <c r="AD19" s="42" t="s">
        <v>102</v>
      </c>
      <c r="AE19" s="49">
        <v>0.85</v>
      </c>
      <c r="AH19" s="47">
        <v>11</v>
      </c>
      <c r="AI19" s="47">
        <v>3</v>
      </c>
      <c r="AJ19" s="47">
        <v>4</v>
      </c>
      <c r="AK19" s="47">
        <v>5</v>
      </c>
      <c r="AL19" s="47">
        <v>-1.3497992999999999</v>
      </c>
      <c r="AM19" s="47">
        <v>60</v>
      </c>
      <c r="AN19" s="47">
        <v>23</v>
      </c>
      <c r="AO19" s="47">
        <v>0</v>
      </c>
      <c r="AP19" s="47">
        <v>0</v>
      </c>
      <c r="AQ19" s="39"/>
      <c r="AR19" s="42" t="s">
        <v>102</v>
      </c>
      <c r="AS19" s="49">
        <v>2</v>
      </c>
      <c r="AV19" s="47">
        <v>11</v>
      </c>
      <c r="AW19" s="47">
        <v>1</v>
      </c>
      <c r="AX19" s="47">
        <v>1</v>
      </c>
      <c r="AY19" s="47">
        <v>-0.23246250000000002</v>
      </c>
      <c r="AZ19" s="47">
        <v>-1.3497992999999999</v>
      </c>
      <c r="BA19" s="47">
        <v>3103</v>
      </c>
      <c r="BB19" s="47">
        <v>23</v>
      </c>
      <c r="BC19" s="47">
        <v>0</v>
      </c>
      <c r="BD19" s="47">
        <v>0</v>
      </c>
      <c r="BE19" s="39"/>
      <c r="BF19" s="42" t="s">
        <v>102</v>
      </c>
      <c r="BG19" s="49">
        <v>0.85</v>
      </c>
      <c r="BJ19" s="47">
        <v>11</v>
      </c>
      <c r="BK19" s="47">
        <v>1</v>
      </c>
      <c r="BL19" s="47">
        <v>1</v>
      </c>
      <c r="BM19" s="47">
        <v>-0.23246250000000002</v>
      </c>
      <c r="BN19" s="47">
        <v>-1.3497992999999999</v>
      </c>
      <c r="BO19" s="47">
        <v>3103</v>
      </c>
      <c r="BP19" s="47">
        <v>23</v>
      </c>
      <c r="BQ19" s="47">
        <v>0</v>
      </c>
      <c r="BR19" s="47">
        <v>0</v>
      </c>
      <c r="BS19" s="39"/>
      <c r="BT19" s="42" t="s">
        <v>102</v>
      </c>
      <c r="BU19" s="49">
        <v>0.85</v>
      </c>
      <c r="BX19" s="47">
        <v>11</v>
      </c>
      <c r="BY19" s="47">
        <v>1</v>
      </c>
      <c r="BZ19" s="47">
        <v>1</v>
      </c>
      <c r="CA19" s="47">
        <v>-0.23246250000000002</v>
      </c>
      <c r="CB19" s="47">
        <v>-1.3497992999999999</v>
      </c>
      <c r="CC19" s="47">
        <v>3103</v>
      </c>
      <c r="CD19" s="47">
        <v>23</v>
      </c>
      <c r="CE19" s="47">
        <v>0</v>
      </c>
      <c r="CF19" s="47">
        <v>0</v>
      </c>
      <c r="CG19" s="39"/>
      <c r="CH19" s="42" t="s">
        <v>102</v>
      </c>
      <c r="CI19" s="49">
        <v>0.85</v>
      </c>
      <c r="CL19" s="47">
        <v>11</v>
      </c>
      <c r="CM19" s="47">
        <v>1</v>
      </c>
      <c r="CN19" s="47">
        <v>1</v>
      </c>
      <c r="CO19" s="47">
        <v>-0.23246250000000002</v>
      </c>
      <c r="CP19" s="47">
        <v>-1.3497992999999999</v>
      </c>
      <c r="CQ19" s="47">
        <v>3103</v>
      </c>
      <c r="CR19" s="47">
        <v>23</v>
      </c>
      <c r="CS19" s="47">
        <v>0</v>
      </c>
      <c r="CT19" s="47">
        <v>0</v>
      </c>
      <c r="CU19" s="39"/>
      <c r="CV19" s="42" t="s">
        <v>102</v>
      </c>
      <c r="CW19" s="49">
        <v>0.85</v>
      </c>
      <c r="CZ19" s="47">
        <v>11</v>
      </c>
      <c r="DA19" s="47">
        <v>1</v>
      </c>
      <c r="DB19" s="47">
        <v>1</v>
      </c>
      <c r="DC19" s="47">
        <v>-0.23246250000000002</v>
      </c>
      <c r="DD19" s="47">
        <v>-1.3497992999999999</v>
      </c>
      <c r="DE19" s="47">
        <v>3103</v>
      </c>
      <c r="DF19" s="47">
        <v>23</v>
      </c>
      <c r="DG19" s="47">
        <v>0</v>
      </c>
      <c r="DH19" s="47">
        <v>0</v>
      </c>
      <c r="DI19" s="39"/>
      <c r="DJ19" s="42" t="s">
        <v>102</v>
      </c>
      <c r="DK19" s="49">
        <v>0.85</v>
      </c>
      <c r="DN19" s="47">
        <v>11</v>
      </c>
      <c r="DO19" s="47">
        <v>1</v>
      </c>
      <c r="DP19" s="47">
        <v>1</v>
      </c>
      <c r="DQ19" s="47">
        <v>-0.23246250000000002</v>
      </c>
      <c r="DR19" s="47">
        <v>-1.3497992999999999</v>
      </c>
      <c r="DS19" s="47">
        <v>3103</v>
      </c>
      <c r="DT19" s="47">
        <v>23</v>
      </c>
      <c r="DU19" s="47">
        <v>0</v>
      </c>
      <c r="DV19" s="47">
        <v>0</v>
      </c>
      <c r="DW19" s="39"/>
      <c r="DX19" s="42" t="s">
        <v>102</v>
      </c>
      <c r="DY19" s="49">
        <v>0.85</v>
      </c>
      <c r="EB19" s="47">
        <v>11</v>
      </c>
      <c r="EC19" s="47">
        <v>1</v>
      </c>
      <c r="ED19" s="47">
        <v>1</v>
      </c>
      <c r="EE19" s="47">
        <v>-0.23246250000000002</v>
      </c>
      <c r="EF19" s="47">
        <v>-1.3497992999999999</v>
      </c>
      <c r="EG19" s="47">
        <v>3103</v>
      </c>
      <c r="EH19" s="47">
        <v>23</v>
      </c>
      <c r="EI19" s="47">
        <v>0</v>
      </c>
      <c r="EJ19" s="47">
        <v>0</v>
      </c>
      <c r="EK19" s="39"/>
      <c r="EL19" s="42" t="s">
        <v>102</v>
      </c>
      <c r="EM19" s="49">
        <v>0.85</v>
      </c>
    </row>
    <row r="20" spans="4:143" ht="15.3" x14ac:dyDescent="0.45">
      <c r="D20" s="47">
        <v>12</v>
      </c>
      <c r="E20" s="47">
        <v>1</v>
      </c>
      <c r="F20" s="47">
        <v>1</v>
      </c>
      <c r="G20" s="47">
        <v>2.0642968000000002</v>
      </c>
      <c r="H20" s="47">
        <v>-1.3497992999999999</v>
      </c>
      <c r="I20" s="47">
        <v>3000</v>
      </c>
      <c r="J20" s="47">
        <v>23</v>
      </c>
      <c r="K20" s="47">
        <v>0</v>
      </c>
      <c r="L20" s="47">
        <v>0</v>
      </c>
      <c r="M20" s="39"/>
      <c r="N20" s="39"/>
      <c r="P20" s="42" t="s">
        <v>74</v>
      </c>
      <c r="Q20" s="49">
        <v>20</v>
      </c>
      <c r="T20" s="47">
        <v>12</v>
      </c>
      <c r="U20" s="47">
        <v>1</v>
      </c>
      <c r="V20" s="47">
        <v>1</v>
      </c>
      <c r="W20" s="47">
        <v>2.0642968000000002</v>
      </c>
      <c r="X20" s="47">
        <v>-1.3497992999999999</v>
      </c>
      <c r="Y20" s="47">
        <v>5080</v>
      </c>
      <c r="Z20" s="47">
        <v>23</v>
      </c>
      <c r="AA20" s="47">
        <v>0</v>
      </c>
      <c r="AB20" s="47">
        <v>0</v>
      </c>
      <c r="AC20" s="39"/>
      <c r="AD20" s="42" t="s">
        <v>74</v>
      </c>
      <c r="AE20" s="49">
        <v>20</v>
      </c>
      <c r="AH20" s="47">
        <v>12</v>
      </c>
      <c r="AI20" s="47">
        <v>3</v>
      </c>
      <c r="AJ20" s="47">
        <v>4</v>
      </c>
      <c r="AK20" s="47">
        <v>5</v>
      </c>
      <c r="AL20" s="47">
        <v>-1.3497992999999999</v>
      </c>
      <c r="AM20" s="47">
        <v>60</v>
      </c>
      <c r="AN20" s="47">
        <v>23</v>
      </c>
      <c r="AO20" s="47">
        <v>0</v>
      </c>
      <c r="AP20" s="47">
        <v>0</v>
      </c>
      <c r="AQ20" s="39"/>
      <c r="AR20" s="42" t="s">
        <v>74</v>
      </c>
      <c r="AS20" s="49">
        <v>2</v>
      </c>
      <c r="AV20" s="47">
        <v>12</v>
      </c>
      <c r="AW20" s="47">
        <v>1</v>
      </c>
      <c r="AX20" s="47">
        <v>1</v>
      </c>
      <c r="AY20" s="47">
        <v>2.0642968000000002</v>
      </c>
      <c r="AZ20" s="47">
        <v>-1.3497992999999999</v>
      </c>
      <c r="BA20" s="47">
        <v>3103</v>
      </c>
      <c r="BB20" s="47">
        <v>23</v>
      </c>
      <c r="BC20" s="47">
        <v>0</v>
      </c>
      <c r="BD20" s="47">
        <v>0</v>
      </c>
      <c r="BE20" s="39"/>
      <c r="BF20" s="42" t="s">
        <v>74</v>
      </c>
      <c r="BG20" s="49">
        <v>20</v>
      </c>
      <c r="BJ20" s="47">
        <v>12</v>
      </c>
      <c r="BK20" s="47">
        <v>1</v>
      </c>
      <c r="BL20" s="47">
        <v>1</v>
      </c>
      <c r="BM20" s="47">
        <v>2.0642968000000002</v>
      </c>
      <c r="BN20" s="47">
        <v>-1.3497992999999999</v>
      </c>
      <c r="BO20" s="47">
        <v>3103</v>
      </c>
      <c r="BP20" s="47">
        <v>23</v>
      </c>
      <c r="BQ20" s="47">
        <v>0</v>
      </c>
      <c r="BR20" s="47">
        <v>0</v>
      </c>
      <c r="BS20" s="39"/>
      <c r="BT20" s="42" t="s">
        <v>74</v>
      </c>
      <c r="BU20" s="49">
        <v>20</v>
      </c>
      <c r="BX20" s="47">
        <v>12</v>
      </c>
      <c r="BY20" s="47">
        <v>1</v>
      </c>
      <c r="BZ20" s="47">
        <v>1</v>
      </c>
      <c r="CA20" s="47">
        <v>2.0642968000000002</v>
      </c>
      <c r="CB20" s="47">
        <v>-1.3497992999999999</v>
      </c>
      <c r="CC20" s="47">
        <v>3103</v>
      </c>
      <c r="CD20" s="47">
        <v>23</v>
      </c>
      <c r="CE20" s="47">
        <v>0</v>
      </c>
      <c r="CF20" s="47">
        <v>0</v>
      </c>
      <c r="CG20" s="39"/>
      <c r="CH20" s="42" t="s">
        <v>74</v>
      </c>
      <c r="CI20" s="49">
        <v>20</v>
      </c>
      <c r="CL20" s="47">
        <v>12</v>
      </c>
      <c r="CM20" s="47">
        <v>1</v>
      </c>
      <c r="CN20" s="47">
        <v>1</v>
      </c>
      <c r="CO20" s="47">
        <v>2.0642968000000002</v>
      </c>
      <c r="CP20" s="47">
        <v>-1.3497992999999999</v>
      </c>
      <c r="CQ20" s="47">
        <v>3103</v>
      </c>
      <c r="CR20" s="47">
        <v>23</v>
      </c>
      <c r="CS20" s="47">
        <v>0</v>
      </c>
      <c r="CT20" s="47">
        <v>0</v>
      </c>
      <c r="CU20" s="39"/>
      <c r="CV20" s="42" t="s">
        <v>74</v>
      </c>
      <c r="CW20" s="49">
        <v>20</v>
      </c>
      <c r="CZ20" s="47">
        <v>12</v>
      </c>
      <c r="DA20" s="47">
        <v>1</v>
      </c>
      <c r="DB20" s="47">
        <v>1</v>
      </c>
      <c r="DC20" s="47">
        <v>2.0642968000000002</v>
      </c>
      <c r="DD20" s="47">
        <v>-1.3497992999999999</v>
      </c>
      <c r="DE20" s="47">
        <v>3103</v>
      </c>
      <c r="DF20" s="47">
        <v>23</v>
      </c>
      <c r="DG20" s="47">
        <v>0</v>
      </c>
      <c r="DH20" s="47">
        <v>0</v>
      </c>
      <c r="DI20" s="39"/>
      <c r="DJ20" s="42" t="s">
        <v>74</v>
      </c>
      <c r="DK20" s="49">
        <v>20</v>
      </c>
      <c r="DN20" s="47">
        <v>12</v>
      </c>
      <c r="DO20" s="47">
        <v>1</v>
      </c>
      <c r="DP20" s="47">
        <v>1</v>
      </c>
      <c r="DQ20" s="47">
        <v>2.0642968000000002</v>
      </c>
      <c r="DR20" s="47">
        <v>-1.3497992999999999</v>
      </c>
      <c r="DS20" s="47">
        <v>3103</v>
      </c>
      <c r="DT20" s="47">
        <v>23</v>
      </c>
      <c r="DU20" s="47">
        <v>0</v>
      </c>
      <c r="DV20" s="47">
        <v>0</v>
      </c>
      <c r="DW20" s="39"/>
      <c r="DX20" s="42" t="s">
        <v>74</v>
      </c>
      <c r="DY20" s="49">
        <v>20</v>
      </c>
      <c r="EB20" s="47">
        <v>12</v>
      </c>
      <c r="EC20" s="47">
        <v>1</v>
      </c>
      <c r="ED20" s="47">
        <v>1</v>
      </c>
      <c r="EE20" s="47">
        <v>2.0642968000000002</v>
      </c>
      <c r="EF20" s="47">
        <v>-1.3497992999999999</v>
      </c>
      <c r="EG20" s="47">
        <v>3103</v>
      </c>
      <c r="EH20" s="47">
        <v>23</v>
      </c>
      <c r="EI20" s="47">
        <v>0</v>
      </c>
      <c r="EJ20" s="47">
        <v>0</v>
      </c>
      <c r="EK20" s="39"/>
      <c r="EL20" s="42" t="s">
        <v>74</v>
      </c>
      <c r="EM20" s="49">
        <v>20</v>
      </c>
    </row>
    <row r="21" spans="4:143" ht="15.3" x14ac:dyDescent="0.45">
      <c r="D21" s="4"/>
      <c r="E21" s="4"/>
      <c r="F21" s="4"/>
      <c r="G21" s="4"/>
      <c r="H21" s="4"/>
      <c r="I21" s="4"/>
      <c r="J21" s="4"/>
      <c r="P21" s="61" t="s">
        <v>152</v>
      </c>
      <c r="Q21" s="49">
        <v>2</v>
      </c>
      <c r="T21" s="47"/>
      <c r="U21" s="47"/>
      <c r="V21" s="47"/>
      <c r="W21" s="47"/>
      <c r="X21" s="47"/>
      <c r="Y21" s="47"/>
      <c r="Z21" s="47"/>
      <c r="AA21" s="47"/>
      <c r="AB21" s="47"/>
      <c r="AD21" s="61" t="s">
        <v>152</v>
      </c>
      <c r="AE21" s="49">
        <v>2</v>
      </c>
      <c r="AR21" s="61" t="s">
        <v>152</v>
      </c>
      <c r="AS21" s="49">
        <v>2</v>
      </c>
      <c r="BF21" s="61" t="s">
        <v>152</v>
      </c>
      <c r="BG21" s="49">
        <v>2</v>
      </c>
      <c r="BT21" s="61" t="s">
        <v>152</v>
      </c>
      <c r="BU21" s="49">
        <v>2</v>
      </c>
      <c r="CH21" s="61" t="s">
        <v>152</v>
      </c>
      <c r="CI21" s="49">
        <v>2</v>
      </c>
      <c r="CV21" s="61" t="s">
        <v>152</v>
      </c>
      <c r="CW21" s="49">
        <v>2</v>
      </c>
      <c r="DJ21" s="61" t="s">
        <v>152</v>
      </c>
      <c r="DK21" s="49">
        <v>2</v>
      </c>
      <c r="DX21" s="61" t="s">
        <v>152</v>
      </c>
      <c r="DY21" s="49">
        <v>2</v>
      </c>
      <c r="EL21" s="61" t="s">
        <v>152</v>
      </c>
      <c r="EM21" s="49">
        <v>2</v>
      </c>
    </row>
    <row r="22" spans="4:143" ht="15.3" x14ac:dyDescent="0.5">
      <c r="E22" s="4"/>
      <c r="F22" s="4"/>
      <c r="G22" s="4"/>
      <c r="H22" s="4"/>
      <c r="I22" s="4"/>
      <c r="J22" s="32"/>
      <c r="P22" s="61" t="s">
        <v>153</v>
      </c>
      <c r="Q22" s="49">
        <v>2</v>
      </c>
      <c r="T22" s="47"/>
      <c r="U22" s="47"/>
      <c r="V22" s="47"/>
      <c r="W22" s="47"/>
      <c r="X22" s="47"/>
      <c r="Y22" s="47"/>
      <c r="Z22" s="47"/>
      <c r="AA22" s="47"/>
      <c r="AB22" s="47"/>
      <c r="AD22" s="61" t="s">
        <v>153</v>
      </c>
      <c r="AE22" s="49">
        <v>2</v>
      </c>
      <c r="AR22" s="61" t="s">
        <v>153</v>
      </c>
      <c r="AS22" s="49">
        <v>2</v>
      </c>
      <c r="BF22" s="61" t="s">
        <v>153</v>
      </c>
      <c r="BG22" s="49">
        <v>2</v>
      </c>
      <c r="BT22" s="61" t="s">
        <v>153</v>
      </c>
      <c r="BU22" s="49">
        <v>2</v>
      </c>
      <c r="CH22" s="61" t="s">
        <v>153</v>
      </c>
      <c r="CI22" s="49">
        <v>2</v>
      </c>
      <c r="CV22" s="61" t="s">
        <v>153</v>
      </c>
      <c r="CW22" s="49">
        <v>2</v>
      </c>
      <c r="DJ22" s="61" t="s">
        <v>153</v>
      </c>
      <c r="DK22" s="49">
        <v>2</v>
      </c>
      <c r="DX22" s="61" t="s">
        <v>153</v>
      </c>
      <c r="DY22" s="49">
        <v>2</v>
      </c>
      <c r="EL22" s="61" t="s">
        <v>153</v>
      </c>
      <c r="EM22" s="49">
        <v>2</v>
      </c>
    </row>
    <row r="23" spans="4:143" ht="15" x14ac:dyDescent="0.45">
      <c r="D23" s="4"/>
      <c r="E23" s="4"/>
      <c r="F23" s="4"/>
      <c r="G23" s="4"/>
      <c r="H23" s="4"/>
      <c r="I23" s="4"/>
      <c r="T23" s="47"/>
      <c r="U23" s="47"/>
      <c r="V23" s="47"/>
      <c r="W23" s="47"/>
      <c r="X23" s="47"/>
      <c r="Y23" s="47"/>
      <c r="Z23" s="47"/>
      <c r="AA23" s="47"/>
      <c r="AB23" s="47"/>
    </row>
    <row r="24" spans="4:143" x14ac:dyDescent="0.45">
      <c r="D24" s="4"/>
      <c r="E24" s="4"/>
      <c r="F24" s="4"/>
      <c r="G24" s="4"/>
      <c r="H24" s="4"/>
      <c r="I24" s="4"/>
    </row>
    <row r="25" spans="4:143" x14ac:dyDescent="0.45">
      <c r="D25" s="4"/>
    </row>
  </sheetData>
  <mergeCells count="11">
    <mergeCell ref="EB2:EN2"/>
    <mergeCell ref="A3:A5"/>
    <mergeCell ref="AV2:BH2"/>
    <mergeCell ref="BJ2:BV2"/>
    <mergeCell ref="BX2:CJ2"/>
    <mergeCell ref="CL2:CX2"/>
    <mergeCell ref="CZ2:DL2"/>
    <mergeCell ref="D2:R2"/>
    <mergeCell ref="T2:AF2"/>
    <mergeCell ref="AH2:AT2"/>
    <mergeCell ref="DN2:DZ2"/>
  </mergeCells>
  <conditionalFormatting sqref="B1">
    <cfRule type="cellIs" dxfId="12" priority="1" operator="between">
      <formula>1</formula>
      <formula>10</formula>
    </cfRule>
    <cfRule type="cellIs" dxfId="11" priority="2" operator="greaterThan">
      <formula>10</formula>
    </cfRule>
    <cfRule type="cellIs" dxfId="10" priority="3" operator="lessThan">
      <formula>1</formula>
    </cfRule>
  </conditionalFormatting>
  <conditionalFormatting sqref="T1:AF6 T7:AD8 AF7:AF22 AC9:AD20 Y21:AC22 T21:X23 Y23:AF23 T24:AF1048576">
    <cfRule type="expression" dxfId="8" priority="13">
      <formula>$B$1&lt;2</formula>
    </cfRule>
  </conditionalFormatting>
  <conditionalFormatting sqref="AH1:AT8 AH9:AH20 AK9:AT20 AH21:AQ22 AT21:AT22 AH23:AT1048576">
    <cfRule type="expression" dxfId="7" priority="12">
      <formula>$B$1&lt;3</formula>
    </cfRule>
  </conditionalFormatting>
  <conditionalFormatting sqref="AV1:BH20 AV21:BE22 BH21:BH22 AV23:BH1048576">
    <cfRule type="expression" dxfId="6" priority="11">
      <formula>$B$1&lt;4</formula>
    </cfRule>
  </conditionalFormatting>
  <conditionalFormatting sqref="BJ1:BV20 BJ21:BS22 BV21:BV22 BJ23:BV1048576">
    <cfRule type="expression" dxfId="5" priority="10">
      <formula>$B$1&lt;5</formula>
    </cfRule>
  </conditionalFormatting>
  <conditionalFormatting sqref="BX1:CJ20 BX21:CG22 CJ21:CJ22 BX23:CJ1048576">
    <cfRule type="expression" dxfId="4" priority="9">
      <formula>$B$1&lt;6</formula>
    </cfRule>
  </conditionalFormatting>
  <conditionalFormatting sqref="CL1:CX20 CL21:CU22 CX21:CX22 CL23:CX1048576">
    <cfRule type="expression" dxfId="3" priority="8">
      <formula>$B$1&lt;7</formula>
    </cfRule>
  </conditionalFormatting>
  <conditionalFormatting sqref="CZ1:DL20 CZ21:DI22 DL21:DL22 CZ23:DL1048576">
    <cfRule type="expression" dxfId="2" priority="7">
      <formula>$B$1&lt;8</formula>
    </cfRule>
  </conditionalFormatting>
  <conditionalFormatting sqref="DN1:DZ20 DN21:DW22 DZ21:DZ22 DN23:DZ1048576">
    <cfRule type="expression" dxfId="1" priority="6">
      <formula>$B$1&lt;9</formula>
    </cfRule>
  </conditionalFormatting>
  <conditionalFormatting sqref="EB1:EN20 EB21:EK22 EN21:EN22 EB23:EN1048576">
    <cfRule type="expression" dxfId="0" priority="5">
      <formula>$B$1&lt;10</formula>
    </cfRule>
  </conditionalFormatting>
  <dataValidations count="1">
    <dataValidation type="list" allowBlank="1" showInputMessage="1" showErrorMessage="1" sqref="B1" xr:uid="{300DAB13-C91F-4FD1-A5B6-E5823EFC6515}">
      <formula1>"1,2,3,4,5,6,7,8,9,10"</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4" operator="containsText" id="{5D3A7874-7928-40F9-AE81-497BC8BCB12A}">
            <xm:f>NOT(ISERROR(SEARCH("=",B1)))</xm:f>
            <xm:f>"="</xm:f>
            <x14:dxf>
              <font>
                <color rgb="FF9C0006"/>
              </font>
              <fill>
                <patternFill>
                  <bgColor rgb="FFFFC7CE"/>
                </patternFill>
              </fill>
            </x14:dxf>
          </x14:cfRule>
          <xm:sqref>B1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EAC04-2805-4997-8936-293128DA8E20}">
  <sheetPr codeName="Sheet5">
    <tabColor theme="4" tint="0.79998168889431442"/>
  </sheetPr>
  <dimension ref="A1:EP206"/>
  <sheetViews>
    <sheetView tabSelected="1" zoomScale="70" zoomScaleNormal="70" workbookViewId="0">
      <selection activeCell="A2" sqref="A2"/>
    </sheetView>
  </sheetViews>
  <sheetFormatPr defaultColWidth="8.6171875" defaultRowHeight="15.3" x14ac:dyDescent="0.45"/>
  <cols>
    <col min="1" max="1" width="13.6171875" style="5" bestFit="1" customWidth="1"/>
    <col min="2" max="3" width="8.6171875" style="5"/>
    <col min="4" max="4" width="16.47265625" style="5" customWidth="1"/>
    <col min="5" max="5" width="8.76171875" style="5" customWidth="1"/>
    <col min="6" max="7" width="8.76171875" style="5" bestFit="1" customWidth="1"/>
    <col min="8" max="8" width="8.6171875" style="5"/>
    <col min="9" max="9" width="10.47265625" style="5" customWidth="1"/>
    <col min="10" max="11" width="8.6171875" style="5"/>
    <col min="12" max="12" width="18.76171875" style="5" customWidth="1"/>
    <col min="13" max="13" width="11.76171875" style="5" customWidth="1"/>
    <col min="14" max="14" width="11.6171875" style="5" customWidth="1"/>
    <col min="15" max="15" width="8.6171875" style="5"/>
    <col min="16" max="21" width="8.76171875" style="5" bestFit="1" customWidth="1"/>
    <col min="22" max="25" width="8.76171875" style="5" customWidth="1"/>
    <col min="26" max="26" width="8.76171875" customWidth="1"/>
    <col min="27" max="33" width="8.76171875" style="5" customWidth="1"/>
    <col min="34" max="34" width="8.76171875" style="7" customWidth="1"/>
    <col min="35" max="35" width="8.6171875" style="5"/>
    <col min="36" max="36" width="8.6171875" style="5" customWidth="1"/>
    <col min="37" max="37" width="14.6171875" style="5" customWidth="1"/>
    <col min="38" max="38" width="8.76171875" style="5" customWidth="1"/>
    <col min="39" max="40" width="8.76171875" style="5" bestFit="1" customWidth="1"/>
    <col min="41" max="41" width="8.6171875" style="5"/>
    <col min="42" max="42" width="11.140625" customWidth="1"/>
    <col min="43" max="44" width="8.6171875" style="5"/>
    <col min="45" max="45" width="8.76171875" style="5" bestFit="1" customWidth="1"/>
    <col min="46" max="46" width="14.37890625" style="5" bestFit="1" customWidth="1"/>
    <col min="47" max="47" width="8.6171875" style="5"/>
    <col min="48" max="49" width="8.76171875" style="5" bestFit="1" customWidth="1"/>
    <col min="50" max="50" width="8.6171875" style="5"/>
    <col min="51" max="56" width="8.76171875" style="5" bestFit="1" customWidth="1"/>
    <col min="57" max="58" width="8.76171875" customWidth="1"/>
    <col min="59" max="61" width="8.76171875" style="5" customWidth="1"/>
    <col min="62" max="62" width="8.76171875" customWidth="1"/>
    <col min="63" max="69" width="8.76171875" style="5" customWidth="1"/>
    <col min="70" max="70" width="8.76171875" style="7" customWidth="1"/>
    <col min="71" max="71" width="8.6171875" style="5"/>
    <col min="72" max="72" width="8.76171875" style="5" bestFit="1" customWidth="1"/>
    <col min="73" max="73" width="16.140625" style="5" customWidth="1"/>
    <col min="74" max="74" width="11.37890625" style="5" bestFit="1" customWidth="1"/>
    <col min="75" max="75" width="8.76171875" style="5" bestFit="1" customWidth="1"/>
    <col min="76" max="76" width="14.37890625" style="5" bestFit="1" customWidth="1"/>
    <col min="77" max="78" width="8.76171875" style="5" bestFit="1" customWidth="1"/>
    <col min="79" max="79" width="8.6171875" style="5"/>
    <col min="80" max="81" width="8.76171875" style="5" bestFit="1" customWidth="1"/>
    <col min="82" max="82" width="10.6171875" style="5" bestFit="1" customWidth="1"/>
    <col min="83" max="84" width="8.76171875" style="5" customWidth="1"/>
    <col min="85" max="85" width="8.6171875" style="6"/>
    <col min="86" max="86" width="8.6171875" style="5"/>
    <col min="87" max="87" width="8.76171875" style="5" bestFit="1" customWidth="1"/>
    <col min="88" max="88" width="16.140625" style="5" customWidth="1"/>
    <col min="89" max="89" width="11.37890625" style="5" bestFit="1" customWidth="1"/>
    <col min="90" max="90" width="13.6171875" style="5" customWidth="1"/>
    <col min="91" max="91" width="11.37890625" style="5" customWidth="1"/>
    <col min="92" max="92" width="8.76171875" style="5" bestFit="1" customWidth="1"/>
    <col min="93" max="93" width="11.37890625" style="5" customWidth="1"/>
    <col min="94" max="100" width="8.76171875" style="5" customWidth="1"/>
    <col min="101" max="101" width="11.140625" style="5" customWidth="1"/>
    <col min="102" max="102" width="11" style="5" customWidth="1"/>
    <col min="103" max="103" width="11.76171875" style="5" customWidth="1"/>
    <col min="104" max="104" width="8.76171875" style="5" bestFit="1" customWidth="1"/>
    <col min="105" max="105" width="10.6171875" style="5" bestFit="1" customWidth="1"/>
    <col min="106" max="107" width="8.76171875" style="5" customWidth="1"/>
    <col min="108" max="108" width="8.6171875" style="6"/>
    <col min="109" max="109" width="8.6171875" style="5"/>
    <col min="110" max="110" width="16.6171875" style="5" customWidth="1"/>
    <col min="111" max="111" width="16.140625" style="5" customWidth="1"/>
    <col min="112" max="112" width="11.37890625" style="5" bestFit="1" customWidth="1"/>
    <col min="113" max="113" width="12.140625" style="5" customWidth="1"/>
    <col min="114" max="115" width="11.37890625" style="5" customWidth="1"/>
    <col min="116" max="116" width="16.140625" style="5" customWidth="1"/>
    <col min="117" max="117" width="14.37890625" style="5" bestFit="1" customWidth="1"/>
    <col min="118" max="118" width="12.76171875" style="5" customWidth="1"/>
    <col min="119" max="119" width="14.140625" style="5" customWidth="1"/>
    <col min="120" max="120" width="12.37890625" style="5" customWidth="1"/>
    <col min="121" max="121" width="13.6171875" style="5" customWidth="1"/>
    <col min="122" max="122" width="8.6171875" style="5"/>
    <col min="123" max="123" width="8.6171875" style="37"/>
    <col min="124" max="124" width="16.85546875" style="5" customWidth="1"/>
    <col min="125" max="125" width="14.6171875" style="5" customWidth="1"/>
    <col min="126" max="128" width="8.6171875" style="5"/>
    <col min="129" max="130" width="10.37890625" style="5" bestFit="1" customWidth="1"/>
    <col min="131" max="131" width="12.6171875" style="5" bestFit="1" customWidth="1"/>
    <col min="132" max="132" width="12.76171875" style="5" customWidth="1"/>
    <col min="133" max="16384" width="8.6171875" style="5"/>
  </cols>
  <sheetData>
    <row r="1" spans="1:146" x14ac:dyDescent="0.45">
      <c r="A1" s="19" t="s">
        <v>180</v>
      </c>
      <c r="B1" s="48" t="s">
        <v>180</v>
      </c>
      <c r="D1" s="29"/>
      <c r="O1" s="29"/>
      <c r="AK1" s="29"/>
      <c r="AX1" s="29"/>
    </row>
    <row r="2" spans="1:146" x14ac:dyDescent="0.45">
      <c r="D2" s="19" t="s">
        <v>69</v>
      </c>
      <c r="AK2" s="19" t="s">
        <v>68</v>
      </c>
      <c r="BT2" s="19" t="s">
        <v>67</v>
      </c>
      <c r="CI2" s="19" t="s">
        <v>66</v>
      </c>
      <c r="DF2" s="19" t="s">
        <v>71</v>
      </c>
      <c r="DT2" s="20" t="s">
        <v>70</v>
      </c>
    </row>
    <row r="3" spans="1:146" x14ac:dyDescent="0.45">
      <c r="CG3" s="31"/>
      <c r="DD3" s="31"/>
    </row>
    <row r="4" spans="1:146" x14ac:dyDescent="0.45">
      <c r="D4" s="19" t="s">
        <v>114</v>
      </c>
      <c r="L4" s="19" t="s">
        <v>65</v>
      </c>
      <c r="W4" s="19" t="s">
        <v>61</v>
      </c>
      <c r="AA4" s="19" t="s">
        <v>64</v>
      </c>
      <c r="AB4" s="20"/>
      <c r="AC4" s="20"/>
      <c r="AD4" s="20"/>
      <c r="AE4" s="20"/>
      <c r="AK4" s="19" t="s">
        <v>63</v>
      </c>
      <c r="AS4" s="19" t="s">
        <v>62</v>
      </c>
      <c r="BG4" s="19" t="s">
        <v>61</v>
      </c>
      <c r="BK4" s="19" t="s">
        <v>60</v>
      </c>
      <c r="BL4" s="20"/>
      <c r="BM4" s="20"/>
      <c r="BN4" s="20"/>
      <c r="BO4" s="20"/>
      <c r="BT4" s="19" t="s">
        <v>20</v>
      </c>
      <c r="CG4" s="31"/>
      <c r="DD4" s="31"/>
      <c r="DU4"/>
      <c r="DV4"/>
      <c r="DW4"/>
    </row>
    <row r="5" spans="1:146" x14ac:dyDescent="0.45">
      <c r="D5" s="20"/>
      <c r="K5" s="30"/>
      <c r="M5" s="30"/>
      <c r="AK5" s="20"/>
      <c r="AR5" s="30"/>
      <c r="AS5" s="20"/>
      <c r="BT5" s="5" t="s">
        <v>18</v>
      </c>
      <c r="BU5" s="18" t="s">
        <v>17</v>
      </c>
      <c r="BV5" s="18" t="s">
        <v>16</v>
      </c>
      <c r="BW5" s="18" t="s">
        <v>15</v>
      </c>
      <c r="BX5" s="18" t="s">
        <v>14</v>
      </c>
      <c r="BY5" s="18" t="s">
        <v>13</v>
      </c>
      <c r="BZ5" s="18" t="s">
        <v>12</v>
      </c>
    </row>
    <row r="6" spans="1:146" x14ac:dyDescent="0.45">
      <c r="D6" s="19" t="s">
        <v>59</v>
      </c>
      <c r="L6" s="19" t="s">
        <v>58</v>
      </c>
      <c r="M6" s="45" t="s">
        <v>151</v>
      </c>
      <c r="AK6" s="19" t="s">
        <v>59</v>
      </c>
      <c r="AS6" s="19" t="s">
        <v>58</v>
      </c>
      <c r="AT6" s="13" t="str">
        <f>M6</f>
        <v>MIDAS</v>
      </c>
      <c r="AU6" s="29"/>
      <c r="BU6" s="5">
        <f t="shared" ref="BU6:BZ7" si="0">BL22</f>
        <v>-1</v>
      </c>
      <c r="BV6" s="5">
        <f t="shared" si="0"/>
        <v>-1</v>
      </c>
      <c r="BW6" s="5">
        <f t="shared" si="0"/>
        <v>1</v>
      </c>
      <c r="BX6" s="5">
        <f t="shared" si="0"/>
        <v>-1</v>
      </c>
      <c r="BY6" s="5">
        <f t="shared" si="0"/>
        <v>-1</v>
      </c>
      <c r="BZ6" s="5">
        <f t="shared" si="0"/>
        <v>-1</v>
      </c>
      <c r="CB6" s="29"/>
    </row>
    <row r="7" spans="1:146" ht="15.6" x14ac:dyDescent="0.45">
      <c r="D7" s="11" t="s">
        <v>57</v>
      </c>
      <c r="E7" s="45">
        <v>25</v>
      </c>
      <c r="AK7" s="11" t="s">
        <v>57</v>
      </c>
      <c r="AL7" s="8">
        <f>E7</f>
        <v>25</v>
      </c>
      <c r="BT7" s="5" t="s">
        <v>8</v>
      </c>
      <c r="BU7" s="5" t="str">
        <f t="shared" si="0"/>
        <v>Fx</v>
      </c>
      <c r="BV7" s="5" t="str">
        <f t="shared" si="0"/>
        <v>Fz</v>
      </c>
      <c r="BW7" s="5" t="str">
        <f t="shared" si="0"/>
        <v>Myy</v>
      </c>
      <c r="BX7" s="5" t="str">
        <f t="shared" si="0"/>
        <v>Fy</v>
      </c>
      <c r="BY7" s="5" t="str">
        <f t="shared" si="0"/>
        <v>Mzz</v>
      </c>
      <c r="BZ7" s="5" t="str">
        <f t="shared" si="0"/>
        <v>Mxx</v>
      </c>
      <c r="DH7" s="28"/>
      <c r="DI7" s="28"/>
      <c r="DJ7" s="28"/>
      <c r="DK7" s="28"/>
    </row>
    <row r="8" spans="1:146" x14ac:dyDescent="0.45">
      <c r="L8" s="44" t="s">
        <v>113</v>
      </c>
      <c r="BT8" s="20"/>
    </row>
    <row r="9" spans="1:146" x14ac:dyDescent="0.45">
      <c r="N9" s="19"/>
      <c r="P9" s="8"/>
      <c r="Q9" s="8"/>
      <c r="R9" s="8"/>
      <c r="S9" s="8"/>
      <c r="T9" s="8"/>
      <c r="U9" s="8"/>
      <c r="W9" s="19"/>
      <c r="AA9" s="19" t="s">
        <v>56</v>
      </c>
      <c r="AU9" s="27"/>
      <c r="AY9" s="8"/>
      <c r="AZ9" s="8"/>
      <c r="BA9" s="8"/>
      <c r="BB9" s="8"/>
      <c r="BC9" s="8"/>
      <c r="BD9" s="8"/>
      <c r="BG9" s="19"/>
      <c r="BK9" s="19" t="s">
        <v>56</v>
      </c>
      <c r="BT9" s="20"/>
      <c r="DF9" s="19" t="s">
        <v>111</v>
      </c>
      <c r="DG9" s="46" t="s">
        <v>112</v>
      </c>
      <c r="DM9" s="5" t="s">
        <v>55</v>
      </c>
      <c r="DN9" s="5" t="s">
        <v>54</v>
      </c>
      <c r="DO9" s="5" t="s">
        <v>53</v>
      </c>
      <c r="DP9" s="5" t="s">
        <v>52</v>
      </c>
      <c r="DQ9" s="5" t="s">
        <v>51</v>
      </c>
      <c r="DU9" s="29" t="s">
        <v>108</v>
      </c>
    </row>
    <row r="10" spans="1:146" ht="15.6" x14ac:dyDescent="0.45">
      <c r="D10" s="19" t="s">
        <v>50</v>
      </c>
      <c r="L10" s="15" t="s">
        <v>103</v>
      </c>
      <c r="M10" s="15" t="s">
        <v>41</v>
      </c>
      <c r="N10" s="15" t="s">
        <v>45</v>
      </c>
      <c r="O10" s="15" t="s">
        <v>44</v>
      </c>
      <c r="P10" s="25" t="s">
        <v>43</v>
      </c>
      <c r="Q10" s="25" t="s">
        <v>43</v>
      </c>
      <c r="R10" s="25" t="s">
        <v>43</v>
      </c>
      <c r="S10" s="25" t="s">
        <v>42</v>
      </c>
      <c r="T10" s="25" t="s">
        <v>42</v>
      </c>
      <c r="U10" s="25" t="s">
        <v>42</v>
      </c>
      <c r="W10" s="15" t="s">
        <v>44</v>
      </c>
      <c r="X10" s="15" t="s">
        <v>46</v>
      </c>
      <c r="AA10" s="15" t="s">
        <v>18</v>
      </c>
      <c r="AB10" s="18" t="s">
        <v>17</v>
      </c>
      <c r="AC10" s="18" t="s">
        <v>16</v>
      </c>
      <c r="AD10" s="18" t="s">
        <v>15</v>
      </c>
      <c r="AE10" s="18" t="s">
        <v>14</v>
      </c>
      <c r="AF10" s="18" t="s">
        <v>13</v>
      </c>
      <c r="AG10" s="18" t="s">
        <v>12</v>
      </c>
      <c r="AK10" s="19" t="s">
        <v>50</v>
      </c>
      <c r="AS10" s="15" t="s">
        <v>103</v>
      </c>
      <c r="AT10" s="15" t="s">
        <v>104</v>
      </c>
      <c r="AU10" s="15"/>
      <c r="AV10" s="15" t="s">
        <v>41</v>
      </c>
      <c r="AW10" s="15" t="s">
        <v>45</v>
      </c>
      <c r="AX10" s="15" t="s">
        <v>44</v>
      </c>
      <c r="AY10" s="25" t="s">
        <v>43</v>
      </c>
      <c r="AZ10" s="25" t="s">
        <v>43</v>
      </c>
      <c r="BA10" s="25" t="s">
        <v>43</v>
      </c>
      <c r="BB10" s="25" t="s">
        <v>42</v>
      </c>
      <c r="BC10" s="25" t="s">
        <v>42</v>
      </c>
      <c r="BD10" s="25" t="s">
        <v>42</v>
      </c>
      <c r="BE10" s="15" t="s">
        <v>46</v>
      </c>
      <c r="BG10" s="15" t="s">
        <v>44</v>
      </c>
      <c r="BH10" s="15" t="s">
        <v>46</v>
      </c>
      <c r="BK10" s="11" t="s">
        <v>18</v>
      </c>
      <c r="BL10" s="18" t="s">
        <v>17</v>
      </c>
      <c r="BM10" s="18" t="s">
        <v>16</v>
      </c>
      <c r="BN10" s="18" t="s">
        <v>15</v>
      </c>
      <c r="BO10" s="18" t="s">
        <v>14</v>
      </c>
      <c r="BP10" s="18" t="s">
        <v>13</v>
      </c>
      <c r="BQ10" s="18" t="s">
        <v>12</v>
      </c>
      <c r="BT10" s="15" t="s">
        <v>103</v>
      </c>
      <c r="BU10" s="15" t="s">
        <v>104</v>
      </c>
      <c r="BV10" s="15"/>
      <c r="BW10" s="15" t="s">
        <v>41</v>
      </c>
      <c r="BX10" s="15" t="s">
        <v>45</v>
      </c>
      <c r="BY10" s="15" t="s">
        <v>44</v>
      </c>
      <c r="BZ10" s="25" t="s">
        <v>43</v>
      </c>
      <c r="CA10" s="25" t="s">
        <v>43</v>
      </c>
      <c r="CB10" s="25" t="s">
        <v>43</v>
      </c>
      <c r="CC10" s="25" t="s">
        <v>42</v>
      </c>
      <c r="CD10" s="25" t="s">
        <v>42</v>
      </c>
      <c r="CE10" s="25" t="s">
        <v>42</v>
      </c>
      <c r="CF10" s="15" t="s">
        <v>46</v>
      </c>
      <c r="CI10" s="15" t="s">
        <v>103</v>
      </c>
      <c r="CJ10" s="15" t="s">
        <v>104</v>
      </c>
      <c r="CK10" s="15"/>
      <c r="CL10" s="15" t="s">
        <v>41</v>
      </c>
      <c r="CM10" s="15" t="s">
        <v>45</v>
      </c>
      <c r="CN10" s="15" t="s">
        <v>44</v>
      </c>
      <c r="CO10" s="15" t="s">
        <v>48</v>
      </c>
      <c r="CP10" s="15" t="s">
        <v>47</v>
      </c>
      <c r="CQ10" s="15" t="s">
        <v>150</v>
      </c>
      <c r="CR10" s="15" t="s">
        <v>150</v>
      </c>
      <c r="CS10" s="15" t="s">
        <v>149</v>
      </c>
      <c r="CT10" s="15" t="s">
        <v>49</v>
      </c>
      <c r="CU10" s="15" t="s">
        <v>49</v>
      </c>
      <c r="CV10" s="15" t="s">
        <v>49</v>
      </c>
      <c r="CW10" s="25" t="s">
        <v>43</v>
      </c>
      <c r="CX10" s="25" t="s">
        <v>43</v>
      </c>
      <c r="CY10" s="25" t="s">
        <v>43</v>
      </c>
      <c r="CZ10" s="25" t="s">
        <v>42</v>
      </c>
      <c r="DA10" s="25" t="s">
        <v>42</v>
      </c>
      <c r="DB10" s="25" t="s">
        <v>42</v>
      </c>
      <c r="DC10" s="15" t="s">
        <v>46</v>
      </c>
      <c r="DF10" s="15" t="s">
        <v>107</v>
      </c>
      <c r="DG10" s="15" t="s">
        <v>104</v>
      </c>
      <c r="DH10" s="15"/>
      <c r="DI10" s="15" t="s">
        <v>41</v>
      </c>
      <c r="DJ10" s="15" t="s">
        <v>45</v>
      </c>
      <c r="DK10" s="15" t="s">
        <v>44</v>
      </c>
      <c r="DL10" s="25" t="s">
        <v>43</v>
      </c>
      <c r="DM10" s="25" t="s">
        <v>43</v>
      </c>
      <c r="DN10" s="25" t="s">
        <v>43</v>
      </c>
      <c r="DO10" s="25" t="s">
        <v>42</v>
      </c>
      <c r="DP10" s="25" t="s">
        <v>42</v>
      </c>
      <c r="DQ10" s="25" t="s">
        <v>42</v>
      </c>
      <c r="DT10" s="15" t="s">
        <v>107</v>
      </c>
      <c r="DU10" s="15" t="s">
        <v>104</v>
      </c>
      <c r="DV10" s="25" t="s">
        <v>43</v>
      </c>
      <c r="DW10" s="25" t="s">
        <v>43</v>
      </c>
      <c r="DX10" s="25" t="s">
        <v>43</v>
      </c>
      <c r="DY10" s="25" t="s">
        <v>42</v>
      </c>
      <c r="DZ10" s="25" t="s">
        <v>42</v>
      </c>
      <c r="EA10" s="25" t="s">
        <v>42</v>
      </c>
      <c r="EB10" s="15" t="s">
        <v>72</v>
      </c>
    </row>
    <row r="11" spans="1:146" ht="15.6" x14ac:dyDescent="0.45">
      <c r="D11" s="26" t="s">
        <v>41</v>
      </c>
      <c r="E11" s="26" t="s">
        <v>39</v>
      </c>
      <c r="F11" s="26" t="s">
        <v>38</v>
      </c>
      <c r="G11" s="15" t="s">
        <v>147</v>
      </c>
      <c r="H11" s="15" t="s">
        <v>146</v>
      </c>
      <c r="I11" s="15" t="s">
        <v>148</v>
      </c>
      <c r="L11" s="15"/>
      <c r="M11" s="15"/>
      <c r="N11" s="15"/>
      <c r="O11" s="15"/>
      <c r="P11" s="25" t="s">
        <v>16</v>
      </c>
      <c r="Q11" s="25" t="s">
        <v>14</v>
      </c>
      <c r="R11" s="25" t="s">
        <v>17</v>
      </c>
      <c r="S11" s="25" t="s">
        <v>13</v>
      </c>
      <c r="T11" s="25" t="s">
        <v>15</v>
      </c>
      <c r="U11" s="25" t="s">
        <v>12</v>
      </c>
      <c r="W11" s="15"/>
      <c r="X11" s="15"/>
      <c r="AA11" s="15"/>
      <c r="AB11" s="17">
        <v>-1</v>
      </c>
      <c r="AC11" s="17">
        <v>1</v>
      </c>
      <c r="AD11" s="17">
        <v>-1</v>
      </c>
      <c r="AE11" s="17">
        <v>1</v>
      </c>
      <c r="AF11" s="17">
        <v>1</v>
      </c>
      <c r="AG11" s="17">
        <v>-1</v>
      </c>
      <c r="AK11" s="26" t="s">
        <v>40</v>
      </c>
      <c r="AL11" s="26" t="s">
        <v>39</v>
      </c>
      <c r="AM11" s="26" t="s">
        <v>38</v>
      </c>
      <c r="AN11" s="15" t="s">
        <v>147</v>
      </c>
      <c r="AO11" s="15" t="s">
        <v>146</v>
      </c>
      <c r="AP11" s="15" t="s">
        <v>145</v>
      </c>
      <c r="AQ11" s="15" t="s">
        <v>37</v>
      </c>
      <c r="AS11" s="15"/>
      <c r="AT11" s="15"/>
      <c r="AU11" s="15"/>
      <c r="AV11" s="15"/>
      <c r="AW11" s="15"/>
      <c r="AX11" s="15"/>
      <c r="AY11" s="25" t="s">
        <v>16</v>
      </c>
      <c r="AZ11" s="25" t="s">
        <v>14</v>
      </c>
      <c r="BA11" s="25" t="s">
        <v>17</v>
      </c>
      <c r="BB11" s="25" t="s">
        <v>13</v>
      </c>
      <c r="BC11" s="25" t="s">
        <v>15</v>
      </c>
      <c r="BD11" s="25" t="s">
        <v>12</v>
      </c>
      <c r="BE11" s="15"/>
      <c r="BG11" s="15"/>
      <c r="BH11" s="15"/>
      <c r="BK11" s="11"/>
      <c r="BL11" s="5">
        <f t="shared" ref="BL11:BQ12" si="1">AB11</f>
        <v>-1</v>
      </c>
      <c r="BM11" s="5">
        <f t="shared" si="1"/>
        <v>1</v>
      </c>
      <c r="BN11" s="5">
        <f t="shared" si="1"/>
        <v>-1</v>
      </c>
      <c r="BO11" s="5">
        <f t="shared" si="1"/>
        <v>1</v>
      </c>
      <c r="BP11" s="5">
        <f t="shared" si="1"/>
        <v>1</v>
      </c>
      <c r="BQ11" s="5">
        <f t="shared" si="1"/>
        <v>-1</v>
      </c>
      <c r="BT11" s="15"/>
      <c r="BU11" s="15"/>
      <c r="BV11" s="15"/>
      <c r="BW11" s="15"/>
      <c r="BX11" s="15"/>
      <c r="BY11" s="15"/>
      <c r="BZ11" s="18" t="s">
        <v>17</v>
      </c>
      <c r="CA11" s="18" t="s">
        <v>16</v>
      </c>
      <c r="CB11" s="18" t="s">
        <v>15</v>
      </c>
      <c r="CC11" s="18" t="s">
        <v>14</v>
      </c>
      <c r="CD11" s="18" t="s">
        <v>13</v>
      </c>
      <c r="CE11" s="18" t="s">
        <v>12</v>
      </c>
      <c r="CF11" s="15"/>
      <c r="CI11" s="15"/>
      <c r="CJ11" s="15"/>
      <c r="CK11" s="15"/>
      <c r="CL11" s="15"/>
      <c r="CM11" s="15"/>
      <c r="CN11" s="15"/>
      <c r="CO11" s="15" t="s">
        <v>35</v>
      </c>
      <c r="CP11" s="15" t="s">
        <v>34</v>
      </c>
      <c r="CQ11" s="15" t="s">
        <v>144</v>
      </c>
      <c r="CR11" s="15" t="s">
        <v>143</v>
      </c>
      <c r="CS11" s="15" t="s">
        <v>142</v>
      </c>
      <c r="CT11" s="15" t="s">
        <v>36</v>
      </c>
      <c r="CU11" s="15" t="s">
        <v>141</v>
      </c>
      <c r="CV11" s="15" t="s">
        <v>140</v>
      </c>
      <c r="CW11" s="24" t="s">
        <v>139</v>
      </c>
      <c r="CX11" s="24" t="s">
        <v>16</v>
      </c>
      <c r="CY11" s="24" t="s">
        <v>33</v>
      </c>
      <c r="CZ11" s="24" t="s">
        <v>14</v>
      </c>
      <c r="DA11" s="24" t="s">
        <v>32</v>
      </c>
      <c r="DB11" s="24" t="s">
        <v>12</v>
      </c>
      <c r="DC11" s="15"/>
      <c r="DF11" s="15"/>
      <c r="DG11" s="15"/>
      <c r="DH11" s="15"/>
      <c r="DI11" s="15"/>
      <c r="DJ11" s="15"/>
      <c r="DK11" s="15"/>
      <c r="DL11" s="23" t="s">
        <v>31</v>
      </c>
      <c r="DM11" s="23" t="s">
        <v>30</v>
      </c>
      <c r="DN11" s="23" t="s">
        <v>28</v>
      </c>
      <c r="DO11" s="23" t="s">
        <v>29</v>
      </c>
      <c r="DP11" s="23" t="s">
        <v>28</v>
      </c>
      <c r="DQ11" s="23" t="s">
        <v>27</v>
      </c>
      <c r="DT11" s="15"/>
      <c r="DU11" s="15"/>
      <c r="DV11" s="23" t="s">
        <v>31</v>
      </c>
      <c r="DW11" s="23" t="s">
        <v>30</v>
      </c>
      <c r="DX11" s="23" t="s">
        <v>28</v>
      </c>
      <c r="DY11" s="23" t="s">
        <v>29</v>
      </c>
      <c r="DZ11" s="23" t="s">
        <v>28</v>
      </c>
      <c r="EA11" s="23" t="s">
        <v>27</v>
      </c>
      <c r="EB11" s="15"/>
      <c r="EP11" s="22" t="s">
        <v>26</v>
      </c>
    </row>
    <row r="12" spans="1:146" ht="15.6" x14ac:dyDescent="0.45">
      <c r="D12" s="16" t="s">
        <v>98</v>
      </c>
      <c r="E12" s="45">
        <v>22.3</v>
      </c>
      <c r="F12" s="60">
        <v>1.8</v>
      </c>
      <c r="G12" s="60">
        <v>11.9</v>
      </c>
      <c r="H12" s="45">
        <v>12</v>
      </c>
      <c r="I12" s="45">
        <v>41</v>
      </c>
      <c r="L12" s="45">
        <v>1</v>
      </c>
      <c r="M12" s="45" t="s">
        <v>98</v>
      </c>
      <c r="N12" s="45">
        <v>28</v>
      </c>
      <c r="O12" s="45" t="s">
        <v>137</v>
      </c>
      <c r="P12" s="45">
        <v>-6886.95</v>
      </c>
      <c r="Q12" s="45">
        <v>-14.09</v>
      </c>
      <c r="R12" s="45">
        <v>-4.1500000000000004</v>
      </c>
      <c r="S12" s="45">
        <v>0</v>
      </c>
      <c r="T12" s="45">
        <v>123.1</v>
      </c>
      <c r="U12" s="45">
        <v>42.06</v>
      </c>
      <c r="W12" s="45" t="s">
        <v>137</v>
      </c>
      <c r="X12" s="45" t="s">
        <v>24</v>
      </c>
      <c r="AA12" s="15" t="s">
        <v>8</v>
      </c>
      <c r="AB12" s="17" t="s">
        <v>17</v>
      </c>
      <c r="AC12" s="17" t="s">
        <v>14</v>
      </c>
      <c r="AD12" s="17" t="s">
        <v>13</v>
      </c>
      <c r="AE12" s="17" t="s">
        <v>16</v>
      </c>
      <c r="AF12" s="17" t="s">
        <v>15</v>
      </c>
      <c r="AG12" s="17" t="s">
        <v>12</v>
      </c>
      <c r="AK12" s="8" t="str">
        <f t="shared" ref="AK12:AP12" si="2">D12</f>
        <v>Plinto_01</v>
      </c>
      <c r="AL12" s="8">
        <f t="shared" si="2"/>
        <v>22.3</v>
      </c>
      <c r="AM12" s="58">
        <f t="shared" si="2"/>
        <v>1.8</v>
      </c>
      <c r="AN12" s="58">
        <f t="shared" si="2"/>
        <v>11.9</v>
      </c>
      <c r="AO12" s="58">
        <f t="shared" si="2"/>
        <v>12</v>
      </c>
      <c r="AP12" s="59">
        <f t="shared" si="2"/>
        <v>41</v>
      </c>
      <c r="AQ12" s="21">
        <f>AL12*AM12*$AL$7</f>
        <v>1003.5</v>
      </c>
      <c r="AS12" s="5">
        <v>1</v>
      </c>
      <c r="AT12" s="9" t="str">
        <f t="shared" ref="AT12:AT23" si="3">_xlfn.CONCAT(AW12,"_",AX12)</f>
        <v>28_Slv 1</v>
      </c>
      <c r="AU12" s="13">
        <f t="shared" ref="AU12:AU21" si="4">L12</f>
        <v>1</v>
      </c>
      <c r="AV12" s="13" t="str">
        <f t="shared" ref="AV12:AV21" si="5">M12</f>
        <v>Plinto_01</v>
      </c>
      <c r="AW12" s="13">
        <f t="shared" ref="AW12:AW21" si="6">N12</f>
        <v>28</v>
      </c>
      <c r="AX12" s="13" t="str">
        <f t="shared" ref="AX12:AX21" si="7">O12</f>
        <v>Slv 1</v>
      </c>
      <c r="AY12" s="13">
        <f t="shared" ref="AY12:AY21" si="8">P12</f>
        <v>-6886.95</v>
      </c>
      <c r="AZ12" s="13">
        <f t="shared" ref="AZ12:AZ21" si="9">Q12</f>
        <v>-14.09</v>
      </c>
      <c r="BA12" s="13">
        <f t="shared" ref="BA12:BA21" si="10">R12</f>
        <v>-4.1500000000000004</v>
      </c>
      <c r="BB12" s="13">
        <f t="shared" ref="BB12:BB21" si="11">S12</f>
        <v>0</v>
      </c>
      <c r="BC12" s="13">
        <f t="shared" ref="BC12:BC21" si="12">T12</f>
        <v>123.1</v>
      </c>
      <c r="BD12" s="13">
        <f t="shared" ref="BD12:BD21" si="13">U12</f>
        <v>42.06</v>
      </c>
      <c r="BE12" s="12" t="str">
        <f t="shared" ref="BE12:BE23" si="14">INDEX($BH$12:$BH$203,MATCH(AX12,$BG$12:$BG$203,0),1)</f>
        <v>SLV</v>
      </c>
      <c r="BG12" s="8" t="str">
        <f t="shared" ref="BG12:BG21" si="15">W12</f>
        <v>Slv 1</v>
      </c>
      <c r="BH12" s="8" t="str">
        <f t="shared" ref="BH12:BH21" si="16">X12</f>
        <v>SLV</v>
      </c>
      <c r="BK12" s="11" t="s">
        <v>8</v>
      </c>
      <c r="BL12" s="5" t="str">
        <f t="shared" si="1"/>
        <v>Fz</v>
      </c>
      <c r="BM12" s="5" t="str">
        <f t="shared" si="1"/>
        <v>Fy</v>
      </c>
      <c r="BN12" s="5" t="str">
        <f t="shared" si="1"/>
        <v>Mxx</v>
      </c>
      <c r="BO12" s="5" t="str">
        <f t="shared" si="1"/>
        <v>Fx</v>
      </c>
      <c r="BP12" s="5" t="str">
        <f t="shared" si="1"/>
        <v>Myy</v>
      </c>
      <c r="BQ12" s="5" t="str">
        <f t="shared" si="1"/>
        <v>Mzz</v>
      </c>
      <c r="BT12" s="5">
        <f t="shared" ref="BT12:BT21" si="17">AS12</f>
        <v>1</v>
      </c>
      <c r="BU12" s="5" t="str">
        <f t="shared" ref="BU12:BU21" si="18">AT12</f>
        <v>28_Slv 1</v>
      </c>
      <c r="BV12" s="5">
        <f t="shared" ref="BV12:BV21" si="19">AU12</f>
        <v>1</v>
      </c>
      <c r="BW12" s="5" t="str">
        <f t="shared" ref="BW12:BW21" si="20">AV12</f>
        <v>Plinto_01</v>
      </c>
      <c r="BX12" s="5">
        <f t="shared" ref="BX12:BX21" si="21">AW12</f>
        <v>28</v>
      </c>
      <c r="BY12" s="5" t="str">
        <f t="shared" ref="BY12:BY21" si="22">AX12</f>
        <v>Slv 1</v>
      </c>
      <c r="BZ12" s="9">
        <f t="shared" ref="BZ12:BZ21" si="23">INDEX($AY$12:$BD$203,MATCH($BU12,$AT$12:$AT$203,0),MATCH(BU$7,$AY$11:$BD$11,0))*BU$6</f>
        <v>6886.95</v>
      </c>
      <c r="CA12" s="9">
        <f t="shared" ref="CA12:CA21" si="24">INDEX($AY$12:$BD$203,MATCH($BU12,$AT$12:$AT$203,0),MATCH(BV$7,$AY$11:$BD$11,0))*BV$6</f>
        <v>4.1500000000000004</v>
      </c>
      <c r="CB12" s="9">
        <f t="shared" ref="CB12:CB21" si="25">INDEX($AY$12:$BD$203,MATCH($BU12,$AT$12:$AT$203,0),MATCH(BW$7,$AY$11:$BD$11,0))*BW$6</f>
        <v>123.1</v>
      </c>
      <c r="CC12" s="9">
        <f t="shared" ref="CC12:CC21" si="26">INDEX($AY$12:$BD$203,MATCH($BU12,$AT$12:$AT$203,0),MATCH(BX$7,$AY$11:$BD$11,0))*BX$6</f>
        <v>14.09</v>
      </c>
      <c r="CD12" s="9">
        <f t="shared" ref="CD12:CD21" si="27">INDEX($AY$12:$BD$203,MATCH($BU12,$AT$12:$AT$203,0),MATCH(BY$7,$AY$11:$BD$11,0))*BY$6</f>
        <v>-42.06</v>
      </c>
      <c r="CE12" s="9">
        <f t="shared" ref="CE12:CE21" si="28">INDEX($AY$12:$BD$203,MATCH($BU12,$AT$12:$AT$203,0),MATCH(BZ$7,$AY$11:$BD$11,0))*BZ$6</f>
        <v>0</v>
      </c>
      <c r="CF12" s="5" t="str">
        <f t="shared" ref="CF12:CF23" si="29">BE12</f>
        <v>SLV</v>
      </c>
      <c r="CI12" s="5">
        <f t="shared" ref="CI12:CI23" si="30">BT12</f>
        <v>1</v>
      </c>
      <c r="CJ12" s="5" t="str">
        <f t="shared" ref="CJ12:CJ21" si="31">BU12</f>
        <v>28_Slv 1</v>
      </c>
      <c r="CK12" s="5">
        <f t="shared" ref="CK12:CK21" si="32">BV12</f>
        <v>1</v>
      </c>
      <c r="CL12" s="5" t="str">
        <f t="shared" ref="CL12:CL21" si="33">BW12</f>
        <v>Plinto_01</v>
      </c>
      <c r="CM12" s="5">
        <f t="shared" ref="CM12:CM21" si="34">BX12</f>
        <v>28</v>
      </c>
      <c r="CN12" s="5" t="str">
        <f t="shared" ref="CN12:CN21" si="35">BY12</f>
        <v>Slv 1</v>
      </c>
      <c r="CO12" s="5">
        <f t="shared" ref="CO12:CO23" si="36">$AQ$12</f>
        <v>1003.5</v>
      </c>
      <c r="CP12" s="58">
        <f t="shared" ref="CP12:CP23" si="37">$AM$12</f>
        <v>1.8</v>
      </c>
      <c r="CQ12" s="58">
        <f t="shared" ref="CQ12:CQ23" si="38">$AN$12</f>
        <v>11.9</v>
      </c>
      <c r="CR12" s="58">
        <f t="shared" ref="CR12:CR23" si="39">$AO$12</f>
        <v>12</v>
      </c>
      <c r="CS12" s="58">
        <f t="shared" ref="CS12:CS23" si="40">$AP$12</f>
        <v>41</v>
      </c>
      <c r="CT12" s="10">
        <f t="shared" ref="CT12:CT21" si="41">IF(DC12="SLU",$AL$21,$AL$22)</f>
        <v>1</v>
      </c>
      <c r="CU12" s="10">
        <f t="shared" ref="CU12:CU21" si="42">IF(DC12="SLU",$AL$23,$AL$24)</f>
        <v>1</v>
      </c>
      <c r="CV12" s="10">
        <f t="shared" ref="CV12:CV21" si="43">IF(DC12="SLU",$AL$25,$AL$26)</f>
        <v>1</v>
      </c>
      <c r="CW12" s="9">
        <f t="shared" ref="CW12:CW21" si="44">BZ12+CT12*CO12+CQ12*CS12*CU12+CR12*CS12*CV12</f>
        <v>8870.35</v>
      </c>
      <c r="CX12" s="9">
        <f t="shared" ref="CX12:CX21" si="45">CA12</f>
        <v>4.1500000000000004</v>
      </c>
      <c r="CY12" s="9">
        <f t="shared" ref="CY12:CY21" si="46">CB12+CA12*CP12</f>
        <v>130.57</v>
      </c>
      <c r="CZ12" s="9">
        <f t="shared" ref="CZ12:CZ21" si="47">CC12</f>
        <v>14.09</v>
      </c>
      <c r="DA12" s="9">
        <f t="shared" ref="DA12:DA21" si="48">CD12+CC12*CP12</f>
        <v>-16.698</v>
      </c>
      <c r="DB12" s="9">
        <f t="shared" ref="DB12:DB21" si="49">CE12</f>
        <v>0</v>
      </c>
      <c r="DC12" s="5" t="str">
        <f t="shared" ref="DC12:DC23" si="50">CF12</f>
        <v>SLV</v>
      </c>
      <c r="DF12" s="5">
        <f t="shared" ref="DF12:DF21" si="51">CI12</f>
        <v>1</v>
      </c>
      <c r="DG12" s="5" t="str">
        <f t="shared" ref="DG12:DG21" si="52">CJ12</f>
        <v>28_Slv 1</v>
      </c>
      <c r="DH12" s="5">
        <f t="shared" ref="DH12:DH21" si="53">CK12</f>
        <v>1</v>
      </c>
      <c r="DI12" s="5" t="str">
        <f t="shared" ref="DI12:DI21" si="54">CL12</f>
        <v>Plinto_01</v>
      </c>
      <c r="DJ12" s="5">
        <f t="shared" ref="DJ12:DJ21" si="55">CM12</f>
        <v>28</v>
      </c>
      <c r="DK12" s="5" t="str">
        <f t="shared" ref="DK12:DK21" si="56">CN12</f>
        <v>Slv 1</v>
      </c>
      <c r="DL12" s="21">
        <f t="shared" ref="DL12:DL21" si="57">CW12*$AL$27</f>
        <v>8870.35</v>
      </c>
      <c r="DM12" s="21">
        <f t="shared" ref="DM12:DM21" si="58">CX12*$AL$27</f>
        <v>4.1500000000000004</v>
      </c>
      <c r="DN12" s="21">
        <f t="shared" ref="DN12:DN21" si="59">CY12*$AL$27</f>
        <v>130.57</v>
      </c>
      <c r="DO12" s="21">
        <f t="shared" ref="DO12:DO21" si="60">CZ12*$AL$27</f>
        <v>14.09</v>
      </c>
      <c r="DP12" s="21">
        <f t="shared" ref="DP12:DP21" si="61">DA12*$AL$27</f>
        <v>-16.698</v>
      </c>
      <c r="DQ12" s="21">
        <f t="shared" ref="DQ12:DQ21" si="62">DB12*$AL$27</f>
        <v>0</v>
      </c>
      <c r="DT12" s="39">
        <f>DF12</f>
        <v>1</v>
      </c>
      <c r="DU12" s="38" t="str">
        <f>DG12</f>
        <v>28_Slv 1</v>
      </c>
      <c r="DV12" s="39">
        <f>DL12</f>
        <v>8870.35</v>
      </c>
      <c r="DW12" s="39">
        <f t="shared" ref="DW12:EA21" si="63">DM12</f>
        <v>4.1500000000000004</v>
      </c>
      <c r="DX12" s="39">
        <f t="shared" si="63"/>
        <v>130.57</v>
      </c>
      <c r="DY12" s="39">
        <f t="shared" si="63"/>
        <v>14.09</v>
      </c>
      <c r="DZ12" s="39">
        <f t="shared" si="63"/>
        <v>-16.698</v>
      </c>
      <c r="EA12" s="39">
        <f t="shared" si="63"/>
        <v>0</v>
      </c>
      <c r="EB12" s="45">
        <v>-1</v>
      </c>
    </row>
    <row r="13" spans="1:146" x14ac:dyDescent="0.45">
      <c r="L13" s="45">
        <v>2</v>
      </c>
      <c r="M13" s="45" t="s">
        <v>98</v>
      </c>
      <c r="N13" s="45">
        <v>28</v>
      </c>
      <c r="O13" s="45" t="s">
        <v>138</v>
      </c>
      <c r="P13" s="45">
        <v>-11767.56</v>
      </c>
      <c r="Q13" s="45">
        <v>-0.01</v>
      </c>
      <c r="R13" s="45">
        <v>-0.35</v>
      </c>
      <c r="S13" s="45">
        <v>0</v>
      </c>
      <c r="T13" s="45">
        <v>2.76</v>
      </c>
      <c r="U13" s="45">
        <v>0.2</v>
      </c>
      <c r="W13" s="45" t="s">
        <v>138</v>
      </c>
      <c r="X13" s="45" t="s">
        <v>10</v>
      </c>
      <c r="AS13" s="5">
        <f t="shared" ref="AS13:AS23" si="64">AS12+1</f>
        <v>2</v>
      </c>
      <c r="AT13" s="9" t="str">
        <f t="shared" si="3"/>
        <v>28_SLU-Neve-v(+x)</v>
      </c>
      <c r="AU13" s="13">
        <f t="shared" si="4"/>
        <v>2</v>
      </c>
      <c r="AV13" s="13" t="str">
        <f t="shared" si="5"/>
        <v>Plinto_01</v>
      </c>
      <c r="AW13" s="13">
        <f t="shared" si="6"/>
        <v>28</v>
      </c>
      <c r="AX13" s="13" t="str">
        <f t="shared" si="7"/>
        <v>SLU-Neve-v(+x)</v>
      </c>
      <c r="AY13" s="13">
        <f t="shared" si="8"/>
        <v>-11767.56</v>
      </c>
      <c r="AZ13" s="13">
        <f t="shared" si="9"/>
        <v>-0.01</v>
      </c>
      <c r="BA13" s="13">
        <f t="shared" si="10"/>
        <v>-0.35</v>
      </c>
      <c r="BB13" s="13">
        <f t="shared" si="11"/>
        <v>0</v>
      </c>
      <c r="BC13" s="13">
        <f t="shared" si="12"/>
        <v>2.76</v>
      </c>
      <c r="BD13" s="13">
        <f t="shared" si="13"/>
        <v>0.2</v>
      </c>
      <c r="BE13" s="12" t="str">
        <f t="shared" si="14"/>
        <v>SLU</v>
      </c>
      <c r="BG13" s="8" t="str">
        <f t="shared" si="15"/>
        <v>SLU-Neve-v(+x)</v>
      </c>
      <c r="BH13" s="8" t="str">
        <f t="shared" si="16"/>
        <v>SLU</v>
      </c>
      <c r="BT13" s="5">
        <f t="shared" si="17"/>
        <v>2</v>
      </c>
      <c r="BU13" s="5" t="str">
        <f t="shared" si="18"/>
        <v>28_SLU-Neve-v(+x)</v>
      </c>
      <c r="BV13" s="5">
        <f t="shared" si="19"/>
        <v>2</v>
      </c>
      <c r="BW13" s="5" t="str">
        <f t="shared" si="20"/>
        <v>Plinto_01</v>
      </c>
      <c r="BX13" s="5">
        <f t="shared" si="21"/>
        <v>28</v>
      </c>
      <c r="BY13" s="5" t="str">
        <f t="shared" si="22"/>
        <v>SLU-Neve-v(+x)</v>
      </c>
      <c r="BZ13" s="9">
        <f t="shared" si="23"/>
        <v>11767.56</v>
      </c>
      <c r="CA13" s="9">
        <f t="shared" si="24"/>
        <v>0.35</v>
      </c>
      <c r="CB13" s="9">
        <f t="shared" si="25"/>
        <v>2.76</v>
      </c>
      <c r="CC13" s="9">
        <f t="shared" si="26"/>
        <v>0.01</v>
      </c>
      <c r="CD13" s="9">
        <f t="shared" si="27"/>
        <v>-0.2</v>
      </c>
      <c r="CE13" s="9">
        <f t="shared" si="28"/>
        <v>0</v>
      </c>
      <c r="CF13" s="5" t="str">
        <f t="shared" si="29"/>
        <v>SLU</v>
      </c>
      <c r="CI13" s="5">
        <f t="shared" si="30"/>
        <v>2</v>
      </c>
      <c r="CJ13" s="5" t="str">
        <f t="shared" si="31"/>
        <v>28_SLU-Neve-v(+x)</v>
      </c>
      <c r="CK13" s="5">
        <f t="shared" si="32"/>
        <v>2</v>
      </c>
      <c r="CL13" s="5" t="str">
        <f t="shared" si="33"/>
        <v>Plinto_01</v>
      </c>
      <c r="CM13" s="5">
        <f t="shared" si="34"/>
        <v>28</v>
      </c>
      <c r="CN13" s="5" t="str">
        <f t="shared" si="35"/>
        <v>SLU-Neve-v(+x)</v>
      </c>
      <c r="CO13" s="5">
        <f t="shared" si="36"/>
        <v>1003.5</v>
      </c>
      <c r="CP13" s="58">
        <f t="shared" si="37"/>
        <v>1.8</v>
      </c>
      <c r="CQ13" s="58">
        <f t="shared" si="38"/>
        <v>11.9</v>
      </c>
      <c r="CR13" s="58">
        <f t="shared" si="39"/>
        <v>12</v>
      </c>
      <c r="CS13" s="58">
        <f t="shared" si="40"/>
        <v>41</v>
      </c>
      <c r="CT13" s="10">
        <f t="shared" si="41"/>
        <v>1.3</v>
      </c>
      <c r="CU13" s="10">
        <f t="shared" si="42"/>
        <v>1.3</v>
      </c>
      <c r="CV13" s="10">
        <f t="shared" si="43"/>
        <v>1.5</v>
      </c>
      <c r="CW13" s="9">
        <f t="shared" si="44"/>
        <v>14444.38</v>
      </c>
      <c r="CX13" s="9">
        <f t="shared" si="45"/>
        <v>0.35</v>
      </c>
      <c r="CY13" s="9">
        <f t="shared" si="46"/>
        <v>3.3899999999999997</v>
      </c>
      <c r="CZ13" s="9">
        <f t="shared" si="47"/>
        <v>0.01</v>
      </c>
      <c r="DA13" s="9">
        <f t="shared" si="48"/>
        <v>-0.182</v>
      </c>
      <c r="DB13" s="9">
        <f t="shared" si="49"/>
        <v>0</v>
      </c>
      <c r="DC13" s="5" t="str">
        <f t="shared" si="50"/>
        <v>SLU</v>
      </c>
      <c r="DF13" s="5">
        <f t="shared" si="51"/>
        <v>2</v>
      </c>
      <c r="DG13" s="5" t="str">
        <f t="shared" si="52"/>
        <v>28_SLU-Neve-v(+x)</v>
      </c>
      <c r="DH13" s="5">
        <f t="shared" si="53"/>
        <v>2</v>
      </c>
      <c r="DI13" s="5" t="str">
        <f t="shared" si="54"/>
        <v>Plinto_01</v>
      </c>
      <c r="DJ13" s="5">
        <f t="shared" si="55"/>
        <v>28</v>
      </c>
      <c r="DK13" s="5" t="str">
        <f t="shared" si="56"/>
        <v>SLU-Neve-v(+x)</v>
      </c>
      <c r="DL13" s="21">
        <f t="shared" si="57"/>
        <v>14444.38</v>
      </c>
      <c r="DM13" s="21">
        <f t="shared" si="58"/>
        <v>0.35</v>
      </c>
      <c r="DN13" s="21">
        <f t="shared" si="59"/>
        <v>3.3899999999999997</v>
      </c>
      <c r="DO13" s="21">
        <f t="shared" si="60"/>
        <v>0.01</v>
      </c>
      <c r="DP13" s="21">
        <f t="shared" si="61"/>
        <v>-0.182</v>
      </c>
      <c r="DQ13" s="21">
        <f t="shared" si="62"/>
        <v>0</v>
      </c>
      <c r="DT13" s="39">
        <f t="shared" ref="DT13:DU23" si="65">DF13</f>
        <v>2</v>
      </c>
      <c r="DU13" s="38" t="str">
        <f t="shared" si="65"/>
        <v>28_SLU-Neve-v(+x)</v>
      </c>
      <c r="DV13" s="39">
        <f t="shared" ref="DV13:DV21" si="66">DL13</f>
        <v>14444.38</v>
      </c>
      <c r="DW13" s="39">
        <f t="shared" si="63"/>
        <v>0.35</v>
      </c>
      <c r="DX13" s="39">
        <f t="shared" si="63"/>
        <v>3.3899999999999997</v>
      </c>
      <c r="DY13" s="39">
        <f t="shared" si="63"/>
        <v>0.01</v>
      </c>
      <c r="DZ13" s="39">
        <f t="shared" si="63"/>
        <v>-0.182</v>
      </c>
      <c r="EA13" s="39">
        <f t="shared" si="63"/>
        <v>0</v>
      </c>
      <c r="EB13" s="45">
        <v>-1</v>
      </c>
    </row>
    <row r="14" spans="1:146" x14ac:dyDescent="0.45">
      <c r="L14" s="45">
        <v>3</v>
      </c>
      <c r="M14" s="45" t="s">
        <v>98</v>
      </c>
      <c r="N14" s="45">
        <v>28</v>
      </c>
      <c r="O14" s="45" t="s">
        <v>136</v>
      </c>
      <c r="P14" s="45">
        <v>-6886.95</v>
      </c>
      <c r="Q14" s="45">
        <v>14.09</v>
      </c>
      <c r="R14" s="45">
        <v>4.1399999999999997</v>
      </c>
      <c r="S14" s="45">
        <v>0</v>
      </c>
      <c r="T14" s="45">
        <v>-123.11</v>
      </c>
      <c r="U14" s="45">
        <v>-41.65</v>
      </c>
      <c r="W14" s="45" t="s">
        <v>136</v>
      </c>
      <c r="X14" s="45" t="s">
        <v>24</v>
      </c>
      <c r="AA14" s="19" t="s">
        <v>25</v>
      </c>
      <c r="AS14" s="5">
        <f t="shared" si="64"/>
        <v>3</v>
      </c>
      <c r="AT14" s="9" t="str">
        <f t="shared" si="3"/>
        <v>28_Slv 17</v>
      </c>
      <c r="AU14" s="13">
        <f t="shared" si="4"/>
        <v>3</v>
      </c>
      <c r="AV14" s="13" t="str">
        <f t="shared" si="5"/>
        <v>Plinto_01</v>
      </c>
      <c r="AW14" s="13">
        <f t="shared" si="6"/>
        <v>28</v>
      </c>
      <c r="AX14" s="13" t="str">
        <f t="shared" si="7"/>
        <v>Slv 17</v>
      </c>
      <c r="AY14" s="13">
        <f t="shared" si="8"/>
        <v>-6886.95</v>
      </c>
      <c r="AZ14" s="13">
        <f t="shared" si="9"/>
        <v>14.09</v>
      </c>
      <c r="BA14" s="13">
        <f t="shared" si="10"/>
        <v>4.1399999999999997</v>
      </c>
      <c r="BB14" s="13">
        <f t="shared" si="11"/>
        <v>0</v>
      </c>
      <c r="BC14" s="13">
        <f t="shared" si="12"/>
        <v>-123.11</v>
      </c>
      <c r="BD14" s="13">
        <f t="shared" si="13"/>
        <v>-41.65</v>
      </c>
      <c r="BE14" s="12" t="str">
        <f t="shared" si="14"/>
        <v>SLV</v>
      </c>
      <c r="BG14" s="8" t="str">
        <f t="shared" si="15"/>
        <v>Slv 17</v>
      </c>
      <c r="BH14" s="8" t="str">
        <f t="shared" si="16"/>
        <v>SLV</v>
      </c>
      <c r="BK14" s="19" t="s">
        <v>25</v>
      </c>
      <c r="BT14" s="5">
        <f t="shared" si="17"/>
        <v>3</v>
      </c>
      <c r="BU14" s="5" t="str">
        <f t="shared" si="18"/>
        <v>28_Slv 17</v>
      </c>
      <c r="BV14" s="5">
        <f t="shared" si="19"/>
        <v>3</v>
      </c>
      <c r="BW14" s="5" t="str">
        <f t="shared" si="20"/>
        <v>Plinto_01</v>
      </c>
      <c r="BX14" s="5">
        <f t="shared" si="21"/>
        <v>28</v>
      </c>
      <c r="BY14" s="5" t="str">
        <f t="shared" si="22"/>
        <v>Slv 17</v>
      </c>
      <c r="BZ14" s="9">
        <f t="shared" si="23"/>
        <v>6886.95</v>
      </c>
      <c r="CA14" s="9">
        <f t="shared" si="24"/>
        <v>-4.1399999999999997</v>
      </c>
      <c r="CB14" s="9">
        <f t="shared" si="25"/>
        <v>-123.11</v>
      </c>
      <c r="CC14" s="9">
        <f t="shared" si="26"/>
        <v>-14.09</v>
      </c>
      <c r="CD14" s="9">
        <f t="shared" si="27"/>
        <v>41.65</v>
      </c>
      <c r="CE14" s="9">
        <f t="shared" si="28"/>
        <v>0</v>
      </c>
      <c r="CF14" s="5" t="str">
        <f t="shared" si="29"/>
        <v>SLV</v>
      </c>
      <c r="CI14" s="5">
        <f t="shared" si="30"/>
        <v>3</v>
      </c>
      <c r="CJ14" s="5" t="str">
        <f t="shared" si="31"/>
        <v>28_Slv 17</v>
      </c>
      <c r="CK14" s="5">
        <f t="shared" si="32"/>
        <v>3</v>
      </c>
      <c r="CL14" s="5" t="str">
        <f t="shared" si="33"/>
        <v>Plinto_01</v>
      </c>
      <c r="CM14" s="5">
        <f t="shared" si="34"/>
        <v>28</v>
      </c>
      <c r="CN14" s="5" t="str">
        <f t="shared" si="35"/>
        <v>Slv 17</v>
      </c>
      <c r="CO14" s="5">
        <f t="shared" si="36"/>
        <v>1003.5</v>
      </c>
      <c r="CP14" s="58">
        <f t="shared" si="37"/>
        <v>1.8</v>
      </c>
      <c r="CQ14" s="58">
        <f t="shared" si="38"/>
        <v>11.9</v>
      </c>
      <c r="CR14" s="58">
        <f t="shared" si="39"/>
        <v>12</v>
      </c>
      <c r="CS14" s="58">
        <f t="shared" si="40"/>
        <v>41</v>
      </c>
      <c r="CT14" s="10">
        <f t="shared" si="41"/>
        <v>1</v>
      </c>
      <c r="CU14" s="10">
        <f t="shared" si="42"/>
        <v>1</v>
      </c>
      <c r="CV14" s="10">
        <f t="shared" si="43"/>
        <v>1</v>
      </c>
      <c r="CW14" s="9">
        <f t="shared" si="44"/>
        <v>8870.35</v>
      </c>
      <c r="CX14" s="9">
        <f t="shared" si="45"/>
        <v>-4.1399999999999997</v>
      </c>
      <c r="CY14" s="9">
        <f t="shared" si="46"/>
        <v>-130.56200000000001</v>
      </c>
      <c r="CZ14" s="9">
        <f t="shared" si="47"/>
        <v>-14.09</v>
      </c>
      <c r="DA14" s="9">
        <f t="shared" si="48"/>
        <v>16.287999999999997</v>
      </c>
      <c r="DB14" s="9">
        <f t="shared" si="49"/>
        <v>0</v>
      </c>
      <c r="DC14" s="5" t="str">
        <f t="shared" si="50"/>
        <v>SLV</v>
      </c>
      <c r="DF14" s="5">
        <f t="shared" si="51"/>
        <v>3</v>
      </c>
      <c r="DG14" s="5" t="str">
        <f t="shared" si="52"/>
        <v>28_Slv 17</v>
      </c>
      <c r="DH14" s="5">
        <f t="shared" si="53"/>
        <v>3</v>
      </c>
      <c r="DI14" s="5" t="str">
        <f t="shared" si="54"/>
        <v>Plinto_01</v>
      </c>
      <c r="DJ14" s="5">
        <f t="shared" si="55"/>
        <v>28</v>
      </c>
      <c r="DK14" s="5" t="str">
        <f t="shared" si="56"/>
        <v>Slv 17</v>
      </c>
      <c r="DL14" s="21">
        <f t="shared" si="57"/>
        <v>8870.35</v>
      </c>
      <c r="DM14" s="21">
        <f t="shared" si="58"/>
        <v>-4.1399999999999997</v>
      </c>
      <c r="DN14" s="21">
        <f t="shared" si="59"/>
        <v>-130.56200000000001</v>
      </c>
      <c r="DO14" s="21">
        <f t="shared" si="60"/>
        <v>-14.09</v>
      </c>
      <c r="DP14" s="21">
        <f t="shared" si="61"/>
        <v>16.287999999999997</v>
      </c>
      <c r="DQ14" s="21">
        <f t="shared" si="62"/>
        <v>0</v>
      </c>
      <c r="DT14" s="39">
        <f t="shared" si="65"/>
        <v>3</v>
      </c>
      <c r="DU14" s="38" t="str">
        <f t="shared" si="65"/>
        <v>28_Slv 17</v>
      </c>
      <c r="DV14" s="39">
        <f t="shared" si="66"/>
        <v>8870.35</v>
      </c>
      <c r="DW14" s="39">
        <f t="shared" si="63"/>
        <v>-4.1399999999999997</v>
      </c>
      <c r="DX14" s="39">
        <f t="shared" si="63"/>
        <v>-130.56200000000001</v>
      </c>
      <c r="DY14" s="39">
        <f t="shared" si="63"/>
        <v>-14.09</v>
      </c>
      <c r="DZ14" s="39">
        <f t="shared" si="63"/>
        <v>16.287999999999997</v>
      </c>
      <c r="EA14" s="39">
        <f t="shared" si="63"/>
        <v>0</v>
      </c>
      <c r="EB14" s="45">
        <v>-1</v>
      </c>
    </row>
    <row r="15" spans="1:146" ht="15.6" x14ac:dyDescent="0.45">
      <c r="L15" s="45">
        <v>4</v>
      </c>
      <c r="M15" s="45" t="s">
        <v>98</v>
      </c>
      <c r="N15" s="45">
        <v>28</v>
      </c>
      <c r="O15" s="45" t="s">
        <v>137</v>
      </c>
      <c r="P15" s="45">
        <v>-6886.95</v>
      </c>
      <c r="Q15" s="45">
        <v>-14.09</v>
      </c>
      <c r="R15" s="45">
        <v>-4.1500000000000004</v>
      </c>
      <c r="S15" s="45">
        <v>0</v>
      </c>
      <c r="T15" s="45">
        <v>123.1</v>
      </c>
      <c r="U15" s="45">
        <v>42.06</v>
      </c>
      <c r="W15" s="45" t="s">
        <v>137</v>
      </c>
      <c r="X15" s="45" t="s">
        <v>24</v>
      </c>
      <c r="AA15" s="15" t="s">
        <v>18</v>
      </c>
      <c r="AB15" s="18" t="s">
        <v>17</v>
      </c>
      <c r="AC15" s="18" t="s">
        <v>16</v>
      </c>
      <c r="AD15" s="18" t="s">
        <v>15</v>
      </c>
      <c r="AE15" s="18" t="s">
        <v>14</v>
      </c>
      <c r="AF15" s="18" t="s">
        <v>13</v>
      </c>
      <c r="AG15" s="18" t="s">
        <v>12</v>
      </c>
      <c r="AS15" s="5">
        <f t="shared" si="64"/>
        <v>4</v>
      </c>
      <c r="AT15" s="9" t="str">
        <f t="shared" si="3"/>
        <v>28_Slv 1</v>
      </c>
      <c r="AU15" s="13">
        <f t="shared" si="4"/>
        <v>4</v>
      </c>
      <c r="AV15" s="13" t="str">
        <f t="shared" si="5"/>
        <v>Plinto_01</v>
      </c>
      <c r="AW15" s="13">
        <f t="shared" si="6"/>
        <v>28</v>
      </c>
      <c r="AX15" s="13" t="str">
        <f t="shared" si="7"/>
        <v>Slv 1</v>
      </c>
      <c r="AY15" s="13">
        <f t="shared" si="8"/>
        <v>-6886.95</v>
      </c>
      <c r="AZ15" s="13">
        <f t="shared" si="9"/>
        <v>-14.09</v>
      </c>
      <c r="BA15" s="13">
        <f t="shared" si="10"/>
        <v>-4.1500000000000004</v>
      </c>
      <c r="BB15" s="13">
        <f t="shared" si="11"/>
        <v>0</v>
      </c>
      <c r="BC15" s="13">
        <f t="shared" si="12"/>
        <v>123.1</v>
      </c>
      <c r="BD15" s="13">
        <f t="shared" si="13"/>
        <v>42.06</v>
      </c>
      <c r="BE15" s="12" t="str">
        <f t="shared" si="14"/>
        <v>SLV</v>
      </c>
      <c r="BG15" s="8" t="str">
        <f t="shared" si="15"/>
        <v>Slv 1</v>
      </c>
      <c r="BH15" s="8" t="str">
        <f t="shared" si="16"/>
        <v>SLV</v>
      </c>
      <c r="BK15" s="11" t="s">
        <v>18</v>
      </c>
      <c r="BL15" s="18" t="s">
        <v>17</v>
      </c>
      <c r="BM15" s="18" t="s">
        <v>16</v>
      </c>
      <c r="BN15" s="18" t="s">
        <v>15</v>
      </c>
      <c r="BO15" s="18" t="s">
        <v>14</v>
      </c>
      <c r="BP15" s="18" t="s">
        <v>13</v>
      </c>
      <c r="BQ15" s="18" t="s">
        <v>12</v>
      </c>
      <c r="BT15" s="5">
        <f t="shared" si="17"/>
        <v>4</v>
      </c>
      <c r="BU15" s="5" t="str">
        <f t="shared" si="18"/>
        <v>28_Slv 1</v>
      </c>
      <c r="BV15" s="5">
        <f t="shared" si="19"/>
        <v>4</v>
      </c>
      <c r="BW15" s="5" t="str">
        <f t="shared" si="20"/>
        <v>Plinto_01</v>
      </c>
      <c r="BX15" s="5">
        <f t="shared" si="21"/>
        <v>28</v>
      </c>
      <c r="BY15" s="5" t="str">
        <f t="shared" si="22"/>
        <v>Slv 1</v>
      </c>
      <c r="BZ15" s="9">
        <f t="shared" si="23"/>
        <v>6886.95</v>
      </c>
      <c r="CA15" s="9">
        <f t="shared" si="24"/>
        <v>4.1500000000000004</v>
      </c>
      <c r="CB15" s="9">
        <f t="shared" si="25"/>
        <v>123.1</v>
      </c>
      <c r="CC15" s="9">
        <f t="shared" si="26"/>
        <v>14.09</v>
      </c>
      <c r="CD15" s="9">
        <f t="shared" si="27"/>
        <v>-42.06</v>
      </c>
      <c r="CE15" s="9">
        <f t="shared" si="28"/>
        <v>0</v>
      </c>
      <c r="CF15" s="5" t="str">
        <f t="shared" si="29"/>
        <v>SLV</v>
      </c>
      <c r="CI15" s="5">
        <f t="shared" si="30"/>
        <v>4</v>
      </c>
      <c r="CJ15" s="5" t="str">
        <f t="shared" si="31"/>
        <v>28_Slv 1</v>
      </c>
      <c r="CK15" s="5">
        <f t="shared" si="32"/>
        <v>4</v>
      </c>
      <c r="CL15" s="5" t="str">
        <f t="shared" si="33"/>
        <v>Plinto_01</v>
      </c>
      <c r="CM15" s="5">
        <f t="shared" si="34"/>
        <v>28</v>
      </c>
      <c r="CN15" s="5" t="str">
        <f t="shared" si="35"/>
        <v>Slv 1</v>
      </c>
      <c r="CO15" s="5">
        <f t="shared" si="36"/>
        <v>1003.5</v>
      </c>
      <c r="CP15" s="58">
        <f t="shared" si="37"/>
        <v>1.8</v>
      </c>
      <c r="CQ15" s="58">
        <f t="shared" si="38"/>
        <v>11.9</v>
      </c>
      <c r="CR15" s="58">
        <f t="shared" si="39"/>
        <v>12</v>
      </c>
      <c r="CS15" s="58">
        <f t="shared" si="40"/>
        <v>41</v>
      </c>
      <c r="CT15" s="10">
        <f t="shared" si="41"/>
        <v>1</v>
      </c>
      <c r="CU15" s="10">
        <f t="shared" si="42"/>
        <v>1</v>
      </c>
      <c r="CV15" s="10">
        <f t="shared" si="43"/>
        <v>1</v>
      </c>
      <c r="CW15" s="9">
        <f t="shared" si="44"/>
        <v>8870.35</v>
      </c>
      <c r="CX15" s="9">
        <f t="shared" si="45"/>
        <v>4.1500000000000004</v>
      </c>
      <c r="CY15" s="9">
        <f t="shared" si="46"/>
        <v>130.57</v>
      </c>
      <c r="CZ15" s="9">
        <f t="shared" si="47"/>
        <v>14.09</v>
      </c>
      <c r="DA15" s="9">
        <f t="shared" si="48"/>
        <v>-16.698</v>
      </c>
      <c r="DB15" s="9">
        <f t="shared" si="49"/>
        <v>0</v>
      </c>
      <c r="DC15" s="5" t="str">
        <f t="shared" si="50"/>
        <v>SLV</v>
      </c>
      <c r="DF15" s="5">
        <f t="shared" si="51"/>
        <v>4</v>
      </c>
      <c r="DG15" s="5" t="str">
        <f t="shared" si="52"/>
        <v>28_Slv 1</v>
      </c>
      <c r="DH15" s="5">
        <f t="shared" si="53"/>
        <v>4</v>
      </c>
      <c r="DI15" s="5" t="str">
        <f t="shared" si="54"/>
        <v>Plinto_01</v>
      </c>
      <c r="DJ15" s="5">
        <f t="shared" si="55"/>
        <v>28</v>
      </c>
      <c r="DK15" s="5" t="str">
        <f t="shared" si="56"/>
        <v>Slv 1</v>
      </c>
      <c r="DL15" s="21">
        <f t="shared" si="57"/>
        <v>8870.35</v>
      </c>
      <c r="DM15" s="21">
        <f t="shared" si="58"/>
        <v>4.1500000000000004</v>
      </c>
      <c r="DN15" s="21">
        <f t="shared" si="59"/>
        <v>130.57</v>
      </c>
      <c r="DO15" s="21">
        <f t="shared" si="60"/>
        <v>14.09</v>
      </c>
      <c r="DP15" s="21">
        <f t="shared" si="61"/>
        <v>-16.698</v>
      </c>
      <c r="DQ15" s="21">
        <f t="shared" si="62"/>
        <v>0</v>
      </c>
      <c r="DT15" s="39">
        <f t="shared" si="65"/>
        <v>4</v>
      </c>
      <c r="DU15" s="38" t="str">
        <f t="shared" si="65"/>
        <v>28_Slv 1</v>
      </c>
      <c r="DV15" s="39">
        <f t="shared" si="66"/>
        <v>8870.35</v>
      </c>
      <c r="DW15" s="39">
        <f t="shared" si="63"/>
        <v>4.1500000000000004</v>
      </c>
      <c r="DX15" s="39">
        <f t="shared" si="63"/>
        <v>130.57</v>
      </c>
      <c r="DY15" s="39">
        <f t="shared" si="63"/>
        <v>14.09</v>
      </c>
      <c r="DZ15" s="39">
        <f t="shared" si="63"/>
        <v>-16.698</v>
      </c>
      <c r="EA15" s="39">
        <f t="shared" si="63"/>
        <v>0</v>
      </c>
      <c r="EB15" s="45">
        <v>-1</v>
      </c>
    </row>
    <row r="16" spans="1:146" ht="15.6" x14ac:dyDescent="0.45">
      <c r="L16" s="45">
        <v>5</v>
      </c>
      <c r="M16" s="45" t="s">
        <v>98</v>
      </c>
      <c r="N16" s="45">
        <v>28</v>
      </c>
      <c r="O16" s="45" t="s">
        <v>136</v>
      </c>
      <c r="P16" s="45">
        <v>-6886.95</v>
      </c>
      <c r="Q16" s="45">
        <v>14.09</v>
      </c>
      <c r="R16" s="45">
        <v>4.1399999999999997</v>
      </c>
      <c r="S16" s="45">
        <v>0</v>
      </c>
      <c r="T16" s="45">
        <v>-123.11</v>
      </c>
      <c r="U16" s="45">
        <v>-41.65</v>
      </c>
      <c r="W16" s="45" t="s">
        <v>136</v>
      </c>
      <c r="X16" s="45" t="s">
        <v>24</v>
      </c>
      <c r="AA16" s="15"/>
      <c r="AB16" s="17">
        <v>-1</v>
      </c>
      <c r="AC16" s="17">
        <v>-1</v>
      </c>
      <c r="AD16" s="17">
        <v>1</v>
      </c>
      <c r="AE16" s="17">
        <v>-1</v>
      </c>
      <c r="AF16" s="17">
        <v>-1</v>
      </c>
      <c r="AG16" s="17">
        <v>-1</v>
      </c>
      <c r="AS16" s="5">
        <f t="shared" si="64"/>
        <v>5</v>
      </c>
      <c r="AT16" s="9" t="str">
        <f t="shared" si="3"/>
        <v>28_Slv 17</v>
      </c>
      <c r="AU16" s="13">
        <f t="shared" si="4"/>
        <v>5</v>
      </c>
      <c r="AV16" s="13" t="str">
        <f t="shared" si="5"/>
        <v>Plinto_01</v>
      </c>
      <c r="AW16" s="13">
        <f t="shared" si="6"/>
        <v>28</v>
      </c>
      <c r="AX16" s="13" t="str">
        <f t="shared" si="7"/>
        <v>Slv 17</v>
      </c>
      <c r="AY16" s="13">
        <f t="shared" si="8"/>
        <v>-6886.95</v>
      </c>
      <c r="AZ16" s="13">
        <f t="shared" si="9"/>
        <v>14.09</v>
      </c>
      <c r="BA16" s="13">
        <f t="shared" si="10"/>
        <v>4.1399999999999997</v>
      </c>
      <c r="BB16" s="13">
        <f t="shared" si="11"/>
        <v>0</v>
      </c>
      <c r="BC16" s="13">
        <f t="shared" si="12"/>
        <v>-123.11</v>
      </c>
      <c r="BD16" s="13">
        <f t="shared" si="13"/>
        <v>-41.65</v>
      </c>
      <c r="BE16" s="12" t="str">
        <f t="shared" si="14"/>
        <v>SLV</v>
      </c>
      <c r="BG16" s="8" t="str">
        <f t="shared" si="15"/>
        <v>Slv 17</v>
      </c>
      <c r="BH16" s="8" t="str">
        <f t="shared" si="16"/>
        <v>SLV</v>
      </c>
      <c r="BK16" s="11"/>
      <c r="BL16" s="5">
        <f t="shared" ref="BL16:BQ17" si="67">AB16</f>
        <v>-1</v>
      </c>
      <c r="BM16" s="5">
        <f t="shared" si="67"/>
        <v>-1</v>
      </c>
      <c r="BN16" s="5">
        <f t="shared" si="67"/>
        <v>1</v>
      </c>
      <c r="BO16" s="5">
        <f t="shared" si="67"/>
        <v>-1</v>
      </c>
      <c r="BP16" s="5">
        <f t="shared" si="67"/>
        <v>-1</v>
      </c>
      <c r="BQ16" s="5">
        <f t="shared" si="67"/>
        <v>-1</v>
      </c>
      <c r="BT16" s="5">
        <f t="shared" si="17"/>
        <v>5</v>
      </c>
      <c r="BU16" s="5" t="str">
        <f t="shared" si="18"/>
        <v>28_Slv 17</v>
      </c>
      <c r="BV16" s="5">
        <f t="shared" si="19"/>
        <v>5</v>
      </c>
      <c r="BW16" s="5" t="str">
        <f t="shared" si="20"/>
        <v>Plinto_01</v>
      </c>
      <c r="BX16" s="5">
        <f t="shared" si="21"/>
        <v>28</v>
      </c>
      <c r="BY16" s="5" t="str">
        <f t="shared" si="22"/>
        <v>Slv 17</v>
      </c>
      <c r="BZ16" s="9">
        <f t="shared" si="23"/>
        <v>6886.95</v>
      </c>
      <c r="CA16" s="9">
        <f t="shared" si="24"/>
        <v>-4.1399999999999997</v>
      </c>
      <c r="CB16" s="9">
        <f t="shared" si="25"/>
        <v>-123.11</v>
      </c>
      <c r="CC16" s="9">
        <f t="shared" si="26"/>
        <v>-14.09</v>
      </c>
      <c r="CD16" s="9">
        <f t="shared" si="27"/>
        <v>41.65</v>
      </c>
      <c r="CE16" s="9">
        <f t="shared" si="28"/>
        <v>0</v>
      </c>
      <c r="CF16" s="5" t="str">
        <f t="shared" si="29"/>
        <v>SLV</v>
      </c>
      <c r="CI16" s="5">
        <f t="shared" si="30"/>
        <v>5</v>
      </c>
      <c r="CJ16" s="5" t="str">
        <f t="shared" si="31"/>
        <v>28_Slv 17</v>
      </c>
      <c r="CK16" s="5">
        <f t="shared" si="32"/>
        <v>5</v>
      </c>
      <c r="CL16" s="5" t="str">
        <f t="shared" si="33"/>
        <v>Plinto_01</v>
      </c>
      <c r="CM16" s="5">
        <f t="shared" si="34"/>
        <v>28</v>
      </c>
      <c r="CN16" s="5" t="str">
        <f t="shared" si="35"/>
        <v>Slv 17</v>
      </c>
      <c r="CO16" s="5">
        <f t="shared" si="36"/>
        <v>1003.5</v>
      </c>
      <c r="CP16" s="58">
        <f t="shared" si="37"/>
        <v>1.8</v>
      </c>
      <c r="CQ16" s="58">
        <f t="shared" si="38"/>
        <v>11.9</v>
      </c>
      <c r="CR16" s="58">
        <f t="shared" si="39"/>
        <v>12</v>
      </c>
      <c r="CS16" s="58">
        <f t="shared" si="40"/>
        <v>41</v>
      </c>
      <c r="CT16" s="10">
        <f t="shared" si="41"/>
        <v>1</v>
      </c>
      <c r="CU16" s="10">
        <f t="shared" si="42"/>
        <v>1</v>
      </c>
      <c r="CV16" s="10">
        <f t="shared" si="43"/>
        <v>1</v>
      </c>
      <c r="CW16" s="9">
        <f t="shared" si="44"/>
        <v>8870.35</v>
      </c>
      <c r="CX16" s="9">
        <f t="shared" si="45"/>
        <v>-4.1399999999999997</v>
      </c>
      <c r="CY16" s="9">
        <f t="shared" si="46"/>
        <v>-130.56200000000001</v>
      </c>
      <c r="CZ16" s="9">
        <f t="shared" si="47"/>
        <v>-14.09</v>
      </c>
      <c r="DA16" s="9">
        <f t="shared" si="48"/>
        <v>16.287999999999997</v>
      </c>
      <c r="DB16" s="9">
        <f t="shared" si="49"/>
        <v>0</v>
      </c>
      <c r="DC16" s="5" t="str">
        <f t="shared" si="50"/>
        <v>SLV</v>
      </c>
      <c r="DF16" s="5">
        <f t="shared" si="51"/>
        <v>5</v>
      </c>
      <c r="DG16" s="5" t="str">
        <f t="shared" si="52"/>
        <v>28_Slv 17</v>
      </c>
      <c r="DH16" s="5">
        <f t="shared" si="53"/>
        <v>5</v>
      </c>
      <c r="DI16" s="5" t="str">
        <f t="shared" si="54"/>
        <v>Plinto_01</v>
      </c>
      <c r="DJ16" s="5">
        <f t="shared" si="55"/>
        <v>28</v>
      </c>
      <c r="DK16" s="5" t="str">
        <f t="shared" si="56"/>
        <v>Slv 17</v>
      </c>
      <c r="DL16" s="21">
        <f t="shared" si="57"/>
        <v>8870.35</v>
      </c>
      <c r="DM16" s="21">
        <f t="shared" si="58"/>
        <v>-4.1399999999999997</v>
      </c>
      <c r="DN16" s="21">
        <f t="shared" si="59"/>
        <v>-130.56200000000001</v>
      </c>
      <c r="DO16" s="21">
        <f t="shared" si="60"/>
        <v>-14.09</v>
      </c>
      <c r="DP16" s="21">
        <f t="shared" si="61"/>
        <v>16.287999999999997</v>
      </c>
      <c r="DQ16" s="21">
        <f t="shared" si="62"/>
        <v>0</v>
      </c>
      <c r="DT16" s="39">
        <f t="shared" si="65"/>
        <v>5</v>
      </c>
      <c r="DU16" s="38" t="str">
        <f t="shared" si="65"/>
        <v>28_Slv 17</v>
      </c>
      <c r="DV16" s="39">
        <f t="shared" si="66"/>
        <v>8870.35</v>
      </c>
      <c r="DW16" s="39">
        <f t="shared" si="63"/>
        <v>-4.1399999999999997</v>
      </c>
      <c r="DX16" s="39">
        <f t="shared" si="63"/>
        <v>-130.56200000000001</v>
      </c>
      <c r="DY16" s="39">
        <f t="shared" si="63"/>
        <v>-14.09</v>
      </c>
      <c r="DZ16" s="39">
        <f t="shared" si="63"/>
        <v>16.287999999999997</v>
      </c>
      <c r="EA16" s="39">
        <f t="shared" si="63"/>
        <v>0</v>
      </c>
      <c r="EB16" s="45">
        <v>-1</v>
      </c>
    </row>
    <row r="17" spans="4:132" ht="15.6" x14ac:dyDescent="0.45">
      <c r="D17"/>
      <c r="E17"/>
      <c r="F17"/>
      <c r="G17"/>
      <c r="H17"/>
      <c r="I17"/>
      <c r="J17"/>
      <c r="L17" s="45">
        <v>6</v>
      </c>
      <c r="M17" s="45" t="s">
        <v>98</v>
      </c>
      <c r="N17" s="45">
        <v>28</v>
      </c>
      <c r="O17" s="45" t="s">
        <v>137</v>
      </c>
      <c r="P17" s="45">
        <v>-6886.95</v>
      </c>
      <c r="Q17" s="45">
        <v>-14.09</v>
      </c>
      <c r="R17" s="45">
        <v>-4.1500000000000004</v>
      </c>
      <c r="S17" s="45">
        <v>0</v>
      </c>
      <c r="T17" s="45">
        <v>123.1</v>
      </c>
      <c r="U17" s="45">
        <v>42.06</v>
      </c>
      <c r="W17" s="45" t="s">
        <v>137</v>
      </c>
      <c r="X17" s="45" t="s">
        <v>24</v>
      </c>
      <c r="AA17" s="15" t="s">
        <v>8</v>
      </c>
      <c r="AB17" s="17" t="s">
        <v>16</v>
      </c>
      <c r="AC17" s="17" t="s">
        <v>17</v>
      </c>
      <c r="AD17" s="17" t="s">
        <v>15</v>
      </c>
      <c r="AE17" s="17" t="s">
        <v>14</v>
      </c>
      <c r="AF17" s="17" t="s">
        <v>12</v>
      </c>
      <c r="AG17" s="17" t="s">
        <v>13</v>
      </c>
      <c r="AK17"/>
      <c r="AL17"/>
      <c r="AM17"/>
      <c r="AN17"/>
      <c r="AO17"/>
      <c r="AS17" s="5">
        <f t="shared" si="64"/>
        <v>6</v>
      </c>
      <c r="AT17" s="9" t="str">
        <f t="shared" si="3"/>
        <v>28_Slv 1</v>
      </c>
      <c r="AU17" s="13">
        <f t="shared" si="4"/>
        <v>6</v>
      </c>
      <c r="AV17" s="13" t="str">
        <f t="shared" si="5"/>
        <v>Plinto_01</v>
      </c>
      <c r="AW17" s="13">
        <f t="shared" si="6"/>
        <v>28</v>
      </c>
      <c r="AX17" s="13" t="str">
        <f t="shared" si="7"/>
        <v>Slv 1</v>
      </c>
      <c r="AY17" s="13">
        <f t="shared" si="8"/>
        <v>-6886.95</v>
      </c>
      <c r="AZ17" s="13">
        <f t="shared" si="9"/>
        <v>-14.09</v>
      </c>
      <c r="BA17" s="13">
        <f t="shared" si="10"/>
        <v>-4.1500000000000004</v>
      </c>
      <c r="BB17" s="13">
        <f t="shared" si="11"/>
        <v>0</v>
      </c>
      <c r="BC17" s="13">
        <f t="shared" si="12"/>
        <v>123.1</v>
      </c>
      <c r="BD17" s="13">
        <f t="shared" si="13"/>
        <v>42.06</v>
      </c>
      <c r="BE17" s="12" t="str">
        <f t="shared" si="14"/>
        <v>SLV</v>
      </c>
      <c r="BG17" s="8" t="str">
        <f t="shared" si="15"/>
        <v>Slv 1</v>
      </c>
      <c r="BH17" s="8" t="str">
        <f t="shared" si="16"/>
        <v>SLV</v>
      </c>
      <c r="BK17" s="11" t="s">
        <v>8</v>
      </c>
      <c r="BL17" s="5" t="str">
        <f t="shared" si="67"/>
        <v>Fx</v>
      </c>
      <c r="BM17" s="5" t="str">
        <f t="shared" si="67"/>
        <v>Fz</v>
      </c>
      <c r="BN17" s="5" t="str">
        <f t="shared" si="67"/>
        <v>Myy</v>
      </c>
      <c r="BO17" s="5" t="str">
        <f t="shared" si="67"/>
        <v>Fy</v>
      </c>
      <c r="BP17" s="5" t="str">
        <f t="shared" si="67"/>
        <v>Mzz</v>
      </c>
      <c r="BQ17" s="5" t="str">
        <f t="shared" si="67"/>
        <v>Mxx</v>
      </c>
      <c r="BT17" s="5">
        <f t="shared" si="17"/>
        <v>6</v>
      </c>
      <c r="BU17" s="5" t="str">
        <f t="shared" si="18"/>
        <v>28_Slv 1</v>
      </c>
      <c r="BV17" s="5">
        <f t="shared" si="19"/>
        <v>6</v>
      </c>
      <c r="BW17" s="5" t="str">
        <f t="shared" si="20"/>
        <v>Plinto_01</v>
      </c>
      <c r="BX17" s="5">
        <f t="shared" si="21"/>
        <v>28</v>
      </c>
      <c r="BY17" s="5" t="str">
        <f t="shared" si="22"/>
        <v>Slv 1</v>
      </c>
      <c r="BZ17" s="9">
        <f t="shared" si="23"/>
        <v>6886.95</v>
      </c>
      <c r="CA17" s="9">
        <f t="shared" si="24"/>
        <v>4.1500000000000004</v>
      </c>
      <c r="CB17" s="9">
        <f t="shared" si="25"/>
        <v>123.1</v>
      </c>
      <c r="CC17" s="9">
        <f t="shared" si="26"/>
        <v>14.09</v>
      </c>
      <c r="CD17" s="9">
        <f t="shared" si="27"/>
        <v>-42.06</v>
      </c>
      <c r="CE17" s="9">
        <f t="shared" si="28"/>
        <v>0</v>
      </c>
      <c r="CF17" s="5" t="str">
        <f t="shared" si="29"/>
        <v>SLV</v>
      </c>
      <c r="CI17" s="5">
        <f t="shared" si="30"/>
        <v>6</v>
      </c>
      <c r="CJ17" s="5" t="str">
        <f t="shared" si="31"/>
        <v>28_Slv 1</v>
      </c>
      <c r="CK17" s="5">
        <f t="shared" si="32"/>
        <v>6</v>
      </c>
      <c r="CL17" s="5" t="str">
        <f t="shared" si="33"/>
        <v>Plinto_01</v>
      </c>
      <c r="CM17" s="5">
        <f t="shared" si="34"/>
        <v>28</v>
      </c>
      <c r="CN17" s="5" t="str">
        <f t="shared" si="35"/>
        <v>Slv 1</v>
      </c>
      <c r="CO17" s="5">
        <f t="shared" si="36"/>
        <v>1003.5</v>
      </c>
      <c r="CP17" s="58">
        <f t="shared" si="37"/>
        <v>1.8</v>
      </c>
      <c r="CQ17" s="58">
        <f t="shared" si="38"/>
        <v>11.9</v>
      </c>
      <c r="CR17" s="58">
        <f t="shared" si="39"/>
        <v>12</v>
      </c>
      <c r="CS17" s="58">
        <f t="shared" si="40"/>
        <v>41</v>
      </c>
      <c r="CT17" s="10">
        <f t="shared" si="41"/>
        <v>1</v>
      </c>
      <c r="CU17" s="10">
        <f t="shared" si="42"/>
        <v>1</v>
      </c>
      <c r="CV17" s="10">
        <f t="shared" si="43"/>
        <v>1</v>
      </c>
      <c r="CW17" s="9">
        <f t="shared" si="44"/>
        <v>8870.35</v>
      </c>
      <c r="CX17" s="9">
        <f t="shared" si="45"/>
        <v>4.1500000000000004</v>
      </c>
      <c r="CY17" s="9">
        <f t="shared" si="46"/>
        <v>130.57</v>
      </c>
      <c r="CZ17" s="9">
        <f t="shared" si="47"/>
        <v>14.09</v>
      </c>
      <c r="DA17" s="9">
        <f t="shared" si="48"/>
        <v>-16.698</v>
      </c>
      <c r="DB17" s="9">
        <f t="shared" si="49"/>
        <v>0</v>
      </c>
      <c r="DC17" s="5" t="str">
        <f t="shared" si="50"/>
        <v>SLV</v>
      </c>
      <c r="DF17" s="5">
        <f t="shared" si="51"/>
        <v>6</v>
      </c>
      <c r="DG17" s="5" t="str">
        <f t="shared" si="52"/>
        <v>28_Slv 1</v>
      </c>
      <c r="DH17" s="5">
        <f t="shared" si="53"/>
        <v>6</v>
      </c>
      <c r="DI17" s="5" t="str">
        <f t="shared" si="54"/>
        <v>Plinto_01</v>
      </c>
      <c r="DJ17" s="5">
        <f t="shared" si="55"/>
        <v>28</v>
      </c>
      <c r="DK17" s="5" t="str">
        <f t="shared" si="56"/>
        <v>Slv 1</v>
      </c>
      <c r="DL17" s="21">
        <f t="shared" si="57"/>
        <v>8870.35</v>
      </c>
      <c r="DM17" s="21">
        <f t="shared" si="58"/>
        <v>4.1500000000000004</v>
      </c>
      <c r="DN17" s="21">
        <f t="shared" si="59"/>
        <v>130.57</v>
      </c>
      <c r="DO17" s="21">
        <f t="shared" si="60"/>
        <v>14.09</v>
      </c>
      <c r="DP17" s="21">
        <f t="shared" si="61"/>
        <v>-16.698</v>
      </c>
      <c r="DQ17" s="21">
        <f t="shared" si="62"/>
        <v>0</v>
      </c>
      <c r="DT17" s="39">
        <f t="shared" si="65"/>
        <v>6</v>
      </c>
      <c r="DU17" s="38" t="str">
        <f t="shared" si="65"/>
        <v>28_Slv 1</v>
      </c>
      <c r="DV17" s="39">
        <f t="shared" si="66"/>
        <v>8870.35</v>
      </c>
      <c r="DW17" s="39">
        <f t="shared" si="63"/>
        <v>4.1500000000000004</v>
      </c>
      <c r="DX17" s="39">
        <f t="shared" si="63"/>
        <v>130.57</v>
      </c>
      <c r="DY17" s="39">
        <f t="shared" si="63"/>
        <v>14.09</v>
      </c>
      <c r="DZ17" s="39">
        <f t="shared" si="63"/>
        <v>-16.698</v>
      </c>
      <c r="EA17" s="39">
        <f t="shared" si="63"/>
        <v>0</v>
      </c>
      <c r="EB17" s="45">
        <v>-1</v>
      </c>
    </row>
    <row r="18" spans="4:132" x14ac:dyDescent="0.45">
      <c r="D18" s="19" t="s">
        <v>23</v>
      </c>
      <c r="E18"/>
      <c r="F18"/>
      <c r="G18"/>
      <c r="H18"/>
      <c r="I18"/>
      <c r="J18"/>
      <c r="L18" s="45">
        <v>7</v>
      </c>
      <c r="M18" s="45" t="s">
        <v>98</v>
      </c>
      <c r="N18" s="45">
        <v>28</v>
      </c>
      <c r="O18" s="45" t="s">
        <v>137</v>
      </c>
      <c r="P18" s="45">
        <v>-6886.95</v>
      </c>
      <c r="Q18" s="45">
        <v>-14.09</v>
      </c>
      <c r="R18" s="45">
        <v>-4.1500000000000004</v>
      </c>
      <c r="S18" s="45">
        <v>0</v>
      </c>
      <c r="T18" s="45">
        <v>123.1</v>
      </c>
      <c r="U18" s="45">
        <v>42.06</v>
      </c>
      <c r="W18" s="45" t="s">
        <v>137</v>
      </c>
      <c r="X18" s="45" t="s">
        <v>24</v>
      </c>
      <c r="AA18"/>
      <c r="AB18"/>
      <c r="AC18"/>
      <c r="AD18"/>
      <c r="AE18"/>
      <c r="AF18"/>
      <c r="AG18"/>
      <c r="AK18" s="19" t="s">
        <v>22</v>
      </c>
      <c r="AL18"/>
      <c r="AM18"/>
      <c r="AN18"/>
      <c r="AO18"/>
      <c r="AS18" s="5">
        <f t="shared" si="64"/>
        <v>7</v>
      </c>
      <c r="AT18" s="9" t="str">
        <f t="shared" si="3"/>
        <v>28_Slv 1</v>
      </c>
      <c r="AU18" s="13">
        <f t="shared" si="4"/>
        <v>7</v>
      </c>
      <c r="AV18" s="13" t="str">
        <f t="shared" si="5"/>
        <v>Plinto_01</v>
      </c>
      <c r="AW18" s="13">
        <f t="shared" si="6"/>
        <v>28</v>
      </c>
      <c r="AX18" s="13" t="str">
        <f t="shared" si="7"/>
        <v>Slv 1</v>
      </c>
      <c r="AY18" s="13">
        <f t="shared" si="8"/>
        <v>-6886.95</v>
      </c>
      <c r="AZ18" s="13">
        <f t="shared" si="9"/>
        <v>-14.09</v>
      </c>
      <c r="BA18" s="13">
        <f t="shared" si="10"/>
        <v>-4.1500000000000004</v>
      </c>
      <c r="BB18" s="13">
        <f t="shared" si="11"/>
        <v>0</v>
      </c>
      <c r="BC18" s="13">
        <f t="shared" si="12"/>
        <v>123.1</v>
      </c>
      <c r="BD18" s="13">
        <f t="shared" si="13"/>
        <v>42.06</v>
      </c>
      <c r="BE18" s="12" t="str">
        <f t="shared" si="14"/>
        <v>SLV</v>
      </c>
      <c r="BG18" s="8" t="str">
        <f t="shared" si="15"/>
        <v>Slv 1</v>
      </c>
      <c r="BH18" s="8" t="str">
        <f t="shared" si="16"/>
        <v>SLV</v>
      </c>
      <c r="BK18"/>
      <c r="BL18"/>
      <c r="BM18"/>
      <c r="BN18"/>
      <c r="BO18"/>
      <c r="BP18"/>
      <c r="BQ18"/>
      <c r="BT18" s="5">
        <f t="shared" si="17"/>
        <v>7</v>
      </c>
      <c r="BU18" s="5" t="str">
        <f t="shared" si="18"/>
        <v>28_Slv 1</v>
      </c>
      <c r="BV18" s="5">
        <f t="shared" si="19"/>
        <v>7</v>
      </c>
      <c r="BW18" s="5" t="str">
        <f t="shared" si="20"/>
        <v>Plinto_01</v>
      </c>
      <c r="BX18" s="5">
        <f t="shared" si="21"/>
        <v>28</v>
      </c>
      <c r="BY18" s="5" t="str">
        <f t="shared" si="22"/>
        <v>Slv 1</v>
      </c>
      <c r="BZ18" s="9">
        <f t="shared" si="23"/>
        <v>6886.95</v>
      </c>
      <c r="CA18" s="9">
        <f t="shared" si="24"/>
        <v>4.1500000000000004</v>
      </c>
      <c r="CB18" s="9">
        <f t="shared" si="25"/>
        <v>123.1</v>
      </c>
      <c r="CC18" s="9">
        <f t="shared" si="26"/>
        <v>14.09</v>
      </c>
      <c r="CD18" s="9">
        <f t="shared" si="27"/>
        <v>-42.06</v>
      </c>
      <c r="CE18" s="9">
        <f t="shared" si="28"/>
        <v>0</v>
      </c>
      <c r="CF18" s="5" t="str">
        <f t="shared" si="29"/>
        <v>SLV</v>
      </c>
      <c r="CI18" s="5">
        <f t="shared" si="30"/>
        <v>7</v>
      </c>
      <c r="CJ18" s="5" t="str">
        <f t="shared" si="31"/>
        <v>28_Slv 1</v>
      </c>
      <c r="CK18" s="5">
        <f t="shared" si="32"/>
        <v>7</v>
      </c>
      <c r="CL18" s="5" t="str">
        <f t="shared" si="33"/>
        <v>Plinto_01</v>
      </c>
      <c r="CM18" s="5">
        <f t="shared" si="34"/>
        <v>28</v>
      </c>
      <c r="CN18" s="5" t="str">
        <f t="shared" si="35"/>
        <v>Slv 1</v>
      </c>
      <c r="CO18" s="5">
        <f t="shared" si="36"/>
        <v>1003.5</v>
      </c>
      <c r="CP18" s="58">
        <f t="shared" si="37"/>
        <v>1.8</v>
      </c>
      <c r="CQ18" s="58">
        <f t="shared" si="38"/>
        <v>11.9</v>
      </c>
      <c r="CR18" s="58">
        <f t="shared" si="39"/>
        <v>12</v>
      </c>
      <c r="CS18" s="58">
        <f t="shared" si="40"/>
        <v>41</v>
      </c>
      <c r="CT18" s="10">
        <f t="shared" si="41"/>
        <v>1</v>
      </c>
      <c r="CU18" s="10">
        <f t="shared" si="42"/>
        <v>1</v>
      </c>
      <c r="CV18" s="10">
        <f t="shared" si="43"/>
        <v>1</v>
      </c>
      <c r="CW18" s="9">
        <f t="shared" si="44"/>
        <v>8870.35</v>
      </c>
      <c r="CX18" s="9">
        <f t="shared" si="45"/>
        <v>4.1500000000000004</v>
      </c>
      <c r="CY18" s="9">
        <f t="shared" si="46"/>
        <v>130.57</v>
      </c>
      <c r="CZ18" s="9">
        <f t="shared" si="47"/>
        <v>14.09</v>
      </c>
      <c r="DA18" s="9">
        <f t="shared" si="48"/>
        <v>-16.698</v>
      </c>
      <c r="DB18" s="9">
        <f t="shared" si="49"/>
        <v>0</v>
      </c>
      <c r="DC18" s="5" t="str">
        <f t="shared" si="50"/>
        <v>SLV</v>
      </c>
      <c r="DF18" s="5">
        <f t="shared" si="51"/>
        <v>7</v>
      </c>
      <c r="DG18" s="5" t="str">
        <f t="shared" si="52"/>
        <v>28_Slv 1</v>
      </c>
      <c r="DH18" s="5">
        <f t="shared" si="53"/>
        <v>7</v>
      </c>
      <c r="DI18" s="5" t="str">
        <f t="shared" si="54"/>
        <v>Plinto_01</v>
      </c>
      <c r="DJ18" s="5">
        <f t="shared" si="55"/>
        <v>28</v>
      </c>
      <c r="DK18" s="5" t="str">
        <f t="shared" si="56"/>
        <v>Slv 1</v>
      </c>
      <c r="DL18" s="21">
        <f t="shared" si="57"/>
        <v>8870.35</v>
      </c>
      <c r="DM18" s="21">
        <f t="shared" si="58"/>
        <v>4.1500000000000004</v>
      </c>
      <c r="DN18" s="21">
        <f t="shared" si="59"/>
        <v>130.57</v>
      </c>
      <c r="DO18" s="21">
        <f t="shared" si="60"/>
        <v>14.09</v>
      </c>
      <c r="DP18" s="21">
        <f t="shared" si="61"/>
        <v>-16.698</v>
      </c>
      <c r="DQ18" s="21">
        <f t="shared" si="62"/>
        <v>0</v>
      </c>
      <c r="DT18" s="39">
        <f t="shared" si="65"/>
        <v>7</v>
      </c>
      <c r="DU18" s="38" t="str">
        <f t="shared" si="65"/>
        <v>28_Slv 1</v>
      </c>
      <c r="DV18" s="39">
        <f t="shared" si="66"/>
        <v>8870.35</v>
      </c>
      <c r="DW18" s="39">
        <f t="shared" si="63"/>
        <v>4.1500000000000004</v>
      </c>
      <c r="DX18" s="39">
        <f t="shared" si="63"/>
        <v>130.57</v>
      </c>
      <c r="DY18" s="39">
        <f t="shared" si="63"/>
        <v>14.09</v>
      </c>
      <c r="DZ18" s="39">
        <f t="shared" si="63"/>
        <v>-16.698</v>
      </c>
      <c r="EA18" s="39">
        <f t="shared" si="63"/>
        <v>0</v>
      </c>
      <c r="EB18" s="45">
        <v>-1</v>
      </c>
    </row>
    <row r="19" spans="4:132" x14ac:dyDescent="0.45">
      <c r="D19" s="8"/>
      <c r="E19" s="8"/>
      <c r="F19" s="8"/>
      <c r="G19" s="8"/>
      <c r="H19" s="8"/>
      <c r="I19" s="8"/>
      <c r="J19" s="8"/>
      <c r="L19" s="45">
        <v>8</v>
      </c>
      <c r="M19" s="45" t="s">
        <v>98</v>
      </c>
      <c r="N19" s="45">
        <v>28</v>
      </c>
      <c r="O19" s="45" t="s">
        <v>136</v>
      </c>
      <c r="P19" s="45">
        <v>-6886.95</v>
      </c>
      <c r="Q19" s="45">
        <v>14.09</v>
      </c>
      <c r="R19" s="45">
        <v>4.1399999999999997</v>
      </c>
      <c r="S19" s="45">
        <v>0</v>
      </c>
      <c r="T19" s="45">
        <v>-123.11</v>
      </c>
      <c r="U19" s="45">
        <v>-41.65</v>
      </c>
      <c r="W19" s="45" t="s">
        <v>136</v>
      </c>
      <c r="X19" s="45" t="s">
        <v>24</v>
      </c>
      <c r="AK19" s="8"/>
      <c r="AL19" s="8"/>
      <c r="AM19" s="8"/>
      <c r="AN19" s="8"/>
      <c r="AO19" s="8"/>
      <c r="AS19" s="5">
        <f t="shared" si="64"/>
        <v>8</v>
      </c>
      <c r="AT19" s="9" t="str">
        <f t="shared" si="3"/>
        <v>28_Slv 17</v>
      </c>
      <c r="AU19" s="13">
        <f t="shared" si="4"/>
        <v>8</v>
      </c>
      <c r="AV19" s="13" t="str">
        <f t="shared" si="5"/>
        <v>Plinto_01</v>
      </c>
      <c r="AW19" s="13">
        <f t="shared" si="6"/>
        <v>28</v>
      </c>
      <c r="AX19" s="13" t="str">
        <f t="shared" si="7"/>
        <v>Slv 17</v>
      </c>
      <c r="AY19" s="13">
        <f t="shared" si="8"/>
        <v>-6886.95</v>
      </c>
      <c r="AZ19" s="13">
        <f t="shared" si="9"/>
        <v>14.09</v>
      </c>
      <c r="BA19" s="13">
        <f t="shared" si="10"/>
        <v>4.1399999999999997</v>
      </c>
      <c r="BB19" s="13">
        <f t="shared" si="11"/>
        <v>0</v>
      </c>
      <c r="BC19" s="13">
        <f t="shared" si="12"/>
        <v>-123.11</v>
      </c>
      <c r="BD19" s="13">
        <f t="shared" si="13"/>
        <v>-41.65</v>
      </c>
      <c r="BE19" s="12" t="str">
        <f t="shared" si="14"/>
        <v>SLV</v>
      </c>
      <c r="BG19" s="8" t="str">
        <f t="shared" si="15"/>
        <v>Slv 17</v>
      </c>
      <c r="BH19" s="8" t="str">
        <f t="shared" si="16"/>
        <v>SLV</v>
      </c>
      <c r="BT19" s="5">
        <f t="shared" si="17"/>
        <v>8</v>
      </c>
      <c r="BU19" s="5" t="str">
        <f t="shared" si="18"/>
        <v>28_Slv 17</v>
      </c>
      <c r="BV19" s="5">
        <f t="shared" si="19"/>
        <v>8</v>
      </c>
      <c r="BW19" s="5" t="str">
        <f t="shared" si="20"/>
        <v>Plinto_01</v>
      </c>
      <c r="BX19" s="5">
        <f t="shared" si="21"/>
        <v>28</v>
      </c>
      <c r="BY19" s="5" t="str">
        <f t="shared" si="22"/>
        <v>Slv 17</v>
      </c>
      <c r="BZ19" s="9">
        <f t="shared" si="23"/>
        <v>6886.95</v>
      </c>
      <c r="CA19" s="9">
        <f t="shared" si="24"/>
        <v>-4.1399999999999997</v>
      </c>
      <c r="CB19" s="9">
        <f t="shared" si="25"/>
        <v>-123.11</v>
      </c>
      <c r="CC19" s="9">
        <f t="shared" si="26"/>
        <v>-14.09</v>
      </c>
      <c r="CD19" s="9">
        <f t="shared" si="27"/>
        <v>41.65</v>
      </c>
      <c r="CE19" s="9">
        <f t="shared" si="28"/>
        <v>0</v>
      </c>
      <c r="CF19" s="5" t="str">
        <f t="shared" si="29"/>
        <v>SLV</v>
      </c>
      <c r="CI19" s="5">
        <f t="shared" si="30"/>
        <v>8</v>
      </c>
      <c r="CJ19" s="5" t="str">
        <f t="shared" si="31"/>
        <v>28_Slv 17</v>
      </c>
      <c r="CK19" s="5">
        <f t="shared" si="32"/>
        <v>8</v>
      </c>
      <c r="CL19" s="5" t="str">
        <f t="shared" si="33"/>
        <v>Plinto_01</v>
      </c>
      <c r="CM19" s="5">
        <f t="shared" si="34"/>
        <v>28</v>
      </c>
      <c r="CN19" s="5" t="str">
        <f t="shared" si="35"/>
        <v>Slv 17</v>
      </c>
      <c r="CO19" s="5">
        <f t="shared" si="36"/>
        <v>1003.5</v>
      </c>
      <c r="CP19" s="58">
        <f t="shared" si="37"/>
        <v>1.8</v>
      </c>
      <c r="CQ19" s="58">
        <f t="shared" si="38"/>
        <v>11.9</v>
      </c>
      <c r="CR19" s="58">
        <f t="shared" si="39"/>
        <v>12</v>
      </c>
      <c r="CS19" s="58">
        <f t="shared" si="40"/>
        <v>41</v>
      </c>
      <c r="CT19" s="10">
        <f t="shared" si="41"/>
        <v>1</v>
      </c>
      <c r="CU19" s="10">
        <f t="shared" si="42"/>
        <v>1</v>
      </c>
      <c r="CV19" s="10">
        <f t="shared" si="43"/>
        <v>1</v>
      </c>
      <c r="CW19" s="9">
        <f t="shared" si="44"/>
        <v>8870.35</v>
      </c>
      <c r="CX19" s="9">
        <f t="shared" si="45"/>
        <v>-4.1399999999999997</v>
      </c>
      <c r="CY19" s="9">
        <f t="shared" si="46"/>
        <v>-130.56200000000001</v>
      </c>
      <c r="CZ19" s="9">
        <f t="shared" si="47"/>
        <v>-14.09</v>
      </c>
      <c r="DA19" s="9">
        <f t="shared" si="48"/>
        <v>16.287999999999997</v>
      </c>
      <c r="DB19" s="9">
        <f t="shared" si="49"/>
        <v>0</v>
      </c>
      <c r="DC19" s="5" t="str">
        <f t="shared" si="50"/>
        <v>SLV</v>
      </c>
      <c r="DF19" s="5">
        <f t="shared" si="51"/>
        <v>8</v>
      </c>
      <c r="DG19" s="5" t="str">
        <f t="shared" si="52"/>
        <v>28_Slv 17</v>
      </c>
      <c r="DH19" s="5">
        <f t="shared" si="53"/>
        <v>8</v>
      </c>
      <c r="DI19" s="5" t="str">
        <f t="shared" si="54"/>
        <v>Plinto_01</v>
      </c>
      <c r="DJ19" s="5">
        <f t="shared" si="55"/>
        <v>28</v>
      </c>
      <c r="DK19" s="5" t="str">
        <f t="shared" si="56"/>
        <v>Slv 17</v>
      </c>
      <c r="DL19" s="21">
        <f t="shared" si="57"/>
        <v>8870.35</v>
      </c>
      <c r="DM19" s="21">
        <f t="shared" si="58"/>
        <v>-4.1399999999999997</v>
      </c>
      <c r="DN19" s="21">
        <f t="shared" si="59"/>
        <v>-130.56200000000001</v>
      </c>
      <c r="DO19" s="21">
        <f t="shared" si="60"/>
        <v>-14.09</v>
      </c>
      <c r="DP19" s="21">
        <f t="shared" si="61"/>
        <v>16.287999999999997</v>
      </c>
      <c r="DQ19" s="21">
        <f t="shared" si="62"/>
        <v>0</v>
      </c>
      <c r="DT19" s="39">
        <f t="shared" si="65"/>
        <v>8</v>
      </c>
      <c r="DU19" s="38" t="str">
        <f t="shared" si="65"/>
        <v>28_Slv 17</v>
      </c>
      <c r="DV19" s="39">
        <f t="shared" si="66"/>
        <v>8870.35</v>
      </c>
      <c r="DW19" s="39">
        <f t="shared" si="63"/>
        <v>-4.1399999999999997</v>
      </c>
      <c r="DX19" s="39">
        <f t="shared" si="63"/>
        <v>-130.56200000000001</v>
      </c>
      <c r="DY19" s="39">
        <f t="shared" si="63"/>
        <v>-14.09</v>
      </c>
      <c r="DZ19" s="39">
        <f t="shared" si="63"/>
        <v>16.287999999999997</v>
      </c>
      <c r="EA19" s="39">
        <f t="shared" si="63"/>
        <v>0</v>
      </c>
      <c r="EB19" s="45">
        <v>-1</v>
      </c>
    </row>
    <row r="20" spans="4:132" x14ac:dyDescent="0.45">
      <c r="D20" s="19" t="s">
        <v>21</v>
      </c>
      <c r="E20" s="8"/>
      <c r="F20" s="8"/>
      <c r="G20" s="8"/>
      <c r="H20" s="8"/>
      <c r="I20" s="8"/>
      <c r="J20" s="8"/>
      <c r="L20" s="45">
        <v>9</v>
      </c>
      <c r="M20" s="45" t="s">
        <v>98</v>
      </c>
      <c r="N20" s="45">
        <v>28</v>
      </c>
      <c r="O20" s="45" t="s">
        <v>135</v>
      </c>
      <c r="P20" s="45">
        <v>-6886.95</v>
      </c>
      <c r="Q20" s="45">
        <v>-5.33</v>
      </c>
      <c r="R20" s="45">
        <v>-2.87</v>
      </c>
      <c r="S20" s="45">
        <v>0</v>
      </c>
      <c r="T20" s="45">
        <v>45.87</v>
      </c>
      <c r="U20" s="45">
        <v>122.85</v>
      </c>
      <c r="W20" s="45" t="s">
        <v>135</v>
      </c>
      <c r="X20" s="45" t="s">
        <v>24</v>
      </c>
      <c r="AK20" s="19" t="s">
        <v>21</v>
      </c>
      <c r="AL20" s="8"/>
      <c r="AM20" s="8"/>
      <c r="AN20" s="8"/>
      <c r="AO20" s="8"/>
      <c r="AS20" s="5">
        <f t="shared" si="64"/>
        <v>9</v>
      </c>
      <c r="AT20" s="9" t="str">
        <f t="shared" si="3"/>
        <v>28_Slv 5</v>
      </c>
      <c r="AU20" s="13">
        <f t="shared" si="4"/>
        <v>9</v>
      </c>
      <c r="AV20" s="13" t="str">
        <f t="shared" si="5"/>
        <v>Plinto_01</v>
      </c>
      <c r="AW20" s="13">
        <f t="shared" si="6"/>
        <v>28</v>
      </c>
      <c r="AX20" s="13" t="str">
        <f t="shared" si="7"/>
        <v>Slv 5</v>
      </c>
      <c r="AY20" s="13">
        <f t="shared" si="8"/>
        <v>-6886.95</v>
      </c>
      <c r="AZ20" s="13">
        <f t="shared" si="9"/>
        <v>-5.33</v>
      </c>
      <c r="BA20" s="13">
        <f t="shared" si="10"/>
        <v>-2.87</v>
      </c>
      <c r="BB20" s="13">
        <f t="shared" si="11"/>
        <v>0</v>
      </c>
      <c r="BC20" s="13">
        <f t="shared" si="12"/>
        <v>45.87</v>
      </c>
      <c r="BD20" s="13">
        <f t="shared" si="13"/>
        <v>122.85</v>
      </c>
      <c r="BE20" s="12" t="str">
        <f t="shared" si="14"/>
        <v>SLV</v>
      </c>
      <c r="BG20" s="8" t="str">
        <f t="shared" si="15"/>
        <v>Slv 5</v>
      </c>
      <c r="BH20" s="8" t="str">
        <f t="shared" si="16"/>
        <v>SLV</v>
      </c>
      <c r="BK20" s="19" t="s">
        <v>20</v>
      </c>
      <c r="BT20" s="5">
        <f t="shared" si="17"/>
        <v>9</v>
      </c>
      <c r="BU20" s="5" t="str">
        <f t="shared" si="18"/>
        <v>28_Slv 5</v>
      </c>
      <c r="BV20" s="5">
        <f t="shared" si="19"/>
        <v>9</v>
      </c>
      <c r="BW20" s="5" t="str">
        <f t="shared" si="20"/>
        <v>Plinto_01</v>
      </c>
      <c r="BX20" s="5">
        <f t="shared" si="21"/>
        <v>28</v>
      </c>
      <c r="BY20" s="5" t="str">
        <f t="shared" si="22"/>
        <v>Slv 5</v>
      </c>
      <c r="BZ20" s="9">
        <f t="shared" si="23"/>
        <v>6886.95</v>
      </c>
      <c r="CA20" s="9">
        <f t="shared" si="24"/>
        <v>2.87</v>
      </c>
      <c r="CB20" s="9">
        <f t="shared" si="25"/>
        <v>45.87</v>
      </c>
      <c r="CC20" s="9">
        <f t="shared" si="26"/>
        <v>5.33</v>
      </c>
      <c r="CD20" s="9">
        <f t="shared" si="27"/>
        <v>-122.85</v>
      </c>
      <c r="CE20" s="9">
        <f t="shared" si="28"/>
        <v>0</v>
      </c>
      <c r="CF20" s="5" t="str">
        <f t="shared" si="29"/>
        <v>SLV</v>
      </c>
      <c r="CI20" s="5">
        <f t="shared" si="30"/>
        <v>9</v>
      </c>
      <c r="CJ20" s="5" t="str">
        <f t="shared" si="31"/>
        <v>28_Slv 5</v>
      </c>
      <c r="CK20" s="5">
        <f t="shared" si="32"/>
        <v>9</v>
      </c>
      <c r="CL20" s="5" t="str">
        <f t="shared" si="33"/>
        <v>Plinto_01</v>
      </c>
      <c r="CM20" s="5">
        <f t="shared" si="34"/>
        <v>28</v>
      </c>
      <c r="CN20" s="5" t="str">
        <f t="shared" si="35"/>
        <v>Slv 5</v>
      </c>
      <c r="CO20" s="5">
        <f t="shared" si="36"/>
        <v>1003.5</v>
      </c>
      <c r="CP20" s="58">
        <f t="shared" si="37"/>
        <v>1.8</v>
      </c>
      <c r="CQ20" s="58">
        <f t="shared" si="38"/>
        <v>11.9</v>
      </c>
      <c r="CR20" s="58">
        <f t="shared" si="39"/>
        <v>12</v>
      </c>
      <c r="CS20" s="58">
        <f t="shared" si="40"/>
        <v>41</v>
      </c>
      <c r="CT20" s="10">
        <f t="shared" si="41"/>
        <v>1</v>
      </c>
      <c r="CU20" s="10">
        <f t="shared" si="42"/>
        <v>1</v>
      </c>
      <c r="CV20" s="10">
        <f t="shared" si="43"/>
        <v>1</v>
      </c>
      <c r="CW20" s="9">
        <f t="shared" si="44"/>
        <v>8870.35</v>
      </c>
      <c r="CX20" s="9">
        <f t="shared" si="45"/>
        <v>2.87</v>
      </c>
      <c r="CY20" s="9">
        <f t="shared" si="46"/>
        <v>51.036000000000001</v>
      </c>
      <c r="CZ20" s="9">
        <f t="shared" si="47"/>
        <v>5.33</v>
      </c>
      <c r="DA20" s="9">
        <f t="shared" si="48"/>
        <v>-113.256</v>
      </c>
      <c r="DB20" s="9">
        <f t="shared" si="49"/>
        <v>0</v>
      </c>
      <c r="DC20" s="5" t="str">
        <f t="shared" si="50"/>
        <v>SLV</v>
      </c>
      <c r="DF20" s="5">
        <f t="shared" si="51"/>
        <v>9</v>
      </c>
      <c r="DG20" s="5" t="str">
        <f t="shared" si="52"/>
        <v>28_Slv 5</v>
      </c>
      <c r="DH20" s="5">
        <f t="shared" si="53"/>
        <v>9</v>
      </c>
      <c r="DI20" s="5" t="str">
        <f t="shared" si="54"/>
        <v>Plinto_01</v>
      </c>
      <c r="DJ20" s="5">
        <f t="shared" si="55"/>
        <v>28</v>
      </c>
      <c r="DK20" s="5" t="str">
        <f t="shared" si="56"/>
        <v>Slv 5</v>
      </c>
      <c r="DL20" s="21">
        <f t="shared" si="57"/>
        <v>8870.35</v>
      </c>
      <c r="DM20" s="21">
        <f t="shared" si="58"/>
        <v>2.87</v>
      </c>
      <c r="DN20" s="21">
        <f t="shared" si="59"/>
        <v>51.036000000000001</v>
      </c>
      <c r="DO20" s="21">
        <f t="shared" si="60"/>
        <v>5.33</v>
      </c>
      <c r="DP20" s="21">
        <f t="shared" si="61"/>
        <v>-113.256</v>
      </c>
      <c r="DQ20" s="21">
        <f t="shared" si="62"/>
        <v>0</v>
      </c>
      <c r="DT20" s="39">
        <f t="shared" si="65"/>
        <v>9</v>
      </c>
      <c r="DU20" s="38" t="str">
        <f t="shared" si="65"/>
        <v>28_Slv 5</v>
      </c>
      <c r="DV20" s="39">
        <f t="shared" si="66"/>
        <v>8870.35</v>
      </c>
      <c r="DW20" s="39">
        <f t="shared" si="63"/>
        <v>2.87</v>
      </c>
      <c r="DX20" s="39">
        <f t="shared" si="63"/>
        <v>51.036000000000001</v>
      </c>
      <c r="DY20" s="39">
        <f t="shared" si="63"/>
        <v>5.33</v>
      </c>
      <c r="DZ20" s="39">
        <f t="shared" si="63"/>
        <v>-113.256</v>
      </c>
      <c r="EA20" s="39">
        <f t="shared" si="63"/>
        <v>0</v>
      </c>
      <c r="EB20" s="45">
        <v>-1</v>
      </c>
    </row>
    <row r="21" spans="4:132" ht="15.6" x14ac:dyDescent="0.45">
      <c r="D21" s="15" t="s">
        <v>19</v>
      </c>
      <c r="E21" s="56">
        <v>1.3</v>
      </c>
      <c r="F21" s="8"/>
      <c r="G21" s="8"/>
      <c r="H21" s="8"/>
      <c r="I21" s="8"/>
      <c r="J21" s="8"/>
      <c r="L21" s="45">
        <v>10</v>
      </c>
      <c r="M21" s="45" t="s">
        <v>98</v>
      </c>
      <c r="N21" s="45">
        <v>28</v>
      </c>
      <c r="O21" s="45" t="s">
        <v>134</v>
      </c>
      <c r="P21" s="45">
        <v>-6886.95</v>
      </c>
      <c r="Q21" s="45">
        <v>5.33</v>
      </c>
      <c r="R21" s="45">
        <v>2.86</v>
      </c>
      <c r="S21" s="45">
        <v>0</v>
      </c>
      <c r="T21" s="45">
        <v>-45.87</v>
      </c>
      <c r="U21" s="45">
        <v>-122.44</v>
      </c>
      <c r="W21" s="45" t="s">
        <v>134</v>
      </c>
      <c r="X21" s="45" t="s">
        <v>24</v>
      </c>
      <c r="AK21" s="15" t="s">
        <v>19</v>
      </c>
      <c r="AL21" s="14">
        <f t="shared" ref="AL21:AL27" si="68">E21</f>
        <v>1.3</v>
      </c>
      <c r="AM21" s="8"/>
      <c r="AN21" s="8"/>
      <c r="AO21" s="8"/>
      <c r="AS21" s="5">
        <f t="shared" si="64"/>
        <v>10</v>
      </c>
      <c r="AT21" s="9" t="str">
        <f t="shared" si="3"/>
        <v>28_Slv 21</v>
      </c>
      <c r="AU21" s="13">
        <f t="shared" si="4"/>
        <v>10</v>
      </c>
      <c r="AV21" s="13" t="str">
        <f t="shared" si="5"/>
        <v>Plinto_01</v>
      </c>
      <c r="AW21" s="13">
        <f t="shared" si="6"/>
        <v>28</v>
      </c>
      <c r="AX21" s="13" t="str">
        <f t="shared" si="7"/>
        <v>Slv 21</v>
      </c>
      <c r="AY21" s="13">
        <f t="shared" si="8"/>
        <v>-6886.95</v>
      </c>
      <c r="AZ21" s="13">
        <f t="shared" si="9"/>
        <v>5.33</v>
      </c>
      <c r="BA21" s="13">
        <f t="shared" si="10"/>
        <v>2.86</v>
      </c>
      <c r="BB21" s="13">
        <f t="shared" si="11"/>
        <v>0</v>
      </c>
      <c r="BC21" s="13">
        <f t="shared" si="12"/>
        <v>-45.87</v>
      </c>
      <c r="BD21" s="13">
        <f t="shared" si="13"/>
        <v>-122.44</v>
      </c>
      <c r="BE21" s="12" t="str">
        <f t="shared" si="14"/>
        <v>SLV</v>
      </c>
      <c r="BG21" s="8" t="str">
        <f t="shared" si="15"/>
        <v>Slv 21</v>
      </c>
      <c r="BH21" s="8" t="str">
        <f t="shared" si="16"/>
        <v>SLV</v>
      </c>
      <c r="BK21" s="11" t="s">
        <v>18</v>
      </c>
      <c r="BL21" s="18" t="s">
        <v>17</v>
      </c>
      <c r="BM21" s="18" t="s">
        <v>16</v>
      </c>
      <c r="BN21" s="18" t="s">
        <v>15</v>
      </c>
      <c r="BO21" s="18" t="s">
        <v>14</v>
      </c>
      <c r="BP21" s="18" t="s">
        <v>13</v>
      </c>
      <c r="BQ21" s="18" t="s">
        <v>12</v>
      </c>
      <c r="BT21" s="5">
        <f t="shared" si="17"/>
        <v>10</v>
      </c>
      <c r="BU21" s="5" t="str">
        <f t="shared" si="18"/>
        <v>28_Slv 21</v>
      </c>
      <c r="BV21" s="5">
        <f t="shared" si="19"/>
        <v>10</v>
      </c>
      <c r="BW21" s="5" t="str">
        <f t="shared" si="20"/>
        <v>Plinto_01</v>
      </c>
      <c r="BX21" s="5">
        <f t="shared" si="21"/>
        <v>28</v>
      </c>
      <c r="BY21" s="5" t="str">
        <f t="shared" si="22"/>
        <v>Slv 21</v>
      </c>
      <c r="BZ21" s="9">
        <f t="shared" si="23"/>
        <v>6886.95</v>
      </c>
      <c r="CA21" s="9">
        <f t="shared" si="24"/>
        <v>-2.86</v>
      </c>
      <c r="CB21" s="9">
        <f t="shared" si="25"/>
        <v>-45.87</v>
      </c>
      <c r="CC21" s="9">
        <f t="shared" si="26"/>
        <v>-5.33</v>
      </c>
      <c r="CD21" s="9">
        <f t="shared" si="27"/>
        <v>122.44</v>
      </c>
      <c r="CE21" s="9">
        <f t="shared" si="28"/>
        <v>0</v>
      </c>
      <c r="CF21" s="5" t="str">
        <f t="shared" si="29"/>
        <v>SLV</v>
      </c>
      <c r="CI21" s="5">
        <f t="shared" si="30"/>
        <v>10</v>
      </c>
      <c r="CJ21" s="5" t="str">
        <f t="shared" si="31"/>
        <v>28_Slv 21</v>
      </c>
      <c r="CK21" s="5">
        <f t="shared" si="32"/>
        <v>10</v>
      </c>
      <c r="CL21" s="5" t="str">
        <f t="shared" si="33"/>
        <v>Plinto_01</v>
      </c>
      <c r="CM21" s="5">
        <f t="shared" si="34"/>
        <v>28</v>
      </c>
      <c r="CN21" s="5" t="str">
        <f t="shared" si="35"/>
        <v>Slv 21</v>
      </c>
      <c r="CO21" s="5">
        <f t="shared" si="36"/>
        <v>1003.5</v>
      </c>
      <c r="CP21" s="58">
        <f t="shared" si="37"/>
        <v>1.8</v>
      </c>
      <c r="CQ21" s="58">
        <f t="shared" si="38"/>
        <v>11.9</v>
      </c>
      <c r="CR21" s="58">
        <f t="shared" si="39"/>
        <v>12</v>
      </c>
      <c r="CS21" s="58">
        <f t="shared" si="40"/>
        <v>41</v>
      </c>
      <c r="CT21" s="10">
        <f t="shared" si="41"/>
        <v>1</v>
      </c>
      <c r="CU21" s="10">
        <f t="shared" si="42"/>
        <v>1</v>
      </c>
      <c r="CV21" s="10">
        <f t="shared" si="43"/>
        <v>1</v>
      </c>
      <c r="CW21" s="9">
        <f t="shared" si="44"/>
        <v>8870.35</v>
      </c>
      <c r="CX21" s="9">
        <f t="shared" si="45"/>
        <v>-2.86</v>
      </c>
      <c r="CY21" s="9">
        <f t="shared" si="46"/>
        <v>-51.018000000000001</v>
      </c>
      <c r="CZ21" s="9">
        <f t="shared" si="47"/>
        <v>-5.33</v>
      </c>
      <c r="DA21" s="9">
        <f t="shared" si="48"/>
        <v>112.846</v>
      </c>
      <c r="DB21" s="9">
        <f t="shared" si="49"/>
        <v>0</v>
      </c>
      <c r="DC21" s="5" t="str">
        <f t="shared" si="50"/>
        <v>SLV</v>
      </c>
      <c r="DF21" s="5">
        <f t="shared" si="51"/>
        <v>10</v>
      </c>
      <c r="DG21" s="5" t="str">
        <f t="shared" si="52"/>
        <v>28_Slv 21</v>
      </c>
      <c r="DH21" s="5">
        <f t="shared" si="53"/>
        <v>10</v>
      </c>
      <c r="DI21" s="5" t="str">
        <f t="shared" si="54"/>
        <v>Plinto_01</v>
      </c>
      <c r="DJ21" s="5">
        <f t="shared" si="55"/>
        <v>28</v>
      </c>
      <c r="DK21" s="5" t="str">
        <f t="shared" si="56"/>
        <v>Slv 21</v>
      </c>
      <c r="DL21" s="21">
        <f t="shared" si="57"/>
        <v>8870.35</v>
      </c>
      <c r="DM21" s="21">
        <f t="shared" si="58"/>
        <v>-2.86</v>
      </c>
      <c r="DN21" s="21">
        <f t="shared" si="59"/>
        <v>-51.018000000000001</v>
      </c>
      <c r="DO21" s="21">
        <f t="shared" si="60"/>
        <v>-5.33</v>
      </c>
      <c r="DP21" s="21">
        <f t="shared" si="61"/>
        <v>112.846</v>
      </c>
      <c r="DQ21" s="21">
        <f t="shared" si="62"/>
        <v>0</v>
      </c>
      <c r="DT21" s="39">
        <f t="shared" si="65"/>
        <v>10</v>
      </c>
      <c r="DU21" s="38" t="str">
        <f t="shared" si="65"/>
        <v>28_Slv 21</v>
      </c>
      <c r="DV21" s="39">
        <f t="shared" si="66"/>
        <v>8870.35</v>
      </c>
      <c r="DW21" s="39">
        <f t="shared" si="63"/>
        <v>-2.86</v>
      </c>
      <c r="DX21" s="39">
        <f t="shared" si="63"/>
        <v>-51.018000000000001</v>
      </c>
      <c r="DY21" s="39">
        <f t="shared" si="63"/>
        <v>-5.33</v>
      </c>
      <c r="DZ21" s="39">
        <f t="shared" si="63"/>
        <v>112.846</v>
      </c>
      <c r="EA21" s="39">
        <f t="shared" si="63"/>
        <v>0</v>
      </c>
      <c r="EB21" s="45">
        <v>-1</v>
      </c>
    </row>
    <row r="22" spans="4:132" ht="15.6" x14ac:dyDescent="0.45">
      <c r="D22" s="15" t="s">
        <v>11</v>
      </c>
      <c r="E22" s="56">
        <v>1</v>
      </c>
      <c r="F22" s="8"/>
      <c r="G22" s="8"/>
      <c r="H22" s="8"/>
      <c r="I22" s="8"/>
      <c r="J22" s="8"/>
      <c r="L22" s="45">
        <v>11</v>
      </c>
      <c r="M22" s="45" t="s">
        <v>154</v>
      </c>
      <c r="N22" s="45">
        <v>28</v>
      </c>
      <c r="O22" s="45" t="s">
        <v>155</v>
      </c>
      <c r="P22" s="45">
        <v>-6886.95</v>
      </c>
      <c r="Q22" s="45">
        <v>5.33</v>
      </c>
      <c r="R22" s="45">
        <v>2.86</v>
      </c>
      <c r="S22" s="45">
        <v>0</v>
      </c>
      <c r="T22" s="45">
        <v>-45.87</v>
      </c>
      <c r="U22" s="45">
        <v>-122.44</v>
      </c>
      <c r="W22" s="45" t="s">
        <v>155</v>
      </c>
      <c r="X22" s="45" t="s">
        <v>24</v>
      </c>
      <c r="AK22" s="15" t="s">
        <v>11</v>
      </c>
      <c r="AL22" s="14">
        <f t="shared" si="68"/>
        <v>1</v>
      </c>
      <c r="AM22" s="8"/>
      <c r="AN22" s="8"/>
      <c r="AO22" s="8"/>
      <c r="AS22" s="5">
        <f t="shared" si="64"/>
        <v>11</v>
      </c>
      <c r="AT22" s="9" t="str">
        <f t="shared" si="3"/>
        <v>28_Slv 22</v>
      </c>
      <c r="AU22" s="13">
        <f t="shared" ref="AU22:AU23" si="69">L22</f>
        <v>11</v>
      </c>
      <c r="AV22" s="13" t="str">
        <f t="shared" ref="AV22:AV23" si="70">M22</f>
        <v>Plinto_02</v>
      </c>
      <c r="AW22" s="13">
        <f t="shared" ref="AW22:AW23" si="71">N22</f>
        <v>28</v>
      </c>
      <c r="AX22" s="13" t="str">
        <f t="shared" ref="AX22:AX23" si="72">O22</f>
        <v>Slv 22</v>
      </c>
      <c r="AY22" s="13">
        <f t="shared" ref="AY22:AY23" si="73">P22</f>
        <v>-6886.95</v>
      </c>
      <c r="AZ22" s="13">
        <f t="shared" ref="AZ22:AZ23" si="74">Q22</f>
        <v>5.33</v>
      </c>
      <c r="BA22" s="13">
        <f t="shared" ref="BA22:BA23" si="75">R22</f>
        <v>2.86</v>
      </c>
      <c r="BB22" s="13">
        <f t="shared" ref="BB22:BB23" si="76">S22</f>
        <v>0</v>
      </c>
      <c r="BC22" s="13">
        <f t="shared" ref="BC22:BC23" si="77">T22</f>
        <v>-45.87</v>
      </c>
      <c r="BD22" s="13">
        <f t="shared" ref="BD22:BD23" si="78">U22</f>
        <v>-122.44</v>
      </c>
      <c r="BE22" s="12" t="str">
        <f t="shared" si="14"/>
        <v>SLV</v>
      </c>
      <c r="BG22" s="8" t="str">
        <f t="shared" ref="BG22:BG23" si="79">W22</f>
        <v>Slv 22</v>
      </c>
      <c r="BH22" s="8" t="str">
        <f t="shared" ref="BH22:BH23" si="80">X22</f>
        <v>SLV</v>
      </c>
      <c r="BK22" s="11"/>
      <c r="BL22" s="9">
        <f t="shared" ref="BL22:BQ23" si="81">IF($AT$6="GSA",BL11,IF($AT$6="MIDAS",BL16))</f>
        <v>-1</v>
      </c>
      <c r="BM22" s="9">
        <f t="shared" si="81"/>
        <v>-1</v>
      </c>
      <c r="BN22" s="9">
        <f t="shared" si="81"/>
        <v>1</v>
      </c>
      <c r="BO22" s="9">
        <f t="shared" si="81"/>
        <v>-1</v>
      </c>
      <c r="BP22" s="9">
        <f t="shared" si="81"/>
        <v>-1</v>
      </c>
      <c r="BQ22" s="9">
        <f t="shared" si="81"/>
        <v>-1</v>
      </c>
      <c r="BT22" s="5">
        <f t="shared" ref="BT22:BT23" si="82">AS22</f>
        <v>11</v>
      </c>
      <c r="BU22" s="5" t="str">
        <f t="shared" ref="BU22:BU23" si="83">AT22</f>
        <v>28_Slv 22</v>
      </c>
      <c r="BV22" s="5">
        <f t="shared" ref="BV22:BV23" si="84">AU22</f>
        <v>11</v>
      </c>
      <c r="BW22" s="5" t="str">
        <f t="shared" ref="BW22:BW23" si="85">AV22</f>
        <v>Plinto_02</v>
      </c>
      <c r="BX22" s="5">
        <f t="shared" ref="BX22:BX23" si="86">AW22</f>
        <v>28</v>
      </c>
      <c r="BY22" s="5" t="str">
        <f t="shared" ref="BY22:BY23" si="87">AX22</f>
        <v>Slv 22</v>
      </c>
      <c r="BZ22" s="9">
        <f t="shared" ref="BZ22:BZ23" si="88">INDEX($AY$12:$BD$203,MATCH($BU22,$AT$12:$AT$203,0),MATCH(BU$7,$AY$11:$BD$11,0))*BU$6</f>
        <v>6886.95</v>
      </c>
      <c r="CA22" s="9">
        <f t="shared" ref="CA22:CA23" si="89">INDEX($AY$12:$BD$203,MATCH($BU22,$AT$12:$AT$203,0),MATCH(BV$7,$AY$11:$BD$11,0))*BV$6</f>
        <v>-2.86</v>
      </c>
      <c r="CB22" s="9">
        <f t="shared" ref="CB22:CB23" si="90">INDEX($AY$12:$BD$203,MATCH($BU22,$AT$12:$AT$203,0),MATCH(BW$7,$AY$11:$BD$11,0))*BW$6</f>
        <v>-45.87</v>
      </c>
      <c r="CC22" s="9">
        <f t="shared" ref="CC22:CC23" si="91">INDEX($AY$12:$BD$203,MATCH($BU22,$AT$12:$AT$203,0),MATCH(BX$7,$AY$11:$BD$11,0))*BX$6</f>
        <v>-5.33</v>
      </c>
      <c r="CD22" s="9">
        <f t="shared" ref="CD22:CD23" si="92">INDEX($AY$12:$BD$203,MATCH($BU22,$AT$12:$AT$203,0),MATCH(BY$7,$AY$11:$BD$11,0))*BY$6</f>
        <v>122.44</v>
      </c>
      <c r="CE22" s="9">
        <f t="shared" ref="CE22:CE23" si="93">INDEX($AY$12:$BD$203,MATCH($BU22,$AT$12:$AT$203,0),MATCH(BZ$7,$AY$11:$BD$11,0))*BZ$6</f>
        <v>0</v>
      </c>
      <c r="CF22" s="5" t="str">
        <f t="shared" si="29"/>
        <v>SLV</v>
      </c>
      <c r="CI22" s="5">
        <f t="shared" si="30"/>
        <v>11</v>
      </c>
      <c r="CJ22" s="5" t="str">
        <f t="shared" ref="CJ22:CJ23" si="94">BU22</f>
        <v>28_Slv 22</v>
      </c>
      <c r="CK22" s="5">
        <f t="shared" ref="CK22:CK23" si="95">BV22</f>
        <v>11</v>
      </c>
      <c r="CL22" s="5" t="str">
        <f t="shared" ref="CL22:CL23" si="96">BW22</f>
        <v>Plinto_02</v>
      </c>
      <c r="CM22" s="5">
        <f t="shared" ref="CM22:CM23" si="97">BX22</f>
        <v>28</v>
      </c>
      <c r="CN22" s="5" t="str">
        <f t="shared" ref="CN22:CN23" si="98">BY22</f>
        <v>Slv 22</v>
      </c>
      <c r="CO22" s="5">
        <f t="shared" si="36"/>
        <v>1003.5</v>
      </c>
      <c r="CP22" s="58">
        <f t="shared" si="37"/>
        <v>1.8</v>
      </c>
      <c r="CQ22" s="58">
        <f t="shared" si="38"/>
        <v>11.9</v>
      </c>
      <c r="CR22" s="58">
        <f t="shared" si="39"/>
        <v>12</v>
      </c>
      <c r="CS22" s="58">
        <f t="shared" si="40"/>
        <v>41</v>
      </c>
      <c r="CT22" s="10">
        <f t="shared" ref="CT22:CT23" si="99">IF(DC22="SLU",$AL$21,$AL$22)</f>
        <v>1</v>
      </c>
      <c r="CU22" s="10">
        <f t="shared" ref="CU22:CU23" si="100">IF(DC22="SLU",$AL$23,$AL$24)</f>
        <v>1</v>
      </c>
      <c r="CV22" s="10">
        <f t="shared" ref="CV22:CV23" si="101">IF(DC22="SLU",$AL$25,$AL$26)</f>
        <v>1</v>
      </c>
      <c r="CW22" s="9">
        <f t="shared" ref="CW22:CW23" si="102">BZ22+CT22*CO22+CQ22*CS22*CU22+CR22*CS22*CV22</f>
        <v>8870.35</v>
      </c>
      <c r="CX22" s="9">
        <f t="shared" ref="CX22:CX23" si="103">CA22</f>
        <v>-2.86</v>
      </c>
      <c r="CY22" s="9">
        <f t="shared" ref="CY22:CY23" si="104">CB22+CA22*CP22</f>
        <v>-51.018000000000001</v>
      </c>
      <c r="CZ22" s="9">
        <f t="shared" ref="CZ22:CZ23" si="105">CC22</f>
        <v>-5.33</v>
      </c>
      <c r="DA22" s="9">
        <f t="shared" ref="DA22:DA23" si="106">CD22+CC22*CP22</f>
        <v>112.846</v>
      </c>
      <c r="DB22" s="9">
        <f t="shared" ref="DB22:DB23" si="107">CE22</f>
        <v>0</v>
      </c>
      <c r="DC22" s="5" t="str">
        <f t="shared" si="50"/>
        <v>SLV</v>
      </c>
      <c r="DF22" s="5">
        <f t="shared" ref="DF22:DF23" si="108">CI22</f>
        <v>11</v>
      </c>
      <c r="DG22" s="5" t="str">
        <f t="shared" ref="DG22:DG23" si="109">CJ22</f>
        <v>28_Slv 22</v>
      </c>
      <c r="DH22" s="5">
        <f t="shared" ref="DH22:DH23" si="110">CK22</f>
        <v>11</v>
      </c>
      <c r="DI22" s="5" t="str">
        <f t="shared" ref="DI22:DI23" si="111">CL22</f>
        <v>Plinto_02</v>
      </c>
      <c r="DJ22" s="5">
        <f t="shared" ref="DJ22:DJ23" si="112">CM22</f>
        <v>28</v>
      </c>
      <c r="DK22" s="5" t="str">
        <f t="shared" ref="DK22:DK23" si="113">CN22</f>
        <v>Slv 22</v>
      </c>
      <c r="DL22" s="21">
        <f t="shared" ref="DL22:DL23" si="114">CW22*$AL$27</f>
        <v>8870.35</v>
      </c>
      <c r="DM22" s="21">
        <f t="shared" ref="DM22:DM23" si="115">CX22*$AL$27</f>
        <v>-2.86</v>
      </c>
      <c r="DN22" s="21">
        <f t="shared" ref="DN22:DN23" si="116">CY22*$AL$27</f>
        <v>-51.018000000000001</v>
      </c>
      <c r="DO22" s="21">
        <f t="shared" ref="DO22:DO23" si="117">CZ22*$AL$27</f>
        <v>-5.33</v>
      </c>
      <c r="DP22" s="21">
        <f t="shared" ref="DP22:DP23" si="118">DA22*$AL$27</f>
        <v>112.846</v>
      </c>
      <c r="DQ22" s="21">
        <f t="shared" ref="DQ22:DQ23" si="119">DB22*$AL$27</f>
        <v>0</v>
      </c>
      <c r="DT22" s="39">
        <f t="shared" si="65"/>
        <v>11</v>
      </c>
      <c r="DU22" s="38" t="str">
        <f t="shared" ref="DU22:DU23" si="120">DG22</f>
        <v>28_Slv 22</v>
      </c>
      <c r="DV22" s="39">
        <f t="shared" ref="DV22:DV23" si="121">DL22</f>
        <v>8870.35</v>
      </c>
      <c r="DW22" s="39">
        <f t="shared" ref="DW22:DW23" si="122">DM22</f>
        <v>-2.86</v>
      </c>
      <c r="DX22" s="39">
        <f t="shared" ref="DX22:DX23" si="123">DN22</f>
        <v>-51.018000000000001</v>
      </c>
      <c r="DY22" s="39">
        <f t="shared" ref="DY22:DY23" si="124">DO22</f>
        <v>-5.33</v>
      </c>
      <c r="DZ22" s="39">
        <f t="shared" ref="DZ22:DZ23" si="125">DP22</f>
        <v>112.846</v>
      </c>
      <c r="EA22" s="39">
        <f t="shared" ref="EA22:EA23" si="126">DQ22</f>
        <v>0</v>
      </c>
      <c r="EB22" s="45">
        <v>-1</v>
      </c>
    </row>
    <row r="23" spans="4:132" ht="15.6" x14ac:dyDescent="0.45">
      <c r="D23" s="15" t="s">
        <v>133</v>
      </c>
      <c r="E23" s="57">
        <v>1.3</v>
      </c>
      <c r="F23" s="8"/>
      <c r="G23" s="8"/>
      <c r="H23" s="8"/>
      <c r="I23" s="8"/>
      <c r="J23" s="8"/>
      <c r="L23" s="45">
        <v>12</v>
      </c>
      <c r="M23" s="45" t="s">
        <v>156</v>
      </c>
      <c r="N23" s="45">
        <v>28</v>
      </c>
      <c r="O23" s="45" t="s">
        <v>157</v>
      </c>
      <c r="P23" s="45">
        <v>-6886.95</v>
      </c>
      <c r="Q23" s="45">
        <v>5.33</v>
      </c>
      <c r="R23" s="45">
        <v>2.86</v>
      </c>
      <c r="S23" s="45">
        <v>0</v>
      </c>
      <c r="T23" s="45">
        <v>-45.87</v>
      </c>
      <c r="U23" s="45">
        <v>-122.44</v>
      </c>
      <c r="W23" s="45" t="s">
        <v>157</v>
      </c>
      <c r="X23" s="45" t="s">
        <v>24</v>
      </c>
      <c r="AK23" s="15" t="s">
        <v>133</v>
      </c>
      <c r="AL23" s="14">
        <f t="shared" si="68"/>
        <v>1.3</v>
      </c>
      <c r="AM23" s="8"/>
      <c r="AN23" s="8"/>
      <c r="AO23" s="8"/>
      <c r="AS23" s="5">
        <f t="shared" si="64"/>
        <v>12</v>
      </c>
      <c r="AT23" s="9" t="str">
        <f t="shared" si="3"/>
        <v>28_Slv 23</v>
      </c>
      <c r="AU23" s="13">
        <f t="shared" si="69"/>
        <v>12</v>
      </c>
      <c r="AV23" s="13" t="str">
        <f t="shared" si="70"/>
        <v>Plinto_03</v>
      </c>
      <c r="AW23" s="13">
        <f t="shared" si="71"/>
        <v>28</v>
      </c>
      <c r="AX23" s="13" t="str">
        <f t="shared" si="72"/>
        <v>Slv 23</v>
      </c>
      <c r="AY23" s="13">
        <f t="shared" si="73"/>
        <v>-6886.95</v>
      </c>
      <c r="AZ23" s="13">
        <f t="shared" si="74"/>
        <v>5.33</v>
      </c>
      <c r="BA23" s="13">
        <f t="shared" si="75"/>
        <v>2.86</v>
      </c>
      <c r="BB23" s="13">
        <f t="shared" si="76"/>
        <v>0</v>
      </c>
      <c r="BC23" s="13">
        <f t="shared" si="77"/>
        <v>-45.87</v>
      </c>
      <c r="BD23" s="13">
        <f t="shared" si="78"/>
        <v>-122.44</v>
      </c>
      <c r="BE23" s="12" t="str">
        <f t="shared" si="14"/>
        <v>SLV</v>
      </c>
      <c r="BG23" s="8" t="str">
        <f t="shared" si="79"/>
        <v>Slv 23</v>
      </c>
      <c r="BH23" s="8" t="str">
        <f t="shared" si="80"/>
        <v>SLV</v>
      </c>
      <c r="BK23" s="11" t="s">
        <v>8</v>
      </c>
      <c r="BL23" s="9" t="str">
        <f t="shared" si="81"/>
        <v>Fx</v>
      </c>
      <c r="BM23" s="9" t="str">
        <f t="shared" si="81"/>
        <v>Fz</v>
      </c>
      <c r="BN23" s="9" t="str">
        <f t="shared" si="81"/>
        <v>Myy</v>
      </c>
      <c r="BO23" s="9" t="str">
        <f t="shared" si="81"/>
        <v>Fy</v>
      </c>
      <c r="BP23" s="9" t="str">
        <f t="shared" si="81"/>
        <v>Mzz</v>
      </c>
      <c r="BQ23" s="9" t="str">
        <f t="shared" si="81"/>
        <v>Mxx</v>
      </c>
      <c r="BT23" s="5">
        <f t="shared" si="82"/>
        <v>12</v>
      </c>
      <c r="BU23" s="5" t="str">
        <f t="shared" si="83"/>
        <v>28_Slv 23</v>
      </c>
      <c r="BV23" s="5">
        <f t="shared" si="84"/>
        <v>12</v>
      </c>
      <c r="BW23" s="5" t="str">
        <f t="shared" si="85"/>
        <v>Plinto_03</v>
      </c>
      <c r="BX23" s="5">
        <f t="shared" si="86"/>
        <v>28</v>
      </c>
      <c r="BY23" s="5" t="str">
        <f t="shared" si="87"/>
        <v>Slv 23</v>
      </c>
      <c r="BZ23" s="9">
        <f t="shared" si="88"/>
        <v>6886.95</v>
      </c>
      <c r="CA23" s="9">
        <f t="shared" si="89"/>
        <v>-2.86</v>
      </c>
      <c r="CB23" s="9">
        <f t="shared" si="90"/>
        <v>-45.87</v>
      </c>
      <c r="CC23" s="9">
        <f t="shared" si="91"/>
        <v>-5.33</v>
      </c>
      <c r="CD23" s="9">
        <f t="shared" si="92"/>
        <v>122.44</v>
      </c>
      <c r="CE23" s="9">
        <f t="shared" si="93"/>
        <v>0</v>
      </c>
      <c r="CF23" s="5" t="str">
        <f t="shared" si="29"/>
        <v>SLV</v>
      </c>
      <c r="CI23" s="5">
        <f t="shared" si="30"/>
        <v>12</v>
      </c>
      <c r="CJ23" s="5" t="str">
        <f t="shared" si="94"/>
        <v>28_Slv 23</v>
      </c>
      <c r="CK23" s="5">
        <f t="shared" si="95"/>
        <v>12</v>
      </c>
      <c r="CL23" s="5" t="str">
        <f t="shared" si="96"/>
        <v>Plinto_03</v>
      </c>
      <c r="CM23" s="5">
        <f t="shared" si="97"/>
        <v>28</v>
      </c>
      <c r="CN23" s="5" t="str">
        <f t="shared" si="98"/>
        <v>Slv 23</v>
      </c>
      <c r="CO23" s="5">
        <f t="shared" si="36"/>
        <v>1003.5</v>
      </c>
      <c r="CP23" s="58">
        <f t="shared" si="37"/>
        <v>1.8</v>
      </c>
      <c r="CQ23" s="58">
        <f t="shared" si="38"/>
        <v>11.9</v>
      </c>
      <c r="CR23" s="58">
        <f t="shared" si="39"/>
        <v>12</v>
      </c>
      <c r="CS23" s="58">
        <f t="shared" si="40"/>
        <v>41</v>
      </c>
      <c r="CT23" s="10">
        <f t="shared" si="99"/>
        <v>1</v>
      </c>
      <c r="CU23" s="10">
        <f t="shared" si="100"/>
        <v>1</v>
      </c>
      <c r="CV23" s="10">
        <f t="shared" si="101"/>
        <v>1</v>
      </c>
      <c r="CW23" s="9">
        <f t="shared" si="102"/>
        <v>8870.35</v>
      </c>
      <c r="CX23" s="9">
        <f t="shared" si="103"/>
        <v>-2.86</v>
      </c>
      <c r="CY23" s="9">
        <f t="shared" si="104"/>
        <v>-51.018000000000001</v>
      </c>
      <c r="CZ23" s="9">
        <f t="shared" si="105"/>
        <v>-5.33</v>
      </c>
      <c r="DA23" s="9">
        <f t="shared" si="106"/>
        <v>112.846</v>
      </c>
      <c r="DB23" s="9">
        <f t="shared" si="107"/>
        <v>0</v>
      </c>
      <c r="DC23" s="5" t="str">
        <f t="shared" si="50"/>
        <v>SLV</v>
      </c>
      <c r="DF23" s="5">
        <f t="shared" si="108"/>
        <v>12</v>
      </c>
      <c r="DG23" s="5" t="str">
        <f t="shared" si="109"/>
        <v>28_Slv 23</v>
      </c>
      <c r="DH23" s="5">
        <f t="shared" si="110"/>
        <v>12</v>
      </c>
      <c r="DI23" s="5" t="str">
        <f t="shared" si="111"/>
        <v>Plinto_03</v>
      </c>
      <c r="DJ23" s="5">
        <f t="shared" si="112"/>
        <v>28</v>
      </c>
      <c r="DK23" s="5" t="str">
        <f t="shared" si="113"/>
        <v>Slv 23</v>
      </c>
      <c r="DL23" s="21">
        <f t="shared" si="114"/>
        <v>8870.35</v>
      </c>
      <c r="DM23" s="21">
        <f t="shared" si="115"/>
        <v>-2.86</v>
      </c>
      <c r="DN23" s="21">
        <f t="shared" si="116"/>
        <v>-51.018000000000001</v>
      </c>
      <c r="DO23" s="21">
        <f t="shared" si="117"/>
        <v>-5.33</v>
      </c>
      <c r="DP23" s="21">
        <f t="shared" si="118"/>
        <v>112.846</v>
      </c>
      <c r="DQ23" s="21">
        <f t="shared" si="119"/>
        <v>0</v>
      </c>
      <c r="DT23" s="39">
        <f t="shared" si="65"/>
        <v>12</v>
      </c>
      <c r="DU23" s="38" t="str">
        <f t="shared" si="120"/>
        <v>28_Slv 23</v>
      </c>
      <c r="DV23" s="39">
        <f t="shared" si="121"/>
        <v>8870.35</v>
      </c>
      <c r="DW23" s="39">
        <f t="shared" si="122"/>
        <v>-2.86</v>
      </c>
      <c r="DX23" s="39">
        <f t="shared" si="123"/>
        <v>-51.018000000000001</v>
      </c>
      <c r="DY23" s="39">
        <f t="shared" si="124"/>
        <v>-5.33</v>
      </c>
      <c r="DZ23" s="39">
        <f t="shared" si="125"/>
        <v>112.846</v>
      </c>
      <c r="EA23" s="39">
        <f t="shared" si="126"/>
        <v>0</v>
      </c>
      <c r="EB23" s="45">
        <v>-1</v>
      </c>
    </row>
    <row r="24" spans="4:132" x14ac:dyDescent="0.45">
      <c r="D24" s="15" t="s">
        <v>132</v>
      </c>
      <c r="E24" s="56">
        <v>1</v>
      </c>
      <c r="F24" s="8"/>
      <c r="G24" s="8"/>
      <c r="H24" s="8"/>
      <c r="I24" s="8"/>
      <c r="J24" s="8"/>
      <c r="Z24" s="5"/>
      <c r="AK24" s="15" t="s">
        <v>132</v>
      </c>
      <c r="AL24" s="14">
        <f t="shared" si="68"/>
        <v>1</v>
      </c>
      <c r="AM24" s="8"/>
      <c r="AN24" s="8"/>
      <c r="AO24" s="8"/>
      <c r="BE24" s="5"/>
      <c r="BJ24" s="5"/>
    </row>
    <row r="25" spans="4:132" x14ac:dyDescent="0.45">
      <c r="D25" s="15" t="s">
        <v>131</v>
      </c>
      <c r="E25" s="56">
        <v>1.5</v>
      </c>
      <c r="F25" s="8"/>
      <c r="G25" s="8"/>
      <c r="H25" s="8"/>
      <c r="I25" s="8"/>
      <c r="J25" s="8"/>
      <c r="Z25" s="5"/>
      <c r="AK25" s="15" t="s">
        <v>131</v>
      </c>
      <c r="AL25" s="14">
        <f t="shared" si="68"/>
        <v>1.5</v>
      </c>
      <c r="AM25" s="8"/>
      <c r="AN25" s="8"/>
      <c r="AO25" s="8"/>
      <c r="BE25" s="5"/>
      <c r="BJ25" s="5"/>
    </row>
    <row r="26" spans="4:132" x14ac:dyDescent="0.45">
      <c r="D26" s="15" t="s">
        <v>130</v>
      </c>
      <c r="E26" s="56">
        <v>1</v>
      </c>
      <c r="F26" s="8"/>
      <c r="G26" s="8"/>
      <c r="H26" s="8"/>
      <c r="I26" s="8"/>
      <c r="J26" s="8"/>
      <c r="Z26" s="5"/>
      <c r="AK26" s="15" t="s">
        <v>130</v>
      </c>
      <c r="AL26" s="14">
        <f t="shared" si="68"/>
        <v>1</v>
      </c>
      <c r="AM26" s="8"/>
      <c r="AN26" s="8"/>
      <c r="AO26" s="8"/>
      <c r="BE26" s="5"/>
      <c r="BJ26" s="5"/>
      <c r="DW26" s="38"/>
    </row>
    <row r="27" spans="4:132" x14ac:dyDescent="0.45">
      <c r="D27" s="15" t="s">
        <v>9</v>
      </c>
      <c r="E27" s="56">
        <v>1</v>
      </c>
      <c r="F27" s="8"/>
      <c r="G27" s="8"/>
      <c r="H27" s="8"/>
      <c r="I27" s="8"/>
      <c r="J27" s="8"/>
      <c r="Z27" s="5"/>
      <c r="AK27" s="15" t="s">
        <v>9</v>
      </c>
      <c r="AL27" s="14">
        <f t="shared" si="68"/>
        <v>1</v>
      </c>
      <c r="AM27" s="8"/>
      <c r="AN27" s="8"/>
      <c r="AO27" s="8"/>
      <c r="BE27" s="5"/>
      <c r="BJ27" s="5"/>
    </row>
    <row r="28" spans="4:132" x14ac:dyDescent="0.45">
      <c r="D28" s="8"/>
      <c r="E28" s="8"/>
      <c r="F28" s="8"/>
      <c r="G28" s="8"/>
      <c r="H28" s="8"/>
      <c r="I28" s="8"/>
      <c r="J28" s="8"/>
      <c r="Z28" s="5"/>
      <c r="AK28" s="8"/>
      <c r="AL28" s="8"/>
      <c r="AM28" s="8"/>
      <c r="AN28" s="8"/>
      <c r="AO28" s="8"/>
      <c r="BE28" s="5"/>
      <c r="BJ28" s="5"/>
    </row>
    <row r="29" spans="4:132" x14ac:dyDescent="0.45">
      <c r="D29" s="8"/>
      <c r="E29" s="8"/>
      <c r="F29" s="8"/>
      <c r="G29" s="8"/>
      <c r="H29" s="8"/>
      <c r="I29" s="8"/>
      <c r="J29" s="8"/>
      <c r="Z29" s="5"/>
      <c r="AK29" s="8"/>
      <c r="AL29" s="8"/>
      <c r="AM29" s="8"/>
      <c r="AN29" s="8"/>
      <c r="AO29" s="8"/>
      <c r="BE29" s="5"/>
      <c r="BJ29" s="5"/>
    </row>
    <row r="30" spans="4:132" x14ac:dyDescent="0.45">
      <c r="D30" s="8"/>
      <c r="E30" s="8"/>
      <c r="F30" s="8"/>
      <c r="G30" s="8"/>
      <c r="H30" s="8"/>
      <c r="I30" s="8"/>
      <c r="J30" s="8"/>
      <c r="Z30" s="5"/>
      <c r="AK30" s="8"/>
      <c r="AL30" s="8"/>
      <c r="AM30" s="8"/>
      <c r="AN30" s="8"/>
      <c r="AO30" s="8"/>
      <c r="BE30" s="5"/>
      <c r="BJ30" s="5"/>
    </row>
    <row r="31" spans="4:132" x14ac:dyDescent="0.45">
      <c r="D31" s="8"/>
      <c r="E31" s="8"/>
      <c r="F31" s="8"/>
      <c r="G31" s="8"/>
      <c r="H31" s="8"/>
      <c r="I31" s="8"/>
      <c r="J31" s="8"/>
      <c r="Z31" s="5"/>
      <c r="AK31" s="8"/>
      <c r="AL31" s="8"/>
      <c r="AM31" s="8"/>
      <c r="AN31" s="8"/>
      <c r="AO31" s="8"/>
      <c r="BE31" s="5"/>
      <c r="BJ31" s="5"/>
    </row>
    <row r="32" spans="4:132" x14ac:dyDescent="0.45">
      <c r="D32" s="8"/>
      <c r="E32" s="8"/>
      <c r="F32" s="8"/>
      <c r="G32" s="8"/>
      <c r="H32" s="8"/>
      <c r="I32" s="8"/>
      <c r="J32" s="8"/>
      <c r="Z32" s="5"/>
      <c r="AK32" s="8"/>
      <c r="AL32" s="8"/>
      <c r="AM32" s="8"/>
      <c r="AN32" s="8"/>
      <c r="AO32" s="8"/>
      <c r="BE32" s="5"/>
      <c r="BJ32" s="5"/>
    </row>
    <row r="33" spans="4:62" x14ac:dyDescent="0.45">
      <c r="G33" s="8"/>
      <c r="H33" s="8"/>
      <c r="I33" s="8"/>
      <c r="J33" s="8"/>
      <c r="Z33" s="5"/>
      <c r="AK33" s="8"/>
      <c r="AL33" s="8"/>
      <c r="AM33" s="8"/>
      <c r="AN33" s="8"/>
      <c r="AO33" s="8"/>
      <c r="BE33" s="5"/>
      <c r="BJ33" s="5"/>
    </row>
    <row r="34" spans="4:62" x14ac:dyDescent="0.45">
      <c r="G34" s="8"/>
      <c r="H34" s="8"/>
      <c r="I34" s="8"/>
      <c r="J34" s="8"/>
      <c r="Z34" s="5"/>
      <c r="AK34" s="8"/>
      <c r="AL34" s="8"/>
      <c r="AM34" s="8"/>
      <c r="AN34" s="8"/>
      <c r="AO34" s="8"/>
      <c r="BE34" s="5"/>
      <c r="BJ34" s="5"/>
    </row>
    <row r="35" spans="4:62" x14ac:dyDescent="0.45">
      <c r="G35" s="8"/>
      <c r="H35" s="8"/>
      <c r="I35" s="8"/>
      <c r="J35" s="8"/>
      <c r="Z35" s="5"/>
      <c r="AK35" s="8"/>
      <c r="AL35" s="8"/>
      <c r="AM35" s="8"/>
      <c r="AN35" s="8"/>
      <c r="AO35" s="8"/>
      <c r="BE35" s="5"/>
      <c r="BJ35" s="5"/>
    </row>
    <row r="36" spans="4:62" x14ac:dyDescent="0.45">
      <c r="G36" s="8"/>
      <c r="H36" s="8"/>
      <c r="I36" s="8"/>
      <c r="J36" s="8"/>
      <c r="Z36" s="5"/>
      <c r="AK36" s="8"/>
      <c r="AL36" s="8"/>
      <c r="AM36" s="8"/>
      <c r="AN36" s="8"/>
      <c r="AO36" s="8"/>
      <c r="BE36" s="5"/>
      <c r="BJ36" s="5"/>
    </row>
    <row r="37" spans="4:62" x14ac:dyDescent="0.45">
      <c r="G37" s="8"/>
      <c r="H37" s="8"/>
      <c r="I37" s="8"/>
      <c r="J37" s="8"/>
      <c r="Z37" s="5"/>
      <c r="AK37" s="8"/>
      <c r="AL37" s="8"/>
      <c r="AM37" s="8"/>
      <c r="AN37" s="8"/>
      <c r="AO37" s="8"/>
      <c r="BE37" s="5"/>
      <c r="BJ37" s="5"/>
    </row>
    <row r="38" spans="4:62" x14ac:dyDescent="0.45">
      <c r="G38" s="8"/>
      <c r="H38" s="8"/>
      <c r="I38" s="8"/>
      <c r="J38" s="8"/>
      <c r="Z38" s="5"/>
      <c r="AK38" s="8"/>
      <c r="AL38" s="8"/>
      <c r="AM38" s="8"/>
      <c r="AN38" s="8"/>
      <c r="AO38" s="8"/>
      <c r="BE38" s="5"/>
      <c r="BJ38" s="5"/>
    </row>
    <row r="39" spans="4:62" x14ac:dyDescent="0.45">
      <c r="D39" s="8"/>
      <c r="E39" s="8"/>
      <c r="F39" s="8"/>
      <c r="G39" s="8"/>
      <c r="H39" s="8"/>
      <c r="I39" s="8"/>
      <c r="J39" s="8"/>
      <c r="Z39" s="5"/>
      <c r="AK39" s="8"/>
      <c r="AL39" s="8"/>
      <c r="AM39" s="8"/>
      <c r="AN39" s="8"/>
      <c r="AO39" s="8"/>
      <c r="BE39" s="5"/>
      <c r="BJ39" s="5"/>
    </row>
    <row r="40" spans="4:62" x14ac:dyDescent="0.45">
      <c r="D40" s="8"/>
      <c r="E40" s="8"/>
      <c r="F40" s="8"/>
      <c r="G40" s="8"/>
      <c r="H40" s="8"/>
      <c r="I40" s="8"/>
      <c r="J40" s="8"/>
      <c r="Z40" s="5"/>
      <c r="AK40" s="8"/>
      <c r="AL40" s="8"/>
      <c r="AM40" s="8"/>
      <c r="AN40" s="8"/>
      <c r="AO40" s="8"/>
      <c r="BE40" s="5"/>
      <c r="BJ40" s="5"/>
    </row>
    <row r="41" spans="4:62" x14ac:dyDescent="0.45">
      <c r="D41" s="8"/>
      <c r="E41" s="8"/>
      <c r="F41" s="8"/>
      <c r="G41" s="8"/>
      <c r="H41" s="8"/>
      <c r="I41" s="8"/>
      <c r="J41" s="8"/>
      <c r="Z41" s="5"/>
      <c r="AK41" s="8"/>
      <c r="AL41" s="8"/>
      <c r="AM41" s="8"/>
      <c r="AN41" s="8"/>
      <c r="AO41" s="8"/>
      <c r="BE41" s="5"/>
      <c r="BJ41" s="5"/>
    </row>
    <row r="42" spans="4:62" x14ac:dyDescent="0.45">
      <c r="D42" s="8"/>
      <c r="E42" s="8"/>
      <c r="F42" s="8"/>
      <c r="G42" s="8"/>
      <c r="H42" s="8"/>
      <c r="I42" s="8"/>
      <c r="J42" s="8"/>
      <c r="Z42" s="5"/>
      <c r="AK42" s="8"/>
      <c r="AL42" s="8"/>
      <c r="AM42" s="8"/>
      <c r="AN42" s="8"/>
      <c r="AO42" s="8"/>
      <c r="BE42" s="5"/>
      <c r="BJ42" s="5"/>
    </row>
    <row r="43" spans="4:62" x14ac:dyDescent="0.45">
      <c r="D43" s="8"/>
      <c r="E43" s="8"/>
      <c r="F43" s="8"/>
      <c r="G43" s="8"/>
      <c r="H43" s="8"/>
      <c r="I43" s="8"/>
      <c r="J43" s="8"/>
      <c r="Z43" s="5"/>
      <c r="AK43" s="8"/>
      <c r="AL43" s="8"/>
      <c r="AM43" s="8"/>
      <c r="AN43" s="8"/>
      <c r="AO43" s="8"/>
      <c r="BE43" s="5"/>
      <c r="BJ43" s="5"/>
    </row>
    <row r="44" spans="4:62" x14ac:dyDescent="0.45">
      <c r="D44" s="8"/>
      <c r="E44" s="8"/>
      <c r="F44" s="8"/>
      <c r="G44" s="8"/>
      <c r="H44" s="8"/>
      <c r="I44" s="8"/>
      <c r="J44" s="8"/>
      <c r="Z44" s="5"/>
      <c r="AK44" s="8"/>
      <c r="AL44" s="8"/>
      <c r="AM44" s="8"/>
      <c r="AN44" s="8"/>
      <c r="AO44" s="8"/>
      <c r="BE44" s="5"/>
      <c r="BJ44" s="5"/>
    </row>
    <row r="45" spans="4:62" x14ac:dyDescent="0.45">
      <c r="D45" s="8"/>
      <c r="E45" s="8"/>
      <c r="F45" s="8"/>
      <c r="G45" s="8"/>
      <c r="H45" s="8"/>
      <c r="I45" s="8"/>
      <c r="J45" s="8"/>
      <c r="Z45" s="5"/>
      <c r="AK45" s="8"/>
      <c r="AL45" s="8"/>
      <c r="AM45" s="8"/>
      <c r="AN45" s="8"/>
      <c r="AO45" s="8"/>
      <c r="BE45" s="5"/>
      <c r="BJ45" s="5"/>
    </row>
    <row r="46" spans="4:62" x14ac:dyDescent="0.45">
      <c r="D46" s="8"/>
      <c r="E46" s="8"/>
      <c r="F46" s="8"/>
      <c r="G46" s="8"/>
      <c r="H46" s="8"/>
      <c r="I46" s="8"/>
      <c r="J46" s="8"/>
      <c r="Z46" s="5"/>
      <c r="AK46" s="8"/>
      <c r="AL46" s="8"/>
      <c r="AM46" s="8"/>
      <c r="AN46" s="8"/>
      <c r="AO46" s="8"/>
      <c r="BE46" s="5"/>
      <c r="BJ46" s="5"/>
    </row>
    <row r="47" spans="4:62" x14ac:dyDescent="0.45">
      <c r="D47" s="8"/>
      <c r="E47" s="8"/>
      <c r="F47" s="8"/>
      <c r="G47" s="8"/>
      <c r="H47" s="8"/>
      <c r="I47" s="8"/>
      <c r="J47" s="8"/>
      <c r="Z47" s="5"/>
      <c r="AK47" s="8"/>
      <c r="AL47" s="8"/>
      <c r="AM47" s="8"/>
      <c r="AN47" s="8"/>
      <c r="AO47" s="8"/>
      <c r="BE47" s="5"/>
      <c r="BJ47" s="5"/>
    </row>
    <row r="48" spans="4:62" x14ac:dyDescent="0.45">
      <c r="D48" s="8"/>
      <c r="E48" s="8"/>
      <c r="F48" s="8"/>
      <c r="G48" s="8"/>
      <c r="H48" s="8"/>
      <c r="I48" s="8"/>
      <c r="J48" s="8"/>
      <c r="Z48" s="5"/>
      <c r="AK48" s="8"/>
      <c r="AL48" s="8"/>
      <c r="AM48" s="8"/>
      <c r="AN48" s="8"/>
      <c r="AO48" s="8"/>
      <c r="BE48" s="5"/>
      <c r="BJ48" s="5"/>
    </row>
    <row r="49" spans="4:62" x14ac:dyDescent="0.45">
      <c r="D49" s="8"/>
      <c r="E49" s="8"/>
      <c r="F49" s="8"/>
      <c r="G49" s="8"/>
      <c r="H49" s="8"/>
      <c r="I49" s="8"/>
      <c r="J49" s="8"/>
      <c r="Z49" s="5"/>
      <c r="AK49" s="8"/>
      <c r="AL49" s="8"/>
      <c r="AM49" s="8"/>
      <c r="AN49" s="8"/>
      <c r="AO49" s="8"/>
      <c r="BE49" s="5"/>
      <c r="BJ49" s="5"/>
    </row>
    <row r="50" spans="4:62" x14ac:dyDescent="0.45">
      <c r="D50" s="8"/>
      <c r="E50" s="8"/>
      <c r="F50" s="8"/>
      <c r="G50" s="8"/>
      <c r="H50" s="8"/>
      <c r="I50" s="8"/>
      <c r="J50" s="8"/>
      <c r="Z50" s="5"/>
      <c r="AK50" s="8"/>
      <c r="AL50" s="8"/>
      <c r="AM50" s="8"/>
      <c r="AN50" s="8"/>
      <c r="AO50" s="8"/>
      <c r="BE50" s="5"/>
      <c r="BJ50" s="5"/>
    </row>
    <row r="51" spans="4:62" x14ac:dyDescent="0.45">
      <c r="D51" s="8"/>
      <c r="E51" s="8"/>
      <c r="F51" s="8"/>
      <c r="G51" s="8"/>
      <c r="H51" s="8"/>
      <c r="I51" s="8"/>
      <c r="J51" s="8"/>
      <c r="Z51" s="5"/>
      <c r="AK51" s="8"/>
      <c r="AL51" s="8"/>
      <c r="AM51" s="8"/>
      <c r="AN51" s="8"/>
      <c r="AO51" s="8"/>
      <c r="BE51" s="5"/>
      <c r="BJ51" s="5"/>
    </row>
    <row r="52" spans="4:62" x14ac:dyDescent="0.45">
      <c r="D52" s="8"/>
      <c r="E52" s="8"/>
      <c r="F52" s="8"/>
      <c r="G52" s="8"/>
      <c r="H52" s="8"/>
      <c r="I52" s="8"/>
      <c r="J52" s="8"/>
      <c r="Z52" s="5"/>
      <c r="AK52" s="8"/>
      <c r="AL52" s="8"/>
      <c r="AM52" s="8"/>
      <c r="AN52" s="8"/>
      <c r="AO52" s="8"/>
      <c r="BE52" s="5"/>
      <c r="BJ52" s="5"/>
    </row>
    <row r="53" spans="4:62" x14ac:dyDescent="0.45">
      <c r="D53" s="8"/>
      <c r="E53" s="8"/>
      <c r="F53" s="8"/>
      <c r="G53" s="8"/>
      <c r="H53" s="8"/>
      <c r="I53" s="8"/>
      <c r="J53" s="8"/>
      <c r="Z53" s="5"/>
      <c r="AK53" s="8"/>
      <c r="AL53" s="8"/>
      <c r="AM53" s="8"/>
      <c r="AN53" s="8"/>
      <c r="AO53" s="8"/>
      <c r="BE53" s="5"/>
      <c r="BJ53" s="5"/>
    </row>
    <row r="54" spans="4:62" x14ac:dyDescent="0.45">
      <c r="D54" s="8"/>
      <c r="E54" s="8"/>
      <c r="F54" s="8"/>
      <c r="G54" s="8"/>
      <c r="H54" s="8"/>
      <c r="I54" s="8"/>
      <c r="J54" s="8"/>
      <c r="Z54" s="5"/>
      <c r="AK54" s="8"/>
      <c r="AL54" s="8"/>
      <c r="AM54" s="8"/>
      <c r="AN54" s="8"/>
      <c r="AO54" s="8"/>
      <c r="BE54" s="5"/>
      <c r="BJ54" s="5"/>
    </row>
    <row r="55" spans="4:62" x14ac:dyDescent="0.45">
      <c r="D55" s="8"/>
      <c r="E55" s="8"/>
      <c r="F55" s="8"/>
      <c r="G55" s="8"/>
      <c r="H55" s="8"/>
      <c r="I55" s="8"/>
      <c r="J55" s="8"/>
      <c r="Z55" s="5"/>
      <c r="AK55" s="8"/>
      <c r="AL55" s="8"/>
      <c r="AM55" s="8"/>
      <c r="AN55" s="8"/>
      <c r="AO55" s="8"/>
      <c r="BE55" s="5"/>
      <c r="BJ55" s="5"/>
    </row>
    <row r="56" spans="4:62" x14ac:dyDescent="0.45">
      <c r="D56" s="8"/>
      <c r="E56" s="8"/>
      <c r="F56" s="8"/>
      <c r="G56" s="8"/>
      <c r="H56" s="8"/>
      <c r="I56" s="8"/>
      <c r="J56" s="8"/>
      <c r="Z56" s="5"/>
      <c r="AK56" s="8"/>
      <c r="AL56" s="8"/>
      <c r="AM56" s="8"/>
      <c r="AN56" s="8"/>
      <c r="AO56" s="8"/>
      <c r="BE56" s="5"/>
      <c r="BJ56" s="5"/>
    </row>
    <row r="57" spans="4:62" x14ac:dyDescent="0.45">
      <c r="D57" s="8"/>
      <c r="E57" s="8"/>
      <c r="F57" s="8"/>
      <c r="G57" s="8"/>
      <c r="H57" s="8"/>
      <c r="I57" s="8"/>
      <c r="J57" s="8"/>
      <c r="Z57" s="5"/>
      <c r="AK57" s="8"/>
      <c r="AL57" s="8"/>
      <c r="AM57" s="8"/>
      <c r="AN57" s="8"/>
      <c r="AO57" s="8"/>
      <c r="BE57" s="5"/>
      <c r="BJ57" s="5"/>
    </row>
    <row r="58" spans="4:62" x14ac:dyDescent="0.45">
      <c r="D58" s="8"/>
      <c r="E58" s="8"/>
      <c r="F58" s="8"/>
      <c r="G58" s="8"/>
      <c r="H58" s="8"/>
      <c r="I58" s="8"/>
      <c r="J58" s="8"/>
      <c r="Z58" s="5"/>
      <c r="AK58" s="8"/>
      <c r="AL58" s="8"/>
      <c r="AM58" s="8"/>
      <c r="AN58" s="8"/>
      <c r="AO58" s="8"/>
      <c r="BE58" s="5"/>
      <c r="BJ58" s="5"/>
    </row>
    <row r="59" spans="4:62" x14ac:dyDescent="0.45">
      <c r="D59" s="8"/>
      <c r="E59" s="8"/>
      <c r="F59" s="8"/>
      <c r="G59" s="8"/>
      <c r="H59" s="8"/>
      <c r="I59" s="8"/>
      <c r="J59" s="8"/>
      <c r="Z59" s="5"/>
      <c r="AK59" s="8"/>
      <c r="AL59" s="8"/>
      <c r="AM59" s="8"/>
      <c r="AN59" s="8"/>
      <c r="AO59" s="8"/>
      <c r="BE59" s="5"/>
      <c r="BJ59" s="5"/>
    </row>
    <row r="60" spans="4:62" x14ac:dyDescent="0.45">
      <c r="D60" s="8"/>
      <c r="E60" s="8"/>
      <c r="F60" s="8"/>
      <c r="G60" s="8"/>
      <c r="H60" s="8"/>
      <c r="I60" s="8"/>
      <c r="J60" s="8"/>
      <c r="Z60" s="5"/>
      <c r="AK60" s="8"/>
      <c r="AL60" s="8"/>
      <c r="AM60" s="8"/>
      <c r="AN60" s="8"/>
      <c r="AO60" s="8"/>
      <c r="BE60" s="5"/>
      <c r="BJ60" s="5"/>
    </row>
    <row r="61" spans="4:62" x14ac:dyDescent="0.45">
      <c r="D61" s="8"/>
      <c r="E61" s="8"/>
      <c r="F61" s="8"/>
      <c r="G61" s="8"/>
      <c r="H61" s="8"/>
      <c r="I61" s="8"/>
      <c r="J61" s="8"/>
      <c r="Z61" s="5"/>
      <c r="AK61" s="8"/>
      <c r="AL61" s="8"/>
      <c r="AM61" s="8"/>
      <c r="AN61" s="8"/>
      <c r="AO61" s="8"/>
      <c r="BE61" s="5"/>
      <c r="BJ61" s="5"/>
    </row>
    <row r="62" spans="4:62" x14ac:dyDescent="0.45">
      <c r="D62" s="8"/>
      <c r="E62" s="8"/>
      <c r="F62" s="8"/>
      <c r="G62" s="8"/>
      <c r="H62" s="8"/>
      <c r="I62" s="8"/>
      <c r="J62" s="8"/>
      <c r="Z62" s="5"/>
      <c r="AK62" s="8"/>
      <c r="AL62" s="8"/>
      <c r="AM62" s="8"/>
      <c r="AN62" s="8"/>
      <c r="AO62" s="8"/>
      <c r="BE62" s="5"/>
      <c r="BJ62" s="5"/>
    </row>
    <row r="63" spans="4:62" x14ac:dyDescent="0.45">
      <c r="D63" s="8"/>
      <c r="E63" s="8"/>
      <c r="F63" s="8"/>
      <c r="G63" s="8"/>
      <c r="H63" s="8"/>
      <c r="I63" s="8"/>
      <c r="J63" s="8"/>
      <c r="Z63" s="5"/>
      <c r="AK63" s="8"/>
      <c r="AL63" s="8"/>
      <c r="AM63" s="8"/>
      <c r="AN63" s="8"/>
      <c r="AO63" s="8"/>
      <c r="BE63" s="5"/>
      <c r="BJ63" s="5"/>
    </row>
    <row r="64" spans="4:62" x14ac:dyDescent="0.45">
      <c r="D64" s="8"/>
      <c r="E64" s="8"/>
      <c r="F64" s="8"/>
      <c r="G64" s="8"/>
      <c r="H64" s="8"/>
      <c r="I64" s="8"/>
      <c r="J64" s="8"/>
      <c r="Z64" s="5"/>
      <c r="AK64" s="8"/>
      <c r="AL64" s="8"/>
      <c r="AM64" s="8"/>
      <c r="AN64" s="8"/>
      <c r="AO64" s="8"/>
      <c r="BE64" s="5"/>
      <c r="BJ64" s="5"/>
    </row>
    <row r="65" spans="4:62" x14ac:dyDescent="0.45">
      <c r="D65" s="8"/>
      <c r="E65" s="8"/>
      <c r="F65" s="8"/>
      <c r="G65" s="8"/>
      <c r="H65" s="8"/>
      <c r="I65" s="8"/>
      <c r="J65" s="8"/>
      <c r="Z65" s="5"/>
      <c r="AK65" s="8"/>
      <c r="AL65" s="8"/>
      <c r="AM65" s="8"/>
      <c r="AN65" s="8"/>
      <c r="AO65" s="8"/>
      <c r="BE65" s="5"/>
      <c r="BJ65" s="5"/>
    </row>
    <row r="66" spans="4:62" x14ac:dyDescent="0.45">
      <c r="D66" s="8"/>
      <c r="E66" s="8"/>
      <c r="F66" s="8"/>
      <c r="G66" s="8"/>
      <c r="H66" s="8"/>
      <c r="I66" s="8"/>
      <c r="J66" s="8"/>
      <c r="Z66" s="5"/>
      <c r="AK66" s="8"/>
      <c r="AL66" s="8"/>
      <c r="AM66" s="8"/>
      <c r="AN66" s="8"/>
      <c r="AO66" s="8"/>
      <c r="BE66" s="5"/>
      <c r="BJ66" s="5"/>
    </row>
    <row r="67" spans="4:62" x14ac:dyDescent="0.45">
      <c r="D67" s="8"/>
      <c r="E67" s="8"/>
      <c r="F67" s="8"/>
      <c r="G67" s="8"/>
      <c r="H67" s="8"/>
      <c r="I67" s="8"/>
      <c r="J67" s="8"/>
      <c r="Z67" s="5"/>
      <c r="AK67" s="8"/>
      <c r="AL67" s="8"/>
      <c r="AM67" s="8"/>
      <c r="AN67" s="8"/>
      <c r="AO67" s="8"/>
      <c r="BE67" s="5"/>
      <c r="BJ67" s="5"/>
    </row>
    <row r="68" spans="4:62" x14ac:dyDescent="0.45">
      <c r="D68" s="8"/>
      <c r="E68" s="8"/>
      <c r="F68" s="8"/>
      <c r="G68" s="8"/>
      <c r="H68" s="8"/>
      <c r="I68" s="8"/>
      <c r="J68" s="8"/>
      <c r="Z68" s="5"/>
      <c r="AK68" s="8"/>
      <c r="AL68" s="8"/>
      <c r="AM68" s="8"/>
      <c r="AN68" s="8"/>
      <c r="AO68" s="8"/>
      <c r="BE68" s="5"/>
      <c r="BJ68" s="5"/>
    </row>
    <row r="69" spans="4:62" x14ac:dyDescent="0.45">
      <c r="D69" s="8"/>
      <c r="E69" s="8"/>
      <c r="F69" s="8"/>
      <c r="G69" s="8"/>
      <c r="H69" s="8"/>
      <c r="I69" s="8"/>
      <c r="J69" s="8"/>
      <c r="Z69" s="5"/>
      <c r="AK69" s="8"/>
      <c r="AL69" s="8"/>
      <c r="AM69" s="8"/>
      <c r="AN69" s="8"/>
      <c r="AO69" s="8"/>
      <c r="BE69" s="5"/>
      <c r="BJ69" s="5"/>
    </row>
    <row r="70" spans="4:62" x14ac:dyDescent="0.45">
      <c r="D70" s="8"/>
      <c r="E70" s="8"/>
      <c r="F70" s="8"/>
      <c r="G70" s="8"/>
      <c r="H70" s="8"/>
      <c r="I70" s="8"/>
      <c r="J70" s="8"/>
      <c r="Z70" s="5"/>
      <c r="AK70" s="8"/>
      <c r="AL70" s="8"/>
      <c r="AM70" s="8"/>
      <c r="AN70" s="8"/>
      <c r="AO70" s="8"/>
      <c r="BE70" s="5"/>
      <c r="BJ70" s="5"/>
    </row>
    <row r="71" spans="4:62" x14ac:dyDescent="0.45">
      <c r="D71" s="8"/>
      <c r="E71" s="8"/>
      <c r="F71" s="8"/>
      <c r="G71" s="8"/>
      <c r="H71" s="8"/>
      <c r="I71" s="8"/>
      <c r="J71" s="8"/>
      <c r="Z71" s="5"/>
      <c r="AK71" s="8"/>
      <c r="AL71" s="8"/>
      <c r="AM71" s="8"/>
      <c r="AN71" s="8"/>
      <c r="AO71" s="8"/>
      <c r="BE71" s="5"/>
      <c r="BJ71" s="5"/>
    </row>
    <row r="72" spans="4:62" x14ac:dyDescent="0.45">
      <c r="D72" s="8"/>
      <c r="E72" s="8"/>
      <c r="F72" s="8"/>
      <c r="G72" s="8"/>
      <c r="H72" s="8"/>
      <c r="I72" s="8"/>
      <c r="J72" s="8"/>
      <c r="Z72" s="5"/>
      <c r="AK72" s="8"/>
      <c r="AL72" s="8"/>
      <c r="AM72" s="8"/>
      <c r="AN72" s="8"/>
      <c r="AO72" s="8"/>
      <c r="BE72" s="5"/>
      <c r="BJ72" s="5"/>
    </row>
    <row r="73" spans="4:62" x14ac:dyDescent="0.45">
      <c r="D73" s="8"/>
      <c r="E73" s="8"/>
      <c r="F73" s="8"/>
      <c r="G73" s="8"/>
      <c r="H73" s="8"/>
      <c r="I73" s="8"/>
      <c r="J73" s="8"/>
      <c r="Z73" s="5"/>
      <c r="AK73" s="8"/>
      <c r="AL73" s="8"/>
      <c r="AM73" s="8"/>
      <c r="AN73" s="8"/>
      <c r="AO73" s="8"/>
      <c r="BE73" s="5"/>
      <c r="BJ73" s="5"/>
    </row>
    <row r="74" spans="4:62" x14ac:dyDescent="0.45">
      <c r="D74" s="8"/>
      <c r="E74" s="8"/>
      <c r="F74" s="8"/>
      <c r="G74" s="8"/>
      <c r="H74" s="8"/>
      <c r="I74" s="8"/>
      <c r="J74" s="8"/>
      <c r="Z74" s="5"/>
      <c r="AK74" s="8"/>
      <c r="AL74" s="8"/>
      <c r="AM74" s="8"/>
      <c r="AN74" s="8"/>
      <c r="AO74" s="8"/>
      <c r="BE74" s="5"/>
      <c r="BJ74" s="5"/>
    </row>
    <row r="75" spans="4:62" x14ac:dyDescent="0.45">
      <c r="D75" s="8"/>
      <c r="E75" s="8"/>
      <c r="F75" s="8"/>
      <c r="G75" s="8"/>
      <c r="H75" s="8"/>
      <c r="I75" s="8"/>
      <c r="J75" s="8"/>
      <c r="Z75" s="5"/>
      <c r="AK75" s="8"/>
      <c r="AL75" s="8"/>
      <c r="AM75" s="8"/>
      <c r="AN75" s="8"/>
      <c r="AO75" s="8"/>
      <c r="BE75" s="5"/>
      <c r="BJ75" s="5"/>
    </row>
    <row r="76" spans="4:62" x14ac:dyDescent="0.45">
      <c r="D76" s="8"/>
      <c r="E76" s="8"/>
      <c r="F76" s="8"/>
      <c r="G76" s="8"/>
      <c r="H76" s="8"/>
      <c r="I76" s="8"/>
      <c r="J76" s="8"/>
      <c r="Z76" s="5"/>
      <c r="AK76" s="8"/>
      <c r="AL76" s="8"/>
      <c r="AM76" s="8"/>
      <c r="AN76" s="8"/>
      <c r="AO76" s="8"/>
      <c r="BE76" s="5"/>
      <c r="BJ76" s="5"/>
    </row>
    <row r="77" spans="4:62" x14ac:dyDescent="0.45">
      <c r="D77" s="8"/>
      <c r="E77" s="8"/>
      <c r="F77" s="8"/>
      <c r="G77" s="8"/>
      <c r="H77" s="8"/>
      <c r="I77" s="8"/>
      <c r="J77" s="8"/>
      <c r="Z77" s="5"/>
      <c r="AK77" s="8"/>
      <c r="AL77" s="8"/>
      <c r="AM77" s="8"/>
      <c r="AN77" s="8"/>
      <c r="AO77" s="8"/>
      <c r="BE77" s="5"/>
      <c r="BJ77" s="5"/>
    </row>
    <row r="78" spans="4:62" x14ac:dyDescent="0.45">
      <c r="D78" s="8"/>
      <c r="E78" s="8"/>
      <c r="F78" s="8"/>
      <c r="G78" s="8"/>
      <c r="H78" s="8"/>
      <c r="I78" s="8"/>
      <c r="J78" s="8"/>
      <c r="Z78" s="5"/>
      <c r="AK78" s="8"/>
      <c r="AL78" s="8"/>
      <c r="AM78" s="8"/>
      <c r="AN78" s="8"/>
      <c r="AO78" s="8"/>
      <c r="BE78" s="5"/>
      <c r="BJ78" s="5"/>
    </row>
    <row r="79" spans="4:62" x14ac:dyDescent="0.45">
      <c r="D79" s="8"/>
      <c r="E79" s="8"/>
      <c r="F79" s="8"/>
      <c r="G79" s="8"/>
      <c r="H79" s="8"/>
      <c r="I79" s="8"/>
      <c r="J79" s="8"/>
      <c r="Z79" s="5"/>
      <c r="AK79" s="8"/>
      <c r="AL79" s="8"/>
      <c r="AM79" s="8"/>
      <c r="AN79" s="8"/>
      <c r="AO79" s="8"/>
      <c r="BE79" s="5"/>
      <c r="BJ79" s="5"/>
    </row>
    <row r="80" spans="4:62" x14ac:dyDescent="0.45">
      <c r="D80" s="8"/>
      <c r="E80" s="8"/>
      <c r="F80" s="8"/>
      <c r="G80" s="8"/>
      <c r="H80" s="8"/>
      <c r="I80" s="8"/>
      <c r="J80" s="8"/>
      <c r="Z80" s="5"/>
      <c r="AK80" s="8"/>
      <c r="AL80" s="8"/>
      <c r="AM80" s="8"/>
      <c r="AN80" s="8"/>
      <c r="AO80" s="8"/>
      <c r="BE80" s="5"/>
      <c r="BJ80" s="5"/>
    </row>
    <row r="81" spans="4:62" x14ac:dyDescent="0.45">
      <c r="D81" s="8"/>
      <c r="E81" s="8"/>
      <c r="F81" s="8"/>
      <c r="G81" s="8"/>
      <c r="H81" s="8"/>
      <c r="I81" s="8"/>
      <c r="J81" s="8"/>
      <c r="Z81" s="5"/>
      <c r="AK81" s="8"/>
      <c r="AL81" s="8"/>
      <c r="AM81" s="8"/>
      <c r="AN81" s="8"/>
      <c r="AO81" s="8"/>
      <c r="BE81" s="5"/>
      <c r="BJ81" s="5"/>
    </row>
    <row r="82" spans="4:62" x14ac:dyDescent="0.45">
      <c r="D82" s="8"/>
      <c r="E82" s="8"/>
      <c r="F82" s="8"/>
      <c r="G82" s="8"/>
      <c r="H82" s="8"/>
      <c r="I82" s="8"/>
      <c r="J82" s="8"/>
      <c r="Z82" s="5"/>
      <c r="AK82" s="8"/>
      <c r="AL82" s="8"/>
      <c r="AM82" s="8"/>
      <c r="AN82" s="8"/>
      <c r="AO82" s="8"/>
      <c r="BE82" s="5"/>
      <c r="BJ82" s="5"/>
    </row>
    <row r="83" spans="4:62" x14ac:dyDescent="0.45">
      <c r="D83" s="8"/>
      <c r="E83" s="8"/>
      <c r="F83" s="8"/>
      <c r="G83" s="8"/>
      <c r="H83" s="8"/>
      <c r="I83" s="8"/>
      <c r="J83" s="8"/>
      <c r="Z83" s="5"/>
      <c r="AK83" s="8"/>
      <c r="AL83" s="8"/>
      <c r="AM83" s="8"/>
      <c r="AN83" s="8"/>
      <c r="AO83" s="8"/>
      <c r="BE83" s="5"/>
      <c r="BJ83" s="5"/>
    </row>
    <row r="84" spans="4:62" x14ac:dyDescent="0.45">
      <c r="D84" s="8"/>
      <c r="E84" s="8"/>
      <c r="F84" s="8"/>
      <c r="G84" s="8"/>
      <c r="H84" s="8"/>
      <c r="I84" s="8"/>
      <c r="J84" s="8"/>
      <c r="Z84" s="5"/>
      <c r="AK84" s="8"/>
      <c r="AL84" s="8"/>
      <c r="AM84" s="8"/>
      <c r="AN84" s="8"/>
      <c r="AO84" s="8"/>
      <c r="BE84" s="5"/>
      <c r="BJ84" s="5"/>
    </row>
    <row r="85" spans="4:62" x14ac:dyDescent="0.45">
      <c r="D85" s="8"/>
      <c r="E85" s="8"/>
      <c r="F85" s="8"/>
      <c r="G85" s="8"/>
      <c r="H85" s="8"/>
      <c r="I85" s="8"/>
      <c r="J85" s="8"/>
      <c r="Z85" s="5"/>
      <c r="AK85" s="8"/>
      <c r="AL85" s="8"/>
      <c r="AM85" s="8"/>
      <c r="AN85" s="8"/>
      <c r="AO85" s="8"/>
      <c r="BE85" s="5"/>
      <c r="BJ85" s="5"/>
    </row>
    <row r="86" spans="4:62" x14ac:dyDescent="0.45">
      <c r="D86" s="8"/>
      <c r="E86" s="8"/>
      <c r="F86" s="8"/>
      <c r="G86" s="8"/>
      <c r="H86" s="8"/>
      <c r="I86" s="8"/>
      <c r="J86" s="8"/>
      <c r="Z86" s="5"/>
      <c r="AK86" s="8"/>
      <c r="AL86" s="8"/>
      <c r="AM86" s="8"/>
      <c r="AN86" s="8"/>
      <c r="AO86" s="8"/>
      <c r="BE86" s="5"/>
      <c r="BJ86" s="5"/>
    </row>
    <row r="87" spans="4:62" x14ac:dyDescent="0.45">
      <c r="D87" s="8"/>
      <c r="E87" s="8"/>
      <c r="F87" s="8"/>
      <c r="G87" s="8"/>
      <c r="H87" s="8"/>
      <c r="I87" s="8"/>
      <c r="J87" s="8"/>
      <c r="Z87" s="5"/>
      <c r="AK87" s="8"/>
      <c r="AL87" s="8"/>
      <c r="AM87" s="8"/>
      <c r="AN87" s="8"/>
      <c r="AO87" s="8"/>
      <c r="BE87" s="5"/>
      <c r="BJ87" s="5"/>
    </row>
    <row r="88" spans="4:62" x14ac:dyDescent="0.45">
      <c r="D88" s="8"/>
      <c r="E88" s="8"/>
      <c r="F88" s="8"/>
      <c r="G88" s="8"/>
      <c r="H88" s="8"/>
      <c r="I88" s="8"/>
      <c r="J88" s="8"/>
      <c r="Z88" s="5"/>
      <c r="AK88" s="8"/>
      <c r="AL88" s="8"/>
      <c r="AM88" s="8"/>
      <c r="AN88" s="8"/>
      <c r="AO88" s="8"/>
      <c r="BE88" s="5"/>
      <c r="BJ88" s="5"/>
    </row>
    <row r="89" spans="4:62" x14ac:dyDescent="0.45">
      <c r="D89" s="8"/>
      <c r="E89" s="8"/>
      <c r="F89" s="8"/>
      <c r="G89" s="8"/>
      <c r="H89" s="8"/>
      <c r="I89" s="8"/>
      <c r="J89" s="8"/>
      <c r="Z89" s="5"/>
      <c r="AK89" s="8"/>
      <c r="AL89" s="8"/>
      <c r="AM89" s="8"/>
      <c r="AN89" s="8"/>
      <c r="AO89" s="8"/>
      <c r="BE89" s="5"/>
      <c r="BJ89" s="5"/>
    </row>
    <row r="90" spans="4:62" x14ac:dyDescent="0.45">
      <c r="D90" s="8"/>
      <c r="E90" s="8"/>
      <c r="F90" s="8"/>
      <c r="G90" s="8"/>
      <c r="H90" s="8"/>
      <c r="I90" s="8"/>
      <c r="J90" s="8"/>
      <c r="Z90" s="5"/>
      <c r="AK90" s="8"/>
      <c r="AL90" s="8"/>
      <c r="AM90" s="8"/>
      <c r="AN90" s="8"/>
      <c r="AO90" s="8"/>
      <c r="BE90" s="5"/>
      <c r="BJ90" s="5"/>
    </row>
    <row r="91" spans="4:62" x14ac:dyDescent="0.45">
      <c r="D91" s="8"/>
      <c r="E91" s="8"/>
      <c r="F91" s="8"/>
      <c r="G91" s="8"/>
      <c r="H91" s="8"/>
      <c r="I91" s="8"/>
      <c r="J91" s="8"/>
      <c r="Z91" s="5"/>
      <c r="AK91" s="8"/>
      <c r="AL91" s="8"/>
      <c r="AM91" s="8"/>
      <c r="AN91" s="8"/>
      <c r="AO91" s="8"/>
      <c r="BE91" s="5"/>
      <c r="BJ91" s="5"/>
    </row>
    <row r="92" spans="4:62" x14ac:dyDescent="0.45">
      <c r="D92" s="8"/>
      <c r="E92" s="8"/>
      <c r="F92" s="8"/>
      <c r="G92" s="8"/>
      <c r="H92" s="8"/>
      <c r="I92" s="8"/>
      <c r="J92" s="8"/>
      <c r="Z92" s="5"/>
      <c r="AK92" s="8"/>
      <c r="AL92" s="8"/>
      <c r="AM92" s="8"/>
      <c r="AN92" s="8"/>
      <c r="AO92" s="8"/>
      <c r="BE92" s="5"/>
      <c r="BJ92" s="5"/>
    </row>
    <row r="93" spans="4:62" x14ac:dyDescent="0.45">
      <c r="D93" s="8"/>
      <c r="E93" s="8"/>
      <c r="F93" s="8"/>
      <c r="G93" s="8"/>
      <c r="H93" s="8"/>
      <c r="I93" s="8"/>
      <c r="J93" s="8"/>
      <c r="Z93" s="5"/>
      <c r="AK93" s="8"/>
      <c r="AL93" s="8"/>
      <c r="AM93" s="8"/>
      <c r="AN93" s="8"/>
      <c r="AO93" s="8"/>
      <c r="BE93" s="5"/>
      <c r="BJ93" s="5"/>
    </row>
    <row r="94" spans="4:62" x14ac:dyDescent="0.45">
      <c r="D94" s="8"/>
      <c r="E94" s="8"/>
      <c r="F94" s="8"/>
      <c r="G94" s="8"/>
      <c r="H94" s="8"/>
      <c r="I94" s="8"/>
      <c r="J94" s="8"/>
      <c r="Z94" s="5"/>
      <c r="AK94" s="8"/>
      <c r="AL94" s="8"/>
      <c r="AM94" s="8"/>
      <c r="AN94" s="8"/>
      <c r="AO94" s="8"/>
      <c r="BE94" s="5"/>
      <c r="BJ94" s="5"/>
    </row>
    <row r="95" spans="4:62" x14ac:dyDescent="0.45">
      <c r="D95" s="8"/>
      <c r="E95" s="8"/>
      <c r="F95" s="8"/>
      <c r="G95" s="8"/>
      <c r="H95" s="8"/>
      <c r="I95" s="8"/>
      <c r="J95" s="8"/>
      <c r="Z95" s="5"/>
      <c r="AK95" s="8"/>
      <c r="AL95" s="8"/>
      <c r="AM95" s="8"/>
      <c r="AN95" s="8"/>
      <c r="AO95" s="8"/>
      <c r="BE95" s="5"/>
      <c r="BJ95" s="5"/>
    </row>
    <row r="96" spans="4:62" x14ac:dyDescent="0.45">
      <c r="D96" s="8"/>
      <c r="E96" s="8"/>
      <c r="F96" s="8"/>
      <c r="G96" s="8"/>
      <c r="H96" s="8"/>
      <c r="I96" s="8"/>
      <c r="J96" s="8"/>
      <c r="Z96" s="5"/>
      <c r="AK96" s="8"/>
      <c r="AL96" s="8"/>
      <c r="AM96" s="8"/>
      <c r="AN96" s="8"/>
      <c r="AO96" s="8"/>
      <c r="BE96" s="5"/>
      <c r="BJ96" s="5"/>
    </row>
    <row r="97" spans="4:62" x14ac:dyDescent="0.45">
      <c r="D97" s="8"/>
      <c r="E97" s="8"/>
      <c r="F97" s="8"/>
      <c r="G97" s="8"/>
      <c r="H97" s="8"/>
      <c r="I97" s="8"/>
      <c r="J97" s="8"/>
      <c r="Z97" s="5"/>
      <c r="AK97" s="8"/>
      <c r="AL97" s="8"/>
      <c r="AM97" s="8"/>
      <c r="AN97" s="8"/>
      <c r="AO97" s="8"/>
      <c r="BE97" s="5"/>
      <c r="BJ97" s="5"/>
    </row>
    <row r="98" spans="4:62" x14ac:dyDescent="0.45">
      <c r="D98" s="8"/>
      <c r="E98" s="8"/>
      <c r="F98" s="8"/>
      <c r="G98" s="8"/>
      <c r="H98" s="8"/>
      <c r="I98" s="8"/>
      <c r="J98" s="8"/>
      <c r="Z98" s="5"/>
      <c r="AK98" s="8"/>
      <c r="AL98" s="8"/>
      <c r="AM98" s="8"/>
      <c r="AN98" s="8"/>
      <c r="AO98" s="8"/>
      <c r="BE98" s="5"/>
      <c r="BJ98" s="5"/>
    </row>
    <row r="99" spans="4:62" x14ac:dyDescent="0.45">
      <c r="D99" s="8"/>
      <c r="E99" s="8"/>
      <c r="F99" s="8"/>
      <c r="G99" s="8"/>
      <c r="H99" s="8"/>
      <c r="I99" s="8"/>
      <c r="J99" s="8"/>
      <c r="Z99" s="5"/>
      <c r="AK99" s="8"/>
      <c r="AL99" s="8"/>
      <c r="AM99" s="8"/>
      <c r="AN99" s="8"/>
      <c r="AO99" s="8"/>
      <c r="BE99" s="5"/>
      <c r="BJ99" s="5"/>
    </row>
    <row r="100" spans="4:62" x14ac:dyDescent="0.45">
      <c r="D100" s="8"/>
      <c r="E100" s="8"/>
      <c r="F100" s="8"/>
      <c r="G100" s="8"/>
      <c r="H100" s="8"/>
      <c r="I100" s="8"/>
      <c r="J100" s="8"/>
      <c r="Z100" s="5"/>
      <c r="AK100" s="8"/>
      <c r="AL100" s="8"/>
      <c r="AM100" s="8"/>
      <c r="AN100" s="8"/>
      <c r="AO100" s="8"/>
      <c r="BE100" s="5"/>
      <c r="BJ100" s="5"/>
    </row>
    <row r="101" spans="4:62" x14ac:dyDescent="0.45">
      <c r="D101" s="8"/>
      <c r="E101" s="8"/>
      <c r="F101" s="8"/>
      <c r="G101" s="8"/>
      <c r="H101" s="8"/>
      <c r="I101" s="8"/>
      <c r="J101" s="8"/>
      <c r="Z101" s="5"/>
      <c r="AK101" s="8"/>
      <c r="AL101" s="8"/>
      <c r="AM101" s="8"/>
      <c r="AN101" s="8"/>
      <c r="AO101" s="8"/>
      <c r="BE101" s="5"/>
      <c r="BJ101" s="5"/>
    </row>
    <row r="102" spans="4:62" x14ac:dyDescent="0.45">
      <c r="D102" s="8"/>
      <c r="E102" s="8"/>
      <c r="F102" s="8"/>
      <c r="G102" s="8"/>
      <c r="H102" s="8"/>
      <c r="I102" s="8"/>
      <c r="J102" s="8"/>
      <c r="Z102" s="5"/>
      <c r="AK102" s="8"/>
      <c r="AL102" s="8"/>
      <c r="AM102" s="8"/>
      <c r="AN102" s="8"/>
      <c r="AO102" s="8"/>
      <c r="BE102" s="5"/>
      <c r="BJ102" s="5"/>
    </row>
    <row r="103" spans="4:62" x14ac:dyDescent="0.45">
      <c r="D103" s="8"/>
      <c r="E103" s="8"/>
      <c r="F103" s="8"/>
      <c r="G103" s="8"/>
      <c r="H103" s="8"/>
      <c r="I103" s="8"/>
      <c r="J103" s="8"/>
      <c r="Z103" s="5"/>
      <c r="AK103" s="8"/>
      <c r="AL103" s="8"/>
      <c r="AM103" s="8"/>
      <c r="AN103" s="8"/>
      <c r="AO103" s="8"/>
      <c r="BE103" s="5"/>
      <c r="BJ103" s="5"/>
    </row>
    <row r="104" spans="4:62" x14ac:dyDescent="0.45">
      <c r="D104" s="8"/>
      <c r="E104" s="8"/>
      <c r="F104" s="8"/>
      <c r="G104" s="8"/>
      <c r="H104" s="8"/>
      <c r="I104" s="8"/>
      <c r="J104" s="8"/>
      <c r="Z104" s="5"/>
      <c r="AK104" s="8"/>
      <c r="AL104" s="8"/>
      <c r="AM104" s="8"/>
      <c r="AN104" s="8"/>
      <c r="AO104" s="8"/>
      <c r="BE104" s="5"/>
      <c r="BJ104" s="5"/>
    </row>
    <row r="105" spans="4:62" x14ac:dyDescent="0.45">
      <c r="D105" s="8"/>
      <c r="E105" s="8"/>
      <c r="F105" s="8"/>
      <c r="G105" s="8"/>
      <c r="H105" s="8"/>
      <c r="I105" s="8"/>
      <c r="J105" s="8"/>
      <c r="Z105" s="5"/>
      <c r="AK105" s="8"/>
      <c r="AL105" s="8"/>
      <c r="AM105" s="8"/>
      <c r="AN105" s="8"/>
      <c r="AO105" s="8"/>
      <c r="BE105" s="5"/>
      <c r="BJ105" s="5"/>
    </row>
    <row r="106" spans="4:62" x14ac:dyDescent="0.45">
      <c r="D106" s="8"/>
      <c r="E106" s="8"/>
      <c r="F106" s="8"/>
      <c r="G106" s="8"/>
      <c r="H106" s="8"/>
      <c r="I106" s="8"/>
      <c r="J106" s="8"/>
      <c r="Z106" s="5"/>
      <c r="AK106" s="8"/>
      <c r="AL106" s="8"/>
      <c r="AM106" s="8"/>
      <c r="AN106" s="8"/>
      <c r="AO106" s="8"/>
      <c r="BE106" s="5"/>
      <c r="BJ106" s="5"/>
    </row>
    <row r="107" spans="4:62" x14ac:dyDescent="0.45">
      <c r="D107" s="8"/>
      <c r="E107" s="8"/>
      <c r="F107" s="8"/>
      <c r="G107" s="8"/>
      <c r="H107" s="8"/>
      <c r="I107" s="8"/>
      <c r="J107" s="8"/>
      <c r="Z107" s="5"/>
      <c r="AK107" s="8"/>
      <c r="AL107" s="8"/>
      <c r="AM107" s="8"/>
      <c r="AN107" s="8"/>
      <c r="AO107" s="8"/>
      <c r="BE107" s="5"/>
      <c r="BJ107" s="5"/>
    </row>
    <row r="108" spans="4:62" x14ac:dyDescent="0.45">
      <c r="D108" s="8"/>
      <c r="E108" s="8"/>
      <c r="F108" s="8"/>
      <c r="G108" s="8"/>
      <c r="H108" s="8"/>
      <c r="I108" s="8"/>
      <c r="J108" s="8"/>
      <c r="Z108" s="5"/>
      <c r="AK108" s="8"/>
      <c r="AL108" s="8"/>
      <c r="AM108" s="8"/>
      <c r="AN108" s="8"/>
      <c r="AO108" s="8"/>
      <c r="BE108" s="5"/>
      <c r="BJ108" s="5"/>
    </row>
    <row r="109" spans="4:62" x14ac:dyDescent="0.45">
      <c r="D109" s="8"/>
      <c r="E109" s="8"/>
      <c r="F109" s="8"/>
      <c r="G109" s="8"/>
      <c r="H109" s="8"/>
      <c r="I109" s="8"/>
      <c r="J109" s="8"/>
      <c r="Z109" s="5"/>
      <c r="AK109" s="8"/>
      <c r="AL109" s="8"/>
      <c r="AM109" s="8"/>
      <c r="AN109" s="8"/>
      <c r="AO109" s="8"/>
      <c r="BE109" s="5"/>
      <c r="BJ109" s="5"/>
    </row>
    <row r="110" spans="4:62" x14ac:dyDescent="0.45">
      <c r="D110" s="8"/>
      <c r="E110" s="8"/>
      <c r="F110" s="8"/>
      <c r="G110" s="8"/>
      <c r="H110" s="8"/>
      <c r="I110" s="8"/>
      <c r="J110" s="8"/>
      <c r="Z110" s="5"/>
      <c r="AK110" s="8"/>
      <c r="AL110" s="8"/>
      <c r="AM110" s="8"/>
      <c r="AN110" s="8"/>
      <c r="AO110" s="8"/>
      <c r="BE110" s="5"/>
      <c r="BJ110" s="5"/>
    </row>
    <row r="111" spans="4:62" x14ac:dyDescent="0.45">
      <c r="D111" s="8"/>
      <c r="E111" s="8"/>
      <c r="F111" s="8"/>
      <c r="G111" s="8"/>
      <c r="H111" s="8"/>
      <c r="I111" s="8"/>
      <c r="J111" s="8"/>
      <c r="Z111" s="5"/>
      <c r="AK111" s="8"/>
      <c r="AL111" s="8"/>
      <c r="AM111" s="8"/>
      <c r="AN111" s="8"/>
      <c r="AO111" s="8"/>
      <c r="BE111" s="5"/>
      <c r="BJ111" s="5"/>
    </row>
    <row r="112" spans="4:62" x14ac:dyDescent="0.45">
      <c r="D112" s="8"/>
      <c r="E112" s="8"/>
      <c r="F112" s="8"/>
      <c r="G112" s="8"/>
      <c r="H112" s="8"/>
      <c r="I112" s="8"/>
      <c r="J112" s="8"/>
      <c r="Z112" s="5"/>
      <c r="AK112" s="8"/>
      <c r="AL112" s="8"/>
      <c r="AM112" s="8"/>
      <c r="AN112" s="8"/>
      <c r="AO112" s="8"/>
      <c r="BE112" s="5"/>
      <c r="BJ112" s="5"/>
    </row>
    <row r="113" spans="4:62" x14ac:dyDescent="0.45">
      <c r="D113" s="8"/>
      <c r="E113" s="8"/>
      <c r="F113" s="8"/>
      <c r="G113" s="8"/>
      <c r="H113" s="8"/>
      <c r="I113" s="8"/>
      <c r="J113" s="8"/>
      <c r="Z113" s="5"/>
      <c r="AK113" s="8"/>
      <c r="AL113" s="8"/>
      <c r="AM113" s="8"/>
      <c r="AN113" s="8"/>
      <c r="AO113" s="8"/>
      <c r="BE113" s="5"/>
      <c r="BJ113" s="5"/>
    </row>
    <row r="114" spans="4:62" x14ac:dyDescent="0.45">
      <c r="D114" s="8"/>
      <c r="E114" s="8"/>
      <c r="F114" s="8"/>
      <c r="G114" s="8"/>
      <c r="H114" s="8"/>
      <c r="I114" s="8"/>
      <c r="J114" s="8"/>
      <c r="Z114" s="5"/>
      <c r="AK114" s="8"/>
      <c r="AL114" s="8"/>
      <c r="AM114" s="8"/>
      <c r="AN114" s="8"/>
      <c r="AO114" s="8"/>
      <c r="BE114" s="5"/>
      <c r="BJ114" s="5"/>
    </row>
    <row r="115" spans="4:62" x14ac:dyDescent="0.45">
      <c r="D115" s="8"/>
      <c r="E115" s="8"/>
      <c r="F115" s="8"/>
      <c r="G115" s="8"/>
      <c r="H115" s="8"/>
      <c r="I115" s="8"/>
      <c r="J115" s="8"/>
      <c r="Z115" s="5"/>
      <c r="AK115" s="8"/>
      <c r="AL115" s="8"/>
      <c r="AM115" s="8"/>
      <c r="AN115" s="8"/>
      <c r="AO115" s="8"/>
      <c r="BE115" s="5"/>
      <c r="BJ115" s="5"/>
    </row>
    <row r="116" spans="4:62" x14ac:dyDescent="0.45">
      <c r="D116" s="8"/>
      <c r="E116" s="8"/>
      <c r="F116" s="8"/>
      <c r="G116" s="8"/>
      <c r="H116" s="8"/>
      <c r="I116" s="8"/>
      <c r="J116" s="8"/>
      <c r="Z116" s="5"/>
      <c r="AK116" s="8"/>
      <c r="AL116" s="8"/>
      <c r="AM116" s="8"/>
      <c r="AN116" s="8"/>
      <c r="AO116" s="8"/>
      <c r="BE116" s="5"/>
      <c r="BJ116" s="5"/>
    </row>
    <row r="117" spans="4:62" x14ac:dyDescent="0.45">
      <c r="D117" s="8"/>
      <c r="E117" s="8"/>
      <c r="F117" s="8"/>
      <c r="G117" s="8"/>
      <c r="H117" s="8"/>
      <c r="I117" s="8"/>
      <c r="J117" s="8"/>
      <c r="Z117" s="5"/>
      <c r="AK117" s="8"/>
      <c r="AL117" s="8"/>
      <c r="AM117" s="8"/>
      <c r="AN117" s="8"/>
      <c r="AO117" s="8"/>
      <c r="BE117" s="5"/>
      <c r="BJ117" s="5"/>
    </row>
    <row r="118" spans="4:62" x14ac:dyDescent="0.45">
      <c r="D118" s="8"/>
      <c r="E118" s="8"/>
      <c r="F118" s="8"/>
      <c r="G118" s="8"/>
      <c r="H118" s="8"/>
      <c r="I118" s="8"/>
      <c r="J118" s="8"/>
      <c r="Z118" s="5"/>
      <c r="AK118" s="8"/>
      <c r="AL118" s="8"/>
      <c r="AM118" s="8"/>
      <c r="AN118" s="8"/>
      <c r="AO118" s="8"/>
      <c r="BE118" s="5"/>
      <c r="BJ118" s="5"/>
    </row>
    <row r="119" spans="4:62" x14ac:dyDescent="0.45">
      <c r="D119" s="8"/>
      <c r="E119" s="8"/>
      <c r="F119" s="8"/>
      <c r="G119" s="8"/>
      <c r="H119" s="8"/>
      <c r="I119" s="8"/>
      <c r="J119" s="8"/>
      <c r="Z119" s="5"/>
      <c r="AK119" s="8"/>
      <c r="AL119" s="8"/>
      <c r="AM119" s="8"/>
      <c r="AN119" s="8"/>
      <c r="AO119" s="8"/>
      <c r="BE119" s="5"/>
      <c r="BJ119" s="5"/>
    </row>
    <row r="120" spans="4:62" x14ac:dyDescent="0.45">
      <c r="D120" s="8"/>
      <c r="E120" s="8"/>
      <c r="F120" s="8"/>
      <c r="G120" s="8"/>
      <c r="H120" s="8"/>
      <c r="I120" s="8"/>
      <c r="J120" s="8"/>
      <c r="Z120" s="5"/>
      <c r="AK120" s="8"/>
      <c r="AL120" s="8"/>
      <c r="AM120" s="8"/>
      <c r="AN120" s="8"/>
      <c r="AO120" s="8"/>
      <c r="BE120" s="5"/>
      <c r="BJ120" s="5"/>
    </row>
    <row r="121" spans="4:62" x14ac:dyDescent="0.45">
      <c r="D121" s="8"/>
      <c r="E121" s="8"/>
      <c r="F121" s="8"/>
      <c r="G121" s="8"/>
      <c r="H121" s="8"/>
      <c r="I121" s="8"/>
      <c r="J121" s="8"/>
      <c r="Z121" s="5"/>
      <c r="AK121" s="8"/>
      <c r="AL121" s="8"/>
      <c r="AM121" s="8"/>
      <c r="AN121" s="8"/>
      <c r="AO121" s="8"/>
      <c r="BE121" s="5"/>
      <c r="BJ121" s="5"/>
    </row>
    <row r="122" spans="4:62" x14ac:dyDescent="0.45">
      <c r="D122" s="8"/>
      <c r="E122" s="8"/>
      <c r="F122" s="8"/>
      <c r="G122" s="8"/>
      <c r="H122" s="8"/>
      <c r="I122" s="8"/>
      <c r="J122" s="8"/>
      <c r="Z122" s="5"/>
      <c r="AK122" s="8"/>
      <c r="AL122" s="8"/>
      <c r="AM122" s="8"/>
      <c r="AN122" s="8"/>
      <c r="AO122" s="8"/>
      <c r="BE122" s="5"/>
      <c r="BJ122" s="5"/>
    </row>
    <row r="123" spans="4:62" x14ac:dyDescent="0.45">
      <c r="D123" s="8"/>
      <c r="E123" s="8"/>
      <c r="F123" s="8"/>
      <c r="G123" s="8"/>
      <c r="H123" s="8"/>
      <c r="I123" s="8"/>
      <c r="J123" s="8"/>
      <c r="Z123" s="5"/>
      <c r="AK123" s="8"/>
      <c r="AL123" s="8"/>
      <c r="AM123" s="8"/>
      <c r="AN123" s="8"/>
      <c r="AO123" s="8"/>
      <c r="BE123" s="5"/>
      <c r="BJ123" s="5"/>
    </row>
    <row r="124" spans="4:62" x14ac:dyDescent="0.45">
      <c r="D124" s="8"/>
      <c r="E124" s="8"/>
      <c r="F124" s="8"/>
      <c r="G124" s="8"/>
      <c r="H124" s="8"/>
      <c r="I124" s="8"/>
      <c r="J124" s="8"/>
      <c r="Z124" s="5"/>
      <c r="AK124" s="8"/>
      <c r="AL124" s="8"/>
      <c r="AM124" s="8"/>
      <c r="AN124" s="8"/>
      <c r="AO124" s="8"/>
      <c r="BE124" s="5"/>
      <c r="BJ124" s="5"/>
    </row>
    <row r="125" spans="4:62" x14ac:dyDescent="0.45">
      <c r="D125" s="8"/>
      <c r="E125" s="8"/>
      <c r="F125" s="8"/>
      <c r="G125" s="8"/>
      <c r="H125" s="8"/>
      <c r="I125" s="8"/>
      <c r="J125" s="8"/>
      <c r="Z125" s="5"/>
      <c r="AK125" s="8"/>
      <c r="AL125" s="8"/>
      <c r="AM125" s="8"/>
      <c r="AN125" s="8"/>
      <c r="AO125" s="8"/>
      <c r="BE125" s="5"/>
      <c r="BJ125" s="5"/>
    </row>
    <row r="126" spans="4:62" x14ac:dyDescent="0.45">
      <c r="D126" s="8"/>
      <c r="E126" s="8"/>
      <c r="F126" s="8"/>
      <c r="G126" s="8"/>
      <c r="H126" s="8"/>
      <c r="I126" s="8"/>
      <c r="J126" s="8"/>
      <c r="Z126" s="5"/>
      <c r="AK126" s="8"/>
      <c r="AL126" s="8"/>
      <c r="AM126" s="8"/>
      <c r="AN126" s="8"/>
      <c r="AO126" s="8"/>
      <c r="BE126" s="5"/>
      <c r="BJ126" s="5"/>
    </row>
    <row r="127" spans="4:62" x14ac:dyDescent="0.45">
      <c r="D127" s="8"/>
      <c r="E127" s="8"/>
      <c r="F127" s="8"/>
      <c r="G127" s="8"/>
      <c r="H127" s="8"/>
      <c r="I127" s="8"/>
      <c r="J127" s="8"/>
      <c r="Z127" s="5"/>
      <c r="AK127" s="8"/>
      <c r="AL127" s="8"/>
      <c r="AM127" s="8"/>
      <c r="AN127" s="8"/>
      <c r="AO127" s="8"/>
      <c r="BE127" s="5"/>
      <c r="BJ127" s="5"/>
    </row>
    <row r="128" spans="4:62" x14ac:dyDescent="0.45">
      <c r="D128" s="8"/>
      <c r="E128" s="8"/>
      <c r="F128" s="8"/>
      <c r="G128" s="8"/>
      <c r="H128" s="8"/>
      <c r="I128" s="8"/>
      <c r="J128" s="8"/>
      <c r="Z128" s="5"/>
      <c r="AK128" s="8"/>
      <c r="AL128" s="8"/>
      <c r="AM128" s="8"/>
      <c r="AN128" s="8"/>
      <c r="AO128" s="8"/>
      <c r="BE128" s="5"/>
      <c r="BJ128" s="5"/>
    </row>
    <row r="129" spans="4:62" x14ac:dyDescent="0.45">
      <c r="D129" s="8"/>
      <c r="E129" s="8"/>
      <c r="F129" s="8"/>
      <c r="G129" s="8"/>
      <c r="H129" s="8"/>
      <c r="I129" s="8"/>
      <c r="J129" s="8"/>
      <c r="Z129" s="5"/>
      <c r="AK129" s="8"/>
      <c r="AL129" s="8"/>
      <c r="AM129" s="8"/>
      <c r="AN129" s="8"/>
      <c r="AO129" s="8"/>
      <c r="BE129" s="5"/>
      <c r="BJ129" s="5"/>
    </row>
    <row r="130" spans="4:62" x14ac:dyDescent="0.45">
      <c r="D130" s="8"/>
      <c r="E130" s="8"/>
      <c r="F130" s="8"/>
      <c r="G130" s="8"/>
      <c r="H130" s="8"/>
      <c r="I130" s="8"/>
      <c r="J130" s="8"/>
      <c r="Z130" s="5"/>
      <c r="AK130" s="8"/>
      <c r="AL130" s="8"/>
      <c r="AM130" s="8"/>
      <c r="AN130" s="8"/>
      <c r="AO130" s="8"/>
      <c r="BE130" s="5"/>
      <c r="BJ130" s="5"/>
    </row>
    <row r="131" spans="4:62" x14ac:dyDescent="0.45">
      <c r="D131" s="8"/>
      <c r="E131" s="8"/>
      <c r="F131" s="8"/>
      <c r="G131" s="8"/>
      <c r="H131" s="8"/>
      <c r="I131" s="8"/>
      <c r="J131" s="8"/>
      <c r="Z131" s="5"/>
      <c r="AK131" s="8"/>
      <c r="AL131" s="8"/>
      <c r="AM131" s="8"/>
      <c r="AN131" s="8"/>
      <c r="AO131" s="8"/>
      <c r="BE131" s="5"/>
      <c r="BJ131" s="5"/>
    </row>
    <row r="132" spans="4:62" x14ac:dyDescent="0.45">
      <c r="D132" s="8"/>
      <c r="E132" s="8"/>
      <c r="F132" s="8"/>
      <c r="G132" s="8"/>
      <c r="H132" s="8"/>
      <c r="I132" s="8"/>
      <c r="J132" s="8"/>
      <c r="Z132" s="5"/>
      <c r="AK132" s="8"/>
      <c r="AL132" s="8"/>
      <c r="AM132" s="8"/>
      <c r="AN132" s="8"/>
      <c r="AO132" s="8"/>
      <c r="BE132" s="5"/>
      <c r="BJ132" s="5"/>
    </row>
    <row r="133" spans="4:62" x14ac:dyDescent="0.45">
      <c r="D133" s="8"/>
      <c r="E133" s="8"/>
      <c r="F133" s="8"/>
      <c r="G133" s="8"/>
      <c r="H133" s="8"/>
      <c r="I133" s="8"/>
      <c r="J133" s="8"/>
      <c r="Z133" s="5"/>
      <c r="AK133" s="8"/>
      <c r="AL133" s="8"/>
      <c r="AM133" s="8"/>
      <c r="AN133" s="8"/>
      <c r="AO133" s="8"/>
      <c r="BE133" s="5"/>
      <c r="BJ133" s="5"/>
    </row>
    <row r="134" spans="4:62" x14ac:dyDescent="0.45">
      <c r="D134" s="8"/>
      <c r="E134" s="8"/>
      <c r="F134" s="8"/>
      <c r="G134" s="8"/>
      <c r="H134" s="8"/>
      <c r="I134" s="8"/>
      <c r="J134" s="8"/>
      <c r="Z134" s="5"/>
      <c r="AK134" s="8"/>
      <c r="AL134" s="8"/>
      <c r="AM134" s="8"/>
      <c r="AN134" s="8"/>
      <c r="AO134" s="8"/>
      <c r="BE134" s="5"/>
      <c r="BJ134" s="5"/>
    </row>
    <row r="135" spans="4:62" x14ac:dyDescent="0.45">
      <c r="D135" s="8"/>
      <c r="E135" s="8"/>
      <c r="F135" s="8"/>
      <c r="G135" s="8"/>
      <c r="H135" s="8"/>
      <c r="I135" s="8"/>
      <c r="J135" s="8"/>
      <c r="Z135" s="5"/>
      <c r="AK135" s="8"/>
      <c r="AL135" s="8"/>
      <c r="AM135" s="8"/>
      <c r="AN135" s="8"/>
      <c r="AO135" s="8"/>
      <c r="BE135" s="5"/>
      <c r="BJ135" s="5"/>
    </row>
    <row r="136" spans="4:62" x14ac:dyDescent="0.45">
      <c r="D136" s="8"/>
      <c r="E136" s="8"/>
      <c r="F136" s="8"/>
      <c r="G136" s="8"/>
      <c r="H136" s="8"/>
      <c r="I136" s="8"/>
      <c r="J136" s="8"/>
      <c r="Z136" s="5"/>
      <c r="AK136" s="8"/>
      <c r="AL136" s="8"/>
      <c r="AM136" s="8"/>
      <c r="AN136" s="8"/>
      <c r="AO136" s="8"/>
      <c r="BE136" s="5"/>
      <c r="BJ136" s="5"/>
    </row>
    <row r="137" spans="4:62" x14ac:dyDescent="0.45">
      <c r="D137" s="8"/>
      <c r="E137" s="8"/>
      <c r="F137" s="8"/>
      <c r="G137" s="8"/>
      <c r="H137" s="8"/>
      <c r="I137" s="8"/>
      <c r="J137" s="8"/>
      <c r="Z137" s="5"/>
      <c r="AK137" s="8"/>
      <c r="AL137" s="8"/>
      <c r="AM137" s="8"/>
      <c r="AN137" s="8"/>
      <c r="AO137" s="8"/>
      <c r="BE137" s="5"/>
      <c r="BJ137" s="5"/>
    </row>
    <row r="138" spans="4:62" x14ac:dyDescent="0.45">
      <c r="D138" s="8"/>
      <c r="E138" s="8"/>
      <c r="F138" s="8"/>
      <c r="G138" s="8"/>
      <c r="H138" s="8"/>
      <c r="I138" s="8"/>
      <c r="J138" s="8"/>
      <c r="Z138" s="5"/>
      <c r="AK138" s="8"/>
      <c r="AL138" s="8"/>
      <c r="AM138" s="8"/>
      <c r="AN138" s="8"/>
      <c r="AO138" s="8"/>
      <c r="BE138" s="5"/>
      <c r="BJ138" s="5"/>
    </row>
    <row r="139" spans="4:62" x14ac:dyDescent="0.45">
      <c r="D139" s="8"/>
      <c r="E139" s="8"/>
      <c r="F139" s="8"/>
      <c r="G139" s="8"/>
      <c r="H139" s="8"/>
      <c r="I139" s="8"/>
      <c r="J139" s="8"/>
      <c r="Z139" s="5"/>
      <c r="AK139" s="8"/>
      <c r="AL139" s="8"/>
      <c r="AM139" s="8"/>
      <c r="AN139" s="8"/>
      <c r="AO139" s="8"/>
      <c r="BE139" s="5"/>
      <c r="BJ139" s="5"/>
    </row>
    <row r="140" spans="4:62" x14ac:dyDescent="0.45">
      <c r="D140" s="8"/>
      <c r="E140" s="8"/>
      <c r="F140" s="8"/>
      <c r="G140" s="8"/>
      <c r="H140" s="8"/>
      <c r="I140" s="8"/>
      <c r="J140" s="8"/>
      <c r="Z140" s="5"/>
      <c r="AK140" s="8"/>
      <c r="AL140" s="8"/>
      <c r="AM140" s="8"/>
      <c r="AN140" s="8"/>
      <c r="AO140" s="8"/>
      <c r="BE140" s="5"/>
      <c r="BJ140" s="5"/>
    </row>
    <row r="141" spans="4:62" x14ac:dyDescent="0.45">
      <c r="D141" s="8"/>
      <c r="E141" s="8"/>
      <c r="F141" s="8"/>
      <c r="G141" s="8"/>
      <c r="H141" s="8"/>
      <c r="I141" s="8"/>
      <c r="J141" s="8"/>
      <c r="Z141" s="5"/>
      <c r="AK141" s="8"/>
      <c r="AL141" s="8"/>
      <c r="AM141" s="8"/>
      <c r="AN141" s="8"/>
      <c r="AO141" s="8"/>
      <c r="BE141" s="5"/>
      <c r="BJ141" s="5"/>
    </row>
    <row r="142" spans="4:62" x14ac:dyDescent="0.45">
      <c r="D142" s="8"/>
      <c r="E142" s="8"/>
      <c r="F142" s="8"/>
      <c r="G142" s="8"/>
      <c r="H142" s="8"/>
      <c r="I142" s="8"/>
      <c r="J142" s="8"/>
      <c r="Z142" s="5"/>
      <c r="AK142" s="8"/>
      <c r="AL142" s="8"/>
      <c r="AM142" s="8"/>
      <c r="AN142" s="8"/>
      <c r="AO142" s="8"/>
      <c r="BE142" s="5"/>
      <c r="BJ142" s="5"/>
    </row>
    <row r="143" spans="4:62" x14ac:dyDescent="0.45">
      <c r="D143" s="8"/>
      <c r="E143" s="8"/>
      <c r="F143" s="8"/>
      <c r="G143" s="8"/>
      <c r="H143" s="8"/>
      <c r="I143" s="8"/>
      <c r="J143" s="8"/>
      <c r="Z143" s="5"/>
      <c r="AK143" s="8"/>
      <c r="AL143" s="8"/>
      <c r="AM143" s="8"/>
      <c r="AN143" s="8"/>
      <c r="AO143" s="8"/>
      <c r="BE143" s="5"/>
      <c r="BJ143" s="5"/>
    </row>
    <row r="144" spans="4:62" x14ac:dyDescent="0.45">
      <c r="D144" s="8"/>
      <c r="E144" s="8"/>
      <c r="F144" s="8"/>
      <c r="G144" s="8"/>
      <c r="H144" s="8"/>
      <c r="I144" s="8"/>
      <c r="J144" s="8"/>
      <c r="Z144" s="5"/>
      <c r="AK144" s="8"/>
      <c r="AL144" s="8"/>
      <c r="AM144" s="8"/>
      <c r="AN144" s="8"/>
      <c r="AO144" s="8"/>
      <c r="BE144" s="5"/>
      <c r="BJ144" s="5"/>
    </row>
    <row r="145" spans="4:62" x14ac:dyDescent="0.45">
      <c r="D145" s="8"/>
      <c r="E145" s="8"/>
      <c r="F145" s="8"/>
      <c r="G145" s="8"/>
      <c r="H145" s="8"/>
      <c r="I145" s="8"/>
      <c r="J145" s="8"/>
      <c r="Z145" s="5"/>
      <c r="AK145" s="8"/>
      <c r="AL145" s="8"/>
      <c r="AM145" s="8"/>
      <c r="AN145" s="8"/>
      <c r="AO145" s="8"/>
      <c r="BE145" s="5"/>
      <c r="BJ145" s="5"/>
    </row>
    <row r="146" spans="4:62" x14ac:dyDescent="0.45">
      <c r="D146" s="8"/>
      <c r="E146" s="8"/>
      <c r="F146" s="8"/>
      <c r="G146" s="8"/>
      <c r="H146" s="8"/>
      <c r="I146" s="8"/>
      <c r="J146" s="8"/>
      <c r="Z146" s="5"/>
      <c r="AK146" s="8"/>
      <c r="AL146" s="8"/>
      <c r="AM146" s="8"/>
      <c r="AN146" s="8"/>
      <c r="AO146" s="8"/>
      <c r="BE146" s="5"/>
      <c r="BJ146" s="5"/>
    </row>
    <row r="147" spans="4:62" x14ac:dyDescent="0.45">
      <c r="D147" s="8"/>
      <c r="E147" s="8"/>
      <c r="F147" s="8"/>
      <c r="G147" s="8"/>
      <c r="H147" s="8"/>
      <c r="I147" s="8"/>
      <c r="J147" s="8"/>
      <c r="Z147" s="5"/>
      <c r="AK147" s="8"/>
      <c r="AL147" s="8"/>
      <c r="AM147" s="8"/>
      <c r="AN147" s="8"/>
      <c r="AO147" s="8"/>
      <c r="BE147" s="5"/>
      <c r="BJ147" s="5"/>
    </row>
    <row r="148" spans="4:62" x14ac:dyDescent="0.45">
      <c r="D148" s="8"/>
      <c r="E148" s="8"/>
      <c r="F148" s="8"/>
      <c r="G148" s="8"/>
      <c r="H148" s="8"/>
      <c r="I148" s="8"/>
      <c r="J148" s="8"/>
      <c r="Z148" s="5"/>
      <c r="AK148" s="8"/>
      <c r="AL148" s="8"/>
      <c r="AM148" s="8"/>
      <c r="AN148" s="8"/>
      <c r="AO148" s="8"/>
      <c r="BE148" s="5"/>
      <c r="BJ148" s="5"/>
    </row>
    <row r="149" spans="4:62" x14ac:dyDescent="0.45">
      <c r="D149" s="8"/>
      <c r="E149" s="8"/>
      <c r="F149" s="8"/>
      <c r="G149" s="8"/>
      <c r="H149" s="8"/>
      <c r="I149" s="8"/>
      <c r="J149" s="8"/>
      <c r="Z149" s="5"/>
      <c r="AK149" s="8"/>
      <c r="AL149" s="8"/>
      <c r="AM149" s="8"/>
      <c r="AN149" s="8"/>
      <c r="AO149" s="8"/>
      <c r="BE149" s="5"/>
      <c r="BJ149" s="5"/>
    </row>
    <row r="150" spans="4:62" x14ac:dyDescent="0.45">
      <c r="D150" s="8"/>
      <c r="E150" s="8"/>
      <c r="F150" s="8"/>
      <c r="G150" s="8"/>
      <c r="H150" s="8"/>
      <c r="I150" s="8"/>
      <c r="J150" s="8"/>
      <c r="Z150" s="5"/>
      <c r="AK150" s="8"/>
      <c r="AL150" s="8"/>
      <c r="AM150" s="8"/>
      <c r="AN150" s="8"/>
      <c r="AO150" s="8"/>
      <c r="BE150" s="5"/>
      <c r="BJ150" s="5"/>
    </row>
    <row r="151" spans="4:62" x14ac:dyDescent="0.45">
      <c r="D151" s="8"/>
      <c r="E151" s="8"/>
      <c r="F151" s="8"/>
      <c r="G151" s="8"/>
      <c r="H151" s="8"/>
      <c r="I151" s="8"/>
      <c r="J151" s="8"/>
      <c r="Z151" s="5"/>
      <c r="AK151" s="8"/>
      <c r="AL151" s="8"/>
      <c r="AM151" s="8"/>
      <c r="AN151" s="8"/>
      <c r="AO151" s="8"/>
      <c r="BE151" s="5"/>
      <c r="BJ151" s="5"/>
    </row>
    <row r="152" spans="4:62" x14ac:dyDescent="0.45">
      <c r="D152" s="8"/>
      <c r="E152" s="8"/>
      <c r="F152" s="8"/>
      <c r="G152" s="8"/>
      <c r="H152" s="8"/>
      <c r="I152" s="8"/>
      <c r="J152" s="8"/>
      <c r="Z152" s="5"/>
      <c r="AK152" s="8"/>
      <c r="AL152" s="8"/>
      <c r="AM152" s="8"/>
      <c r="AN152" s="8"/>
      <c r="AO152" s="8"/>
      <c r="BE152" s="5"/>
      <c r="BJ152" s="5"/>
    </row>
    <row r="153" spans="4:62" x14ac:dyDescent="0.45">
      <c r="D153" s="8"/>
      <c r="E153" s="8"/>
      <c r="F153" s="8"/>
      <c r="G153" s="8"/>
      <c r="H153" s="8"/>
      <c r="I153" s="8"/>
      <c r="J153" s="8"/>
      <c r="Z153" s="5"/>
      <c r="AK153" s="8"/>
      <c r="AL153" s="8"/>
      <c r="AM153" s="8"/>
      <c r="AN153" s="8"/>
      <c r="AO153" s="8"/>
      <c r="BE153" s="5"/>
      <c r="BJ153" s="5"/>
    </row>
    <row r="154" spans="4:62" x14ac:dyDescent="0.45">
      <c r="D154" s="8"/>
      <c r="E154" s="8"/>
      <c r="F154" s="8"/>
      <c r="G154" s="8"/>
      <c r="H154" s="8"/>
      <c r="I154" s="8"/>
      <c r="J154" s="8"/>
      <c r="Z154" s="5"/>
      <c r="AK154" s="8"/>
      <c r="AL154" s="8"/>
      <c r="AM154" s="8"/>
      <c r="AN154" s="8"/>
      <c r="AO154" s="8"/>
      <c r="BE154" s="5"/>
      <c r="BJ154" s="5"/>
    </row>
    <row r="155" spans="4:62" x14ac:dyDescent="0.45">
      <c r="D155" s="8"/>
      <c r="E155" s="8"/>
      <c r="F155" s="8"/>
      <c r="G155" s="8"/>
      <c r="H155" s="8"/>
      <c r="I155" s="8"/>
      <c r="J155" s="8"/>
      <c r="Z155" s="5"/>
      <c r="AK155" s="8"/>
      <c r="AL155" s="8"/>
      <c r="AM155" s="8"/>
      <c r="AN155" s="8"/>
      <c r="AO155" s="8"/>
      <c r="BE155" s="5"/>
      <c r="BJ155" s="5"/>
    </row>
    <row r="156" spans="4:62" x14ac:dyDescent="0.45">
      <c r="D156" s="8"/>
      <c r="E156" s="8"/>
      <c r="F156" s="8"/>
      <c r="G156" s="8"/>
      <c r="H156" s="8"/>
      <c r="I156" s="8"/>
      <c r="J156" s="8"/>
      <c r="Z156" s="5"/>
      <c r="AK156" s="8"/>
      <c r="AL156" s="8"/>
      <c r="AM156" s="8"/>
      <c r="AN156" s="8"/>
      <c r="AO156" s="8"/>
      <c r="BE156" s="5"/>
      <c r="BJ156" s="5"/>
    </row>
    <row r="157" spans="4:62" x14ac:dyDescent="0.45">
      <c r="D157" s="8"/>
      <c r="E157" s="8"/>
      <c r="F157" s="8"/>
      <c r="G157" s="8"/>
      <c r="H157" s="8"/>
      <c r="I157" s="8"/>
      <c r="J157" s="8"/>
      <c r="Z157" s="5"/>
      <c r="AK157" s="8"/>
      <c r="AL157" s="8"/>
      <c r="AM157" s="8"/>
      <c r="AN157" s="8"/>
      <c r="AO157" s="8"/>
      <c r="BE157" s="5"/>
      <c r="BJ157" s="5"/>
    </row>
    <row r="158" spans="4:62" x14ac:dyDescent="0.45">
      <c r="D158" s="8"/>
      <c r="E158" s="8"/>
      <c r="F158" s="8"/>
      <c r="G158" s="8"/>
      <c r="H158" s="8"/>
      <c r="I158" s="8"/>
      <c r="J158" s="8"/>
      <c r="Z158" s="5"/>
      <c r="AK158" s="8"/>
      <c r="AL158" s="8"/>
      <c r="AM158" s="8"/>
      <c r="AN158" s="8"/>
      <c r="AO158" s="8"/>
      <c r="BE158" s="5"/>
      <c r="BJ158" s="5"/>
    </row>
    <row r="159" spans="4:62" x14ac:dyDescent="0.45">
      <c r="D159" s="8"/>
      <c r="E159" s="8"/>
      <c r="F159" s="8"/>
      <c r="G159" s="8"/>
      <c r="H159" s="8"/>
      <c r="I159" s="8"/>
      <c r="J159" s="8"/>
      <c r="Z159" s="5"/>
      <c r="AK159" s="8"/>
      <c r="AL159" s="8"/>
      <c r="AM159" s="8"/>
      <c r="AN159" s="8"/>
      <c r="AO159" s="8"/>
      <c r="BE159" s="5"/>
      <c r="BJ159" s="5"/>
    </row>
    <row r="160" spans="4:62" x14ac:dyDescent="0.45">
      <c r="D160" s="8"/>
      <c r="E160" s="8"/>
      <c r="F160" s="8"/>
      <c r="G160" s="8"/>
      <c r="H160" s="8"/>
      <c r="I160" s="8"/>
      <c r="J160" s="8"/>
      <c r="Z160" s="5"/>
      <c r="AK160" s="8"/>
      <c r="AL160" s="8"/>
      <c r="AM160" s="8"/>
      <c r="AN160" s="8"/>
      <c r="AO160" s="8"/>
      <c r="BE160" s="5"/>
      <c r="BJ160" s="5"/>
    </row>
    <row r="161" spans="4:62" x14ac:dyDescent="0.45">
      <c r="D161" s="8"/>
      <c r="E161" s="8"/>
      <c r="F161" s="8"/>
      <c r="G161" s="8"/>
      <c r="H161" s="8"/>
      <c r="I161" s="8"/>
      <c r="J161" s="8"/>
      <c r="Z161" s="5"/>
      <c r="AK161" s="8"/>
      <c r="AL161" s="8"/>
      <c r="AM161" s="8"/>
      <c r="AN161" s="8"/>
      <c r="AO161" s="8"/>
      <c r="BE161" s="5"/>
      <c r="BJ161" s="5"/>
    </row>
    <row r="162" spans="4:62" x14ac:dyDescent="0.45">
      <c r="D162" s="8"/>
      <c r="E162" s="8"/>
      <c r="F162" s="8"/>
      <c r="G162" s="8"/>
      <c r="H162" s="8"/>
      <c r="I162" s="8"/>
      <c r="J162" s="8"/>
      <c r="Z162" s="5"/>
      <c r="AK162" s="8"/>
      <c r="AL162" s="8"/>
      <c r="AM162" s="8"/>
      <c r="AN162" s="8"/>
      <c r="AO162" s="8"/>
      <c r="BE162" s="5"/>
      <c r="BJ162" s="5"/>
    </row>
    <row r="163" spans="4:62" x14ac:dyDescent="0.45">
      <c r="D163" s="8"/>
      <c r="E163" s="8"/>
      <c r="F163" s="8"/>
      <c r="G163" s="8"/>
      <c r="H163" s="8"/>
      <c r="I163" s="8"/>
      <c r="J163" s="8"/>
      <c r="Z163" s="5"/>
      <c r="AK163" s="8"/>
      <c r="AL163" s="8"/>
      <c r="AM163" s="8"/>
      <c r="AN163" s="8"/>
      <c r="AO163" s="8"/>
      <c r="BE163" s="5"/>
      <c r="BJ163" s="5"/>
    </row>
    <row r="164" spans="4:62" x14ac:dyDescent="0.45">
      <c r="D164" s="8"/>
      <c r="E164" s="8"/>
      <c r="F164" s="8"/>
      <c r="G164" s="8"/>
      <c r="H164" s="8"/>
      <c r="I164" s="8"/>
      <c r="J164" s="8"/>
      <c r="Z164" s="5"/>
      <c r="AK164" s="8"/>
      <c r="AL164" s="8"/>
      <c r="AM164" s="8"/>
      <c r="AN164" s="8"/>
      <c r="AO164" s="8"/>
      <c r="BE164" s="5"/>
      <c r="BJ164" s="5"/>
    </row>
    <row r="165" spans="4:62" x14ac:dyDescent="0.45">
      <c r="D165" s="8"/>
      <c r="E165" s="8"/>
      <c r="F165" s="8"/>
      <c r="G165" s="8"/>
      <c r="H165" s="8"/>
      <c r="I165" s="8"/>
      <c r="J165" s="8"/>
      <c r="Z165" s="5"/>
      <c r="AK165" s="8"/>
      <c r="AL165" s="8"/>
      <c r="AM165" s="8"/>
      <c r="AN165" s="8"/>
      <c r="AO165" s="8"/>
      <c r="BE165" s="5"/>
      <c r="BJ165" s="5"/>
    </row>
    <row r="166" spans="4:62" x14ac:dyDescent="0.45">
      <c r="D166" s="8"/>
      <c r="E166" s="8"/>
      <c r="F166" s="8"/>
      <c r="G166" s="8"/>
      <c r="H166" s="8"/>
      <c r="I166" s="8"/>
      <c r="J166" s="8"/>
      <c r="Z166" s="5"/>
      <c r="AK166" s="8"/>
      <c r="AL166" s="8"/>
      <c r="AM166" s="8"/>
      <c r="AN166" s="8"/>
      <c r="AO166" s="8"/>
      <c r="BE166" s="5"/>
      <c r="BJ166" s="5"/>
    </row>
    <row r="167" spans="4:62" x14ac:dyDescent="0.45">
      <c r="D167" s="8"/>
      <c r="E167" s="8"/>
      <c r="F167" s="8"/>
      <c r="G167" s="8"/>
      <c r="H167" s="8"/>
      <c r="I167" s="8"/>
      <c r="J167" s="8"/>
      <c r="Z167" s="5"/>
      <c r="AK167" s="8"/>
      <c r="AL167" s="8"/>
      <c r="AM167" s="8"/>
      <c r="AN167" s="8"/>
      <c r="AO167" s="8"/>
      <c r="BE167" s="5"/>
      <c r="BJ167" s="5"/>
    </row>
    <row r="168" spans="4:62" x14ac:dyDescent="0.45">
      <c r="D168" s="8"/>
      <c r="E168" s="8"/>
      <c r="F168" s="8"/>
      <c r="G168" s="8"/>
      <c r="H168" s="8"/>
      <c r="I168" s="8"/>
      <c r="J168" s="8"/>
      <c r="Z168" s="5"/>
      <c r="AK168" s="8"/>
      <c r="AL168" s="8"/>
      <c r="AM168" s="8"/>
      <c r="AN168" s="8"/>
      <c r="AO168" s="8"/>
      <c r="BE168" s="5"/>
      <c r="BJ168" s="5"/>
    </row>
    <row r="169" spans="4:62" x14ac:dyDescent="0.45">
      <c r="D169" s="8"/>
      <c r="E169" s="8"/>
      <c r="F169" s="8"/>
      <c r="G169" s="8"/>
      <c r="H169" s="8"/>
      <c r="I169" s="8"/>
      <c r="J169" s="8"/>
      <c r="Z169" s="5"/>
      <c r="AK169" s="8"/>
      <c r="AL169" s="8"/>
      <c r="AM169" s="8"/>
      <c r="AN169" s="8"/>
      <c r="AO169" s="8"/>
      <c r="BE169" s="5"/>
      <c r="BJ169" s="5"/>
    </row>
    <row r="170" spans="4:62" x14ac:dyDescent="0.45">
      <c r="D170" s="8"/>
      <c r="E170" s="8"/>
      <c r="F170" s="8"/>
      <c r="G170" s="8"/>
      <c r="H170" s="8"/>
      <c r="I170" s="8"/>
      <c r="J170" s="8"/>
      <c r="Z170" s="5"/>
      <c r="AK170" s="8"/>
      <c r="AL170" s="8"/>
      <c r="AM170" s="8"/>
      <c r="AN170" s="8"/>
      <c r="AO170" s="8"/>
      <c r="BE170" s="5"/>
      <c r="BJ170" s="5"/>
    </row>
    <row r="171" spans="4:62" x14ac:dyDescent="0.45">
      <c r="D171" s="8"/>
      <c r="E171" s="8"/>
      <c r="F171" s="8"/>
      <c r="G171" s="8"/>
      <c r="H171" s="8"/>
      <c r="I171" s="8"/>
      <c r="J171" s="8"/>
      <c r="Z171" s="5"/>
      <c r="AK171" s="8"/>
      <c r="AL171" s="8"/>
      <c r="AM171" s="8"/>
      <c r="AN171" s="8"/>
      <c r="AO171" s="8"/>
      <c r="BE171" s="5"/>
      <c r="BJ171" s="5"/>
    </row>
    <row r="172" spans="4:62" x14ac:dyDescent="0.45">
      <c r="D172" s="8"/>
      <c r="E172" s="8"/>
      <c r="F172" s="8"/>
      <c r="G172" s="8"/>
      <c r="H172" s="8"/>
      <c r="I172" s="8"/>
      <c r="J172" s="8"/>
      <c r="Z172" s="5"/>
      <c r="AK172" s="8"/>
      <c r="AL172" s="8"/>
      <c r="AM172" s="8"/>
      <c r="AN172" s="8"/>
      <c r="AO172" s="8"/>
      <c r="BE172" s="5"/>
      <c r="BJ172" s="5"/>
    </row>
    <row r="173" spans="4:62" x14ac:dyDescent="0.45">
      <c r="D173" s="8"/>
      <c r="E173" s="8"/>
      <c r="F173" s="8"/>
      <c r="G173" s="8"/>
      <c r="H173" s="8"/>
      <c r="I173" s="8"/>
      <c r="J173" s="8"/>
      <c r="Z173" s="5"/>
      <c r="AK173" s="8"/>
      <c r="AL173" s="8"/>
      <c r="AM173" s="8"/>
      <c r="AN173" s="8"/>
      <c r="AO173" s="8"/>
      <c r="BE173" s="5"/>
      <c r="BJ173" s="5"/>
    </row>
    <row r="174" spans="4:62" x14ac:dyDescent="0.45">
      <c r="D174" s="8"/>
      <c r="E174" s="8"/>
      <c r="F174" s="8"/>
      <c r="G174" s="8"/>
      <c r="H174" s="8"/>
      <c r="I174" s="8"/>
      <c r="J174" s="8"/>
      <c r="Z174" s="5"/>
      <c r="AK174" s="8"/>
      <c r="AL174" s="8"/>
      <c r="AM174" s="8"/>
      <c r="AN174" s="8"/>
      <c r="AO174" s="8"/>
      <c r="BE174" s="5"/>
      <c r="BJ174" s="5"/>
    </row>
    <row r="175" spans="4:62" x14ac:dyDescent="0.45">
      <c r="D175" s="8"/>
      <c r="E175" s="8"/>
      <c r="F175" s="8"/>
      <c r="G175" s="8"/>
      <c r="H175" s="8"/>
      <c r="I175" s="8"/>
      <c r="J175" s="8"/>
      <c r="Z175" s="5"/>
      <c r="AK175" s="8"/>
      <c r="AL175" s="8"/>
      <c r="AM175" s="8"/>
      <c r="AN175" s="8"/>
      <c r="AO175" s="8"/>
      <c r="BE175" s="5"/>
      <c r="BJ175" s="5"/>
    </row>
    <row r="176" spans="4:62" x14ac:dyDescent="0.45">
      <c r="D176" s="8"/>
      <c r="E176" s="8"/>
      <c r="F176" s="8"/>
      <c r="G176" s="8"/>
      <c r="H176" s="8"/>
      <c r="I176" s="8"/>
      <c r="J176" s="8"/>
      <c r="Z176" s="5"/>
      <c r="AK176" s="8"/>
      <c r="AL176" s="8"/>
      <c r="AM176" s="8"/>
      <c r="AN176" s="8"/>
      <c r="AO176" s="8"/>
      <c r="BE176" s="5"/>
      <c r="BJ176" s="5"/>
    </row>
    <row r="177" spans="4:62" x14ac:dyDescent="0.45">
      <c r="D177" s="8"/>
      <c r="E177" s="8"/>
      <c r="F177" s="8"/>
      <c r="G177" s="8"/>
      <c r="H177" s="8"/>
      <c r="I177" s="8"/>
      <c r="J177" s="8"/>
      <c r="Z177" s="5"/>
      <c r="AK177" s="8"/>
      <c r="AL177" s="8"/>
      <c r="AM177" s="8"/>
      <c r="AN177" s="8"/>
      <c r="AO177" s="8"/>
      <c r="BE177" s="5"/>
      <c r="BJ177" s="5"/>
    </row>
    <row r="178" spans="4:62" x14ac:dyDescent="0.45">
      <c r="D178" s="8"/>
      <c r="E178" s="8"/>
      <c r="F178" s="8"/>
      <c r="G178" s="8"/>
      <c r="H178" s="8"/>
      <c r="I178" s="8"/>
      <c r="J178" s="8"/>
      <c r="Z178" s="5"/>
      <c r="AK178" s="8"/>
      <c r="AL178" s="8"/>
      <c r="AM178" s="8"/>
      <c r="AN178" s="8"/>
      <c r="AO178" s="8"/>
      <c r="BE178" s="5"/>
      <c r="BJ178" s="5"/>
    </row>
    <row r="179" spans="4:62" x14ac:dyDescent="0.45">
      <c r="D179" s="8"/>
      <c r="E179" s="8"/>
      <c r="F179" s="8"/>
      <c r="G179" s="8"/>
      <c r="H179" s="8"/>
      <c r="I179" s="8"/>
      <c r="J179" s="8"/>
      <c r="Z179" s="5"/>
      <c r="AK179" s="8"/>
      <c r="AL179" s="8"/>
      <c r="AM179" s="8"/>
      <c r="AN179" s="8"/>
      <c r="AO179" s="8"/>
      <c r="BE179" s="5"/>
      <c r="BJ179" s="5"/>
    </row>
    <row r="180" spans="4:62" x14ac:dyDescent="0.45">
      <c r="D180" s="8"/>
      <c r="E180" s="8"/>
      <c r="F180" s="8"/>
      <c r="G180" s="8"/>
      <c r="H180" s="8"/>
      <c r="I180" s="8"/>
      <c r="J180" s="8"/>
      <c r="Z180" s="5"/>
      <c r="AK180" s="8"/>
      <c r="AL180" s="8"/>
      <c r="AM180" s="8"/>
      <c r="AN180" s="8"/>
      <c r="AO180" s="8"/>
      <c r="BE180" s="5"/>
      <c r="BJ180" s="5"/>
    </row>
    <row r="181" spans="4:62" x14ac:dyDescent="0.45">
      <c r="D181" s="8"/>
      <c r="E181" s="8"/>
      <c r="F181" s="8"/>
      <c r="G181" s="8"/>
      <c r="H181" s="8"/>
      <c r="I181" s="8"/>
      <c r="J181" s="8"/>
      <c r="Z181" s="5"/>
      <c r="AK181" s="8"/>
      <c r="AL181" s="8"/>
      <c r="AM181" s="8"/>
      <c r="AN181" s="8"/>
      <c r="AO181" s="8"/>
      <c r="BE181" s="5"/>
      <c r="BJ181" s="5"/>
    </row>
    <row r="182" spans="4:62" x14ac:dyDescent="0.45">
      <c r="D182" s="8"/>
      <c r="E182" s="8"/>
      <c r="F182" s="8"/>
      <c r="G182" s="8"/>
      <c r="H182" s="8"/>
      <c r="I182" s="8"/>
      <c r="J182" s="8"/>
      <c r="Z182" s="5"/>
      <c r="AK182" s="8"/>
      <c r="AL182" s="8"/>
      <c r="AM182" s="8"/>
      <c r="AN182" s="8"/>
      <c r="AO182" s="8"/>
      <c r="BE182" s="5"/>
      <c r="BJ182" s="5"/>
    </row>
    <row r="183" spans="4:62" x14ac:dyDescent="0.45">
      <c r="D183" s="8"/>
      <c r="E183" s="8"/>
      <c r="F183" s="8"/>
      <c r="G183" s="8"/>
      <c r="H183" s="8"/>
      <c r="I183" s="8"/>
      <c r="J183" s="8"/>
      <c r="Z183" s="5"/>
      <c r="AK183" s="8"/>
      <c r="AL183" s="8"/>
      <c r="AM183" s="8"/>
      <c r="AN183" s="8"/>
      <c r="AO183" s="8"/>
      <c r="BE183" s="5"/>
      <c r="BJ183" s="5"/>
    </row>
    <row r="184" spans="4:62" x14ac:dyDescent="0.45">
      <c r="D184" s="8"/>
      <c r="E184" s="8"/>
      <c r="F184" s="8"/>
      <c r="G184" s="8"/>
      <c r="H184" s="8"/>
      <c r="I184" s="8"/>
      <c r="J184" s="8"/>
      <c r="Z184" s="5"/>
      <c r="AK184" s="8"/>
      <c r="AL184" s="8"/>
      <c r="AM184" s="8"/>
      <c r="AN184" s="8"/>
      <c r="AO184" s="8"/>
      <c r="BE184" s="5"/>
      <c r="BJ184" s="5"/>
    </row>
    <row r="185" spans="4:62" x14ac:dyDescent="0.45">
      <c r="D185" s="8"/>
      <c r="E185" s="8"/>
      <c r="F185" s="8"/>
      <c r="G185" s="8"/>
      <c r="H185" s="8"/>
      <c r="I185" s="8"/>
      <c r="J185" s="8"/>
      <c r="Z185" s="5"/>
      <c r="AK185" s="8"/>
      <c r="AL185" s="8"/>
      <c r="AM185" s="8"/>
      <c r="AN185" s="8"/>
      <c r="AO185" s="8"/>
      <c r="BE185" s="5"/>
      <c r="BJ185" s="5"/>
    </row>
    <row r="186" spans="4:62" x14ac:dyDescent="0.45">
      <c r="D186" s="8"/>
      <c r="E186" s="8"/>
      <c r="F186" s="8"/>
      <c r="G186" s="8"/>
      <c r="H186" s="8"/>
      <c r="I186" s="8"/>
      <c r="J186" s="8"/>
      <c r="Z186" s="5"/>
      <c r="AK186" s="8"/>
      <c r="AL186" s="8"/>
      <c r="AM186" s="8"/>
      <c r="AN186" s="8"/>
      <c r="AO186" s="8"/>
      <c r="BE186" s="5"/>
      <c r="BJ186" s="5"/>
    </row>
    <row r="187" spans="4:62" x14ac:dyDescent="0.45">
      <c r="D187" s="8"/>
      <c r="E187" s="8"/>
      <c r="F187" s="8"/>
      <c r="G187" s="8"/>
      <c r="H187" s="8"/>
      <c r="I187" s="8"/>
      <c r="J187" s="8"/>
      <c r="Z187" s="5"/>
      <c r="AK187" s="8"/>
      <c r="AL187" s="8"/>
      <c r="AM187" s="8"/>
      <c r="AN187" s="8"/>
      <c r="AO187" s="8"/>
      <c r="BE187" s="5"/>
      <c r="BJ187" s="5"/>
    </row>
    <row r="188" spans="4:62" x14ac:dyDescent="0.45">
      <c r="D188" s="8"/>
      <c r="E188" s="8"/>
      <c r="F188" s="8"/>
      <c r="G188" s="8"/>
      <c r="H188" s="8"/>
      <c r="I188" s="8"/>
      <c r="J188" s="8"/>
      <c r="Z188" s="5"/>
      <c r="AK188" s="8"/>
      <c r="AL188" s="8"/>
      <c r="AM188" s="8"/>
      <c r="AN188" s="8"/>
      <c r="AO188" s="8"/>
      <c r="BE188" s="5"/>
      <c r="BJ188" s="5"/>
    </row>
    <row r="189" spans="4:62" x14ac:dyDescent="0.45">
      <c r="D189" s="8"/>
      <c r="E189" s="8"/>
      <c r="F189" s="8"/>
      <c r="G189" s="8"/>
      <c r="H189" s="8"/>
      <c r="I189" s="8"/>
      <c r="J189" s="8"/>
      <c r="Z189" s="5"/>
      <c r="AK189" s="8"/>
      <c r="AL189" s="8"/>
      <c r="AM189" s="8"/>
      <c r="AN189" s="8"/>
      <c r="AO189" s="8"/>
      <c r="BE189" s="5"/>
      <c r="BJ189" s="5"/>
    </row>
    <row r="190" spans="4:62" x14ac:dyDescent="0.45">
      <c r="D190" s="8"/>
      <c r="E190" s="8"/>
      <c r="F190" s="8"/>
      <c r="G190" s="8"/>
      <c r="H190" s="8"/>
      <c r="I190" s="8"/>
      <c r="J190" s="8"/>
      <c r="Z190" s="5"/>
      <c r="AK190" s="8"/>
      <c r="AL190" s="8"/>
      <c r="AM190" s="8"/>
      <c r="AN190" s="8"/>
      <c r="AO190" s="8"/>
      <c r="BE190" s="5"/>
      <c r="BJ190" s="5"/>
    </row>
    <row r="191" spans="4:62" x14ac:dyDescent="0.45">
      <c r="D191" s="8"/>
      <c r="E191" s="8"/>
      <c r="F191" s="8"/>
      <c r="G191" s="8"/>
      <c r="H191" s="8"/>
      <c r="I191" s="8"/>
      <c r="J191" s="8"/>
      <c r="Z191" s="5"/>
      <c r="AK191" s="8"/>
      <c r="AL191" s="8"/>
      <c r="AM191" s="8"/>
      <c r="AN191" s="8"/>
      <c r="AO191" s="8"/>
      <c r="BE191" s="5"/>
      <c r="BJ191" s="5"/>
    </row>
    <row r="192" spans="4:62" x14ac:dyDescent="0.45">
      <c r="D192" s="8"/>
      <c r="E192" s="8"/>
      <c r="F192" s="8"/>
      <c r="G192" s="8"/>
      <c r="Z192" s="5"/>
      <c r="AK192" s="8"/>
      <c r="AL192" s="8"/>
      <c r="AM192" s="8"/>
      <c r="AN192" s="8"/>
      <c r="BE192" s="5"/>
      <c r="BJ192" s="5"/>
    </row>
    <row r="193" spans="4:62" x14ac:dyDescent="0.45">
      <c r="D193" s="8"/>
      <c r="E193" s="8"/>
      <c r="F193" s="8"/>
      <c r="G193" s="8"/>
      <c r="Z193" s="5"/>
      <c r="AK193" s="8"/>
      <c r="AL193" s="8"/>
      <c r="AM193" s="8"/>
      <c r="AN193" s="8"/>
      <c r="BE193" s="5"/>
      <c r="BJ193" s="5"/>
    </row>
    <row r="194" spans="4:62" x14ac:dyDescent="0.45">
      <c r="D194" s="8"/>
      <c r="E194" s="8"/>
      <c r="Z194" s="5"/>
      <c r="AK194" s="8"/>
      <c r="AL194" s="8"/>
      <c r="BE194" s="5"/>
      <c r="BJ194" s="5"/>
    </row>
    <row r="195" spans="4:62" x14ac:dyDescent="0.45">
      <c r="Z195" s="5"/>
      <c r="BE195" s="5"/>
      <c r="BJ195" s="5"/>
    </row>
    <row r="196" spans="4:62" x14ac:dyDescent="0.45">
      <c r="Z196" s="5"/>
      <c r="BE196" s="5"/>
      <c r="BJ196" s="5"/>
    </row>
    <row r="197" spans="4:62" x14ac:dyDescent="0.45">
      <c r="Z197" s="5"/>
      <c r="BE197" s="5"/>
      <c r="BJ197" s="5"/>
    </row>
    <row r="198" spans="4:62" x14ac:dyDescent="0.45">
      <c r="Z198" s="5"/>
      <c r="BE198" s="5"/>
      <c r="BJ198" s="5"/>
    </row>
    <row r="199" spans="4:62" x14ac:dyDescent="0.45">
      <c r="Z199" s="5"/>
      <c r="BE199" s="5"/>
      <c r="BJ199" s="5"/>
    </row>
    <row r="200" spans="4:62" x14ac:dyDescent="0.45">
      <c r="Z200" s="5"/>
      <c r="BE200" s="5"/>
      <c r="BJ200" s="5"/>
    </row>
    <row r="201" spans="4:62" x14ac:dyDescent="0.45">
      <c r="Z201" s="5"/>
      <c r="BE201" s="5"/>
      <c r="BJ201" s="5"/>
    </row>
    <row r="202" spans="4:62" x14ac:dyDescent="0.45">
      <c r="Z202" s="5"/>
      <c r="BE202" s="5"/>
      <c r="BJ202" s="5"/>
    </row>
    <row r="203" spans="4:62" x14ac:dyDescent="0.45">
      <c r="Z203" s="5"/>
      <c r="BE203" s="5"/>
      <c r="BJ203" s="5"/>
    </row>
    <row r="204" spans="4:62" x14ac:dyDescent="0.45">
      <c r="Z204" s="5"/>
      <c r="BE204" s="5"/>
      <c r="BJ204" s="5"/>
    </row>
    <row r="205" spans="4:62" x14ac:dyDescent="0.45">
      <c r="BE205" s="5"/>
    </row>
    <row r="206" spans="4:62" x14ac:dyDescent="0.45">
      <c r="BE206" s="5"/>
    </row>
  </sheetData>
  <phoneticPr fontId="34"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93DCB-14A3-4BE8-97E6-5F3CCAA909DB}">
  <sheetPr codeName="Sheet6">
    <tabColor rgb="FFFFCCFF"/>
  </sheetPr>
  <dimension ref="B2:R314"/>
  <sheetViews>
    <sheetView topLeftCell="D1" workbookViewId="0">
      <selection activeCell="K10" sqref="K10"/>
    </sheetView>
  </sheetViews>
  <sheetFormatPr defaultRowHeight="13.8" x14ac:dyDescent="0.45"/>
  <cols>
    <col min="1" max="1" width="8.76171875" customWidth="1"/>
    <col min="2" max="2" width="15.37890625" bestFit="1" customWidth="1"/>
    <col min="4" max="4" width="9.6171875" customWidth="1"/>
    <col min="5" max="5" width="19.76171875" customWidth="1"/>
    <col min="8" max="8" width="15.37890625" customWidth="1"/>
    <col min="11" max="11" width="15.37890625" customWidth="1"/>
    <col min="14" max="14" width="15.6171875" customWidth="1"/>
    <col min="17" max="17" width="12.76171875" customWidth="1"/>
  </cols>
  <sheetData>
    <row r="2" spans="2:18" ht="14.4" x14ac:dyDescent="0.45">
      <c r="B2" s="62" t="s">
        <v>158</v>
      </c>
      <c r="C2" s="62"/>
      <c r="D2" s="62"/>
      <c r="E2" s="62" t="s">
        <v>159</v>
      </c>
      <c r="F2" s="62"/>
      <c r="G2" s="62"/>
      <c r="H2" s="62" t="s">
        <v>160</v>
      </c>
      <c r="I2" s="62"/>
      <c r="J2" s="62"/>
      <c r="K2" s="62" t="s">
        <v>161</v>
      </c>
      <c r="L2" s="62"/>
      <c r="M2" s="62"/>
      <c r="N2" s="62" t="s">
        <v>162</v>
      </c>
      <c r="P2" s="62"/>
      <c r="Q2" s="62" t="s">
        <v>162</v>
      </c>
    </row>
    <row r="3" spans="2:18" ht="14.1" x14ac:dyDescent="0.45">
      <c r="B3" s="63" t="s">
        <v>163</v>
      </c>
      <c r="C3" s="63" t="s">
        <v>164</v>
      </c>
      <c r="D3" s="64"/>
      <c r="E3" s="63" t="s">
        <v>163</v>
      </c>
      <c r="F3" s="63" t="s">
        <v>164</v>
      </c>
      <c r="G3" s="64"/>
      <c r="H3" s="63" t="s">
        <v>163</v>
      </c>
      <c r="I3" s="63" t="s">
        <v>164</v>
      </c>
      <c r="J3" s="64"/>
      <c r="K3" s="63" t="s">
        <v>163</v>
      </c>
      <c r="L3" s="63" t="s">
        <v>164</v>
      </c>
      <c r="M3" s="64"/>
      <c r="N3" s="63" t="s">
        <v>163</v>
      </c>
      <c r="O3" s="63" t="s">
        <v>164</v>
      </c>
      <c r="P3" s="64"/>
      <c r="Q3" s="63" t="s">
        <v>163</v>
      </c>
      <c r="R3" s="63" t="s">
        <v>164</v>
      </c>
    </row>
    <row r="4" spans="2:18" x14ac:dyDescent="0.45">
      <c r="B4" s="2">
        <v>354</v>
      </c>
      <c r="C4" s="2">
        <v>-4179.5199476064799</v>
      </c>
      <c r="D4" s="2"/>
      <c r="E4" s="2">
        <v>-331</v>
      </c>
      <c r="F4" s="2">
        <v>-3227.3835028284898</v>
      </c>
      <c r="G4" s="2"/>
      <c r="H4" s="1">
        <v>287</v>
      </c>
      <c r="I4" s="1">
        <v>-2815.0191943780301</v>
      </c>
      <c r="J4" s="2"/>
      <c r="K4">
        <v>171.52260000000001</v>
      </c>
      <c r="L4">
        <v>-1015.9940575569</v>
      </c>
      <c r="M4" s="2"/>
      <c r="N4">
        <v>182.54169061652101</v>
      </c>
      <c r="O4">
        <v>-1833.22496620171</v>
      </c>
      <c r="P4" s="2"/>
      <c r="Q4">
        <v>182.54169061652101</v>
      </c>
      <c r="R4">
        <v>-1833.22496620171</v>
      </c>
    </row>
    <row r="5" spans="2:18" x14ac:dyDescent="0.45">
      <c r="B5" s="2">
        <v>218.830344542635</v>
      </c>
      <c r="C5" s="2">
        <v>-4575.6327186879598</v>
      </c>
      <c r="D5" s="2"/>
      <c r="E5" s="2">
        <v>-482.75881896724599</v>
      </c>
      <c r="F5" s="2">
        <v>-2788.0506597573199</v>
      </c>
      <c r="G5" s="2"/>
      <c r="H5" s="1">
        <v>71.665000000000006</v>
      </c>
      <c r="I5" s="1">
        <v>-3425.9385425627302</v>
      </c>
      <c r="J5" s="2"/>
      <c r="K5">
        <v>57.951689999999999</v>
      </c>
      <c r="L5">
        <v>-1309.53084450748</v>
      </c>
      <c r="M5" s="2"/>
      <c r="N5">
        <v>63.580047732772499</v>
      </c>
      <c r="O5">
        <v>-2156.0939237295802</v>
      </c>
      <c r="P5" s="2"/>
      <c r="Q5">
        <v>63.580047732772499</v>
      </c>
      <c r="R5">
        <v>-2156.0939237295802</v>
      </c>
    </row>
    <row r="6" spans="2:18" x14ac:dyDescent="0.45">
      <c r="B6" s="2">
        <v>81.401038123148695</v>
      </c>
      <c r="C6" s="2">
        <v>-4977.9708544699097</v>
      </c>
      <c r="D6" s="2"/>
      <c r="E6" s="2">
        <v>-549.67988671944295</v>
      </c>
      <c r="F6" s="2">
        <v>-2622.7675861150101</v>
      </c>
      <c r="G6" s="2"/>
      <c r="H6" s="1">
        <v>71.664951611668997</v>
      </c>
      <c r="I6" s="1">
        <v>-3425.9385425627302</v>
      </c>
      <c r="J6" s="2"/>
      <c r="K6">
        <v>57.951686453791801</v>
      </c>
      <c r="L6">
        <v>-1309.53084450748</v>
      </c>
      <c r="M6" s="2"/>
      <c r="N6">
        <v>63.580047732771199</v>
      </c>
      <c r="O6">
        <v>-2156.0939237295802</v>
      </c>
      <c r="P6" s="2"/>
      <c r="Q6">
        <v>63.580047732771199</v>
      </c>
      <c r="R6">
        <v>-2156.0939237295802</v>
      </c>
    </row>
    <row r="7" spans="2:18" x14ac:dyDescent="0.45">
      <c r="B7" s="2">
        <v>81.401038123148197</v>
      </c>
      <c r="C7" s="2">
        <v>-4977.9708544699097</v>
      </c>
      <c r="D7" s="2"/>
      <c r="E7" s="2">
        <v>-549.67988671944295</v>
      </c>
      <c r="F7" s="2">
        <v>-2622.7675861150101</v>
      </c>
      <c r="G7" s="2"/>
      <c r="H7" s="1">
        <v>29.1740586707677</v>
      </c>
      <c r="I7" s="1">
        <v>-3527.0594623137499</v>
      </c>
      <c r="J7" s="2"/>
      <c r="K7">
        <v>57.951686453790401</v>
      </c>
      <c r="L7">
        <v>-1309.53084450748</v>
      </c>
      <c r="M7" s="2"/>
      <c r="N7">
        <v>21.178628297976399</v>
      </c>
      <c r="O7">
        <v>-2251.8675211699001</v>
      </c>
      <c r="P7" s="2"/>
      <c r="Q7">
        <v>21.178628297976399</v>
      </c>
      <c r="R7">
        <v>-2251.8675211699001</v>
      </c>
    </row>
    <row r="8" spans="2:18" x14ac:dyDescent="0.45">
      <c r="B8" s="2">
        <v>51.327697309877102</v>
      </c>
      <c r="C8" s="2">
        <v>-5057.2119160799703</v>
      </c>
      <c r="D8" s="2"/>
      <c r="E8" s="2">
        <v>-746.41974386670597</v>
      </c>
      <c r="F8" s="2">
        <v>-2039.3968460516601</v>
      </c>
      <c r="G8" s="2"/>
      <c r="H8" s="1">
        <v>23.6751820301482</v>
      </c>
      <c r="I8" s="1">
        <v>-3543.6509279011598</v>
      </c>
      <c r="J8" s="2"/>
      <c r="K8">
        <v>15.844841292461</v>
      </c>
      <c r="L8">
        <v>-1402.47820760237</v>
      </c>
      <c r="M8" s="2"/>
      <c r="N8">
        <v>15.266808448152</v>
      </c>
      <c r="O8">
        <v>-2267.73863664584</v>
      </c>
      <c r="P8" s="2"/>
      <c r="Q8">
        <v>15.266808448152</v>
      </c>
      <c r="R8">
        <v>-2267.73863664584</v>
      </c>
    </row>
    <row r="9" spans="2:18" x14ac:dyDescent="0.45">
      <c r="B9" s="2">
        <v>33.834696480160098</v>
      </c>
      <c r="C9" s="2">
        <v>-5103.3046985579604</v>
      </c>
      <c r="D9" s="2"/>
      <c r="E9" s="2">
        <v>-767.00559006594995</v>
      </c>
      <c r="F9" s="2">
        <v>-1976.41859585411</v>
      </c>
      <c r="G9" s="2"/>
      <c r="H9" s="1">
        <v>23.6751820301482</v>
      </c>
      <c r="I9" s="1">
        <v>-3543.6509279011598</v>
      </c>
      <c r="J9" s="2"/>
      <c r="K9">
        <v>9.4700728120592803</v>
      </c>
      <c r="L9">
        <v>-1417.46037116046</v>
      </c>
      <c r="M9" s="2"/>
      <c r="N9">
        <v>15.266808448152</v>
      </c>
      <c r="O9">
        <v>-2267.73863664584</v>
      </c>
      <c r="P9" s="2"/>
      <c r="Q9">
        <v>15.266808448152</v>
      </c>
      <c r="R9">
        <v>-2267.73863664584</v>
      </c>
    </row>
    <row r="10" spans="2:18" x14ac:dyDescent="0.45">
      <c r="B10" s="2">
        <v>33.834696480159998</v>
      </c>
      <c r="C10" s="2">
        <v>-5103.3046985579604</v>
      </c>
      <c r="D10" s="2"/>
      <c r="E10" s="2">
        <v>-906.98934422081197</v>
      </c>
      <c r="F10" s="2">
        <v>-1548.16649451077</v>
      </c>
      <c r="G10" s="2"/>
      <c r="H10" s="1">
        <v>22.542592396646999</v>
      </c>
      <c r="I10" s="1">
        <v>-3549.1757553816601</v>
      </c>
      <c r="J10" s="2"/>
      <c r="K10">
        <v>9.4700728120592306</v>
      </c>
      <c r="L10">
        <v>-1417.46037116046</v>
      </c>
      <c r="M10" s="2"/>
      <c r="N10">
        <v>14.7806307457623</v>
      </c>
      <c r="O10">
        <v>-2270.0987225797699</v>
      </c>
      <c r="P10" s="2"/>
      <c r="Q10">
        <v>14.7806307457623</v>
      </c>
      <c r="R10">
        <v>-2270.0987225797699</v>
      </c>
    </row>
    <row r="11" spans="2:18" x14ac:dyDescent="0.45">
      <c r="B11" s="2">
        <v>32.9170922886154</v>
      </c>
      <c r="C11" s="2">
        <v>-5107.8027583204303</v>
      </c>
      <c r="D11" s="2"/>
      <c r="E11" s="2">
        <v>-906.989344220813</v>
      </c>
      <c r="F11" s="2">
        <v>-1548.16649451077</v>
      </c>
      <c r="G11" s="2"/>
      <c r="H11" s="1">
        <v>22.253929723918901</v>
      </c>
      <c r="I11" s="1">
        <v>-3550.5838659803298</v>
      </c>
      <c r="J11" s="2"/>
      <c r="K11">
        <v>9.0170369586587498</v>
      </c>
      <c r="L11">
        <v>-1419.67030215266</v>
      </c>
      <c r="M11" s="2"/>
      <c r="N11">
        <v>14.537986852476401</v>
      </c>
      <c r="O11">
        <v>-2271.27660555689</v>
      </c>
      <c r="P11" s="2"/>
      <c r="Q11">
        <v>14.537986852476401</v>
      </c>
      <c r="R11">
        <v>-2271.27660555689</v>
      </c>
    </row>
    <row r="12" spans="2:18" x14ac:dyDescent="0.45">
      <c r="B12" s="2">
        <v>32.212700719507602</v>
      </c>
      <c r="C12" s="2">
        <v>-5111.2556581689996</v>
      </c>
      <c r="D12" s="2"/>
      <c r="E12" s="2">
        <v>-973.28621499282099</v>
      </c>
      <c r="F12" s="2">
        <v>-1314.5295650175501</v>
      </c>
      <c r="G12" s="2"/>
      <c r="H12" s="1">
        <v>21.415585155823099</v>
      </c>
      <c r="I12" s="1">
        <v>-3554.6733516783602</v>
      </c>
      <c r="J12" s="2"/>
      <c r="K12">
        <v>8.9015718895674905</v>
      </c>
      <c r="L12">
        <v>-1420.2335463921299</v>
      </c>
      <c r="M12" s="2"/>
      <c r="N12">
        <v>14.4708656041766</v>
      </c>
      <c r="O12">
        <v>-2271.6024368593098</v>
      </c>
      <c r="P12" s="2"/>
      <c r="Q12">
        <v>14.4708656041766</v>
      </c>
      <c r="R12">
        <v>-2271.6024368593098</v>
      </c>
    </row>
    <row r="13" spans="2:18" x14ac:dyDescent="0.45">
      <c r="B13" s="2">
        <v>32.1209901108816</v>
      </c>
      <c r="C13" s="2">
        <v>-5111.7052199759901</v>
      </c>
      <c r="D13" s="2"/>
      <c r="E13" s="2">
        <v>-973.81117037427896</v>
      </c>
      <c r="F13" s="2">
        <v>-1312.6795687505</v>
      </c>
      <c r="G13" s="2"/>
      <c r="H13" s="1">
        <v>20.2898458901401</v>
      </c>
      <c r="I13" s="1">
        <v>-3560.1647627304701</v>
      </c>
      <c r="J13" s="2"/>
      <c r="K13">
        <v>8.5662340623292295</v>
      </c>
      <c r="L13">
        <v>-1421.8693406713401</v>
      </c>
      <c r="M13" s="2"/>
      <c r="N13">
        <v>14.352207965914699</v>
      </c>
      <c r="O13">
        <v>-2272.1784448120402</v>
      </c>
      <c r="P13" s="2"/>
      <c r="Q13">
        <v>14.352207965914699</v>
      </c>
      <c r="R13">
        <v>-2272.1784448120402</v>
      </c>
    </row>
    <row r="14" spans="2:18" x14ac:dyDescent="0.45">
      <c r="B14" s="2">
        <v>31.799357858895501</v>
      </c>
      <c r="C14" s="2">
        <v>-5113.2818486622</v>
      </c>
      <c r="D14" s="2"/>
      <c r="E14" s="2">
        <v>-974.06117903134202</v>
      </c>
      <c r="F14" s="2">
        <v>-1311.7994239151501</v>
      </c>
      <c r="G14" s="2"/>
      <c r="H14" s="1">
        <v>20.2898458901401</v>
      </c>
      <c r="I14" s="1">
        <v>-3560.1647627304701</v>
      </c>
      <c r="J14" s="2"/>
      <c r="K14">
        <v>8.1159383560560201</v>
      </c>
      <c r="L14">
        <v>-1424.0659050921799</v>
      </c>
      <c r="M14" s="2"/>
      <c r="N14">
        <v>13.812605971565899</v>
      </c>
      <c r="O14">
        <v>-2274.79787196907</v>
      </c>
      <c r="P14" s="2"/>
      <c r="Q14">
        <v>13.812605971565899</v>
      </c>
      <c r="R14">
        <v>-2274.79787196907</v>
      </c>
    </row>
    <row r="15" spans="2:18" x14ac:dyDescent="0.45">
      <c r="B15" s="2">
        <v>30.599576886338799</v>
      </c>
      <c r="C15" s="2">
        <v>-5119.1631279394396</v>
      </c>
      <c r="D15" s="2"/>
      <c r="E15" s="2">
        <v>-1050.8286430793801</v>
      </c>
      <c r="F15" s="2">
        <v>-1041.5428344081499</v>
      </c>
      <c r="G15" s="2"/>
      <c r="H15" s="1">
        <v>19.6043642677941</v>
      </c>
      <c r="I15" s="1">
        <v>-3563.5085755224</v>
      </c>
      <c r="J15" s="2"/>
      <c r="K15">
        <v>8.1159383560559704</v>
      </c>
      <c r="L15">
        <v>-1424.06590509219</v>
      </c>
      <c r="M15" s="2"/>
      <c r="N15">
        <v>13.087890229819299</v>
      </c>
      <c r="O15">
        <v>-2278.3159095503702</v>
      </c>
      <c r="P15" s="2"/>
      <c r="Q15">
        <v>13.087890229819299</v>
      </c>
      <c r="R15">
        <v>-2278.3159095503702</v>
      </c>
    </row>
    <row r="16" spans="2:18" x14ac:dyDescent="0.45">
      <c r="B16" s="2">
        <v>30.599038202504701</v>
      </c>
      <c r="C16" s="2">
        <v>-5119.1657685464697</v>
      </c>
      <c r="D16" s="2"/>
      <c r="E16" s="2">
        <v>-1126.09664220027</v>
      </c>
      <c r="F16" s="2">
        <v>-773.97283234000304</v>
      </c>
      <c r="G16" s="2"/>
      <c r="H16" s="1">
        <v>19.161079579261799</v>
      </c>
      <c r="I16" s="1">
        <v>-3565.67093985671</v>
      </c>
      <c r="J16" s="2"/>
      <c r="K16">
        <v>7.66443183170467</v>
      </c>
      <c r="L16">
        <v>-1426.26837594268</v>
      </c>
      <c r="M16" s="2"/>
      <c r="N16">
        <v>13.0878902298192</v>
      </c>
      <c r="O16">
        <v>-2278.3159095503702</v>
      </c>
      <c r="P16" s="2"/>
      <c r="Q16">
        <v>13.0878902298192</v>
      </c>
      <c r="R16">
        <v>-2278.3159095503702</v>
      </c>
    </row>
    <row r="17" spans="2:18" x14ac:dyDescent="0.45">
      <c r="B17" s="2">
        <v>30.597656730279699</v>
      </c>
      <c r="C17" s="2">
        <v>-5119.1725404691397</v>
      </c>
      <c r="D17" s="2"/>
      <c r="E17" s="2">
        <v>-1172.83564165437</v>
      </c>
      <c r="F17" s="2">
        <v>-607.82049234607302</v>
      </c>
      <c r="G17" s="2"/>
      <c r="H17" s="1">
        <v>18.988482636515698</v>
      </c>
      <c r="I17" s="1">
        <v>-3566.5128761627798</v>
      </c>
      <c r="J17" s="2"/>
      <c r="K17">
        <v>7.4700540821714903</v>
      </c>
      <c r="L17">
        <v>-1427.2165600867399</v>
      </c>
      <c r="M17" s="2"/>
      <c r="N17">
        <v>12.361074225928901</v>
      </c>
      <c r="O17">
        <v>-2281.8441425789601</v>
      </c>
      <c r="P17" s="2"/>
      <c r="Q17">
        <v>12.361074225928901</v>
      </c>
      <c r="R17">
        <v>-2281.8441425789601</v>
      </c>
    </row>
    <row r="18" spans="2:18" x14ac:dyDescent="0.45">
      <c r="B18" s="2">
        <v>28.987528304487299</v>
      </c>
      <c r="C18" s="2">
        <v>-5127.0653268700798</v>
      </c>
      <c r="D18" s="2"/>
      <c r="E18" s="2">
        <v>-1278.9046992179301</v>
      </c>
      <c r="F18" s="2">
        <v>-146.38971176298301</v>
      </c>
      <c r="G18" s="2"/>
      <c r="H18" s="1">
        <v>18.475276572680698</v>
      </c>
      <c r="I18" s="1">
        <v>-3569.0163203766101</v>
      </c>
      <c r="J18" s="2"/>
      <c r="K18">
        <v>7.3901106290722396</v>
      </c>
      <c r="L18">
        <v>-1427.6065281506401</v>
      </c>
      <c r="M18" s="2"/>
      <c r="N18">
        <v>11.9833737150004</v>
      </c>
      <c r="O18">
        <v>-2283.6776402048299</v>
      </c>
      <c r="P18" s="2"/>
      <c r="Q18">
        <v>11.9833737150004</v>
      </c>
      <c r="R18">
        <v>-2283.6776402048299</v>
      </c>
    </row>
    <row r="19" spans="2:18" x14ac:dyDescent="0.45">
      <c r="B19" s="2">
        <v>28.987528304487199</v>
      </c>
      <c r="C19" s="2">
        <v>-5127.0653268700798</v>
      </c>
      <c r="D19" s="2"/>
      <c r="E19" s="2">
        <v>-1278.9046992179301</v>
      </c>
      <c r="F19" s="2">
        <v>-146.38971176298099</v>
      </c>
      <c r="G19" s="2"/>
      <c r="H19" s="1">
        <v>18.0249448413308</v>
      </c>
      <c r="I19" s="1">
        <v>-3571.2130605295401</v>
      </c>
      <c r="J19" s="2"/>
      <c r="K19">
        <v>7.3675684796333201</v>
      </c>
      <c r="L19">
        <v>-1427.7164898552201</v>
      </c>
      <c r="M19" s="2"/>
      <c r="N19">
        <v>11.919409491450001</v>
      </c>
      <c r="O19">
        <v>-2283.9881461443902</v>
      </c>
      <c r="P19" s="2"/>
      <c r="Q19">
        <v>11.919409491450001</v>
      </c>
      <c r="R19">
        <v>-2283.9881461443902</v>
      </c>
    </row>
    <row r="20" spans="2:18" x14ac:dyDescent="0.45">
      <c r="B20" s="2">
        <v>27.372023334429802</v>
      </c>
      <c r="C20" s="2">
        <v>-5134.9844688801704</v>
      </c>
      <c r="D20" s="2"/>
      <c r="E20" s="2">
        <v>-1353.5931208914101</v>
      </c>
      <c r="F20" s="2">
        <v>181.57901716868199</v>
      </c>
      <c r="G20" s="2"/>
      <c r="H20" s="1">
        <v>17.274985739165601</v>
      </c>
      <c r="I20" s="1">
        <v>-3574.8713976132699</v>
      </c>
      <c r="J20" s="2"/>
      <c r="K20">
        <v>7.2099779365323302</v>
      </c>
      <c r="L20">
        <v>-1428.48522421181</v>
      </c>
      <c r="M20" s="2"/>
      <c r="N20">
        <v>11.629360384063601</v>
      </c>
      <c r="O20">
        <v>-2285.3961515200499</v>
      </c>
      <c r="P20" s="2"/>
      <c r="Q20">
        <v>11.629360384063601</v>
      </c>
      <c r="R20">
        <v>-2285.3961515200499</v>
      </c>
    </row>
    <row r="21" spans="2:18" x14ac:dyDescent="0.45">
      <c r="B21" s="2">
        <v>26.390658513940402</v>
      </c>
      <c r="C21" s="2">
        <v>-5139.7950807453099</v>
      </c>
      <c r="D21" s="2"/>
      <c r="E21" s="2">
        <v>-1372.25782881486</v>
      </c>
      <c r="F21" s="2">
        <v>264.35922508559798</v>
      </c>
      <c r="G21" s="2"/>
      <c r="H21" s="1">
        <v>16.876986657939302</v>
      </c>
      <c r="I21" s="1">
        <v>-3576.8128565460802</v>
      </c>
      <c r="J21" s="2"/>
      <c r="K21">
        <v>6.8979321892426997</v>
      </c>
      <c r="L21">
        <v>-1430.00739858884</v>
      </c>
      <c r="M21" s="2"/>
      <c r="N21">
        <v>11.231658824948701</v>
      </c>
      <c r="O21">
        <v>-2287.3267416128401</v>
      </c>
      <c r="P21" s="2"/>
      <c r="Q21">
        <v>11.231658824948701</v>
      </c>
      <c r="R21">
        <v>-2287.3267416128401</v>
      </c>
    </row>
    <row r="22" spans="2:18" x14ac:dyDescent="0.45">
      <c r="B22" s="2">
        <v>25.746314426774902</v>
      </c>
      <c r="C22" s="2">
        <v>-5142.9536301921999</v>
      </c>
      <c r="D22" s="2"/>
      <c r="E22" s="2">
        <v>-1450.3141916960201</v>
      </c>
      <c r="F22" s="2">
        <v>684.50658868743096</v>
      </c>
      <c r="G22" s="2"/>
      <c r="H22" s="1">
        <v>16.876986657939302</v>
      </c>
      <c r="I22" s="1">
        <v>-3576.8128565460802</v>
      </c>
      <c r="J22" s="2"/>
      <c r="K22">
        <v>6.7507946631757099</v>
      </c>
      <c r="L22">
        <v>-1430.72514261843</v>
      </c>
      <c r="M22" s="2"/>
      <c r="N22">
        <v>10.889875552417999</v>
      </c>
      <c r="O22">
        <v>-2288.9858837125098</v>
      </c>
      <c r="P22" s="2"/>
      <c r="Q22">
        <v>10.889875552417999</v>
      </c>
      <c r="R22">
        <v>-2288.9858837125098</v>
      </c>
    </row>
    <row r="23" spans="2:18" x14ac:dyDescent="0.45">
      <c r="B23" s="2">
        <v>24.104035433060599</v>
      </c>
      <c r="C23" s="2">
        <v>-5151.0040174162896</v>
      </c>
      <c r="D23" s="2"/>
      <c r="E23" s="2">
        <v>-1519.18467447997</v>
      </c>
      <c r="F23" s="2">
        <v>1086.41016645284</v>
      </c>
      <c r="G23" s="2"/>
      <c r="H23" s="1">
        <v>16.3762432168907</v>
      </c>
      <c r="I23" s="1">
        <v>-3579.2555074780298</v>
      </c>
      <c r="J23" s="2"/>
      <c r="K23">
        <v>6.7507946631756903</v>
      </c>
      <c r="L23">
        <v>-1430.72514261843</v>
      </c>
      <c r="M23" s="2"/>
      <c r="N23">
        <v>10.889875552417999</v>
      </c>
      <c r="O23">
        <v>-2288.9858837125098</v>
      </c>
      <c r="P23" s="2"/>
      <c r="Q23">
        <v>10.889875552417999</v>
      </c>
      <c r="R23">
        <v>-2288.9858837125098</v>
      </c>
    </row>
    <row r="24" spans="2:18" x14ac:dyDescent="0.45">
      <c r="B24" s="2">
        <v>24.104035433060599</v>
      </c>
      <c r="C24" s="2">
        <v>-5151.0040174162896</v>
      </c>
      <c r="D24" s="2"/>
      <c r="E24" s="2">
        <v>-1519.18467447997</v>
      </c>
      <c r="F24" s="2">
        <v>1086.41016645284</v>
      </c>
      <c r="G24" s="2"/>
      <c r="H24" s="1">
        <v>15.712565347423601</v>
      </c>
      <c r="I24" s="1">
        <v>-3582.4929604998201</v>
      </c>
      <c r="J24" s="2"/>
      <c r="K24">
        <v>6.5264377842722903</v>
      </c>
      <c r="L24">
        <v>-1431.81956641796</v>
      </c>
      <c r="M24" s="2"/>
      <c r="N24">
        <v>10.1396251048061</v>
      </c>
      <c r="O24">
        <v>-2292.6278761766398</v>
      </c>
      <c r="P24" s="2"/>
      <c r="Q24">
        <v>10.1396251048061</v>
      </c>
      <c r="R24">
        <v>-2292.6278761766398</v>
      </c>
    </row>
    <row r="25" spans="2:18" x14ac:dyDescent="0.45">
      <c r="B25" s="2">
        <v>23.287604481366699</v>
      </c>
      <c r="C25" s="2">
        <v>-5155.0061299245899</v>
      </c>
      <c r="D25" s="2"/>
      <c r="E25" s="2">
        <v>-1575.8356849260499</v>
      </c>
      <c r="F25" s="2">
        <v>1486.0960506793699</v>
      </c>
      <c r="G25" s="2"/>
      <c r="H25" s="1">
        <v>14.5824801946286</v>
      </c>
      <c r="I25" s="1">
        <v>-3588.0055710012598</v>
      </c>
      <c r="J25" s="2"/>
      <c r="K25">
        <v>6.2850261389694104</v>
      </c>
      <c r="L25">
        <v>-1432.99718419992</v>
      </c>
      <c r="M25" s="2"/>
      <c r="N25">
        <v>9.4113432406022497</v>
      </c>
      <c r="O25">
        <v>-2296.1632250319999</v>
      </c>
      <c r="P25" s="2"/>
      <c r="Q25">
        <v>9.4113432406022497</v>
      </c>
      <c r="R25">
        <v>-2296.1632250319999</v>
      </c>
    </row>
    <row r="26" spans="2:18" x14ac:dyDescent="0.45">
      <c r="B26" s="2">
        <v>22.4385616246166</v>
      </c>
      <c r="C26" s="2">
        <v>-5159.1681047125803</v>
      </c>
      <c r="D26" s="2"/>
      <c r="E26" s="2">
        <v>-1582.57005706718</v>
      </c>
      <c r="F26" s="2">
        <v>1543.0396314009699</v>
      </c>
      <c r="G26" s="2"/>
      <c r="H26" s="1">
        <v>14.5267793366041</v>
      </c>
      <c r="I26" s="1">
        <v>-3588.2772825038201</v>
      </c>
      <c r="J26" s="2"/>
      <c r="K26">
        <v>5.8329920778514301</v>
      </c>
      <c r="L26">
        <v>-1435.2022284005</v>
      </c>
      <c r="M26" s="2"/>
      <c r="N26">
        <v>9.3906895818106904</v>
      </c>
      <c r="O26">
        <v>-2296.2634855115698</v>
      </c>
      <c r="P26" s="2"/>
      <c r="Q26">
        <v>9.3906895818106904</v>
      </c>
      <c r="R26">
        <v>-2296.2634855115698</v>
      </c>
    </row>
    <row r="27" spans="2:18" x14ac:dyDescent="0.45">
      <c r="B27" s="2">
        <v>20.8225430275753</v>
      </c>
      <c r="C27" s="2">
        <v>-5167.0897645020004</v>
      </c>
      <c r="D27" s="2"/>
      <c r="E27" s="2">
        <v>-1622.2639274524399</v>
      </c>
      <c r="F27" s="2">
        <v>1882.1837046662599</v>
      </c>
      <c r="G27" s="2"/>
      <c r="H27" s="1">
        <v>13.314378918800699</v>
      </c>
      <c r="I27" s="1">
        <v>-3594.1914308833402</v>
      </c>
      <c r="J27" s="2"/>
      <c r="K27">
        <v>5.8107117346415897</v>
      </c>
      <c r="L27">
        <v>-1435.31091300152</v>
      </c>
      <c r="M27" s="2"/>
      <c r="N27">
        <v>9.3754429580771195</v>
      </c>
      <c r="O27">
        <v>-2296.33749824814</v>
      </c>
      <c r="P27" s="2"/>
      <c r="Q27">
        <v>9.3754429580771195</v>
      </c>
      <c r="R27">
        <v>-2296.33749824814</v>
      </c>
    </row>
    <row r="28" spans="2:18" x14ac:dyDescent="0.45">
      <c r="B28" s="2">
        <v>20.742899721183498</v>
      </c>
      <c r="C28" s="2">
        <v>-5167.4801728666698</v>
      </c>
      <c r="D28" s="2"/>
      <c r="E28" s="2">
        <v>-1655.8676527631501</v>
      </c>
      <c r="F28" s="2">
        <v>2283.2484838013302</v>
      </c>
      <c r="G28" s="2"/>
      <c r="H28" s="1">
        <v>12.069667643052201</v>
      </c>
      <c r="I28" s="1">
        <v>-3600.2631932040699</v>
      </c>
      <c r="J28" s="2"/>
      <c r="K28">
        <v>5.32575156752024</v>
      </c>
      <c r="L28">
        <v>-1437.6765723533399</v>
      </c>
      <c r="M28" s="2"/>
      <c r="N28">
        <v>9.0795368185118193</v>
      </c>
      <c r="O28">
        <v>-2297.7739358188501</v>
      </c>
      <c r="P28" s="2"/>
      <c r="Q28">
        <v>9.0795368185118193</v>
      </c>
      <c r="R28">
        <v>-2297.7739358188501</v>
      </c>
    </row>
    <row r="29" spans="2:18" x14ac:dyDescent="0.45">
      <c r="B29" s="2">
        <v>20.528454370477402</v>
      </c>
      <c r="C29" s="2">
        <v>-5168.53137556621</v>
      </c>
      <c r="D29" s="2"/>
      <c r="E29" s="2">
        <v>-1655.8676527631501</v>
      </c>
      <c r="F29" s="2">
        <v>2283.2484838013302</v>
      </c>
      <c r="G29" s="2"/>
      <c r="H29" s="1">
        <v>12.069667643052201</v>
      </c>
      <c r="I29" s="1">
        <v>-3600.2631932040699</v>
      </c>
      <c r="J29" s="2"/>
      <c r="K29">
        <v>4.8278670572208897</v>
      </c>
      <c r="L29">
        <v>-1440.1052772816199</v>
      </c>
      <c r="M29" s="2"/>
      <c r="N29">
        <v>8.5939356791897605</v>
      </c>
      <c r="O29">
        <v>-2300.13122290294</v>
      </c>
      <c r="P29" s="2"/>
      <c r="Q29">
        <v>8.5939356791897605</v>
      </c>
      <c r="R29">
        <v>-2300.13122290294</v>
      </c>
    </row>
    <row r="30" spans="2:18" x14ac:dyDescent="0.45">
      <c r="B30" s="2">
        <v>19.0095652542925</v>
      </c>
      <c r="C30" s="2">
        <v>-5175.9769104494699</v>
      </c>
      <c r="D30" s="2"/>
      <c r="E30" s="2">
        <v>-1675.99893650887</v>
      </c>
      <c r="F30" s="2">
        <v>2694.2197742192802</v>
      </c>
      <c r="G30" s="2"/>
      <c r="H30" s="1">
        <v>10.786387204944701</v>
      </c>
      <c r="I30" s="1">
        <v>-3606.5230977801998</v>
      </c>
      <c r="J30" s="2"/>
      <c r="K30">
        <v>4.8278670572208799</v>
      </c>
      <c r="L30">
        <v>-1440.1052772816199</v>
      </c>
      <c r="M30" s="2"/>
      <c r="N30">
        <v>7.7914184991176301</v>
      </c>
      <c r="O30">
        <v>-2304.02693736931</v>
      </c>
      <c r="P30" s="2"/>
      <c r="Q30">
        <v>7.7914184991176301</v>
      </c>
      <c r="R30">
        <v>-2304.02693736931</v>
      </c>
    </row>
    <row r="31" spans="2:18" x14ac:dyDescent="0.45">
      <c r="B31" s="2">
        <v>17.230442512856801</v>
      </c>
      <c r="C31" s="2">
        <v>-5184.6981003584697</v>
      </c>
      <c r="D31" s="2"/>
      <c r="E31" s="2">
        <v>-1675.99893650887</v>
      </c>
      <c r="F31" s="2">
        <v>2694.2197742192802</v>
      </c>
      <c r="G31" s="2"/>
      <c r="H31" s="1">
        <v>10.389795908363199</v>
      </c>
      <c r="I31" s="1">
        <v>-3608.4576894708398</v>
      </c>
      <c r="J31" s="2"/>
      <c r="K31">
        <v>4.3145548819778003</v>
      </c>
      <c r="L31">
        <v>-1442.6092391120801</v>
      </c>
      <c r="M31" s="2"/>
      <c r="N31">
        <v>7.7914184991175404</v>
      </c>
      <c r="O31">
        <v>-2304.02693736931</v>
      </c>
      <c r="P31" s="2"/>
      <c r="Q31">
        <v>7.7914184991175404</v>
      </c>
      <c r="R31">
        <v>-2304.02693736931</v>
      </c>
    </row>
    <row r="32" spans="2:18" x14ac:dyDescent="0.45">
      <c r="B32" s="2">
        <v>17.230442512856801</v>
      </c>
      <c r="C32" s="2">
        <v>-5184.6981003584697</v>
      </c>
      <c r="D32" s="2"/>
      <c r="E32" s="2">
        <v>-1677.4706026267199</v>
      </c>
      <c r="F32" s="2">
        <v>2907.3461792216799</v>
      </c>
      <c r="G32" s="2"/>
      <c r="H32" s="1">
        <v>9.4575806271779808</v>
      </c>
      <c r="I32" s="1">
        <v>-3613.00508108638</v>
      </c>
      <c r="J32" s="2"/>
      <c r="K32">
        <v>4.1559183633452701</v>
      </c>
      <c r="L32">
        <v>-1443.38307578834</v>
      </c>
      <c r="M32" s="2"/>
      <c r="N32">
        <v>6.9638405427760599</v>
      </c>
      <c r="O32">
        <v>-2308.0443060894099</v>
      </c>
      <c r="P32" s="2"/>
      <c r="Q32">
        <v>6.9638405427760599</v>
      </c>
      <c r="R32">
        <v>-2308.0443060894099</v>
      </c>
    </row>
    <row r="33" spans="2:18" x14ac:dyDescent="0.45">
      <c r="B33" s="2">
        <v>16.722879773559001</v>
      </c>
      <c r="C33" s="2">
        <v>-5187.1861530020797</v>
      </c>
      <c r="D33" s="2"/>
      <c r="E33" s="2">
        <v>-1678.9700538949801</v>
      </c>
      <c r="F33" s="2">
        <v>3125.2403061862501</v>
      </c>
      <c r="G33" s="2"/>
      <c r="H33" s="1">
        <v>8.0754270157992192</v>
      </c>
      <c r="I33" s="1">
        <v>-3619.7472938248102</v>
      </c>
      <c r="J33" s="2"/>
      <c r="K33">
        <v>3.78303225087115</v>
      </c>
      <c r="L33">
        <v>-1445.2020324345499</v>
      </c>
      <c r="M33" s="2"/>
      <c r="N33">
        <v>6.7080420063699702</v>
      </c>
      <c r="O33">
        <v>-2309.2860465573999</v>
      </c>
      <c r="P33" s="2"/>
      <c r="Q33">
        <v>6.7080420063699702</v>
      </c>
      <c r="R33">
        <v>-2309.2860465573999</v>
      </c>
    </row>
    <row r="34" spans="2:18" x14ac:dyDescent="0.45">
      <c r="B34" s="2">
        <v>15.3966212302852</v>
      </c>
      <c r="C34" s="2">
        <v>-5193.6874203710704</v>
      </c>
      <c r="D34" s="2"/>
      <c r="E34" s="2">
        <v>-1681.5495258917299</v>
      </c>
      <c r="F34" s="2">
        <v>3537.30573003583</v>
      </c>
      <c r="G34" s="2"/>
      <c r="H34" s="1">
        <v>8.0754270157991499</v>
      </c>
      <c r="I34" s="1">
        <v>-3619.7472938248202</v>
      </c>
      <c r="J34" s="2"/>
      <c r="K34">
        <v>3.2301708063196601</v>
      </c>
      <c r="L34">
        <v>-1447.89891752992</v>
      </c>
      <c r="M34" s="2"/>
      <c r="N34">
        <v>6.1066958747983602</v>
      </c>
      <c r="O34">
        <v>-2312.2052025359098</v>
      </c>
      <c r="P34" s="2"/>
      <c r="Q34">
        <v>6.1066958747983602</v>
      </c>
      <c r="R34">
        <v>-2312.2052025359098</v>
      </c>
    </row>
    <row r="35" spans="2:18" x14ac:dyDescent="0.45">
      <c r="B35" s="2">
        <v>14.848062876848999</v>
      </c>
      <c r="C35" s="2">
        <v>-5196.3764319075199</v>
      </c>
      <c r="D35" s="2"/>
      <c r="E35" s="2">
        <v>-1683.2594637171301</v>
      </c>
      <c r="F35" s="2">
        <v>3934.3124735480401</v>
      </c>
      <c r="G35" s="2"/>
      <c r="H35" s="1">
        <v>6.6310390906795202</v>
      </c>
      <c r="I35" s="1">
        <v>-3626.7930885814999</v>
      </c>
      <c r="J35" s="2"/>
      <c r="K35">
        <v>3.2301708063196499</v>
      </c>
      <c r="L35">
        <v>-1447.89891752992</v>
      </c>
      <c r="M35" s="2"/>
      <c r="N35">
        <v>5.2149159764971103</v>
      </c>
      <c r="O35">
        <v>-2316.5342311684399</v>
      </c>
      <c r="P35" s="2"/>
      <c r="Q35">
        <v>5.2149159764971103</v>
      </c>
      <c r="R35">
        <v>-2316.5342311684399</v>
      </c>
    </row>
    <row r="36" spans="2:18" x14ac:dyDescent="0.45">
      <c r="B36" s="2">
        <v>14.8299763921032</v>
      </c>
      <c r="C36" s="2">
        <v>-5196.4650911464696</v>
      </c>
      <c r="D36" s="2"/>
      <c r="E36" s="2">
        <v>-1683.71928799793</v>
      </c>
      <c r="F36" s="2">
        <v>4256.4534512825703</v>
      </c>
      <c r="G36" s="2"/>
      <c r="H36" s="1">
        <v>5.6522664347982499</v>
      </c>
      <c r="I36" s="1">
        <v>-3631.5675893418902</v>
      </c>
      <c r="J36" s="2"/>
      <c r="K36">
        <v>2.6524156362717801</v>
      </c>
      <c r="L36">
        <v>-1450.7172354326001</v>
      </c>
      <c r="M36" s="2"/>
      <c r="N36">
        <v>5.2149159764969903</v>
      </c>
      <c r="O36">
        <v>-2316.5342311684399</v>
      </c>
      <c r="P36" s="2"/>
      <c r="Q36">
        <v>5.2149159764969903</v>
      </c>
      <c r="R36">
        <v>-2316.5342311684399</v>
      </c>
    </row>
    <row r="37" spans="2:18" x14ac:dyDescent="0.45">
      <c r="B37" s="2">
        <v>13.4982026508732</v>
      </c>
      <c r="C37" s="2">
        <v>-5202.9933937995602</v>
      </c>
      <c r="D37" s="2"/>
      <c r="E37" s="2">
        <v>-1683.68559627434</v>
      </c>
      <c r="F37" s="2">
        <v>4318.28566194007</v>
      </c>
      <c r="G37" s="2"/>
      <c r="H37" s="1">
        <v>5.1142117712596296</v>
      </c>
      <c r="I37" s="1">
        <v>-3634.1922462371999</v>
      </c>
      <c r="J37" s="2"/>
      <c r="K37">
        <v>2.3442919568912601</v>
      </c>
      <c r="L37">
        <v>-1452.2202777710399</v>
      </c>
      <c r="M37" s="2"/>
      <c r="N37">
        <v>4.2827379010688702</v>
      </c>
      <c r="O37">
        <v>-2321.05936745692</v>
      </c>
      <c r="P37" s="2"/>
      <c r="Q37">
        <v>4.2827379010688702</v>
      </c>
      <c r="R37">
        <v>-2321.05936745692</v>
      </c>
    </row>
    <row r="38" spans="2:18" x14ac:dyDescent="0.45">
      <c r="B38" s="2">
        <v>11.524065501014499</v>
      </c>
      <c r="C38" s="2">
        <v>-5212.6705366910301</v>
      </c>
      <c r="D38" s="2"/>
      <c r="E38" s="2">
        <v>-1682.4664314893701</v>
      </c>
      <c r="F38" s="2">
        <v>4693.30003687507</v>
      </c>
      <c r="G38" s="2"/>
      <c r="H38" s="1">
        <v>3.51310598347118</v>
      </c>
      <c r="I38" s="1">
        <v>-3642.0025183727598</v>
      </c>
      <c r="J38" s="2"/>
      <c r="K38">
        <v>2.2609065739192502</v>
      </c>
      <c r="L38">
        <v>-1452.62703573676</v>
      </c>
      <c r="M38" s="2"/>
      <c r="N38">
        <v>3.6509165163811899</v>
      </c>
      <c r="O38">
        <v>-2324.12646155735</v>
      </c>
      <c r="P38" s="2"/>
      <c r="Q38">
        <v>3.6509165163811899</v>
      </c>
      <c r="R38">
        <v>-2324.12646155735</v>
      </c>
    </row>
    <row r="39" spans="2:18" x14ac:dyDescent="0.45">
      <c r="B39" s="2">
        <v>11.5240655010143</v>
      </c>
      <c r="C39" s="2">
        <v>-5212.6705366910301</v>
      </c>
      <c r="D39" s="2"/>
      <c r="E39" s="2">
        <v>-1679.2707425219</v>
      </c>
      <c r="F39" s="2">
        <v>5061.6646957822604</v>
      </c>
      <c r="G39" s="2"/>
      <c r="H39" s="1">
        <v>3.5131059834710001</v>
      </c>
      <c r="I39" s="1">
        <v>-3642.0025183727598</v>
      </c>
      <c r="J39" s="2"/>
      <c r="K39">
        <v>2.2149463171313699</v>
      </c>
      <c r="L39">
        <v>-1452.8512321113301</v>
      </c>
      <c r="M39" s="2"/>
      <c r="N39">
        <v>3.3035404408071098</v>
      </c>
      <c r="O39">
        <v>-2325.8127531863502</v>
      </c>
      <c r="P39" s="2"/>
      <c r="Q39">
        <v>3.3035404408071098</v>
      </c>
      <c r="R39">
        <v>-2325.8127531863502</v>
      </c>
    </row>
    <row r="40" spans="2:18" x14ac:dyDescent="0.45">
      <c r="B40" s="2">
        <v>9.46157945642973</v>
      </c>
      <c r="C40" s="2">
        <v>-5222.7807623997796</v>
      </c>
      <c r="D40" s="2"/>
      <c r="E40" s="2">
        <v>-1679.2707425219</v>
      </c>
      <c r="F40" s="2">
        <v>5061.6646957822604</v>
      </c>
      <c r="G40" s="2"/>
      <c r="H40" s="1">
        <v>1.8138459828071101</v>
      </c>
      <c r="I40" s="1">
        <v>-3650.2915915467302</v>
      </c>
      <c r="J40" s="2"/>
      <c r="K40">
        <v>2.0456847085037602</v>
      </c>
      <c r="L40">
        <v>-1453.6768984948801</v>
      </c>
      <c r="M40" s="2"/>
      <c r="N40">
        <v>2.4379793218585002</v>
      </c>
      <c r="O40">
        <v>-2330.0145061909502</v>
      </c>
      <c r="P40" s="2"/>
      <c r="Q40">
        <v>2.4379793218585002</v>
      </c>
      <c r="R40">
        <v>-2330.0145061909502</v>
      </c>
    </row>
    <row r="41" spans="2:18" x14ac:dyDescent="0.45">
      <c r="B41" s="2">
        <v>8.0642738055961001</v>
      </c>
      <c r="C41" s="2">
        <v>-5229.6302999038599</v>
      </c>
      <c r="D41" s="2"/>
      <c r="E41" s="2">
        <v>-1673.7757507313099</v>
      </c>
      <c r="F41" s="2">
        <v>5425.4840235935499</v>
      </c>
      <c r="G41" s="2"/>
      <c r="H41" s="1">
        <v>1.3096723705529701E-13</v>
      </c>
      <c r="I41" s="1">
        <v>-3659.13962073115</v>
      </c>
      <c r="J41" s="2"/>
      <c r="K41">
        <v>1.4052423933884099</v>
      </c>
      <c r="L41">
        <v>-1456.8010073491</v>
      </c>
      <c r="M41" s="2"/>
      <c r="N41">
        <v>2.2696379399095199</v>
      </c>
      <c r="O41">
        <v>-2330.8316973654601</v>
      </c>
      <c r="P41" s="2"/>
      <c r="Q41">
        <v>2.2696379399095199</v>
      </c>
      <c r="R41">
        <v>-2330.8316973654601</v>
      </c>
    </row>
    <row r="42" spans="2:18" x14ac:dyDescent="0.45">
      <c r="B42" s="2">
        <v>7.2962495968519798</v>
      </c>
      <c r="C42" s="2">
        <v>-5233.3951244565296</v>
      </c>
      <c r="D42" s="2"/>
      <c r="E42" s="2">
        <v>-1673.7757507313099</v>
      </c>
      <c r="F42" s="2">
        <v>5425.4840235935499</v>
      </c>
      <c r="G42" s="2"/>
      <c r="H42" s="65">
        <v>-1.81433894990447</v>
      </c>
      <c r="I42" s="1">
        <v>-3650.3589751439899</v>
      </c>
      <c r="J42" s="2"/>
      <c r="K42">
        <v>1.40524239338836</v>
      </c>
      <c r="L42">
        <v>-1456.8010073491</v>
      </c>
      <c r="M42" s="2"/>
      <c r="N42">
        <v>2.2696379399095101</v>
      </c>
      <c r="O42">
        <v>-2330.8316973654601</v>
      </c>
      <c r="P42" s="2"/>
      <c r="Q42">
        <v>2.2696379399095101</v>
      </c>
      <c r="R42">
        <v>-2330.8316973654601</v>
      </c>
    </row>
    <row r="43" spans="2:18" x14ac:dyDescent="0.45">
      <c r="B43" s="2">
        <v>5.0112695603283699</v>
      </c>
      <c r="C43" s="2">
        <v>-5244.5960069885105</v>
      </c>
      <c r="D43" s="2"/>
      <c r="E43" s="2">
        <v>-1672.4733283051701</v>
      </c>
      <c r="F43" s="2">
        <v>5492.8293290454303</v>
      </c>
      <c r="G43" s="2"/>
      <c r="H43" s="1">
        <v>-3.5149557214453999</v>
      </c>
      <c r="I43" s="1">
        <v>-3642.12869758132</v>
      </c>
      <c r="J43" s="2"/>
      <c r="K43">
        <v>0.83722602893432196</v>
      </c>
      <c r="L43">
        <v>-1459.5718188830199</v>
      </c>
      <c r="M43" s="2"/>
      <c r="N43">
        <v>2.0634319816157198</v>
      </c>
      <c r="O43">
        <v>-2331.8326971629999</v>
      </c>
      <c r="P43" s="2"/>
      <c r="Q43">
        <v>2.0634319816157198</v>
      </c>
      <c r="R43">
        <v>-2331.8326971629999</v>
      </c>
    </row>
    <row r="44" spans="2:18" x14ac:dyDescent="0.45">
      <c r="B44" s="2">
        <v>5.0112695603281896</v>
      </c>
      <c r="C44" s="2">
        <v>-5244.5960069885105</v>
      </c>
      <c r="D44" s="2"/>
      <c r="E44" s="2">
        <v>-1665.6495830502599</v>
      </c>
      <c r="F44" s="2">
        <v>5786.7107054595399</v>
      </c>
      <c r="G44" s="2"/>
      <c r="H44" s="1">
        <v>-3.5149557214454599</v>
      </c>
      <c r="I44" s="1">
        <v>-3642.12869758132</v>
      </c>
      <c r="J44" s="2"/>
      <c r="K44">
        <v>0.72553839312281698</v>
      </c>
      <c r="L44">
        <v>-1460.1166366186901</v>
      </c>
      <c r="M44" s="2"/>
      <c r="N44">
        <v>1.1720175315627399</v>
      </c>
      <c r="O44">
        <v>-2336.15995177491</v>
      </c>
      <c r="P44" s="2"/>
      <c r="Q44">
        <v>1.1720175315627399</v>
      </c>
      <c r="R44">
        <v>-2336.15995177491</v>
      </c>
    </row>
    <row r="45" spans="2:18" x14ac:dyDescent="0.45">
      <c r="B45" s="2">
        <v>2.5869528697139201</v>
      </c>
      <c r="C45" s="2">
        <v>-5256.4799123346602</v>
      </c>
      <c r="D45" s="2"/>
      <c r="E45" s="2">
        <v>-1654.6008113590101</v>
      </c>
      <c r="F45" s="2">
        <v>6146.6673570726398</v>
      </c>
      <c r="G45" s="2"/>
      <c r="H45" s="1">
        <v>-5.11813270363354</v>
      </c>
      <c r="I45" s="1">
        <v>-3634.3699880552799</v>
      </c>
      <c r="J45" s="2"/>
      <c r="K45">
        <v>0.545820161904496</v>
      </c>
      <c r="L45">
        <v>-1460.9933109173101</v>
      </c>
      <c r="M45" s="2"/>
      <c r="N45">
        <v>1.3096723705529901E-13</v>
      </c>
      <c r="O45">
        <v>-2341.8493572679399</v>
      </c>
      <c r="P45" s="2"/>
      <c r="Q45">
        <v>1.3096723705529901E-13</v>
      </c>
      <c r="R45">
        <v>-2341.8493572679399</v>
      </c>
    </row>
    <row r="46" spans="2:18" x14ac:dyDescent="0.45">
      <c r="B46" s="2">
        <v>2.03726813197135E-13</v>
      </c>
      <c r="C46" s="2">
        <v>-5269.1610538528603</v>
      </c>
      <c r="D46" s="2"/>
      <c r="E46" s="2">
        <v>-1640.2980312146999</v>
      </c>
      <c r="F46" s="2">
        <v>6506.6677410248203</v>
      </c>
      <c r="G46" s="2"/>
      <c r="H46" s="1">
        <v>-5.6570561778833497</v>
      </c>
      <c r="I46" s="1">
        <v>-3631.7618226812001</v>
      </c>
      <c r="J46" s="2"/>
      <c r="K46">
        <v>0.48566923366992498</v>
      </c>
      <c r="L46">
        <v>-1461.2867300794301</v>
      </c>
      <c r="M46" s="2"/>
      <c r="N46">
        <v>7.2759576141833099E-14</v>
      </c>
      <c r="O46">
        <v>-2341.8493572679399</v>
      </c>
      <c r="P46" s="2"/>
      <c r="Q46">
        <v>7.2759576141833099E-14</v>
      </c>
      <c r="R46">
        <v>-2341.8493572679399</v>
      </c>
    </row>
    <row r="47" spans="2:18" x14ac:dyDescent="0.45">
      <c r="B47" s="2">
        <v>-2.5876526388720702</v>
      </c>
      <c r="C47" s="2">
        <v>-5256.5765037307001</v>
      </c>
      <c r="D47" s="2"/>
      <c r="E47" s="2">
        <v>-1640.2980312146999</v>
      </c>
      <c r="F47" s="2">
        <v>6506.6677410248203</v>
      </c>
      <c r="G47" s="2"/>
      <c r="H47" s="1">
        <v>-6.5284302915435202</v>
      </c>
      <c r="I47" s="1">
        <v>-3627.5447345421398</v>
      </c>
      <c r="J47" s="2"/>
      <c r="K47">
        <v>-2.97015940098051E-31</v>
      </c>
      <c r="L47">
        <v>-1463.65584829246</v>
      </c>
      <c r="M47" s="2"/>
      <c r="N47">
        <v>-1.17233756293769</v>
      </c>
      <c r="O47">
        <v>-2336.2032731364102</v>
      </c>
      <c r="P47" s="2"/>
      <c r="Q47">
        <v>-1.17233756293769</v>
      </c>
      <c r="R47">
        <v>-2336.2032731364102</v>
      </c>
    </row>
    <row r="48" spans="2:18" x14ac:dyDescent="0.45">
      <c r="B48" s="2">
        <v>-5.0138960965715196</v>
      </c>
      <c r="C48" s="2">
        <v>-5244.77693606721</v>
      </c>
      <c r="D48" s="2"/>
      <c r="E48" s="2">
        <v>-1631.1333498547799</v>
      </c>
      <c r="F48" s="2">
        <v>6700.0923579974396</v>
      </c>
      <c r="G48" s="2"/>
      <c r="H48" s="1">
        <v>-6.6376322546681203</v>
      </c>
      <c r="I48" s="1">
        <v>-3627.0162424785899</v>
      </c>
      <c r="J48" s="2"/>
      <c r="K48">
        <v>-1.8189894035458498E-15</v>
      </c>
      <c r="L48">
        <v>-1463.65584829246</v>
      </c>
      <c r="M48" s="2"/>
      <c r="N48">
        <v>-2.2708384023636699</v>
      </c>
      <c r="O48">
        <v>-2330.9127933684499</v>
      </c>
      <c r="P48" s="2"/>
      <c r="Q48">
        <v>-2.2708384023636699</v>
      </c>
      <c r="R48">
        <v>-2330.9127933684499</v>
      </c>
    </row>
    <row r="49" spans="2:18" x14ac:dyDescent="0.45">
      <c r="B49" s="2">
        <v>-5.0138960965717798</v>
      </c>
      <c r="C49" s="2">
        <v>-5244.77693606721</v>
      </c>
      <c r="D49" s="2"/>
      <c r="E49" s="2">
        <v>-1622.23694964578</v>
      </c>
      <c r="F49" s="2">
        <v>6869.0215515558302</v>
      </c>
      <c r="G49" s="2"/>
      <c r="H49" s="1">
        <v>-7.0899994865137801</v>
      </c>
      <c r="I49" s="1">
        <v>-3624.8269733024599</v>
      </c>
      <c r="J49" s="2"/>
      <c r="K49">
        <v>-7.2759576141834197E-15</v>
      </c>
      <c r="L49">
        <v>-1463.65584829246</v>
      </c>
      <c r="M49" s="2"/>
      <c r="N49">
        <v>-2.2708384023637498</v>
      </c>
      <c r="O49">
        <v>-2330.9127933684499</v>
      </c>
      <c r="P49" s="2"/>
      <c r="Q49">
        <v>-2.2708384023637498</v>
      </c>
      <c r="R49">
        <v>-2330.9127933684499</v>
      </c>
    </row>
    <row r="50" spans="2:18" x14ac:dyDescent="0.45">
      <c r="B50" s="2">
        <v>-7.3018187740452403</v>
      </c>
      <c r="C50" s="2">
        <v>-5233.6500648721503</v>
      </c>
      <c r="D50" s="2"/>
      <c r="E50" s="2">
        <v>-1599.94783708106</v>
      </c>
      <c r="F50" s="2">
        <v>7235.2980098190401</v>
      </c>
      <c r="G50" s="2"/>
      <c r="H50" s="1">
        <v>-8.0852073965741802</v>
      </c>
      <c r="I50" s="1">
        <v>-3620.0105811149701</v>
      </c>
      <c r="J50" s="2"/>
      <c r="K50">
        <v>-0.48369226208188698</v>
      </c>
      <c r="L50">
        <v>-1461.29637384328</v>
      </c>
      <c r="M50" s="2"/>
      <c r="N50">
        <v>-3.3060843366442199</v>
      </c>
      <c r="O50">
        <v>-2325.9269549661399</v>
      </c>
      <c r="P50" s="2"/>
      <c r="Q50">
        <v>-3.3060843366442199</v>
      </c>
      <c r="R50">
        <v>-2325.9269549661399</v>
      </c>
    </row>
    <row r="51" spans="2:18" x14ac:dyDescent="0.45">
      <c r="B51" s="2">
        <v>-8.0710776926650993</v>
      </c>
      <c r="C51" s="2">
        <v>-5229.9089223119599</v>
      </c>
      <c r="D51" s="2"/>
      <c r="E51" s="2">
        <v>-1572.92275271265</v>
      </c>
      <c r="F51" s="2">
        <v>7606.9224870260196</v>
      </c>
      <c r="G51" s="2"/>
      <c r="H51" s="1">
        <v>-8.0852073965742406</v>
      </c>
      <c r="I51" s="1">
        <v>-3620.0105811149701</v>
      </c>
      <c r="J51" s="2"/>
      <c r="K51">
        <v>-0.72553839312281698</v>
      </c>
      <c r="L51">
        <v>-1460.1166366186901</v>
      </c>
      <c r="M51" s="2"/>
      <c r="N51">
        <v>-3.4846733740781901</v>
      </c>
      <c r="O51">
        <v>-2325.0668539489898</v>
      </c>
      <c r="P51" s="2"/>
      <c r="Q51">
        <v>-3.4846733740781901</v>
      </c>
      <c r="R51">
        <v>-2325.0668539489898</v>
      </c>
    </row>
    <row r="52" spans="2:18" x14ac:dyDescent="0.45">
      <c r="B52" s="2">
        <v>-9.4709468192672297</v>
      </c>
      <c r="C52" s="2">
        <v>-5223.1009284863803</v>
      </c>
      <c r="D52" s="2"/>
      <c r="E52" s="2">
        <v>-1544.8233492378999</v>
      </c>
      <c r="F52" s="2">
        <v>7940.1424323771498</v>
      </c>
      <c r="G52" s="2"/>
      <c r="H52" s="1">
        <v>-9.4709982293207098</v>
      </c>
      <c r="I52" s="1">
        <v>-3613.3039300997698</v>
      </c>
      <c r="J52" s="2"/>
      <c r="K52">
        <v>-0.89546439318922699</v>
      </c>
      <c r="L52">
        <v>-1459.28772930129</v>
      </c>
      <c r="M52" s="2"/>
      <c r="N52">
        <v>-3.6540237867343901</v>
      </c>
      <c r="O52">
        <v>-2324.25124698749</v>
      </c>
      <c r="P52" s="2"/>
      <c r="Q52">
        <v>-3.6540237867343901</v>
      </c>
      <c r="R52">
        <v>-2324.25124698749</v>
      </c>
    </row>
    <row r="53" spans="2:18" x14ac:dyDescent="0.45">
      <c r="B53" s="2">
        <v>-11.5379648748041</v>
      </c>
      <c r="C53" s="2">
        <v>-5213.0483843648999</v>
      </c>
      <c r="D53" s="2"/>
      <c r="E53" s="2">
        <v>-1544.8233492378999</v>
      </c>
      <c r="F53" s="2">
        <v>7940.1424323771498</v>
      </c>
      <c r="G53" s="2"/>
      <c r="H53" s="1">
        <v>-10.283272739898401</v>
      </c>
      <c r="I53" s="1">
        <v>-3609.3728594488098</v>
      </c>
      <c r="J53" s="2"/>
      <c r="K53">
        <v>-1.4052423933884199</v>
      </c>
      <c r="L53">
        <v>-1456.8010073491</v>
      </c>
      <c r="M53" s="2"/>
      <c r="N53">
        <v>-3.7211032639466701</v>
      </c>
      <c r="O53">
        <v>-2323.9281861355498</v>
      </c>
      <c r="P53" s="2"/>
      <c r="Q53">
        <v>-3.7211032639466701</v>
      </c>
      <c r="R53">
        <v>-2323.9281861355498</v>
      </c>
    </row>
    <row r="54" spans="2:18" x14ac:dyDescent="0.45">
      <c r="B54" s="2">
        <v>-11.537964874804199</v>
      </c>
      <c r="C54" s="2">
        <v>-5213.0483843648999</v>
      </c>
      <c r="D54" s="2"/>
      <c r="E54" s="2">
        <v>-1540.80184809155</v>
      </c>
      <c r="F54" s="2">
        <v>7984.3993640607896</v>
      </c>
      <c r="G54" s="2"/>
      <c r="H54" s="1">
        <v>-10.4059912298857</v>
      </c>
      <c r="I54" s="1">
        <v>-3608.77895301935</v>
      </c>
      <c r="J54" s="2"/>
      <c r="K54">
        <v>-1.4052423933884499</v>
      </c>
      <c r="L54">
        <v>-1456.8010073491</v>
      </c>
      <c r="M54" s="2"/>
      <c r="N54">
        <v>-4.2870143392853102</v>
      </c>
      <c r="O54">
        <v>-2321.2027070215699</v>
      </c>
      <c r="P54" s="2"/>
      <c r="Q54">
        <v>-4.2870143392853102</v>
      </c>
      <c r="R54">
        <v>-2321.2027070215699</v>
      </c>
    </row>
    <row r="55" spans="2:18" x14ac:dyDescent="0.45">
      <c r="B55" s="2">
        <v>-13.517275932749</v>
      </c>
      <c r="C55" s="2">
        <v>-5203.4223863302896</v>
      </c>
      <c r="D55" s="2"/>
      <c r="E55" s="2">
        <v>-1502.76716207342</v>
      </c>
      <c r="F55" s="2">
        <v>8369.8175319428301</v>
      </c>
      <c r="G55" s="2"/>
      <c r="H55" s="1">
        <v>-10.587361528585101</v>
      </c>
      <c r="I55" s="1">
        <v>-3607.9011962402201</v>
      </c>
      <c r="J55" s="2"/>
      <c r="K55">
        <v>-1.78950778245765</v>
      </c>
      <c r="L55">
        <v>-1454.92654203657</v>
      </c>
      <c r="M55" s="2"/>
      <c r="N55">
        <v>-5.2212580057154598</v>
      </c>
      <c r="O55">
        <v>-2316.7033047105301</v>
      </c>
      <c r="P55" s="2"/>
      <c r="Q55">
        <v>-5.2212580057154598</v>
      </c>
      <c r="R55">
        <v>-2316.7033047105301</v>
      </c>
    </row>
    <row r="56" spans="2:18" x14ac:dyDescent="0.45">
      <c r="B56" s="2">
        <v>-14.853002206998999</v>
      </c>
      <c r="C56" s="2">
        <v>-5196.92633891061</v>
      </c>
      <c r="D56" s="2"/>
      <c r="E56" s="2">
        <v>-1458.05855327214</v>
      </c>
      <c r="F56" s="2">
        <v>8764.6878226864192</v>
      </c>
      <c r="G56" s="2"/>
      <c r="H56" s="1">
        <v>-10.8038435531098</v>
      </c>
      <c r="I56" s="1">
        <v>-3606.8535133177802</v>
      </c>
      <c r="J56" s="2"/>
      <c r="K56">
        <v>-2.0456847085037899</v>
      </c>
      <c r="L56">
        <v>-1453.6768984948801</v>
      </c>
      <c r="M56" s="2"/>
      <c r="N56">
        <v>-5.2212580057154998</v>
      </c>
      <c r="O56">
        <v>-2316.7033047105301</v>
      </c>
      <c r="P56" s="2"/>
      <c r="Q56">
        <v>-5.2212580057154998</v>
      </c>
      <c r="R56">
        <v>-2316.7033047105301</v>
      </c>
    </row>
    <row r="57" spans="2:18" x14ac:dyDescent="0.45">
      <c r="B57" s="2">
        <v>-15.4214417406449</v>
      </c>
      <c r="C57" s="2">
        <v>-5194.1618427432604</v>
      </c>
      <c r="D57" s="2"/>
      <c r="E57" s="2">
        <v>-1406.21954605868</v>
      </c>
      <c r="F57" s="2">
        <v>9169.2399509905408</v>
      </c>
      <c r="G57" s="2"/>
      <c r="H57" s="1">
        <v>-12.0915289253651</v>
      </c>
      <c r="I57" s="1">
        <v>-3600.6216519105501</v>
      </c>
      <c r="J57" s="2"/>
      <c r="K57">
        <v>-2.2609065739192702</v>
      </c>
      <c r="L57">
        <v>-1452.62703573675</v>
      </c>
      <c r="M57" s="2"/>
      <c r="N57">
        <v>-5.9237936007653103</v>
      </c>
      <c r="O57">
        <v>-2313.3198295064199</v>
      </c>
      <c r="P57" s="2"/>
      <c r="Q57">
        <v>-5.9237936007653103</v>
      </c>
      <c r="R57">
        <v>-2313.3198295064199</v>
      </c>
    </row>
    <row r="58" spans="2:18" x14ac:dyDescent="0.45">
      <c r="B58" s="2">
        <v>-17.261533614695001</v>
      </c>
      <c r="C58" s="2">
        <v>-5185.2129103902498</v>
      </c>
      <c r="D58" s="2"/>
      <c r="E58" s="2">
        <v>-1406.21954605868</v>
      </c>
      <c r="F58" s="2">
        <v>9169.2399509905408</v>
      </c>
      <c r="G58" s="2"/>
      <c r="H58" s="1">
        <v>-12.0915289253651</v>
      </c>
      <c r="I58" s="1">
        <v>-3600.6216519105501</v>
      </c>
      <c r="J58" s="2"/>
      <c r="K58">
        <v>-2.5512327302562499</v>
      </c>
      <c r="L58">
        <v>-1451.21081058389</v>
      </c>
      <c r="M58" s="2"/>
      <c r="N58">
        <v>-6.1153942175970801</v>
      </c>
      <c r="O58">
        <v>-2312.3970635416699</v>
      </c>
      <c r="P58" s="2"/>
      <c r="Q58">
        <v>-6.1153942175970801</v>
      </c>
      <c r="R58">
        <v>-2312.3970635416699</v>
      </c>
    </row>
    <row r="59" spans="2:18" x14ac:dyDescent="0.45">
      <c r="B59" s="2">
        <v>-17.2615336146952</v>
      </c>
      <c r="C59" s="2">
        <v>-5185.2129103902498</v>
      </c>
      <c r="D59" s="2"/>
      <c r="E59" s="2">
        <v>-1393.0522947853699</v>
      </c>
      <c r="F59" s="2">
        <v>9264.8361920381103</v>
      </c>
      <c r="G59" s="2"/>
      <c r="H59" s="1">
        <v>-13.3409866573594</v>
      </c>
      <c r="I59" s="1">
        <v>-3594.574796376</v>
      </c>
      <c r="J59" s="2"/>
      <c r="K59">
        <v>-2.6524156362718201</v>
      </c>
      <c r="L59">
        <v>-1450.7172354326001</v>
      </c>
      <c r="M59" s="2"/>
      <c r="N59">
        <v>-6.7185392772186097</v>
      </c>
      <c r="O59">
        <v>-2309.4922621791602</v>
      </c>
      <c r="P59" s="2"/>
      <c r="Q59">
        <v>-6.7185392772186097</v>
      </c>
      <c r="R59">
        <v>-2309.4922621791602</v>
      </c>
    </row>
    <row r="60" spans="2:18" x14ac:dyDescent="0.45">
      <c r="B60" s="2">
        <v>-19.047415486117298</v>
      </c>
      <c r="C60" s="2">
        <v>-5176.5276179419698</v>
      </c>
      <c r="D60" s="2"/>
      <c r="E60" s="2">
        <v>-1346.38207329173</v>
      </c>
      <c r="F60" s="2">
        <v>9584.7066120250092</v>
      </c>
      <c r="G60" s="2"/>
      <c r="H60" s="1">
        <v>-14.5584592405961</v>
      </c>
      <c r="I60" s="1">
        <v>-3588.6827356527001</v>
      </c>
      <c r="J60" s="2"/>
      <c r="K60">
        <v>-2.7487081646131299</v>
      </c>
      <c r="L60">
        <v>-1450.24751578215</v>
      </c>
      <c r="M60" s="2"/>
      <c r="N60">
        <v>-6.7668483339992296</v>
      </c>
      <c r="O60">
        <v>-2309.2596013760599</v>
      </c>
      <c r="P60" s="2"/>
      <c r="Q60">
        <v>-6.7668483339992296</v>
      </c>
      <c r="R60">
        <v>-2309.2596013760599</v>
      </c>
    </row>
    <row r="61" spans="2:18" x14ac:dyDescent="0.45">
      <c r="B61" s="2">
        <v>-20.787975367769199</v>
      </c>
      <c r="C61" s="2">
        <v>-5168.0627402600803</v>
      </c>
      <c r="D61" s="2"/>
      <c r="E61" s="2">
        <v>-1308.6424492000399</v>
      </c>
      <c r="F61" s="2">
        <v>9821.04351351062</v>
      </c>
      <c r="G61" s="2"/>
      <c r="H61" s="1">
        <v>-14.614403775454299</v>
      </c>
      <c r="I61" s="1">
        <v>-3588.41198738201</v>
      </c>
      <c r="J61" s="2"/>
      <c r="K61">
        <v>-3.2301708063196601</v>
      </c>
      <c r="L61">
        <v>-1447.89891752992</v>
      </c>
      <c r="M61" s="2"/>
      <c r="N61">
        <v>-6.9751543404743002</v>
      </c>
      <c r="O61">
        <v>-2308.2563807382198</v>
      </c>
      <c r="P61" s="2"/>
      <c r="Q61">
        <v>-6.9751543404743002</v>
      </c>
      <c r="R61">
        <v>-2308.2563807382198</v>
      </c>
    </row>
    <row r="62" spans="2:18" x14ac:dyDescent="0.45">
      <c r="B62" s="2">
        <v>-20.867965857647899</v>
      </c>
      <c r="C62" s="2">
        <v>-5167.6737219219704</v>
      </c>
      <c r="D62" s="2"/>
      <c r="E62" s="2">
        <v>-1278.4507499266899</v>
      </c>
      <c r="F62" s="2">
        <v>10010.113034699099</v>
      </c>
      <c r="G62" s="2"/>
      <c r="H62" s="1">
        <v>-15.749634844012601</v>
      </c>
      <c r="I62" s="1">
        <v>-3582.9179413697898</v>
      </c>
      <c r="J62" s="2"/>
      <c r="K62">
        <v>-3.2301708063197001</v>
      </c>
      <c r="L62">
        <v>-1447.89891752992</v>
      </c>
      <c r="M62" s="2"/>
      <c r="N62">
        <v>-7.8055838616938704</v>
      </c>
      <c r="O62">
        <v>-2304.2569567750702</v>
      </c>
      <c r="P62" s="2"/>
      <c r="Q62">
        <v>-7.8055838616938704</v>
      </c>
      <c r="R62">
        <v>-2304.2569567750702</v>
      </c>
    </row>
    <row r="63" spans="2:18" x14ac:dyDescent="0.45">
      <c r="B63" s="2">
        <v>-22.491317424556801</v>
      </c>
      <c r="C63" s="2">
        <v>-5159.7788642997602</v>
      </c>
      <c r="D63" s="2"/>
      <c r="E63" s="2">
        <v>-1227.5685681953701</v>
      </c>
      <c r="F63" s="2">
        <v>10300.0266053179</v>
      </c>
      <c r="G63" s="2"/>
      <c r="H63" s="1">
        <v>-16.865962557427</v>
      </c>
      <c r="I63" s="1">
        <v>-3577.5153797309399</v>
      </c>
      <c r="J63" s="2"/>
      <c r="K63">
        <v>-3.62507183814217</v>
      </c>
      <c r="L63">
        <v>-1445.97257103323</v>
      </c>
      <c r="M63" s="2"/>
      <c r="N63">
        <v>-7.8055838616938802</v>
      </c>
      <c r="O63">
        <v>-2304.2569567750702</v>
      </c>
      <c r="P63" s="2"/>
      <c r="Q63">
        <v>-7.8055838616938802</v>
      </c>
      <c r="R63">
        <v>-2304.2569567750702</v>
      </c>
    </row>
    <row r="64" spans="2:18" x14ac:dyDescent="0.45">
      <c r="B64" s="2">
        <v>-24.164923963703799</v>
      </c>
      <c r="C64" s="2">
        <v>-5151.63960130121</v>
      </c>
      <c r="D64" s="2"/>
      <c r="E64" s="2">
        <v>-1202.12747732972</v>
      </c>
      <c r="F64" s="2">
        <v>10444.9833906273</v>
      </c>
      <c r="G64" s="2"/>
      <c r="H64" s="1">
        <v>-16.9197614833747</v>
      </c>
      <c r="I64" s="1">
        <v>-3577.2550153146099</v>
      </c>
      <c r="J64" s="2"/>
      <c r="K64">
        <v>-3.78303225087117</v>
      </c>
      <c r="L64">
        <v>-1445.2020324345499</v>
      </c>
      <c r="M64" s="2"/>
      <c r="N64">
        <v>-8.6111726189171396</v>
      </c>
      <c r="O64">
        <v>-2300.37716818646</v>
      </c>
      <c r="P64" s="2"/>
      <c r="Q64">
        <v>-8.6111726189171396</v>
      </c>
      <c r="R64">
        <v>-2300.37716818646</v>
      </c>
    </row>
    <row r="65" spans="2:18" x14ac:dyDescent="0.45">
      <c r="B65" s="2">
        <v>-24.164923963704101</v>
      </c>
      <c r="C65" s="2">
        <v>-5151.63960130121</v>
      </c>
      <c r="D65" s="2"/>
      <c r="E65" s="2">
        <v>-1154.3404457112599</v>
      </c>
      <c r="F65" s="2">
        <v>10700.756489911801</v>
      </c>
      <c r="G65" s="2"/>
      <c r="H65" s="1">
        <v>-16.9197614833747</v>
      </c>
      <c r="I65" s="1">
        <v>-3577.2550153146099</v>
      </c>
      <c r="J65" s="2"/>
      <c r="K65">
        <v>-4.1559183633452799</v>
      </c>
      <c r="L65">
        <v>-1443.38307578834</v>
      </c>
      <c r="M65" s="2"/>
      <c r="N65">
        <v>-9.3959611352941508</v>
      </c>
      <c r="O65">
        <v>-2296.5975554460701</v>
      </c>
      <c r="P65" s="2"/>
      <c r="Q65">
        <v>-9.3959611352941508</v>
      </c>
      <c r="R65">
        <v>-2296.5975554460701</v>
      </c>
    </row>
    <row r="66" spans="2:18" x14ac:dyDescent="0.45">
      <c r="B66" s="2">
        <v>-25.705736554141001</v>
      </c>
      <c r="C66" s="2">
        <v>-5144.1461560907001</v>
      </c>
      <c r="D66" s="2"/>
      <c r="E66" s="2">
        <v>-1154.3404457112599</v>
      </c>
      <c r="F66" s="2">
        <v>10700.756489911801</v>
      </c>
      <c r="G66" s="2"/>
      <c r="H66" s="1">
        <v>-16.966387079838402</v>
      </c>
      <c r="I66" s="1">
        <v>-3577.0293668282302</v>
      </c>
      <c r="J66" s="2"/>
      <c r="K66">
        <v>-4.3145548819778901</v>
      </c>
      <c r="L66">
        <v>-1442.6092391120801</v>
      </c>
      <c r="M66" s="2"/>
      <c r="N66">
        <v>-9.4320190276286695</v>
      </c>
      <c r="O66">
        <v>-2296.42389736314</v>
      </c>
      <c r="P66" s="2"/>
      <c r="Q66">
        <v>-9.4320190276286695</v>
      </c>
      <c r="R66">
        <v>-2296.42389736314</v>
      </c>
    </row>
    <row r="67" spans="2:18" x14ac:dyDescent="0.45">
      <c r="B67" s="2">
        <v>-25.815794596315001</v>
      </c>
      <c r="C67" s="2">
        <v>-5143.6109100042404</v>
      </c>
      <c r="D67" s="2"/>
      <c r="E67" s="2">
        <v>-1119.0089324763901</v>
      </c>
      <c r="F67" s="2">
        <v>10884.8241227293</v>
      </c>
      <c r="G67" s="2"/>
      <c r="H67" s="1">
        <v>-18.073744995850902</v>
      </c>
      <c r="I67" s="1">
        <v>-3571.6702152765502</v>
      </c>
      <c r="J67" s="2"/>
      <c r="K67">
        <v>-4.5198797520751004</v>
      </c>
      <c r="L67">
        <v>-1441.6076543798999</v>
      </c>
      <c r="M67" s="2"/>
      <c r="N67">
        <v>-9.8323435846469192</v>
      </c>
      <c r="O67">
        <v>-2294.4958979538401</v>
      </c>
      <c r="P67" s="2"/>
      <c r="Q67">
        <v>-9.8323435846469192</v>
      </c>
      <c r="R67">
        <v>-2294.4958979538401</v>
      </c>
    </row>
    <row r="68" spans="2:18" x14ac:dyDescent="0.45">
      <c r="B68" s="2">
        <v>-25.8932404903315</v>
      </c>
      <c r="C68" s="2">
        <v>-5143.2342668179099</v>
      </c>
      <c r="D68" s="2"/>
      <c r="E68" s="2">
        <v>-1105.9055902755299</v>
      </c>
      <c r="F68" s="2">
        <v>10952.7763015768</v>
      </c>
      <c r="G68" s="2"/>
      <c r="H68" s="1">
        <v>-18.526549083108499</v>
      </c>
      <c r="I68" s="1">
        <v>-3569.4788319019999</v>
      </c>
      <c r="J68" s="2"/>
      <c r="K68">
        <v>-4.8278670572209004</v>
      </c>
      <c r="L68">
        <v>-1440.1052772816199</v>
      </c>
      <c r="M68" s="2"/>
      <c r="N68">
        <v>-10.1636287090775</v>
      </c>
      <c r="O68">
        <v>-2292.9003987195001</v>
      </c>
      <c r="P68" s="2"/>
      <c r="Q68">
        <v>-10.1636287090775</v>
      </c>
      <c r="R68">
        <v>-2292.9003987195001</v>
      </c>
    </row>
    <row r="69" spans="2:18" x14ac:dyDescent="0.45">
      <c r="B69" s="2">
        <v>-26.463664844176598</v>
      </c>
      <c r="C69" s="2">
        <v>-5140.4601178598896</v>
      </c>
      <c r="D69" s="2"/>
      <c r="E69" s="2">
        <v>-1036.02109853762</v>
      </c>
      <c r="F69" s="2">
        <v>11315.1879220967</v>
      </c>
      <c r="G69" s="2"/>
      <c r="H69" s="1">
        <v>-19.216234895075601</v>
      </c>
      <c r="I69" s="1">
        <v>-3566.1410395442399</v>
      </c>
      <c r="J69" s="2"/>
      <c r="K69">
        <v>-4.8278670572209199</v>
      </c>
      <c r="L69">
        <v>-1440.1052772816199</v>
      </c>
      <c r="M69" s="2"/>
      <c r="N69">
        <v>-10.5405981387566</v>
      </c>
      <c r="O69">
        <v>-2291.08487972372</v>
      </c>
      <c r="P69" s="2"/>
      <c r="Q69">
        <v>-10.5405981387566</v>
      </c>
      <c r="R69">
        <v>-2291.08487972372</v>
      </c>
    </row>
    <row r="70" spans="2:18" x14ac:dyDescent="0.45">
      <c r="B70" s="2">
        <v>-27.450568334756198</v>
      </c>
      <c r="C70" s="2">
        <v>-5135.6605028511503</v>
      </c>
      <c r="D70" s="2"/>
      <c r="E70" s="2">
        <v>-968.50908323034696</v>
      </c>
      <c r="F70" s="2">
        <v>11665.720220954399</v>
      </c>
      <c r="G70" s="2"/>
      <c r="H70" s="1">
        <v>-20.351701425955</v>
      </c>
      <c r="I70" s="1">
        <v>-3560.6458539923601</v>
      </c>
      <c r="J70" s="2"/>
      <c r="K70">
        <v>-5.2012804399454398</v>
      </c>
      <c r="L70">
        <v>-1438.28374858541</v>
      </c>
      <c r="M70" s="2"/>
      <c r="N70">
        <v>-10.917567568435601</v>
      </c>
      <c r="O70">
        <v>-2289.2693607279398</v>
      </c>
      <c r="P70" s="2"/>
      <c r="Q70">
        <v>-10.917567568435601</v>
      </c>
      <c r="R70">
        <v>-2289.2693607279398</v>
      </c>
    </row>
    <row r="71" spans="2:18" x14ac:dyDescent="0.45">
      <c r="B71" s="2">
        <v>-29.075633328289602</v>
      </c>
      <c r="C71" s="2">
        <v>-5127.7573123086204</v>
      </c>
      <c r="D71" s="2"/>
      <c r="E71" s="2">
        <v>-955.85058036023202</v>
      </c>
      <c r="F71" s="2">
        <v>11731.445026990301</v>
      </c>
      <c r="G71" s="2"/>
      <c r="H71" s="1">
        <v>-20.351701425955099</v>
      </c>
      <c r="I71" s="1">
        <v>-3560.6458539923601</v>
      </c>
      <c r="J71" s="2"/>
      <c r="K71">
        <v>-5.32575156752028</v>
      </c>
      <c r="L71">
        <v>-1437.6765723533399</v>
      </c>
      <c r="M71" s="2"/>
      <c r="N71">
        <v>-10.917567568435601</v>
      </c>
      <c r="O71">
        <v>-2289.2693607279398</v>
      </c>
      <c r="P71" s="2"/>
      <c r="Q71">
        <v>-10.917567568435601</v>
      </c>
      <c r="R71">
        <v>-2289.2693607279398</v>
      </c>
    </row>
    <row r="72" spans="2:18" x14ac:dyDescent="0.45">
      <c r="B72" s="2">
        <v>-29.075633328289701</v>
      </c>
      <c r="C72" s="2">
        <v>-5127.7573123086204</v>
      </c>
      <c r="D72" s="2"/>
      <c r="E72" s="2">
        <v>-883.57789569108797</v>
      </c>
      <c r="F72" s="2">
        <v>12107.1711604514</v>
      </c>
      <c r="G72" s="2"/>
      <c r="H72" s="1">
        <v>-21.484506610043599</v>
      </c>
      <c r="I72" s="1">
        <v>-3555.1635482515799</v>
      </c>
      <c r="J72" s="2"/>
      <c r="K72">
        <v>-5.5682316510809597</v>
      </c>
      <c r="L72">
        <v>-1436.49374267743</v>
      </c>
      <c r="M72" s="2"/>
      <c r="N72">
        <v>-11.660946439895801</v>
      </c>
      <c r="O72">
        <v>-2285.6891805967598</v>
      </c>
      <c r="P72" s="2"/>
      <c r="Q72">
        <v>-11.660946439895801</v>
      </c>
      <c r="R72">
        <v>-2285.6891805967598</v>
      </c>
    </row>
    <row r="73" spans="2:18" x14ac:dyDescent="0.45">
      <c r="B73" s="2">
        <v>-30.697228198502401</v>
      </c>
      <c r="C73" s="2">
        <v>-5119.87099804237</v>
      </c>
      <c r="D73" s="2"/>
      <c r="E73" s="2">
        <v>-883.57789569108797</v>
      </c>
      <c r="F73" s="2">
        <v>12107.1711604514</v>
      </c>
      <c r="G73" s="2"/>
      <c r="H73" s="1">
        <v>-22.3283622372183</v>
      </c>
      <c r="I73" s="1">
        <v>-3551.07963813691</v>
      </c>
      <c r="J73" s="2"/>
      <c r="K73">
        <v>-5.8107117346416404</v>
      </c>
      <c r="L73">
        <v>-1435.31091300152</v>
      </c>
      <c r="M73" s="2"/>
      <c r="N73">
        <v>-11.952593025888399</v>
      </c>
      <c r="O73">
        <v>-2284.2845841620501</v>
      </c>
      <c r="P73" s="2"/>
      <c r="Q73">
        <v>-11.952593025888399</v>
      </c>
      <c r="R73">
        <v>-2284.2845841620501</v>
      </c>
    </row>
    <row r="74" spans="2:18" x14ac:dyDescent="0.45">
      <c r="B74" s="2">
        <v>-31.9054157683528</v>
      </c>
      <c r="C74" s="2">
        <v>-5113.9952105423999</v>
      </c>
      <c r="D74" s="2"/>
      <c r="E74" s="2">
        <v>-883.20211471028301</v>
      </c>
      <c r="F74" s="2">
        <v>12109.1261096525</v>
      </c>
      <c r="G74" s="2"/>
      <c r="H74" s="1">
        <v>-22.618971722057001</v>
      </c>
      <c r="I74" s="1">
        <v>-3549.67320915033</v>
      </c>
      <c r="J74" s="2"/>
      <c r="K74">
        <v>-5.8329920778514301</v>
      </c>
      <c r="L74">
        <v>-1435.2022284005</v>
      </c>
      <c r="M74" s="2"/>
      <c r="N74">
        <v>-12.396766185579301</v>
      </c>
      <c r="O74">
        <v>-2282.14540590157</v>
      </c>
      <c r="P74" s="2"/>
      <c r="Q74">
        <v>-12.396766185579301</v>
      </c>
      <c r="R74">
        <v>-2282.14540590157</v>
      </c>
    </row>
    <row r="75" spans="2:18" x14ac:dyDescent="0.45">
      <c r="B75" s="2">
        <v>-32.321538447121902</v>
      </c>
      <c r="C75" s="2">
        <v>-5111.9714780563399</v>
      </c>
      <c r="D75" s="2"/>
      <c r="E75" s="2">
        <v>-878.24174415640005</v>
      </c>
      <c r="F75" s="2">
        <v>12134.9317596115</v>
      </c>
      <c r="G75" s="2"/>
      <c r="H75" s="1">
        <v>-23.7594434343236</v>
      </c>
      <c r="I75" s="1">
        <v>-3544.1538006031401</v>
      </c>
      <c r="J75" s="2"/>
      <c r="K75">
        <v>-6.2850261389694202</v>
      </c>
      <c r="L75">
        <v>-1432.99718419992</v>
      </c>
      <c r="M75" s="2"/>
      <c r="N75">
        <v>-13.1279096684711</v>
      </c>
      <c r="O75">
        <v>-2278.6241525125001</v>
      </c>
      <c r="P75" s="2"/>
      <c r="Q75">
        <v>-13.1279096684711</v>
      </c>
      <c r="R75">
        <v>-2278.6241525125001</v>
      </c>
    </row>
    <row r="76" spans="2:18" x14ac:dyDescent="0.45">
      <c r="B76" s="2">
        <v>-33.954791127721997</v>
      </c>
      <c r="C76" s="2">
        <v>-5104.0284682750398</v>
      </c>
      <c r="D76" s="2"/>
      <c r="E76" s="2">
        <v>-802.97970508764104</v>
      </c>
      <c r="F76" s="2">
        <v>12526.781257684201</v>
      </c>
      <c r="G76" s="2"/>
      <c r="H76" s="1">
        <v>-23.7594434343237</v>
      </c>
      <c r="I76" s="1">
        <v>-3544.1538006031401</v>
      </c>
      <c r="J76" s="2"/>
      <c r="K76">
        <v>-6.4402823137048504</v>
      </c>
      <c r="L76">
        <v>-1432.2398370060901</v>
      </c>
      <c r="M76" s="2"/>
      <c r="N76">
        <v>-13.1279096684711</v>
      </c>
      <c r="O76">
        <v>-2278.6241525125001</v>
      </c>
      <c r="P76" s="2"/>
      <c r="Q76">
        <v>-13.1279096684711</v>
      </c>
      <c r="R76">
        <v>-2278.6241525125001</v>
      </c>
    </row>
    <row r="77" spans="2:18" x14ac:dyDescent="0.45">
      <c r="B77" s="2">
        <v>-33.954791127722203</v>
      </c>
      <c r="C77" s="2">
        <v>-5104.0284682750398</v>
      </c>
      <c r="D77" s="2"/>
      <c r="E77" s="2">
        <v>-773.743419166232</v>
      </c>
      <c r="F77" s="2">
        <v>12679.241175576</v>
      </c>
      <c r="G77" s="2"/>
      <c r="H77" s="1">
        <v>-29.083190375247302</v>
      </c>
      <c r="I77" s="1">
        <v>-3526.6519544031798</v>
      </c>
      <c r="J77" s="2"/>
      <c r="K77">
        <v>-6.7507946631757099</v>
      </c>
      <c r="L77">
        <v>-1430.72514261843</v>
      </c>
      <c r="M77" s="2"/>
      <c r="N77">
        <v>-13.8571876577296</v>
      </c>
      <c r="O77">
        <v>-2275.1118835101302</v>
      </c>
      <c r="P77" s="2"/>
      <c r="Q77">
        <v>-13.8571876577296</v>
      </c>
      <c r="R77">
        <v>-2275.1118835101302</v>
      </c>
    </row>
    <row r="78" spans="2:18" x14ac:dyDescent="0.45">
      <c r="B78" s="2">
        <v>-81.401038123151395</v>
      </c>
      <c r="C78" s="2">
        <v>-4977.9708544699097</v>
      </c>
      <c r="D78" s="2"/>
      <c r="E78" s="2">
        <v>-729.88899028411902</v>
      </c>
      <c r="F78" s="2">
        <v>12907.9310524137</v>
      </c>
      <c r="G78" s="2"/>
      <c r="H78" s="1">
        <v>-71.664951611672606</v>
      </c>
      <c r="I78" s="1">
        <v>-3425.9385425627202</v>
      </c>
      <c r="J78" s="2"/>
      <c r="K78">
        <v>-6.7507946631757196</v>
      </c>
      <c r="L78">
        <v>-1430.72514261843</v>
      </c>
      <c r="M78" s="2"/>
      <c r="N78">
        <v>-14.400347008131201</v>
      </c>
      <c r="O78">
        <v>-2272.4959787689199</v>
      </c>
      <c r="P78" s="2"/>
      <c r="Q78">
        <v>-14.400347008131201</v>
      </c>
      <c r="R78">
        <v>-2272.4959787689199</v>
      </c>
    </row>
    <row r="79" spans="2:18" x14ac:dyDescent="0.45">
      <c r="B79" s="2">
        <v>-81.401038123151395</v>
      </c>
      <c r="C79" s="2">
        <v>-4977.9708544699097</v>
      </c>
      <c r="D79" s="2"/>
      <c r="E79" s="2">
        <v>-658.83365102882601</v>
      </c>
      <c r="F79" s="2">
        <v>13279.1234467961</v>
      </c>
      <c r="G79" s="2"/>
      <c r="H79" s="1">
        <v>-71.664951611673104</v>
      </c>
      <c r="I79" s="1">
        <v>-3425.9385425627202</v>
      </c>
      <c r="J79" s="2"/>
      <c r="K79">
        <v>-7.0569168454134701</v>
      </c>
      <c r="L79">
        <v>-1429.2318636806899</v>
      </c>
      <c r="M79" s="2"/>
      <c r="N79">
        <v>-14.587382354909799</v>
      </c>
      <c r="O79">
        <v>-2271.59519955919</v>
      </c>
      <c r="P79" s="2"/>
      <c r="Q79">
        <v>-14.587382354909799</v>
      </c>
      <c r="R79">
        <v>-2271.59519955919</v>
      </c>
    </row>
    <row r="80" spans="2:18" x14ac:dyDescent="0.45">
      <c r="B80" s="2">
        <v>-111.98401519560799</v>
      </c>
      <c r="C80" s="2">
        <v>-4888.3334481212696</v>
      </c>
      <c r="D80" s="2"/>
      <c r="E80" s="2">
        <v>-658.83365102882499</v>
      </c>
      <c r="F80" s="2">
        <v>13279.1234467961</v>
      </c>
      <c r="G80" s="2"/>
      <c r="H80" s="1">
        <v>-298.07218759951502</v>
      </c>
      <c r="I80" s="1">
        <v>-2783.9099234887099</v>
      </c>
      <c r="J80" s="2"/>
      <c r="K80">
        <v>-7.2099779365323498</v>
      </c>
      <c r="L80">
        <v>-1428.48522421181</v>
      </c>
      <c r="M80" s="2"/>
      <c r="N80">
        <v>-15.1942675114068</v>
      </c>
      <c r="O80">
        <v>-2268.6723855506002</v>
      </c>
      <c r="P80" s="2"/>
      <c r="Q80">
        <v>-15.1942675114068</v>
      </c>
      <c r="R80">
        <v>-2268.6723855506002</v>
      </c>
    </row>
    <row r="81" spans="2:18" x14ac:dyDescent="0.45">
      <c r="B81" s="2">
        <v>-363.019285332023</v>
      </c>
      <c r="C81" s="2">
        <v>-4152.5597376762098</v>
      </c>
      <c r="D81" s="2"/>
      <c r="E81" s="2">
        <v>-639.35361963171704</v>
      </c>
      <c r="F81" s="2">
        <v>13381.0132087618</v>
      </c>
      <c r="G81" s="2"/>
      <c r="H81" s="1">
        <v>-298.07218759951598</v>
      </c>
      <c r="I81" s="1">
        <v>-2783.9099234886999</v>
      </c>
      <c r="J81" s="2"/>
      <c r="K81">
        <v>-7.2537768993719203</v>
      </c>
      <c r="L81">
        <v>-1428.2715707345501</v>
      </c>
      <c r="M81" s="2"/>
      <c r="N81">
        <v>-15.3212899860224</v>
      </c>
      <c r="O81">
        <v>-2268.0606337813601</v>
      </c>
      <c r="P81" s="2"/>
      <c r="Q81">
        <v>-15.3212899860224</v>
      </c>
      <c r="R81">
        <v>-2268.0606337813601</v>
      </c>
    </row>
    <row r="82" spans="2:18" x14ac:dyDescent="0.45">
      <c r="B82" s="2">
        <v>-363.019285332023</v>
      </c>
      <c r="C82" s="2">
        <v>-4152.5597376762098</v>
      </c>
      <c r="D82" s="2"/>
      <c r="E82" s="2">
        <v>-589.718966050164</v>
      </c>
      <c r="F82" s="2">
        <v>13640.898015926299</v>
      </c>
      <c r="G82" s="2"/>
      <c r="H82" s="1">
        <v>-313.39967758915998</v>
      </c>
      <c r="I82" s="1">
        <v>-2742.6281349309902</v>
      </c>
      <c r="J82" s="2"/>
      <c r="K82">
        <v>-7.39011062907226</v>
      </c>
      <c r="L82">
        <v>-1427.6065281506401</v>
      </c>
      <c r="M82" s="2"/>
      <c r="N82">
        <v>-15.3212899860224</v>
      </c>
      <c r="O82">
        <v>-2268.0606337813601</v>
      </c>
      <c r="P82" s="2"/>
      <c r="Q82">
        <v>-15.3212899860224</v>
      </c>
      <c r="R82">
        <v>-2268.0606337813601</v>
      </c>
    </row>
    <row r="83" spans="2:18" x14ac:dyDescent="0.45">
      <c r="B83" s="2">
        <v>-384.76522298325</v>
      </c>
      <c r="C83" s="2">
        <v>-4092.6987358688102</v>
      </c>
      <c r="D83" s="2"/>
      <c r="E83" s="2">
        <v>-522.49499110522004</v>
      </c>
      <c r="F83" s="2">
        <v>13993.574989065401</v>
      </c>
      <c r="G83" s="2"/>
      <c r="H83" s="1">
        <v>-319.81790777226797</v>
      </c>
      <c r="I83" s="1">
        <v>-2725.3418068033702</v>
      </c>
      <c r="J83" s="2"/>
      <c r="K83">
        <v>-7.5298004147961901</v>
      </c>
      <c r="L83">
        <v>-1426.92511456175</v>
      </c>
      <c r="M83" s="2"/>
      <c r="N83">
        <v>-21.113289384067901</v>
      </c>
      <c r="O83">
        <v>-2251.6213048865602</v>
      </c>
      <c r="P83" s="2"/>
      <c r="Q83">
        <v>-21.113289384067901</v>
      </c>
      <c r="R83">
        <v>-2251.6213048865602</v>
      </c>
    </row>
    <row r="84" spans="2:18" x14ac:dyDescent="0.45">
      <c r="B84" s="2">
        <v>-391.02957494327501</v>
      </c>
      <c r="C84" s="2">
        <v>-4075.4545779016698</v>
      </c>
      <c r="D84" s="2"/>
      <c r="E84" s="2">
        <v>-457.162355158639</v>
      </c>
      <c r="F84" s="2">
        <v>14337.2275540927</v>
      </c>
      <c r="G84" s="2"/>
      <c r="H84" s="1">
        <v>-319.81790777226797</v>
      </c>
      <c r="I84" s="1">
        <v>-2725.3418068033702</v>
      </c>
      <c r="J84" s="2"/>
      <c r="K84">
        <v>-7.6644318317046798</v>
      </c>
      <c r="L84">
        <v>-1426.26837594268</v>
      </c>
      <c r="M84" s="2"/>
      <c r="N84">
        <v>-63.5800477327751</v>
      </c>
      <c r="O84">
        <v>-2156.0939237295702</v>
      </c>
      <c r="P84" s="2"/>
      <c r="Q84">
        <v>-63.5800477327751</v>
      </c>
      <c r="R84">
        <v>-2156.0939237295702</v>
      </c>
    </row>
    <row r="85" spans="2:18" x14ac:dyDescent="0.45">
      <c r="B85" s="2">
        <v>-391.02957494327501</v>
      </c>
      <c r="C85" s="2">
        <v>-4075.4545779016698</v>
      </c>
      <c r="D85" s="2"/>
      <c r="E85" s="2">
        <v>-457.162355158639</v>
      </c>
      <c r="F85" s="2">
        <v>14337.2275540927</v>
      </c>
      <c r="G85" s="2"/>
      <c r="H85" s="1">
        <v>-452.87619389429398</v>
      </c>
      <c r="I85" s="1">
        <v>-2345.7793401523199</v>
      </c>
      <c r="J85" s="2"/>
      <c r="K85">
        <v>-7.9353357463154897</v>
      </c>
      <c r="L85">
        <v>-1424.94689343238</v>
      </c>
      <c r="M85" s="2"/>
      <c r="N85">
        <v>-63.580047732775398</v>
      </c>
      <c r="O85">
        <v>-2156.0939237295702</v>
      </c>
      <c r="P85" s="2"/>
      <c r="Q85">
        <v>-63.580047732775398</v>
      </c>
      <c r="R85">
        <v>-2156.0939237295702</v>
      </c>
    </row>
    <row r="86" spans="2:18" x14ac:dyDescent="0.45">
      <c r="B86" s="2">
        <v>-559.24364401794298</v>
      </c>
      <c r="C86" s="2">
        <v>-3585.8072133763999</v>
      </c>
      <c r="D86" s="2"/>
      <c r="E86" s="2">
        <v>-417.13015802297798</v>
      </c>
      <c r="F86" s="2">
        <v>14548.314323344601</v>
      </c>
      <c r="G86" s="2"/>
      <c r="H86" s="1">
        <v>-514.04058404602699</v>
      </c>
      <c r="I86" s="1">
        <v>-2190.02108799386</v>
      </c>
      <c r="J86" s="2"/>
      <c r="K86">
        <v>-8.1159383560560308</v>
      </c>
      <c r="L86">
        <v>-1424.0659050921799</v>
      </c>
      <c r="M86" s="2"/>
      <c r="N86">
        <v>-241.49208598641201</v>
      </c>
      <c r="O86">
        <v>-1671.9286601696101</v>
      </c>
      <c r="P86" s="2"/>
      <c r="Q86">
        <v>-241.49208598641201</v>
      </c>
      <c r="R86">
        <v>-1671.9286601696101</v>
      </c>
    </row>
    <row r="87" spans="2:18" x14ac:dyDescent="0.45">
      <c r="B87" s="2">
        <v>-635.58998464248805</v>
      </c>
      <c r="C87" s="2">
        <v>-3386.5116396501999</v>
      </c>
      <c r="D87" s="2"/>
      <c r="E87" s="2">
        <v>-403.15477702362301</v>
      </c>
      <c r="F87" s="2">
        <v>14622.1293210765</v>
      </c>
      <c r="G87" s="2"/>
      <c r="H87" s="1">
        <v>-514.04058404602699</v>
      </c>
      <c r="I87" s="1">
        <v>-2190.02108799386</v>
      </c>
      <c r="J87" s="2"/>
      <c r="K87">
        <v>-8.1159383560560396</v>
      </c>
      <c r="L87">
        <v>-1424.0659050921799</v>
      </c>
      <c r="M87" s="2"/>
      <c r="N87">
        <v>-241.49208598641201</v>
      </c>
      <c r="O87">
        <v>-1671.9286601696001</v>
      </c>
      <c r="P87" s="2"/>
      <c r="Q87">
        <v>-241.49208598641201</v>
      </c>
      <c r="R87">
        <v>-1671.9286601696001</v>
      </c>
    </row>
    <row r="88" spans="2:18" x14ac:dyDescent="0.45">
      <c r="B88" s="2">
        <v>-635.58998464248896</v>
      </c>
      <c r="C88" s="2">
        <v>-3386.5116396501899</v>
      </c>
      <c r="D88" s="2"/>
      <c r="E88" s="2">
        <v>-393.78089814239502</v>
      </c>
      <c r="F88" s="2">
        <v>14671.6401607731</v>
      </c>
      <c r="G88" s="2"/>
      <c r="H88" s="1">
        <v>-693.29745495139696</v>
      </c>
      <c r="I88" s="1">
        <v>-1669.73425972583</v>
      </c>
      <c r="J88" s="2"/>
      <c r="K88">
        <v>-8.3410862091926496</v>
      </c>
      <c r="L88">
        <v>-1422.96762288176</v>
      </c>
      <c r="M88" s="2"/>
      <c r="N88">
        <v>-253.954687515079</v>
      </c>
      <c r="O88">
        <v>-1639.31432935458</v>
      </c>
      <c r="P88" s="2"/>
      <c r="Q88">
        <v>-253.954687515079</v>
      </c>
      <c r="R88">
        <v>-1639.31432935458</v>
      </c>
    </row>
    <row r="89" spans="2:18" x14ac:dyDescent="0.45">
      <c r="B89" s="2">
        <v>-854.88534833737401</v>
      </c>
      <c r="C89" s="2">
        <v>-2734.1256312331702</v>
      </c>
      <c r="D89" s="2"/>
      <c r="E89" s="2">
        <v>-332.48201536214702</v>
      </c>
      <c r="F89" s="2">
        <v>14996.248561652599</v>
      </c>
      <c r="G89" s="2"/>
      <c r="H89" s="1">
        <v>-844.31232929048394</v>
      </c>
      <c r="I89" s="1">
        <v>-1207.2157283547699</v>
      </c>
      <c r="J89" s="2"/>
      <c r="K89">
        <v>-8.5662340623292703</v>
      </c>
      <c r="L89">
        <v>-1421.8693406713401</v>
      </c>
      <c r="M89" s="2"/>
      <c r="N89">
        <v>-258.19947356110799</v>
      </c>
      <c r="O89">
        <v>-1628.2058255622001</v>
      </c>
      <c r="P89" s="2"/>
      <c r="Q89">
        <v>-258.19947356110799</v>
      </c>
      <c r="R89">
        <v>-1628.2058255622001</v>
      </c>
    </row>
    <row r="90" spans="2:18" x14ac:dyDescent="0.45">
      <c r="B90" s="2">
        <v>-878.27814724515702</v>
      </c>
      <c r="C90" s="2">
        <v>-2660.54790823238</v>
      </c>
      <c r="D90" s="2"/>
      <c r="E90" s="2">
        <v>-328.45955690526</v>
      </c>
      <c r="F90" s="2">
        <v>15017.6444841579</v>
      </c>
      <c r="G90" s="2"/>
      <c r="H90" s="1">
        <v>-845.439305964656</v>
      </c>
      <c r="I90" s="1">
        <v>-1203.76409752364</v>
      </c>
      <c r="J90" s="2"/>
      <c r="K90">
        <v>-8.8837497739627391</v>
      </c>
      <c r="L90">
        <v>-1420.3204835414199</v>
      </c>
      <c r="M90" s="2"/>
      <c r="N90">
        <v>-258.19947356110799</v>
      </c>
      <c r="O90">
        <v>-1628.2058255622001</v>
      </c>
      <c r="P90" s="2"/>
      <c r="Q90">
        <v>-258.19947356110799</v>
      </c>
      <c r="R90">
        <v>-1628.2058255622001</v>
      </c>
    </row>
    <row r="91" spans="2:18" x14ac:dyDescent="0.45">
      <c r="B91" s="2">
        <v>-1036.1795398726899</v>
      </c>
      <c r="C91" s="2">
        <v>-2163.8982779770099</v>
      </c>
      <c r="D91" s="2"/>
      <c r="E91" s="2">
        <v>-273.48595799447099</v>
      </c>
      <c r="F91" s="2">
        <v>15310.0554250641</v>
      </c>
      <c r="G91" s="2"/>
      <c r="H91" s="1">
        <v>-845.439305964656</v>
      </c>
      <c r="I91" s="1">
        <v>-1203.76409752364</v>
      </c>
      <c r="J91" s="2"/>
      <c r="K91">
        <v>-8.9015718895675597</v>
      </c>
      <c r="L91">
        <v>-1420.2335463921299</v>
      </c>
      <c r="M91" s="2"/>
      <c r="N91">
        <v>-362.82192592890499</v>
      </c>
      <c r="O91">
        <v>-1337.3653427727199</v>
      </c>
      <c r="P91" s="2"/>
      <c r="Q91">
        <v>-362.82192592890499</v>
      </c>
      <c r="R91">
        <v>-1337.3653427727199</v>
      </c>
    </row>
    <row r="92" spans="2:18" x14ac:dyDescent="0.45">
      <c r="B92" s="2">
        <v>-1036.1795398726899</v>
      </c>
      <c r="C92" s="2">
        <v>-2163.8982779770099</v>
      </c>
      <c r="D92" s="2"/>
      <c r="E92" s="2">
        <v>-273.48595799447003</v>
      </c>
      <c r="F92" s="2">
        <v>15310.0554250641</v>
      </c>
      <c r="G92" s="2"/>
      <c r="H92" s="1">
        <v>-908.07050879653195</v>
      </c>
      <c r="I92" s="1">
        <v>-990.23751712152898</v>
      </c>
      <c r="J92" s="2"/>
      <c r="K92">
        <v>-9.0170369586587995</v>
      </c>
      <c r="L92">
        <v>-1419.67030215266</v>
      </c>
      <c r="M92" s="2"/>
      <c r="N92">
        <v>-411.346698841707</v>
      </c>
      <c r="O92">
        <v>-1217.9098662603101</v>
      </c>
      <c r="P92" s="2"/>
      <c r="Q92">
        <v>-411.346698841707</v>
      </c>
      <c r="R92">
        <v>-1217.9098662603101</v>
      </c>
    </row>
    <row r="93" spans="2:18" x14ac:dyDescent="0.45">
      <c r="B93" s="2">
        <v>-1110.23658701975</v>
      </c>
      <c r="C93" s="2">
        <v>-1901.2176884409901</v>
      </c>
      <c r="D93" s="2"/>
      <c r="E93" s="2">
        <v>-219.128109625516</v>
      </c>
      <c r="F93" s="2">
        <v>15600.7815182426</v>
      </c>
      <c r="G93" s="2"/>
      <c r="H93" s="1">
        <v>-980.35419777321897</v>
      </c>
      <c r="I93" s="1">
        <v>-743.31535983252297</v>
      </c>
      <c r="J93" s="2"/>
      <c r="K93">
        <v>-9.4700728120592608</v>
      </c>
      <c r="L93">
        <v>-1417.46037116046</v>
      </c>
      <c r="M93" s="2"/>
      <c r="N93">
        <v>-411.34669884170802</v>
      </c>
      <c r="O93">
        <v>-1217.9098662603101</v>
      </c>
      <c r="P93" s="2"/>
      <c r="Q93">
        <v>-411.34669884170802</v>
      </c>
      <c r="R93">
        <v>-1217.9098662603101</v>
      </c>
    </row>
    <row r="94" spans="2:18" x14ac:dyDescent="0.45">
      <c r="B94" s="2">
        <v>-1194.5524592229499</v>
      </c>
      <c r="C94" s="2">
        <v>-1602.51709181509</v>
      </c>
      <c r="D94" s="2"/>
      <c r="E94" s="2">
        <v>-218.403396985558</v>
      </c>
      <c r="F94" s="2">
        <v>15604.6575523539</v>
      </c>
      <c r="G94" s="2"/>
      <c r="H94" s="1">
        <v>-1048.7981660287801</v>
      </c>
      <c r="I94" s="1">
        <v>-491.86423977964699</v>
      </c>
      <c r="J94" s="2"/>
      <c r="K94">
        <v>-9.4700728120592892</v>
      </c>
      <c r="L94">
        <v>-1417.46037116046</v>
      </c>
      <c r="M94" s="2"/>
      <c r="N94">
        <v>-557.98132022982304</v>
      </c>
      <c r="O94">
        <v>-805.04835929744399</v>
      </c>
      <c r="P94" s="2"/>
      <c r="Q94">
        <v>-557.98132022982304</v>
      </c>
      <c r="R94">
        <v>-805.04835929744399</v>
      </c>
    </row>
    <row r="95" spans="2:18" x14ac:dyDescent="0.45">
      <c r="B95" s="2">
        <v>-1300.5603919763601</v>
      </c>
      <c r="C95" s="2">
        <v>-1195.98736117047</v>
      </c>
      <c r="D95" s="2"/>
      <c r="E95" s="2">
        <v>-218.316614020901</v>
      </c>
      <c r="F95" s="2">
        <v>15605.1232278679</v>
      </c>
      <c r="G95" s="2"/>
      <c r="H95" s="1">
        <v>-1096.1050264407099</v>
      </c>
      <c r="I95" s="1">
        <v>-318.06714209604098</v>
      </c>
      <c r="J95" s="2"/>
      <c r="K95">
        <v>-15.8448412924623</v>
      </c>
      <c r="L95">
        <v>-1402.47820760236</v>
      </c>
      <c r="M95" s="2"/>
      <c r="N95">
        <v>-652.48864409569205</v>
      </c>
      <c r="O95">
        <v>-524.45834397261297</v>
      </c>
      <c r="P95" s="2"/>
      <c r="Q95">
        <v>-652.48864409569205</v>
      </c>
      <c r="R95">
        <v>-524.45834397261297</v>
      </c>
    </row>
    <row r="96" spans="2:18" x14ac:dyDescent="0.45">
      <c r="B96" s="2">
        <v>-1327.28508090579</v>
      </c>
      <c r="C96" s="2">
        <v>-1093.50087445333</v>
      </c>
      <c r="D96" s="2"/>
      <c r="E96" s="2">
        <v>-217.12589768819001</v>
      </c>
      <c r="F96" s="2">
        <v>15611.512585992699</v>
      </c>
      <c r="G96" s="2"/>
      <c r="H96" s="1">
        <v>-1198.3718956131499</v>
      </c>
      <c r="I96" s="1">
        <v>91.520513504628894</v>
      </c>
      <c r="J96" s="2"/>
      <c r="K96">
        <v>-57.9516864537948</v>
      </c>
      <c r="L96">
        <v>-1309.53084450747</v>
      </c>
      <c r="M96" s="2"/>
      <c r="N96">
        <v>-686.39127138725803</v>
      </c>
      <c r="O96">
        <v>-423.80224323703999</v>
      </c>
      <c r="P96" s="2"/>
      <c r="Q96">
        <v>-686.39127138725803</v>
      </c>
      <c r="R96">
        <v>-423.80224323703999</v>
      </c>
    </row>
    <row r="97" spans="2:18" x14ac:dyDescent="0.45">
      <c r="B97" s="2">
        <v>-1442.79000067173</v>
      </c>
      <c r="C97" s="2">
        <v>-607.16203639643402</v>
      </c>
      <c r="D97" s="2"/>
      <c r="E97" s="2">
        <v>-163.881390116631</v>
      </c>
      <c r="F97" s="2">
        <v>15898.356899565701</v>
      </c>
      <c r="G97" s="2"/>
      <c r="H97" s="1">
        <v>-1198.3718956131499</v>
      </c>
      <c r="I97" s="1">
        <v>91.520513504630003</v>
      </c>
      <c r="J97" s="2"/>
      <c r="K97">
        <v>-57.951686453795297</v>
      </c>
      <c r="L97">
        <v>-1309.53084450747</v>
      </c>
      <c r="M97" s="2"/>
      <c r="N97">
        <v>-686.39127138725803</v>
      </c>
      <c r="O97">
        <v>-423.80224323703902</v>
      </c>
      <c r="P97" s="2"/>
      <c r="Q97">
        <v>-686.39127138725803</v>
      </c>
      <c r="R97">
        <v>-423.80224323703902</v>
      </c>
    </row>
    <row r="98" spans="2:18" x14ac:dyDescent="0.45">
      <c r="B98" s="2">
        <v>-1442.79000067173</v>
      </c>
      <c r="C98" s="2">
        <v>-607.16203639643402</v>
      </c>
      <c r="D98" s="2"/>
      <c r="E98" s="2">
        <v>-128.272874227524</v>
      </c>
      <c r="F98" s="2">
        <v>16092.0538769786</v>
      </c>
      <c r="G98" s="2"/>
      <c r="H98" s="1">
        <v>-1269.33983218205</v>
      </c>
      <c r="I98" s="1">
        <v>408.38997259559102</v>
      </c>
      <c r="J98" s="2"/>
      <c r="K98">
        <v>-57.951686453795404</v>
      </c>
      <c r="L98">
        <v>-1309.53084450747</v>
      </c>
      <c r="M98" s="2"/>
      <c r="N98">
        <v>-739.72589238253397</v>
      </c>
      <c r="O98">
        <v>-250.11997296921299</v>
      </c>
      <c r="P98" s="2"/>
      <c r="Q98">
        <v>-739.72589238253397</v>
      </c>
      <c r="R98">
        <v>-250.11997296921299</v>
      </c>
    </row>
    <row r="99" spans="2:18" x14ac:dyDescent="0.45">
      <c r="B99" s="2">
        <v>-1521.44836249234</v>
      </c>
      <c r="C99" s="2">
        <v>-231.977549088182</v>
      </c>
      <c r="D99" s="2"/>
      <c r="E99" s="2">
        <v>-114.425118048427</v>
      </c>
      <c r="F99" s="2">
        <v>16167.380479305801</v>
      </c>
      <c r="G99" s="2"/>
      <c r="H99" s="1">
        <v>-1286.7322345765101</v>
      </c>
      <c r="I99" s="1">
        <v>492.56822081239397</v>
      </c>
      <c r="J99" s="2"/>
      <c r="K99">
        <v>-182.94723503282</v>
      </c>
      <c r="L99">
        <v>-986.46566839686</v>
      </c>
      <c r="M99" s="2"/>
      <c r="N99">
        <v>-802.24364487616197</v>
      </c>
      <c r="O99">
        <v>-45.089980482588203</v>
      </c>
      <c r="P99" s="2"/>
      <c r="Q99">
        <v>-802.24364487616197</v>
      </c>
      <c r="R99">
        <v>-45.089980482588203</v>
      </c>
    </row>
    <row r="100" spans="2:18" x14ac:dyDescent="0.45">
      <c r="B100" s="2">
        <v>-1540.49805074198</v>
      </c>
      <c r="C100" s="2">
        <v>-132.3627976331</v>
      </c>
      <c r="D100" s="2"/>
      <c r="E100" s="2">
        <v>-69.688705036412799</v>
      </c>
      <c r="F100" s="2">
        <v>16414.106613816199</v>
      </c>
      <c r="G100" s="2"/>
      <c r="H100" s="1">
        <v>-1364.8810762232999</v>
      </c>
      <c r="I100" s="1">
        <v>875.17169132038305</v>
      </c>
      <c r="J100" s="2"/>
      <c r="K100">
        <v>-182.947235032821</v>
      </c>
      <c r="L100">
        <v>-986.46566839685795</v>
      </c>
      <c r="M100" s="2"/>
      <c r="N100">
        <v>-871.68072829445805</v>
      </c>
      <c r="O100">
        <v>198.233914942756</v>
      </c>
      <c r="P100" s="2"/>
      <c r="Q100">
        <v>-871.68072829445805</v>
      </c>
      <c r="R100">
        <v>198.233914942756</v>
      </c>
    </row>
    <row r="101" spans="2:18" x14ac:dyDescent="0.45">
      <c r="B101" s="2">
        <v>-1625.6750777801101</v>
      </c>
      <c r="C101" s="2">
        <v>315.59723891527398</v>
      </c>
      <c r="D101" s="2"/>
      <c r="E101" s="2">
        <v>-69.6887050364126</v>
      </c>
      <c r="F101" s="2">
        <v>16414.106613816199</v>
      </c>
      <c r="G101" s="2"/>
      <c r="H101" s="1">
        <v>-1430.4262430379699</v>
      </c>
      <c r="I101" s="1">
        <v>1261.41467718187</v>
      </c>
      <c r="J101" s="2"/>
      <c r="K101">
        <v>-196.822472072435</v>
      </c>
      <c r="L101">
        <v>-949.39863060884397</v>
      </c>
      <c r="M101" s="2"/>
      <c r="N101">
        <v>-904.172042799623</v>
      </c>
      <c r="O101">
        <v>312.09113393423797</v>
      </c>
      <c r="P101" s="2"/>
      <c r="Q101">
        <v>-904.172042799623</v>
      </c>
      <c r="R101">
        <v>312.09113393423797</v>
      </c>
    </row>
    <row r="102" spans="2:18" x14ac:dyDescent="0.45">
      <c r="B102" s="2">
        <v>-1694.6575011851801</v>
      </c>
      <c r="C102" s="2">
        <v>770.11194934178297</v>
      </c>
      <c r="D102" s="2"/>
      <c r="E102" s="2">
        <v>-63.587799719634802</v>
      </c>
      <c r="F102" s="2">
        <v>16448.185643704699</v>
      </c>
      <c r="G102" s="2"/>
      <c r="H102" s="1">
        <v>-1430.4262430379699</v>
      </c>
      <c r="I102" s="1">
        <v>1261.41467718187</v>
      </c>
      <c r="J102" s="2"/>
      <c r="K102">
        <v>-198.93898658918999</v>
      </c>
      <c r="L102">
        <v>-943.74446244238402</v>
      </c>
      <c r="M102" s="2"/>
      <c r="N102">
        <v>-995.66273133537004</v>
      </c>
      <c r="O102">
        <v>659.30273093083201</v>
      </c>
      <c r="P102" s="2"/>
      <c r="Q102">
        <v>-995.66273133537004</v>
      </c>
      <c r="R102">
        <v>659.30273093083201</v>
      </c>
    </row>
    <row r="103" spans="2:18" x14ac:dyDescent="0.45">
      <c r="B103" s="2">
        <v>-1694.6575011851801</v>
      </c>
      <c r="C103" s="2">
        <v>770.11194934178297</v>
      </c>
      <c r="D103" s="2"/>
      <c r="E103" s="2">
        <v>-56.344493201891801</v>
      </c>
      <c r="F103" s="2">
        <v>16488.646009255801</v>
      </c>
      <c r="G103" s="2"/>
      <c r="H103" s="1">
        <v>-1488.38586729189</v>
      </c>
      <c r="I103" s="1">
        <v>1632.2373741819999</v>
      </c>
      <c r="J103" s="2"/>
      <c r="K103">
        <v>-198.93898658918999</v>
      </c>
      <c r="L103">
        <v>-943.74446244238402</v>
      </c>
      <c r="M103" s="2"/>
      <c r="N103">
        <v>-995.66273133537004</v>
      </c>
      <c r="O103">
        <v>659.30273093083304</v>
      </c>
      <c r="P103" s="2"/>
      <c r="Q103">
        <v>-995.66273133537004</v>
      </c>
      <c r="R103">
        <v>659.30273093083304</v>
      </c>
    </row>
    <row r="104" spans="2:18" x14ac:dyDescent="0.45">
      <c r="B104" s="2">
        <v>-1754.56128793935</v>
      </c>
      <c r="C104" s="2">
        <v>1203.1918696310599</v>
      </c>
      <c r="D104" s="2"/>
      <c r="E104" s="2">
        <v>-30.956376065175</v>
      </c>
      <c r="F104" s="2">
        <v>16632.327819819198</v>
      </c>
      <c r="G104" s="2"/>
      <c r="H104" s="1">
        <v>-1494.95368894905</v>
      </c>
      <c r="I104" s="1">
        <v>1686.50619990573</v>
      </c>
      <c r="J104" s="2"/>
      <c r="K104">
        <v>-293.85692730278902</v>
      </c>
      <c r="L104">
        <v>-683.40100943159598</v>
      </c>
      <c r="M104" s="2"/>
      <c r="N104">
        <v>-1060.3742229669299</v>
      </c>
      <c r="O104">
        <v>928.94572564624195</v>
      </c>
      <c r="P104" s="2"/>
      <c r="Q104">
        <v>-1060.3742229669299</v>
      </c>
      <c r="R104">
        <v>928.94572564624195</v>
      </c>
    </row>
    <row r="105" spans="2:18" x14ac:dyDescent="0.45">
      <c r="B105" s="2">
        <v>-1760.94093762072</v>
      </c>
      <c r="C105" s="2">
        <v>1267.1080681180499</v>
      </c>
      <c r="D105" s="2"/>
      <c r="E105" s="2">
        <v>-5.9640724529236504</v>
      </c>
      <c r="F105" s="2">
        <v>16778.545879595898</v>
      </c>
      <c r="G105" s="2"/>
      <c r="H105" s="1">
        <v>-1533.7306212830899</v>
      </c>
      <c r="I105" s="1">
        <v>2010.6206157216</v>
      </c>
      <c r="J105" s="2"/>
      <c r="K105">
        <v>-339.605449538546</v>
      </c>
      <c r="L105">
        <v>-569.22657289589699</v>
      </c>
      <c r="M105" s="2"/>
      <c r="N105">
        <v>-1076.42108392009</v>
      </c>
      <c r="O105">
        <v>1000.55322046564</v>
      </c>
      <c r="P105" s="2"/>
      <c r="Q105">
        <v>-1076.42108392009</v>
      </c>
      <c r="R105">
        <v>1000.55322046564</v>
      </c>
    </row>
    <row r="106" spans="2:18" x14ac:dyDescent="0.45">
      <c r="B106" s="2">
        <v>-1798.6033202860201</v>
      </c>
      <c r="C106" s="2">
        <v>1646.27059380322</v>
      </c>
      <c r="D106" s="2"/>
      <c r="E106" s="2">
        <v>-1.6460363127168998E-14</v>
      </c>
      <c r="F106" s="2">
        <v>16813.438825678899</v>
      </c>
      <c r="G106" s="2"/>
      <c r="H106" s="1">
        <v>-1569.4336041863401</v>
      </c>
      <c r="I106" s="1">
        <v>2387.1966007397</v>
      </c>
      <c r="J106" s="2"/>
      <c r="K106">
        <v>-339.605449538546</v>
      </c>
      <c r="L106">
        <v>-569.22657289589699</v>
      </c>
      <c r="M106" s="2"/>
      <c r="N106">
        <v>-1148.8639268583399</v>
      </c>
      <c r="O106">
        <v>1329.9343435225601</v>
      </c>
      <c r="P106" s="2"/>
      <c r="Q106">
        <v>-1148.8639268583399</v>
      </c>
      <c r="R106">
        <v>1329.9343435225601</v>
      </c>
    </row>
    <row r="107" spans="2:18" x14ac:dyDescent="0.45">
      <c r="B107" s="2">
        <v>-1830.13391917999</v>
      </c>
      <c r="C107" s="2">
        <v>2088.3268017310902</v>
      </c>
      <c r="D107" s="2"/>
      <c r="E107" s="2">
        <v>13.5374806874364</v>
      </c>
      <c r="F107" s="2">
        <v>16734.237476692</v>
      </c>
      <c r="G107" s="2"/>
      <c r="H107" s="1">
        <v>-1569.4336041863401</v>
      </c>
      <c r="I107" s="1">
        <v>2387.19660073971</v>
      </c>
      <c r="J107" s="2"/>
      <c r="K107">
        <v>-463.51078596542902</v>
      </c>
      <c r="L107">
        <v>-238.568724841799</v>
      </c>
      <c r="M107" s="2"/>
      <c r="N107">
        <v>-1211.59022331561</v>
      </c>
      <c r="O107">
        <v>1660.86210758517</v>
      </c>
      <c r="P107" s="2"/>
      <c r="Q107">
        <v>-1211.59022331561</v>
      </c>
      <c r="R107">
        <v>1660.86210758517</v>
      </c>
    </row>
    <row r="108" spans="2:18" x14ac:dyDescent="0.45">
      <c r="B108" s="2">
        <v>-1830.13391917999</v>
      </c>
      <c r="C108" s="2">
        <v>2088.3268017310902</v>
      </c>
      <c r="D108" s="2"/>
      <c r="E108" s="2">
        <v>30.9563760651751</v>
      </c>
      <c r="F108" s="2">
        <v>16632.327819819198</v>
      </c>
      <c r="G108" s="2"/>
      <c r="H108" s="1">
        <v>-1592.7201834820601</v>
      </c>
      <c r="I108" s="1">
        <v>2772.8795766522699</v>
      </c>
      <c r="J108" s="2"/>
      <c r="K108">
        <v>-537.35398305184799</v>
      </c>
      <c r="L108">
        <v>-31.808868850315001</v>
      </c>
      <c r="M108" s="2"/>
      <c r="N108">
        <v>-1211.59022331561</v>
      </c>
      <c r="O108">
        <v>1660.86210758517</v>
      </c>
      <c r="P108" s="2"/>
      <c r="Q108">
        <v>-1211.59022331561</v>
      </c>
      <c r="R108">
        <v>1660.86210758517</v>
      </c>
    </row>
    <row r="109" spans="2:18" x14ac:dyDescent="0.45">
      <c r="B109" s="2">
        <v>-1844.8212282713801</v>
      </c>
      <c r="C109" s="2">
        <v>2545.2449016109699</v>
      </c>
      <c r="D109" s="2"/>
      <c r="E109" s="2">
        <v>54.863700741796997</v>
      </c>
      <c r="F109" s="2">
        <v>16497.0264236279</v>
      </c>
      <c r="G109" s="2"/>
      <c r="H109" s="1">
        <v>-1592.7201834820601</v>
      </c>
      <c r="I109" s="1">
        <v>2772.8795766522699</v>
      </c>
      <c r="J109" s="2"/>
      <c r="K109">
        <v>-571.64726441062498</v>
      </c>
      <c r="L109">
        <v>64.211810033865305</v>
      </c>
      <c r="M109" s="2"/>
      <c r="N109">
        <v>-1267.8906630699501</v>
      </c>
      <c r="O109">
        <v>1981.3711379814299</v>
      </c>
      <c r="P109" s="2"/>
      <c r="Q109">
        <v>-1267.8906630699501</v>
      </c>
      <c r="R109">
        <v>1981.3711379814299</v>
      </c>
    </row>
    <row r="110" spans="2:18" x14ac:dyDescent="0.45">
      <c r="B110" s="2">
        <v>-1842.0358178731601</v>
      </c>
      <c r="C110" s="2">
        <v>2783.5401635772</v>
      </c>
      <c r="D110" s="2"/>
      <c r="E110" s="2">
        <v>56.344493201892703</v>
      </c>
      <c r="F110" s="2">
        <v>16488.646009255801</v>
      </c>
      <c r="G110" s="2"/>
      <c r="H110" s="1">
        <v>-1596.2765378215599</v>
      </c>
      <c r="I110" s="1">
        <v>2972.9031284462098</v>
      </c>
      <c r="J110" s="2"/>
      <c r="K110">
        <v>-571.64726441062498</v>
      </c>
      <c r="L110">
        <v>64.211810033865802</v>
      </c>
      <c r="M110" s="2"/>
      <c r="N110">
        <v>-1274.6230252432999</v>
      </c>
      <c r="O110">
        <v>2027.76258508307</v>
      </c>
      <c r="P110" s="2"/>
      <c r="Q110">
        <v>-1274.6230252432999</v>
      </c>
      <c r="R110">
        <v>2027.76258508307</v>
      </c>
    </row>
    <row r="111" spans="2:18" x14ac:dyDescent="0.45">
      <c r="B111" s="2">
        <v>-1842.0358178731601</v>
      </c>
      <c r="C111" s="2">
        <v>2783.54016357721</v>
      </c>
      <c r="D111" s="2"/>
      <c r="E111" s="2">
        <v>69.688705036413296</v>
      </c>
      <c r="F111" s="2">
        <v>16414.106613816199</v>
      </c>
      <c r="G111" s="2"/>
      <c r="H111" s="1">
        <v>-1599.86291907749</v>
      </c>
      <c r="I111" s="1">
        <v>3177.7449050804198</v>
      </c>
      <c r="J111" s="2"/>
      <c r="K111">
        <v>-619.58831698091797</v>
      </c>
      <c r="L111">
        <v>223.515435078736</v>
      </c>
      <c r="M111" s="2"/>
      <c r="N111">
        <v>-1314.3750956722699</v>
      </c>
      <c r="O111">
        <v>2306.9468193485</v>
      </c>
      <c r="P111" s="2"/>
      <c r="Q111">
        <v>-1314.3750956722699</v>
      </c>
      <c r="R111">
        <v>2306.9468193485</v>
      </c>
    </row>
    <row r="112" spans="2:18" x14ac:dyDescent="0.45">
      <c r="B112" s="2">
        <v>-1839.3319833706</v>
      </c>
      <c r="C112" s="2">
        <v>3026.3622458659602</v>
      </c>
      <c r="D112" s="2"/>
      <c r="E112" s="2">
        <v>69.688705036413495</v>
      </c>
      <c r="F112" s="2">
        <v>16414.106613816199</v>
      </c>
      <c r="G112" s="2"/>
      <c r="H112" s="1">
        <v>-1606.2118440393599</v>
      </c>
      <c r="I112" s="1">
        <v>3566.0125646153401</v>
      </c>
      <c r="J112" s="2"/>
      <c r="K112">
        <v>-676.62112541669296</v>
      </c>
      <c r="L112">
        <v>414.06792098399802</v>
      </c>
      <c r="M112" s="2"/>
      <c r="N112">
        <v>-1353.3977882783099</v>
      </c>
      <c r="O112">
        <v>2630.5678181345302</v>
      </c>
      <c r="P112" s="2"/>
      <c r="Q112">
        <v>-1353.3977882783099</v>
      </c>
      <c r="R112">
        <v>2630.5678181345302</v>
      </c>
    </row>
    <row r="113" spans="2:18" x14ac:dyDescent="0.45">
      <c r="B113" s="2">
        <v>-1834.3029764159901</v>
      </c>
      <c r="C113" s="2">
        <v>3483.30250055541</v>
      </c>
      <c r="D113" s="2"/>
      <c r="E113" s="2">
        <v>85.0924610769232</v>
      </c>
      <c r="F113" s="2">
        <v>16329.1532407374</v>
      </c>
      <c r="G113" s="2"/>
      <c r="H113" s="1">
        <v>-1611.3270027470401</v>
      </c>
      <c r="I113" s="1">
        <v>3940.6306450034999</v>
      </c>
      <c r="J113" s="2"/>
      <c r="K113">
        <v>-732.11642968895399</v>
      </c>
      <c r="L113">
        <v>603.00593555704995</v>
      </c>
      <c r="M113" s="2"/>
      <c r="N113">
        <v>-1353.3977882783099</v>
      </c>
      <c r="O113">
        <v>2630.5678181345302</v>
      </c>
      <c r="P113" s="2"/>
      <c r="Q113">
        <v>-1353.3977882783099</v>
      </c>
      <c r="R113">
        <v>2630.5678181345302</v>
      </c>
    </row>
    <row r="114" spans="2:18" x14ac:dyDescent="0.45">
      <c r="B114" s="2">
        <v>-1829.0717745791101</v>
      </c>
      <c r="C114" s="2">
        <v>3920.0371055350502</v>
      </c>
      <c r="D114" s="2"/>
      <c r="E114" s="2">
        <v>114.425118048427</v>
      </c>
      <c r="F114" s="2">
        <v>16167.380479305801</v>
      </c>
      <c r="G114" s="2"/>
      <c r="H114" s="1">
        <v>-1614.4158463951701</v>
      </c>
      <c r="I114" s="1">
        <v>4246.5643671743801</v>
      </c>
      <c r="J114" s="2"/>
      <c r="K114">
        <v>-770.55473567839897</v>
      </c>
      <c r="L114">
        <v>733.87209283708603</v>
      </c>
      <c r="M114" s="2"/>
      <c r="N114">
        <v>-1383.23167287255</v>
      </c>
      <c r="O114">
        <v>2959.5293612932901</v>
      </c>
      <c r="P114" s="2"/>
      <c r="Q114">
        <v>-1383.23167287255</v>
      </c>
      <c r="R114">
        <v>2959.5293612932901</v>
      </c>
    </row>
    <row r="115" spans="2:18" x14ac:dyDescent="0.45">
      <c r="B115" s="2">
        <v>-1824.1739609448</v>
      </c>
      <c r="C115" s="2">
        <v>4273.9704790935002</v>
      </c>
      <c r="D115" s="2"/>
      <c r="E115" s="2">
        <v>163.881390116631</v>
      </c>
      <c r="F115" s="2">
        <v>15898.356899565701</v>
      </c>
      <c r="G115" s="2"/>
      <c r="H115" s="1">
        <v>-1614.8724650909501</v>
      </c>
      <c r="I115" s="1">
        <v>4305.3710518697899</v>
      </c>
      <c r="J115" s="2"/>
      <c r="K115">
        <v>-855.48542938419303</v>
      </c>
      <c r="L115">
        <v>1033.83842261772</v>
      </c>
      <c r="M115" s="2"/>
      <c r="N115">
        <v>-1383.23167287255</v>
      </c>
      <c r="O115">
        <v>2959.5293612932901</v>
      </c>
      <c r="P115" s="2"/>
      <c r="Q115">
        <v>-1383.23167287255</v>
      </c>
      <c r="R115">
        <v>2959.5293612932901</v>
      </c>
    </row>
    <row r="116" spans="2:18" x14ac:dyDescent="0.45">
      <c r="B116" s="2">
        <v>-1823.1411992698199</v>
      </c>
      <c r="C116" s="2">
        <v>4341.73314365235</v>
      </c>
      <c r="D116" s="2"/>
      <c r="E116" s="2">
        <v>217.12589768819001</v>
      </c>
      <c r="F116" s="2">
        <v>15611.512585992699</v>
      </c>
      <c r="G116" s="2"/>
      <c r="H116" s="1">
        <v>-1616.53180413011</v>
      </c>
      <c r="I116" s="1">
        <v>4662.6049430989297</v>
      </c>
      <c r="J116" s="2"/>
      <c r="K116">
        <v>-855.48542938419303</v>
      </c>
      <c r="L116">
        <v>1033.83842261773</v>
      </c>
      <c r="M116" s="2"/>
      <c r="N116">
        <v>-1392.1829269514601</v>
      </c>
      <c r="O116">
        <v>3127.9169223210702</v>
      </c>
      <c r="P116" s="2"/>
      <c r="Q116">
        <v>-1392.1829269514601</v>
      </c>
      <c r="R116">
        <v>3127.9169223210702</v>
      </c>
    </row>
    <row r="117" spans="2:18" x14ac:dyDescent="0.45">
      <c r="B117" s="2">
        <v>-1816.0575159734001</v>
      </c>
      <c r="C117" s="2">
        <v>4751.5714648323101</v>
      </c>
      <c r="D117" s="2"/>
      <c r="E117" s="2">
        <v>217.665212000027</v>
      </c>
      <c r="F117" s="2">
        <v>15608.618637043201</v>
      </c>
      <c r="G117" s="2"/>
      <c r="H117" s="1">
        <v>-1616.01044377622</v>
      </c>
      <c r="I117" s="1">
        <v>5014.4222788565003</v>
      </c>
      <c r="J117" s="2"/>
      <c r="K117">
        <v>-917.10368306994303</v>
      </c>
      <c r="L117">
        <v>1260.75193094306</v>
      </c>
      <c r="M117" s="2"/>
      <c r="N117">
        <v>-1400.9911753303099</v>
      </c>
      <c r="O117">
        <v>3301.6799820732199</v>
      </c>
      <c r="P117" s="2"/>
      <c r="Q117">
        <v>-1400.9911753303099</v>
      </c>
      <c r="R117">
        <v>3301.6799820732199</v>
      </c>
    </row>
    <row r="118" spans="2:18" x14ac:dyDescent="0.45">
      <c r="B118" s="2">
        <v>-1807.41451027263</v>
      </c>
      <c r="C118" s="2">
        <v>5152.3015644832803</v>
      </c>
      <c r="D118" s="2"/>
      <c r="E118" s="2">
        <v>218.403396985559</v>
      </c>
      <c r="F118" s="2">
        <v>15604.657552353799</v>
      </c>
      <c r="G118" s="2"/>
      <c r="H118" s="1">
        <v>-1616.01044377622</v>
      </c>
      <c r="I118" s="1">
        <v>5014.4222788565003</v>
      </c>
      <c r="J118" s="2"/>
      <c r="K118">
        <v>-932.66756267693904</v>
      </c>
      <c r="L118">
        <v>1319.5903059189</v>
      </c>
      <c r="M118" s="2"/>
      <c r="N118">
        <v>-1416.7857359725399</v>
      </c>
      <c r="O118">
        <v>3633.7571109829601</v>
      </c>
      <c r="P118" s="2"/>
      <c r="Q118">
        <v>-1416.7857359725399</v>
      </c>
      <c r="R118">
        <v>3633.7571109829601</v>
      </c>
    </row>
    <row r="119" spans="2:18" x14ac:dyDescent="0.45">
      <c r="B119" s="2">
        <v>-1807.41451027263</v>
      </c>
      <c r="C119" s="2">
        <v>5152.3015644832803</v>
      </c>
      <c r="D119" s="2"/>
      <c r="E119" s="2">
        <v>273.48595799447099</v>
      </c>
      <c r="F119" s="2">
        <v>15310.055425064</v>
      </c>
      <c r="G119" s="2"/>
      <c r="H119" s="1">
        <v>-1613.04774726603</v>
      </c>
      <c r="I119" s="1">
        <v>5362.33032472372</v>
      </c>
      <c r="J119" s="2"/>
      <c r="K119">
        <v>-999.29119502533194</v>
      </c>
      <c r="L119">
        <v>1624.58991436575</v>
      </c>
      <c r="M119" s="2"/>
      <c r="N119">
        <v>-1430.49013236633</v>
      </c>
      <c r="O119">
        <v>3957.5463806571502</v>
      </c>
      <c r="P119" s="2"/>
      <c r="Q119">
        <v>-1430.49013236633</v>
      </c>
      <c r="R119">
        <v>3957.5463806571502</v>
      </c>
    </row>
    <row r="120" spans="2:18" x14ac:dyDescent="0.45">
      <c r="B120" s="2">
        <v>-1796.8749848075799</v>
      </c>
      <c r="C120" s="2">
        <v>5545.7721212770302</v>
      </c>
      <c r="D120" s="2"/>
      <c r="E120" s="2">
        <v>273.48595799447099</v>
      </c>
      <c r="F120" s="2">
        <v>15310.055425064</v>
      </c>
      <c r="G120" s="2"/>
      <c r="H120" s="1">
        <v>-1613.04774726603</v>
      </c>
      <c r="I120" s="1">
        <v>5362.33032472372</v>
      </c>
      <c r="J120" s="2"/>
      <c r="K120">
        <v>-1059.1366349468301</v>
      </c>
      <c r="L120">
        <v>1926.9518460777099</v>
      </c>
      <c r="M120" s="2"/>
      <c r="N120">
        <v>-1440.2093325338401</v>
      </c>
      <c r="O120">
        <v>4224.2030620142796</v>
      </c>
      <c r="P120" s="2"/>
      <c r="Q120">
        <v>-1440.2093325338401</v>
      </c>
      <c r="R120">
        <v>4224.2030620142796</v>
      </c>
    </row>
    <row r="121" spans="2:18" x14ac:dyDescent="0.45">
      <c r="B121" s="2">
        <v>-1796.8749848075799</v>
      </c>
      <c r="C121" s="2">
        <v>5545.7721212770302</v>
      </c>
      <c r="D121" s="2"/>
      <c r="E121" s="2">
        <v>331.30940386726098</v>
      </c>
      <c r="F121" s="2">
        <v>15002.485818032599</v>
      </c>
      <c r="G121" s="2"/>
      <c r="H121" s="1">
        <v>-1612.2045015025999</v>
      </c>
      <c r="I121" s="1">
        <v>5426.7517493838895</v>
      </c>
      <c r="J121" s="2"/>
      <c r="K121">
        <v>-1059.1366349468301</v>
      </c>
      <c r="L121">
        <v>1926.9518460777099</v>
      </c>
      <c r="M121" s="2"/>
      <c r="N121">
        <v>-1441.90241089084</v>
      </c>
      <c r="O121">
        <v>4275.6812872641503</v>
      </c>
      <c r="P121" s="2"/>
      <c r="Q121">
        <v>-1441.90241089084</v>
      </c>
      <c r="R121">
        <v>4275.6812872641503</v>
      </c>
    </row>
    <row r="122" spans="2:18" x14ac:dyDescent="0.45">
      <c r="B122" s="2">
        <v>-1794.67609700356</v>
      </c>
      <c r="C122" s="2">
        <v>5618.3349458337898</v>
      </c>
      <c r="D122" s="2"/>
      <c r="E122" s="2">
        <v>332.48201536214702</v>
      </c>
      <c r="F122" s="2">
        <v>14996.248561652599</v>
      </c>
      <c r="G122" s="2"/>
      <c r="H122" s="1">
        <v>-1607.3304343110899</v>
      </c>
      <c r="I122" s="1">
        <v>5708.2155824659803</v>
      </c>
      <c r="J122" s="2"/>
      <c r="K122">
        <v>-1114.0846510497799</v>
      </c>
      <c r="L122">
        <v>2217.55978207926</v>
      </c>
      <c r="M122" s="2"/>
      <c r="N122">
        <v>-1450.82011168901</v>
      </c>
      <c r="O122">
        <v>4589.8703763883896</v>
      </c>
      <c r="P122" s="2"/>
      <c r="Q122">
        <v>-1450.82011168901</v>
      </c>
      <c r="R122">
        <v>4589.8703763883896</v>
      </c>
    </row>
    <row r="123" spans="2:18" x14ac:dyDescent="0.45">
      <c r="B123" s="2">
        <v>-1784.0433481673599</v>
      </c>
      <c r="C123" s="2">
        <v>5934.3998339787004</v>
      </c>
      <c r="D123" s="2"/>
      <c r="E123" s="2">
        <v>333.36324217267099</v>
      </c>
      <c r="F123" s="2">
        <v>14991.582022675</v>
      </c>
      <c r="G123" s="2"/>
      <c r="H123" s="1">
        <v>-1598.5072515193999</v>
      </c>
      <c r="I123" s="1">
        <v>6054.0707046207799</v>
      </c>
      <c r="J123" s="2"/>
      <c r="K123">
        <v>-1121.3788786321199</v>
      </c>
      <c r="L123">
        <v>2257.3339083830801</v>
      </c>
      <c r="M123" s="2"/>
      <c r="N123">
        <v>-1457.04132172858</v>
      </c>
      <c r="O123">
        <v>4901.6638815932201</v>
      </c>
      <c r="P123" s="2"/>
      <c r="Q123">
        <v>-1457.04132172858</v>
      </c>
      <c r="R123">
        <v>4901.6638815932201</v>
      </c>
    </row>
    <row r="124" spans="2:18" x14ac:dyDescent="0.45">
      <c r="B124" s="2">
        <v>-1768.4923739926301</v>
      </c>
      <c r="C124" s="2">
        <v>6320.7135847486097</v>
      </c>
      <c r="D124" s="2"/>
      <c r="E124" s="2">
        <v>393.78089814239502</v>
      </c>
      <c r="F124" s="2">
        <v>14671.6401607731</v>
      </c>
      <c r="G124" s="2"/>
      <c r="H124" s="1">
        <v>-1586.2328780164801</v>
      </c>
      <c r="I124" s="1">
        <v>6401.3499480077699</v>
      </c>
      <c r="J124" s="2"/>
      <c r="K124">
        <v>-1164.3158340791499</v>
      </c>
      <c r="L124">
        <v>2498.2592322416199</v>
      </c>
      <c r="M124" s="2"/>
      <c r="N124">
        <v>-1457.04132172858</v>
      </c>
      <c r="O124">
        <v>4901.6638815932201</v>
      </c>
      <c r="P124" s="2"/>
      <c r="Q124">
        <v>-1457.04132172858</v>
      </c>
      <c r="R124">
        <v>4901.6638815932201</v>
      </c>
    </row>
    <row r="125" spans="2:18" x14ac:dyDescent="0.45">
      <c r="B125" s="2">
        <v>-1749.82237999222</v>
      </c>
      <c r="C125" s="2">
        <v>6706.4885600950302</v>
      </c>
      <c r="D125" s="2"/>
      <c r="E125" s="2">
        <v>407.73457010457298</v>
      </c>
      <c r="F125" s="2">
        <v>14597.9398255702</v>
      </c>
      <c r="G125" s="2"/>
      <c r="H125" s="1">
        <v>-1586.2328780164801</v>
      </c>
      <c r="I125" s="1">
        <v>6401.3499480077799</v>
      </c>
      <c r="J125" s="2"/>
      <c r="K125">
        <v>-1204.26395177268</v>
      </c>
      <c r="L125">
        <v>2789.6259856707602</v>
      </c>
      <c r="M125" s="2"/>
      <c r="N125">
        <v>-1460.3695902868601</v>
      </c>
      <c r="O125">
        <v>5212.2825025537804</v>
      </c>
      <c r="P125" s="2"/>
      <c r="Q125">
        <v>-1460.3695902868601</v>
      </c>
      <c r="R125">
        <v>5212.2825025537804</v>
      </c>
    </row>
    <row r="126" spans="2:18" x14ac:dyDescent="0.45">
      <c r="B126" s="2">
        <v>-1749.82237999222</v>
      </c>
      <c r="C126" s="2">
        <v>6706.4885600950302</v>
      </c>
      <c r="D126" s="2"/>
      <c r="E126" s="2">
        <v>417.130158022979</v>
      </c>
      <c r="F126" s="2">
        <v>14548.314323344501</v>
      </c>
      <c r="G126" s="2"/>
      <c r="H126" s="1">
        <v>-1578.11635038135</v>
      </c>
      <c r="I126" s="1">
        <v>6588.1959054439603</v>
      </c>
      <c r="J126" s="2"/>
      <c r="K126">
        <v>-1204.26395177268</v>
      </c>
      <c r="L126">
        <v>2789.6259856707602</v>
      </c>
      <c r="M126" s="2"/>
      <c r="N126">
        <v>-1460.3695902868601</v>
      </c>
      <c r="O126">
        <v>5212.2825025537804</v>
      </c>
      <c r="P126" s="2"/>
      <c r="Q126">
        <v>-1460.3695902868601</v>
      </c>
      <c r="R126">
        <v>5212.2825025537804</v>
      </c>
    </row>
    <row r="127" spans="2:18" x14ac:dyDescent="0.45">
      <c r="B127" s="2">
        <v>-1738.40483122353</v>
      </c>
      <c r="C127" s="2">
        <v>6913.21684465831</v>
      </c>
      <c r="D127" s="2"/>
      <c r="E127" s="2">
        <v>457.16235515864003</v>
      </c>
      <c r="F127" s="2">
        <v>14337.2275540927</v>
      </c>
      <c r="G127" s="2"/>
      <c r="H127" s="1">
        <v>-1570.15588663369</v>
      </c>
      <c r="I127" s="1">
        <v>6751.2717335787402</v>
      </c>
      <c r="J127" s="2"/>
      <c r="K127">
        <v>-1237.3875088990301</v>
      </c>
      <c r="L127">
        <v>3084.09667017333</v>
      </c>
      <c r="M127" s="2"/>
      <c r="N127">
        <v>-1460.65183299314</v>
      </c>
      <c r="O127">
        <v>5270.0422058665499</v>
      </c>
      <c r="P127" s="2"/>
      <c r="Q127">
        <v>-1460.65183299314</v>
      </c>
      <c r="R127">
        <v>5270.0422058665499</v>
      </c>
    </row>
    <row r="128" spans="2:18" x14ac:dyDescent="0.45">
      <c r="B128" s="2">
        <v>-1727.6605596135901</v>
      </c>
      <c r="C128" s="2">
        <v>7093.0724107648202</v>
      </c>
      <c r="D128" s="2"/>
      <c r="E128" s="2">
        <v>457.16235515864003</v>
      </c>
      <c r="F128" s="2">
        <v>14337.2275540927</v>
      </c>
      <c r="G128" s="2"/>
      <c r="H128" s="1">
        <v>-1549.8594038664801</v>
      </c>
      <c r="I128" s="1">
        <v>7105.0971972956404</v>
      </c>
      <c r="J128" s="2"/>
      <c r="K128">
        <v>-1237.3875088990301</v>
      </c>
      <c r="L128">
        <v>3084.09667017333</v>
      </c>
      <c r="M128" s="2"/>
      <c r="N128">
        <v>-1460.558788847</v>
      </c>
      <c r="O128">
        <v>5523.19368332865</v>
      </c>
      <c r="P128" s="2"/>
      <c r="Q128">
        <v>-1460.558788847</v>
      </c>
      <c r="R128">
        <v>5523.19368332865</v>
      </c>
    </row>
    <row r="129" spans="2:18" x14ac:dyDescent="0.45">
      <c r="B129" s="2">
        <v>-1701.5533997453199</v>
      </c>
      <c r="C129" s="2">
        <v>7481.94289662754</v>
      </c>
      <c r="D129" s="2"/>
      <c r="E129" s="2">
        <v>522.49499110522004</v>
      </c>
      <c r="F129" s="2">
        <v>13993.574989065401</v>
      </c>
      <c r="G129" s="2"/>
      <c r="H129" s="1">
        <v>-1524.7539609215701</v>
      </c>
      <c r="I129" s="1">
        <v>7464.7139067444896</v>
      </c>
      <c r="J129" s="2"/>
      <c r="K129">
        <v>-1250.1066092686799</v>
      </c>
      <c r="L129">
        <v>3231.16075853959</v>
      </c>
      <c r="M129" s="2"/>
      <c r="N129">
        <v>-1457.3212512765799</v>
      </c>
      <c r="O129">
        <v>5835.9435783479503</v>
      </c>
      <c r="P129" s="2"/>
      <c r="Q129">
        <v>-1457.3212512765799</v>
      </c>
      <c r="R129">
        <v>5835.9435783479503</v>
      </c>
    </row>
    <row r="130" spans="2:18" x14ac:dyDescent="0.45">
      <c r="B130" s="2">
        <v>-1670.84288291967</v>
      </c>
      <c r="C130" s="2">
        <v>7875.3911763690003</v>
      </c>
      <c r="D130" s="2"/>
      <c r="E130" s="2">
        <v>589.718966050164</v>
      </c>
      <c r="F130" s="2">
        <v>13640.898015926199</v>
      </c>
      <c r="G130" s="2"/>
      <c r="H130" s="1">
        <v>-1498.1256113137999</v>
      </c>
      <c r="I130" s="1">
        <v>7788.3605400617898</v>
      </c>
      <c r="J130" s="2"/>
      <c r="K130">
        <v>-1262.53461667959</v>
      </c>
      <c r="L130">
        <v>3384.0532807179402</v>
      </c>
      <c r="M130" s="2"/>
      <c r="N130">
        <v>-1450.35678263206</v>
      </c>
      <c r="O130">
        <v>6151.7238276677899</v>
      </c>
      <c r="P130" s="2"/>
      <c r="Q130">
        <v>-1450.35678263206</v>
      </c>
      <c r="R130">
        <v>6151.7238276677899</v>
      </c>
    </row>
    <row r="131" spans="2:18" x14ac:dyDescent="0.45">
      <c r="B131" s="2">
        <v>-1639.4074415633099</v>
      </c>
      <c r="C131" s="2">
        <v>8228.0736287581803</v>
      </c>
      <c r="D131" s="2"/>
      <c r="E131" s="2">
        <v>639.35361963171704</v>
      </c>
      <c r="F131" s="2">
        <v>13381.0132087618</v>
      </c>
      <c r="G131" s="2"/>
      <c r="H131" s="1">
        <v>-1498.1256113137999</v>
      </c>
      <c r="I131" s="1">
        <v>7788.3605400617998</v>
      </c>
      <c r="J131" s="2"/>
      <c r="K131">
        <v>-1284.8796832733899</v>
      </c>
      <c r="L131">
        <v>3678.4797858827301</v>
      </c>
      <c r="M131" s="2"/>
      <c r="N131">
        <v>-1450.35678263206</v>
      </c>
      <c r="O131">
        <v>6151.7238276677899</v>
      </c>
      <c r="P131" s="2"/>
      <c r="Q131">
        <v>-1450.35678263206</v>
      </c>
      <c r="R131">
        <v>6151.7238276677899</v>
      </c>
    </row>
    <row r="132" spans="2:18" x14ac:dyDescent="0.45">
      <c r="B132" s="2">
        <v>-1639.4074415633099</v>
      </c>
      <c r="C132" s="2">
        <v>8228.0736287581803</v>
      </c>
      <c r="D132" s="2"/>
      <c r="E132" s="2">
        <v>658.83365102882601</v>
      </c>
      <c r="F132" s="2">
        <v>13279.1234467961</v>
      </c>
      <c r="G132" s="2"/>
      <c r="H132" s="1">
        <v>-1494.28758890878</v>
      </c>
      <c r="I132" s="1">
        <v>7831.4059696247696</v>
      </c>
      <c r="J132" s="2"/>
      <c r="K132">
        <v>-1304.5491691372799</v>
      </c>
      <c r="L132">
        <v>3968.5119341147401</v>
      </c>
      <c r="M132" s="2"/>
      <c r="N132">
        <v>-1444.98091234412</v>
      </c>
      <c r="O132">
        <v>6322.3011787743399</v>
      </c>
      <c r="P132" s="2"/>
      <c r="Q132">
        <v>-1444.98091234412</v>
      </c>
      <c r="R132">
        <v>6322.3011787743399</v>
      </c>
    </row>
    <row r="133" spans="2:18" x14ac:dyDescent="0.45">
      <c r="B133" s="2">
        <v>-1634.9570405255499</v>
      </c>
      <c r="C133" s="2">
        <v>8274.8435635515798</v>
      </c>
      <c r="D133" s="2"/>
      <c r="E133" s="2">
        <v>658.83365102882601</v>
      </c>
      <c r="F133" s="2">
        <v>13279.1234467961</v>
      </c>
      <c r="G133" s="2"/>
      <c r="H133" s="1">
        <v>-1458.00751304704</v>
      </c>
      <c r="I133" s="1">
        <v>8205.7874299493706</v>
      </c>
      <c r="J133" s="2"/>
      <c r="K133">
        <v>-1318.87348022785</v>
      </c>
      <c r="L133">
        <v>4209.0794246594896</v>
      </c>
      <c r="M133" s="2"/>
      <c r="N133">
        <v>-1439.33431232149</v>
      </c>
      <c r="O133">
        <v>6471.6329892065096</v>
      </c>
      <c r="P133" s="2"/>
      <c r="Q133">
        <v>-1439.33431232149</v>
      </c>
      <c r="R133">
        <v>6471.6329892065096</v>
      </c>
    </row>
    <row r="134" spans="2:18" x14ac:dyDescent="0.45">
      <c r="B134" s="2">
        <v>-1593.47931078845</v>
      </c>
      <c r="C134" s="2">
        <v>8680.8300948975993</v>
      </c>
      <c r="D134" s="2"/>
      <c r="E134" s="2">
        <v>695.01786588524396</v>
      </c>
      <c r="F134" s="2">
        <v>13090.0974637783</v>
      </c>
      <c r="G134" s="2"/>
      <c r="H134" s="1">
        <v>-1415.0143992164101</v>
      </c>
      <c r="I134" s="1">
        <v>8589.8613329064501</v>
      </c>
      <c r="J134" s="2"/>
      <c r="K134">
        <v>-1321.42538286081</v>
      </c>
      <c r="L134">
        <v>4255.6894452214901</v>
      </c>
      <c r="M134" s="2"/>
      <c r="N134">
        <v>-1423.8623133127301</v>
      </c>
      <c r="O134">
        <v>6796.7841153930003</v>
      </c>
      <c r="P134" s="2"/>
      <c r="Q134">
        <v>-1423.8623133127301</v>
      </c>
      <c r="R134">
        <v>6796.7841153930003</v>
      </c>
    </row>
    <row r="135" spans="2:18" x14ac:dyDescent="0.45">
      <c r="B135" s="2">
        <v>-1545.4034766945699</v>
      </c>
      <c r="C135" s="2">
        <v>9095.8224206852192</v>
      </c>
      <c r="D135" s="2"/>
      <c r="E135" s="2">
        <v>729.88899028412004</v>
      </c>
      <c r="F135" s="2">
        <v>12907.9310524137</v>
      </c>
      <c r="G135" s="2"/>
      <c r="H135" s="1">
        <v>-1364.7696919710099</v>
      </c>
      <c r="I135" s="1">
        <v>8984.0851031192196</v>
      </c>
      <c r="J135" s="2"/>
      <c r="K135">
        <v>-1335.3848860733301</v>
      </c>
      <c r="L135">
        <v>4541.28196893939</v>
      </c>
      <c r="M135" s="2"/>
      <c r="N135">
        <v>-1403.4106713553899</v>
      </c>
      <c r="O135">
        <v>7128.7193908128602</v>
      </c>
      <c r="P135" s="2"/>
      <c r="Q135">
        <v>-1403.4106713553899</v>
      </c>
      <c r="R135">
        <v>7128.7193908128602</v>
      </c>
    </row>
    <row r="136" spans="2:18" x14ac:dyDescent="0.45">
      <c r="B136" s="2">
        <v>-1490.2581471154199</v>
      </c>
      <c r="C136" s="2">
        <v>9520.1389688632698</v>
      </c>
      <c r="D136" s="2"/>
      <c r="E136" s="2">
        <v>802.97970508764195</v>
      </c>
      <c r="F136" s="2">
        <v>12526.781257684201</v>
      </c>
      <c r="G136" s="2"/>
      <c r="H136" s="1">
        <v>-1364.7696919710099</v>
      </c>
      <c r="I136" s="1">
        <v>8984.0851031192196</v>
      </c>
      <c r="J136" s="2"/>
      <c r="K136">
        <v>-1346.29002612459</v>
      </c>
      <c r="L136">
        <v>4826.4821407487598</v>
      </c>
      <c r="M136" s="2"/>
      <c r="N136">
        <v>-1380.7735910193801</v>
      </c>
      <c r="O136">
        <v>7428.6085677260498</v>
      </c>
      <c r="P136" s="2"/>
      <c r="Q136">
        <v>-1380.7735910193801</v>
      </c>
      <c r="R136">
        <v>7428.6085677260498</v>
      </c>
    </row>
    <row r="137" spans="2:18" x14ac:dyDescent="0.45">
      <c r="B137" s="2">
        <v>-1490.2581471154199</v>
      </c>
      <c r="C137" s="2">
        <v>9520.1389688632698</v>
      </c>
      <c r="D137" s="2"/>
      <c r="E137" s="2">
        <v>827.94200272707405</v>
      </c>
      <c r="F137" s="2">
        <v>12396.8158206354</v>
      </c>
      <c r="G137" s="2"/>
      <c r="H137" s="1">
        <v>-1351.9642280121</v>
      </c>
      <c r="I137" s="1">
        <v>9077.3185717439392</v>
      </c>
      <c r="J137" s="2"/>
      <c r="K137">
        <v>-1346.29002612459</v>
      </c>
      <c r="L137">
        <v>4826.4821407487598</v>
      </c>
      <c r="M137" s="2"/>
      <c r="N137">
        <v>-1380.7735910193801</v>
      </c>
      <c r="O137">
        <v>7428.6085677260498</v>
      </c>
      <c r="P137" s="2"/>
      <c r="Q137">
        <v>-1380.7735910193801</v>
      </c>
      <c r="R137">
        <v>7428.6085677260498</v>
      </c>
    </row>
    <row r="138" spans="2:18" x14ac:dyDescent="0.45">
      <c r="B138" s="2">
        <v>-1476.32921034333</v>
      </c>
      <c r="C138" s="2">
        <v>9620.2892741822598</v>
      </c>
      <c r="D138" s="2"/>
      <c r="E138" s="2">
        <v>878.24174415640005</v>
      </c>
      <c r="F138" s="2">
        <v>12134.9317596115</v>
      </c>
      <c r="G138" s="2"/>
      <c r="H138" s="1">
        <v>-1306.51506836249</v>
      </c>
      <c r="I138" s="1">
        <v>9389.3486569791603</v>
      </c>
      <c r="J138" s="2"/>
      <c r="K138">
        <v>-1353.97733460424</v>
      </c>
      <c r="L138">
        <v>5112.4736666134004</v>
      </c>
      <c r="M138" s="2"/>
      <c r="N138">
        <v>-1377.4531771168899</v>
      </c>
      <c r="O138">
        <v>7468.5718677425402</v>
      </c>
      <c r="P138" s="2"/>
      <c r="Q138">
        <v>-1377.4531771168899</v>
      </c>
      <c r="R138">
        <v>7468.5718677425402</v>
      </c>
    </row>
    <row r="139" spans="2:18" x14ac:dyDescent="0.45">
      <c r="B139" s="2">
        <v>-1427.23410002535</v>
      </c>
      <c r="C139" s="2">
        <v>9954.9035126882009</v>
      </c>
      <c r="D139" s="2"/>
      <c r="E139" s="2">
        <v>883.57789569108695</v>
      </c>
      <c r="F139" s="2">
        <v>12107.1711604514</v>
      </c>
      <c r="G139" s="2"/>
      <c r="H139" s="1">
        <v>-1254.8686802340801</v>
      </c>
      <c r="I139" s="1">
        <v>9712.2695525981308</v>
      </c>
      <c r="J139" s="2"/>
      <c r="K139">
        <v>-1353.97733460424</v>
      </c>
      <c r="L139">
        <v>5112.4736666134104</v>
      </c>
      <c r="M139" s="2"/>
      <c r="N139">
        <v>-1345.4847524435099</v>
      </c>
      <c r="O139">
        <v>7817.1106058452197</v>
      </c>
      <c r="P139" s="2"/>
      <c r="Q139">
        <v>-1345.4847524435099</v>
      </c>
      <c r="R139">
        <v>7817.1106058452197</v>
      </c>
    </row>
    <row r="140" spans="2:18" x14ac:dyDescent="0.45">
      <c r="B140" s="2">
        <v>-1384.4782339256401</v>
      </c>
      <c r="C140" s="2">
        <v>10222.4361801055</v>
      </c>
      <c r="D140" s="2"/>
      <c r="E140" s="2">
        <v>883.57789569108797</v>
      </c>
      <c r="F140" s="2">
        <v>12107.1711604514</v>
      </c>
      <c r="G140" s="2"/>
      <c r="H140" s="1">
        <v>-1240.0553751119801</v>
      </c>
      <c r="I140" s="1">
        <v>9804.8902745973701</v>
      </c>
      <c r="J140" s="2"/>
      <c r="K140">
        <v>-1355.0371254766101</v>
      </c>
      <c r="L140">
        <v>5165.8643137666704</v>
      </c>
      <c r="M140" s="2"/>
      <c r="N140">
        <v>-1306.71195101127</v>
      </c>
      <c r="O140">
        <v>8175.8880179216003</v>
      </c>
      <c r="P140" s="2"/>
      <c r="Q140">
        <v>-1306.71195101127</v>
      </c>
      <c r="R140">
        <v>8175.8880179216003</v>
      </c>
    </row>
    <row r="141" spans="2:18" x14ac:dyDescent="0.45">
      <c r="B141" s="2">
        <v>-1356.2288223954699</v>
      </c>
      <c r="C141" s="2">
        <v>10399.198835363401</v>
      </c>
      <c r="D141" s="2"/>
      <c r="E141" s="2">
        <v>955.85058036023202</v>
      </c>
      <c r="F141" s="2">
        <v>11731.445026990301</v>
      </c>
      <c r="G141" s="2"/>
      <c r="H141" s="1">
        <v>-1199.91961772949</v>
      </c>
      <c r="I141" s="1">
        <v>10032.808473355801</v>
      </c>
      <c r="J141" s="2"/>
      <c r="K141">
        <v>-1358.24753920701</v>
      </c>
      <c r="L141">
        <v>5400.44146044216</v>
      </c>
      <c r="M141" s="2"/>
      <c r="N141">
        <v>-1260.54394374516</v>
      </c>
      <c r="O141">
        <v>8545.4695802879105</v>
      </c>
      <c r="P141" s="2"/>
      <c r="Q141">
        <v>-1260.54394374516</v>
      </c>
      <c r="R141">
        <v>8545.4695802879105</v>
      </c>
    </row>
    <row r="142" spans="2:18" x14ac:dyDescent="0.45">
      <c r="B142" s="2">
        <v>-1301.3773719373701</v>
      </c>
      <c r="C142" s="2">
        <v>10712.8229323783</v>
      </c>
      <c r="D142" s="2"/>
      <c r="E142" s="2">
        <v>1036.02109853763</v>
      </c>
      <c r="F142" s="2">
        <v>11315.1879220967</v>
      </c>
      <c r="G142" s="2"/>
      <c r="H142" s="1">
        <v>-1165.2076113446401</v>
      </c>
      <c r="I142" s="1">
        <v>10229.926915525401</v>
      </c>
      <c r="J142" s="2"/>
      <c r="K142">
        <v>-1358.9029534573399</v>
      </c>
      <c r="L142">
        <v>5691.2036163651901</v>
      </c>
      <c r="M142" s="2"/>
      <c r="N142">
        <v>-1260.54394374516</v>
      </c>
      <c r="O142">
        <v>8545.4695802879105</v>
      </c>
      <c r="P142" s="2"/>
      <c r="Q142">
        <v>-1260.54394374516</v>
      </c>
      <c r="R142">
        <v>8545.4695802879105</v>
      </c>
    </row>
    <row r="143" spans="2:18" x14ac:dyDescent="0.45">
      <c r="B143" s="2">
        <v>-1276.91658997632</v>
      </c>
      <c r="C143" s="2">
        <v>10852.682326992999</v>
      </c>
      <c r="D143" s="2"/>
      <c r="E143" s="2">
        <v>1119.0089324763901</v>
      </c>
      <c r="F143" s="2">
        <v>10884.8241227293</v>
      </c>
      <c r="G143" s="2"/>
      <c r="H143" s="1">
        <v>-1118.2782542314301</v>
      </c>
      <c r="I143" s="1">
        <v>10479.9906930528</v>
      </c>
      <c r="J143" s="2"/>
      <c r="K143">
        <v>-1355.7025374156699</v>
      </c>
      <c r="L143">
        <v>5985.5593926655301</v>
      </c>
      <c r="M143" s="2"/>
      <c r="N143">
        <v>-1248.6713644137401</v>
      </c>
      <c r="O143">
        <v>8633.0442789306398</v>
      </c>
      <c r="P143" s="2"/>
      <c r="Q143">
        <v>-1248.6713644137401</v>
      </c>
      <c r="R143">
        <v>8633.0442789306398</v>
      </c>
    </row>
    <row r="144" spans="2:18" x14ac:dyDescent="0.45">
      <c r="B144" s="2">
        <v>-1276.91658997632</v>
      </c>
      <c r="C144" s="2">
        <v>10852.682326992999</v>
      </c>
      <c r="D144" s="2"/>
      <c r="E144" s="2">
        <v>1154.3404457112599</v>
      </c>
      <c r="F144" s="2">
        <v>10700.756489911801</v>
      </c>
      <c r="G144" s="2"/>
      <c r="H144" s="1">
        <v>-1118.2782542314301</v>
      </c>
      <c r="I144" s="1">
        <v>10479.9906930528</v>
      </c>
      <c r="J144" s="2"/>
      <c r="K144">
        <v>-1355.7025374156699</v>
      </c>
      <c r="L144">
        <v>5985.5593926655301</v>
      </c>
      <c r="M144" s="2"/>
      <c r="N144">
        <v>-1206.2590009891901</v>
      </c>
      <c r="O144">
        <v>8926.5739927291797</v>
      </c>
      <c r="P144" s="2"/>
      <c r="Q144">
        <v>-1206.2590009891901</v>
      </c>
      <c r="R144">
        <v>8926.5739927291797</v>
      </c>
    </row>
    <row r="145" spans="2:18" x14ac:dyDescent="0.45">
      <c r="B145" s="2">
        <v>-1227.3921545651799</v>
      </c>
      <c r="C145" s="2">
        <v>11119.2623442161</v>
      </c>
      <c r="D145" s="2"/>
      <c r="E145" s="2">
        <v>1154.3404457112599</v>
      </c>
      <c r="F145" s="2">
        <v>10700.756489911801</v>
      </c>
      <c r="G145" s="2"/>
      <c r="H145" s="1">
        <v>-1091.57825346708</v>
      </c>
      <c r="I145" s="1">
        <v>10618.4047573137</v>
      </c>
      <c r="J145" s="2"/>
      <c r="K145">
        <v>-1352.26848471066</v>
      </c>
      <c r="L145">
        <v>6145.0776332116802</v>
      </c>
      <c r="M145" s="2"/>
      <c r="N145">
        <v>-1166.6656072978799</v>
      </c>
      <c r="O145">
        <v>9174.2084136041994</v>
      </c>
      <c r="P145" s="2"/>
      <c r="Q145">
        <v>-1166.6656072978799</v>
      </c>
      <c r="R145">
        <v>9174.2084136041994</v>
      </c>
    </row>
    <row r="146" spans="2:18" x14ac:dyDescent="0.45">
      <c r="B146" s="2">
        <v>-1190.80829732389</v>
      </c>
      <c r="C146" s="2">
        <v>11311.114136744</v>
      </c>
      <c r="D146" s="2"/>
      <c r="E146" s="2">
        <v>1202.12747732972</v>
      </c>
      <c r="F146" s="2">
        <v>10444.9833906273</v>
      </c>
      <c r="G146" s="2"/>
      <c r="H146" s="1">
        <v>-1083.5649643080701</v>
      </c>
      <c r="I146" s="1">
        <v>10659.9460265589</v>
      </c>
      <c r="J146" s="2"/>
      <c r="K146">
        <v>-1348.2489258943001</v>
      </c>
      <c r="L146">
        <v>6285.1396762968798</v>
      </c>
      <c r="M146" s="2"/>
      <c r="N146">
        <v>-1143.5842567155</v>
      </c>
      <c r="O146">
        <v>9318.5692867600501</v>
      </c>
      <c r="P146" s="2"/>
      <c r="Q146">
        <v>-1143.5842567155</v>
      </c>
      <c r="R146">
        <v>9318.5692867600501</v>
      </c>
    </row>
    <row r="147" spans="2:18" x14ac:dyDescent="0.45">
      <c r="B147" s="2">
        <v>-1144.9471130970101</v>
      </c>
      <c r="C147" s="2">
        <v>11550.582699194299</v>
      </c>
      <c r="D147" s="2"/>
      <c r="E147" s="2">
        <v>1241.2270361774099</v>
      </c>
      <c r="F147" s="2">
        <v>10222.2041714693</v>
      </c>
      <c r="G147" s="2"/>
      <c r="H147" s="1">
        <v>-1011.3739854933</v>
      </c>
      <c r="I147" s="1">
        <v>11032.403852499199</v>
      </c>
      <c r="J147" s="2"/>
      <c r="K147">
        <v>-1336.1426619163999</v>
      </c>
      <c r="L147">
        <v>6591.1048170862496</v>
      </c>
      <c r="M147" s="2"/>
      <c r="N147">
        <v>-1099.75365228957</v>
      </c>
      <c r="O147">
        <v>9566.1036774981803</v>
      </c>
      <c r="P147" s="2"/>
      <c r="Q147">
        <v>-1099.75365228957</v>
      </c>
      <c r="R147">
        <v>9566.1036774981803</v>
      </c>
    </row>
    <row r="148" spans="2:18" x14ac:dyDescent="0.45">
      <c r="B148" s="2">
        <v>-1104.8185768984899</v>
      </c>
      <c r="C148" s="2">
        <v>11760.117691338401</v>
      </c>
      <c r="D148" s="2"/>
      <c r="E148" s="2">
        <v>1278.4507499266799</v>
      </c>
      <c r="F148" s="2">
        <v>10010.113034699099</v>
      </c>
      <c r="G148" s="2"/>
      <c r="H148" s="1">
        <v>-1002.05902048494</v>
      </c>
      <c r="I148" s="1">
        <v>11080.4629268141</v>
      </c>
      <c r="J148" s="2"/>
      <c r="K148">
        <v>-1318.93743507718</v>
      </c>
      <c r="L148">
        <v>6904.5209087605599</v>
      </c>
      <c r="M148" s="2"/>
      <c r="N148">
        <v>-1072.4438141472499</v>
      </c>
      <c r="O148">
        <v>9720.3366440350201</v>
      </c>
      <c r="P148" s="2"/>
      <c r="Q148">
        <v>-1072.4438141472499</v>
      </c>
      <c r="R148">
        <v>9720.3366440350201</v>
      </c>
    </row>
    <row r="149" spans="2:18" x14ac:dyDescent="0.45">
      <c r="B149" s="2">
        <v>-1083.64139297217</v>
      </c>
      <c r="C149" s="2">
        <v>11870.849295869701</v>
      </c>
      <c r="D149" s="2"/>
      <c r="E149" s="2">
        <v>1340.6161512281701</v>
      </c>
      <c r="F149" s="2">
        <v>9620.8145539429697</v>
      </c>
      <c r="G149" s="2"/>
      <c r="H149" s="1">
        <v>-923.382079679718</v>
      </c>
      <c r="I149" s="1">
        <v>11486.810095975299</v>
      </c>
      <c r="J149" s="2"/>
      <c r="K149">
        <v>-1299.0844067282001</v>
      </c>
      <c r="L149">
        <v>7188.5180005822203</v>
      </c>
      <c r="M149" s="2"/>
      <c r="N149">
        <v>-1027.66942541609</v>
      </c>
      <c r="O149">
        <v>9956.8901686180907</v>
      </c>
      <c r="P149" s="2"/>
      <c r="Q149">
        <v>-1027.66942541609</v>
      </c>
      <c r="R149">
        <v>9956.8901686180907</v>
      </c>
    </row>
    <row r="150" spans="2:18" x14ac:dyDescent="0.45">
      <c r="B150" s="2">
        <v>-1021.62249718795</v>
      </c>
      <c r="C150" s="2">
        <v>12195.1347091397</v>
      </c>
      <c r="D150" s="2"/>
      <c r="E150" s="2">
        <v>1346.38207329173</v>
      </c>
      <c r="F150" s="2">
        <v>9584.7066120250201</v>
      </c>
      <c r="G150" s="2"/>
      <c r="H150" s="1">
        <v>-852.51440964967696</v>
      </c>
      <c r="I150" s="1">
        <v>11853.227153060399</v>
      </c>
      <c r="J150" s="2"/>
      <c r="K150">
        <v>-1299.0844067282001</v>
      </c>
      <c r="L150">
        <v>7188.5180005822203</v>
      </c>
      <c r="M150" s="2"/>
      <c r="N150">
        <v>-1027.66942541609</v>
      </c>
      <c r="O150">
        <v>9956.8901686180907</v>
      </c>
      <c r="P150" s="2"/>
      <c r="Q150">
        <v>-1027.66942541609</v>
      </c>
      <c r="R150">
        <v>9956.8901686180907</v>
      </c>
    </row>
    <row r="151" spans="2:18" x14ac:dyDescent="0.45">
      <c r="B151" s="2">
        <v>-946.503653809664</v>
      </c>
      <c r="C151" s="2">
        <v>12588.4840588563</v>
      </c>
      <c r="D151" s="2"/>
      <c r="E151" s="2">
        <v>1393.0522947853699</v>
      </c>
      <c r="F151" s="2">
        <v>9264.8361920381103</v>
      </c>
      <c r="G151" s="2"/>
      <c r="H151" s="1">
        <v>-852.51440964967605</v>
      </c>
      <c r="I151" s="1">
        <v>11853.227153060399</v>
      </c>
      <c r="J151" s="2"/>
      <c r="K151">
        <v>-1296.1250301535599</v>
      </c>
      <c r="L151">
        <v>7226.4196997732097</v>
      </c>
      <c r="M151" s="2"/>
      <c r="N151">
        <v>-994.50946566769596</v>
      </c>
      <c r="O151">
        <v>10127.114172007099</v>
      </c>
      <c r="P151" s="2"/>
      <c r="Q151">
        <v>-994.50946566769596</v>
      </c>
      <c r="R151">
        <v>10127.114172007099</v>
      </c>
    </row>
    <row r="152" spans="2:18" x14ac:dyDescent="0.45">
      <c r="B152" s="2">
        <v>-946.503653809664</v>
      </c>
      <c r="C152" s="2">
        <v>12588.4840588563</v>
      </c>
      <c r="D152" s="2"/>
      <c r="E152" s="2">
        <v>1406.21954605868</v>
      </c>
      <c r="F152" s="2">
        <v>9169.2399509905299</v>
      </c>
      <c r="G152" s="2"/>
      <c r="H152" s="1">
        <v>-850.87182369287598</v>
      </c>
      <c r="I152" s="1">
        <v>11861.725207145901</v>
      </c>
      <c r="J152" s="2"/>
      <c r="K152">
        <v>-1267.09624518428</v>
      </c>
      <c r="L152">
        <v>7557.9371638464099</v>
      </c>
      <c r="M152" s="2"/>
      <c r="N152">
        <v>-936.84306333892198</v>
      </c>
      <c r="O152">
        <v>10421.600848669101</v>
      </c>
      <c r="P152" s="2"/>
      <c r="Q152">
        <v>-936.84306333892198</v>
      </c>
      <c r="R152">
        <v>10421.600848669101</v>
      </c>
    </row>
    <row r="153" spans="2:18" x14ac:dyDescent="0.45">
      <c r="B153" s="2">
        <v>-942.72166786551395</v>
      </c>
      <c r="C153" s="2">
        <v>12608.303613627801</v>
      </c>
      <c r="D153" s="2"/>
      <c r="E153" s="2">
        <v>1406.21954605868</v>
      </c>
      <c r="F153" s="2">
        <v>9169.2399509905299</v>
      </c>
      <c r="G153" s="2"/>
      <c r="H153" s="1">
        <v>-847.28438284993399</v>
      </c>
      <c r="I153" s="1">
        <v>11880.2851285831</v>
      </c>
      <c r="J153" s="2"/>
      <c r="K153">
        <v>-1231.1929329767199</v>
      </c>
      <c r="L153">
        <v>7900.08353586662</v>
      </c>
      <c r="M153" s="2"/>
      <c r="N153">
        <v>-916.72687648004705</v>
      </c>
      <c r="O153">
        <v>10524.328759132501</v>
      </c>
      <c r="P153" s="2"/>
      <c r="Q153">
        <v>-916.72687648004705</v>
      </c>
      <c r="R153">
        <v>10524.328759132501</v>
      </c>
    </row>
    <row r="154" spans="2:18" x14ac:dyDescent="0.45">
      <c r="B154" s="2">
        <v>-940.95252384683999</v>
      </c>
      <c r="C154" s="2">
        <v>12617.5748397229</v>
      </c>
      <c r="D154" s="2"/>
      <c r="E154" s="2">
        <v>1458.05855327214</v>
      </c>
      <c r="F154" s="2">
        <v>8764.6878226864192</v>
      </c>
      <c r="G154" s="2"/>
      <c r="H154" s="1">
        <v>-785.738207599107</v>
      </c>
      <c r="I154" s="1">
        <v>12198.918079699701</v>
      </c>
      <c r="J154" s="2"/>
      <c r="K154">
        <v>-1187.90957853394</v>
      </c>
      <c r="L154">
        <v>8253.1251726442206</v>
      </c>
      <c r="M154" s="2"/>
      <c r="N154">
        <v>-906.02341632233799</v>
      </c>
      <c r="O154">
        <v>10579.0280114899</v>
      </c>
      <c r="P154" s="2"/>
      <c r="Q154">
        <v>-906.02341632233799</v>
      </c>
      <c r="R154">
        <v>10579.0280114899</v>
      </c>
    </row>
    <row r="155" spans="2:18" x14ac:dyDescent="0.45">
      <c r="B155" s="2">
        <v>-906.37699130296505</v>
      </c>
      <c r="C155" s="2">
        <v>12798.930451161001</v>
      </c>
      <c r="D155" s="2"/>
      <c r="E155" s="2">
        <v>1502.76716207342</v>
      </c>
      <c r="F155" s="2">
        <v>8369.8175319428301</v>
      </c>
      <c r="G155" s="2"/>
      <c r="H155" s="1">
        <v>-773.55719374738101</v>
      </c>
      <c r="I155" s="1">
        <v>12261.9808512749</v>
      </c>
      <c r="J155" s="2"/>
      <c r="K155">
        <v>-1187.90957853394</v>
      </c>
      <c r="L155">
        <v>8253.1251726442206</v>
      </c>
      <c r="M155" s="2"/>
      <c r="N155">
        <v>-841.80265537607795</v>
      </c>
      <c r="O155">
        <v>10907.223525633701</v>
      </c>
      <c r="P155" s="2"/>
      <c r="Q155">
        <v>-841.80265537607795</v>
      </c>
      <c r="R155">
        <v>10907.223525633701</v>
      </c>
    </row>
    <row r="156" spans="2:18" x14ac:dyDescent="0.45">
      <c r="B156" s="2">
        <v>-862.58131674739002</v>
      </c>
      <c r="C156" s="2">
        <v>13028.647558982701</v>
      </c>
      <c r="D156" s="2"/>
      <c r="E156" s="2">
        <v>1540.80184809155</v>
      </c>
      <c r="F156" s="2">
        <v>7984.3993640607896</v>
      </c>
      <c r="G156" s="2"/>
      <c r="H156" s="1">
        <v>-702.03156517038099</v>
      </c>
      <c r="I156" s="1">
        <v>12632.7922334983</v>
      </c>
      <c r="J156" s="2"/>
      <c r="K156">
        <v>-1176.70778807479</v>
      </c>
      <c r="L156">
        <v>8336.8696000101208</v>
      </c>
      <c r="M156" s="2"/>
      <c r="N156">
        <v>-774.465184862299</v>
      </c>
      <c r="O156">
        <v>11251.6093159181</v>
      </c>
      <c r="P156" s="2"/>
      <c r="Q156">
        <v>-774.465184862299</v>
      </c>
      <c r="R156">
        <v>11251.6093159181</v>
      </c>
    </row>
    <row r="157" spans="2:18" x14ac:dyDescent="0.45">
      <c r="B157" s="2">
        <v>-786.32018387831397</v>
      </c>
      <c r="C157" s="2">
        <v>13429.371011225699</v>
      </c>
      <c r="D157" s="2"/>
      <c r="E157" s="2">
        <v>1544.8233492378999</v>
      </c>
      <c r="F157" s="2">
        <v>7940.1424323771398</v>
      </c>
      <c r="G157" s="2"/>
      <c r="H157" s="1">
        <v>-632.578567351684</v>
      </c>
      <c r="I157" s="1">
        <v>12993.416021549199</v>
      </c>
      <c r="J157" s="2"/>
      <c r="K157">
        <v>-1136.4833801529801</v>
      </c>
      <c r="L157">
        <v>8617.8679161021792</v>
      </c>
      <c r="M157" s="2"/>
      <c r="N157">
        <v>-774.465184862299</v>
      </c>
      <c r="O157">
        <v>11251.6093159181</v>
      </c>
      <c r="P157" s="2"/>
      <c r="Q157">
        <v>-774.465184862299</v>
      </c>
      <c r="R157">
        <v>11251.6093159181</v>
      </c>
    </row>
    <row r="158" spans="2:18" x14ac:dyDescent="0.45">
      <c r="B158" s="2">
        <v>-712.01895813338899</v>
      </c>
      <c r="C158" s="2">
        <v>13820.57379794</v>
      </c>
      <c r="D158" s="2"/>
      <c r="E158" s="2">
        <v>1544.8233492378999</v>
      </c>
      <c r="F158" s="2">
        <v>7940.1424323771398</v>
      </c>
      <c r="G158" s="2"/>
      <c r="H158" s="1">
        <v>-632.578567351684</v>
      </c>
      <c r="I158" s="1">
        <v>12993.416021549199</v>
      </c>
      <c r="J158" s="2"/>
      <c r="K158">
        <v>-1100.7184119946</v>
      </c>
      <c r="L158">
        <v>8841.9865107873793</v>
      </c>
      <c r="M158" s="2"/>
      <c r="N158">
        <v>-773.09209475135799</v>
      </c>
      <c r="O158">
        <v>11258.6347163147</v>
      </c>
      <c r="P158" s="2"/>
      <c r="Q158">
        <v>-773.09209475135799</v>
      </c>
      <c r="R158">
        <v>11258.6347163147</v>
      </c>
    </row>
    <row r="159" spans="2:18" x14ac:dyDescent="0.45">
      <c r="B159" s="2">
        <v>-712.01895813338797</v>
      </c>
      <c r="C159" s="2">
        <v>13820.57379794</v>
      </c>
      <c r="D159" s="2"/>
      <c r="E159" s="2">
        <v>1572.92275271265</v>
      </c>
      <c r="F159" s="2">
        <v>7606.9224870260095</v>
      </c>
      <c r="G159" s="2"/>
      <c r="H159" s="1">
        <v>-613.55336909613902</v>
      </c>
      <c r="I159" s="1">
        <v>13092.308732122599</v>
      </c>
      <c r="J159" s="2"/>
      <c r="K159">
        <v>-1076.42522607571</v>
      </c>
      <c r="L159">
        <v>8994.2180090641305</v>
      </c>
      <c r="M159" s="2"/>
      <c r="N159">
        <v>-769.50180403018203</v>
      </c>
      <c r="O159">
        <v>11277.0043991603</v>
      </c>
      <c r="P159" s="2"/>
      <c r="Q159">
        <v>-769.50180403018203</v>
      </c>
      <c r="R159">
        <v>11277.0043991603</v>
      </c>
    </row>
    <row r="160" spans="2:18" x14ac:dyDescent="0.45">
      <c r="B160" s="2">
        <v>-691.61756458741399</v>
      </c>
      <c r="C160" s="2">
        <v>13928.1382847972</v>
      </c>
      <c r="D160" s="2"/>
      <c r="E160" s="2">
        <v>1599.94783708106</v>
      </c>
      <c r="F160" s="2">
        <v>7235.2980098190401</v>
      </c>
      <c r="G160" s="2"/>
      <c r="H160" s="1">
        <v>-565.11112500091701</v>
      </c>
      <c r="I160" s="1">
        <v>13344.3423888576</v>
      </c>
      <c r="J160" s="2"/>
      <c r="K160">
        <v>-1035.9638431624701</v>
      </c>
      <c r="L160">
        <v>9222.1778843560496</v>
      </c>
      <c r="M160" s="2"/>
      <c r="N160">
        <v>-703.99795803237396</v>
      </c>
      <c r="O160">
        <v>11612.314753901001</v>
      </c>
      <c r="P160" s="2"/>
      <c r="Q160">
        <v>-703.99795803237396</v>
      </c>
      <c r="R160">
        <v>11612.314753901001</v>
      </c>
    </row>
    <row r="161" spans="2:18" x14ac:dyDescent="0.45">
      <c r="B161" s="2">
        <v>-639.56742966499996</v>
      </c>
      <c r="C161" s="2">
        <v>14202.8890893607</v>
      </c>
      <c r="D161" s="2"/>
      <c r="E161" s="2">
        <v>1622.23694964578</v>
      </c>
      <c r="F161" s="2">
        <v>6869.0215515558302</v>
      </c>
      <c r="G161" s="2"/>
      <c r="H161" s="1">
        <v>-499.58772385886698</v>
      </c>
      <c r="I161" s="1">
        <v>13685.837326987201</v>
      </c>
      <c r="J161" s="2"/>
      <c r="K161">
        <v>-1007.86566058383</v>
      </c>
      <c r="L161">
        <v>9380.4833533087694</v>
      </c>
      <c r="M161" s="2"/>
      <c r="N161">
        <v>-699.63103496585404</v>
      </c>
      <c r="O161">
        <v>11634.6687775504</v>
      </c>
      <c r="P161" s="2"/>
      <c r="Q161">
        <v>-699.63103496585404</v>
      </c>
      <c r="R161">
        <v>11634.6687775504</v>
      </c>
    </row>
    <row r="162" spans="2:18" x14ac:dyDescent="0.45">
      <c r="B162" s="2">
        <v>-568.89857748892098</v>
      </c>
      <c r="C162" s="2">
        <v>14576.739885545199</v>
      </c>
      <c r="D162" s="2"/>
      <c r="E162" s="2">
        <v>1631.1333498547799</v>
      </c>
      <c r="F162" s="2">
        <v>6700.0923579974296</v>
      </c>
      <c r="G162" s="2"/>
      <c r="H162" s="1">
        <v>-436.018394270486</v>
      </c>
      <c r="I162" s="1">
        <v>14017.913773500301</v>
      </c>
      <c r="J162" s="2"/>
      <c r="K162">
        <v>-964.591467869913</v>
      </c>
      <c r="L162">
        <v>9608.0361208378999</v>
      </c>
      <c r="M162" s="2"/>
      <c r="N162">
        <v>-632.03779718821704</v>
      </c>
      <c r="O162">
        <v>11981.0108593574</v>
      </c>
      <c r="P162" s="2"/>
      <c r="Q162">
        <v>-632.03779718821704</v>
      </c>
      <c r="R162">
        <v>11981.0108593574</v>
      </c>
    </row>
    <row r="163" spans="2:18" x14ac:dyDescent="0.45">
      <c r="B163" s="2">
        <v>-499.99398605617603</v>
      </c>
      <c r="C163" s="2">
        <v>14942.3135519557</v>
      </c>
      <c r="D163" s="2"/>
      <c r="E163" s="2">
        <v>1640.2980312146999</v>
      </c>
      <c r="F163" s="2">
        <v>6506.6677410248103</v>
      </c>
      <c r="G163" s="2"/>
      <c r="H163" s="1">
        <v>-436.018394270486</v>
      </c>
      <c r="I163" s="1">
        <v>14017.913773500301</v>
      </c>
      <c r="J163" s="2"/>
      <c r="K163">
        <v>-964.591467869913</v>
      </c>
      <c r="L163">
        <v>9608.0361208378999</v>
      </c>
      <c r="M163" s="2"/>
      <c r="N163">
        <v>-566.61079654203502</v>
      </c>
      <c r="O163">
        <v>12316.619514853601</v>
      </c>
      <c r="P163" s="2"/>
      <c r="Q163">
        <v>-566.61079654203502</v>
      </c>
      <c r="R163">
        <v>12316.619514853601</v>
      </c>
    </row>
    <row r="164" spans="2:18" x14ac:dyDescent="0.45">
      <c r="B164" s="2">
        <v>-499.99398605617603</v>
      </c>
      <c r="C164" s="2">
        <v>14942.3135519557</v>
      </c>
      <c r="D164" s="2"/>
      <c r="E164" s="2">
        <v>1640.2980312146999</v>
      </c>
      <c r="F164" s="2">
        <v>6506.6677410248103</v>
      </c>
      <c r="G164" s="2"/>
      <c r="H164" s="1">
        <v>-397.13013891745402</v>
      </c>
      <c r="I164" s="1">
        <v>14221.5004644816</v>
      </c>
      <c r="J164" s="2"/>
      <c r="K164">
        <v>-932.51286957506704</v>
      </c>
      <c r="L164">
        <v>9771.7768506259199</v>
      </c>
      <c r="M164" s="2"/>
      <c r="N164">
        <v>-566.610796542034</v>
      </c>
      <c r="O164">
        <v>12316.619514853601</v>
      </c>
      <c r="P164" s="2"/>
      <c r="Q164">
        <v>-566.610796542034</v>
      </c>
      <c r="R164">
        <v>12316.619514853601</v>
      </c>
    </row>
    <row r="165" spans="2:18" x14ac:dyDescent="0.45">
      <c r="B165" s="2">
        <v>-457.64448931610099</v>
      </c>
      <c r="C165" s="2">
        <v>15167.6034050256</v>
      </c>
      <c r="D165" s="2"/>
      <c r="E165" s="2">
        <v>1654.6008113590101</v>
      </c>
      <c r="F165" s="2">
        <v>6146.6673570726398</v>
      </c>
      <c r="G165" s="2"/>
      <c r="H165" s="1">
        <v>-384.95068188513898</v>
      </c>
      <c r="I165" s="1">
        <v>14285.357181634899</v>
      </c>
      <c r="J165" s="2"/>
      <c r="K165">
        <v>-907.449352800204</v>
      </c>
      <c r="L165">
        <v>9899.0067263517794</v>
      </c>
      <c r="M165" s="2"/>
      <c r="N165">
        <v>-548.72839900303904</v>
      </c>
      <c r="O165">
        <v>12408.418236717</v>
      </c>
      <c r="P165" s="2"/>
      <c r="Q165">
        <v>-548.72839900303904</v>
      </c>
      <c r="R165">
        <v>12408.418236717</v>
      </c>
    </row>
    <row r="166" spans="2:18" x14ac:dyDescent="0.45">
      <c r="B166" s="2">
        <v>-442.49148397486698</v>
      </c>
      <c r="C166" s="2">
        <v>15248.3620447346</v>
      </c>
      <c r="D166" s="2"/>
      <c r="E166" s="2">
        <v>1665.6495830502599</v>
      </c>
      <c r="F166" s="2">
        <v>5786.7107054595399</v>
      </c>
      <c r="G166" s="2"/>
      <c r="H166" s="1">
        <v>-374.473576076521</v>
      </c>
      <c r="I166" s="1">
        <v>14340.2884959316</v>
      </c>
      <c r="J166" s="2"/>
      <c r="K166">
        <v>-857.32231925047802</v>
      </c>
      <c r="L166">
        <v>10153.4664778034</v>
      </c>
      <c r="M166" s="2"/>
      <c r="N166">
        <v>-503.282168810222</v>
      </c>
      <c r="O166">
        <v>12641.8679223462</v>
      </c>
      <c r="P166" s="2"/>
      <c r="Q166">
        <v>-503.282168810222</v>
      </c>
      <c r="R166">
        <v>12641.8679223462</v>
      </c>
    </row>
    <row r="167" spans="2:18" x14ac:dyDescent="0.45">
      <c r="B167" s="2">
        <v>-432.89202290846401</v>
      </c>
      <c r="C167" s="2">
        <v>15299.522814509701</v>
      </c>
      <c r="D167" s="2"/>
      <c r="E167" s="2">
        <v>1672.4733283051701</v>
      </c>
      <c r="F167" s="2">
        <v>5492.8293290454303</v>
      </c>
      <c r="G167" s="2"/>
      <c r="H167" s="1">
        <v>-327.91674037278602</v>
      </c>
      <c r="I167" s="1">
        <v>14584.949871995201</v>
      </c>
      <c r="J167" s="2"/>
      <c r="K167">
        <v>-829.77498989848402</v>
      </c>
      <c r="L167">
        <v>10293.3786071833</v>
      </c>
      <c r="M167" s="2"/>
      <c r="N167">
        <v>-442.03158066902699</v>
      </c>
      <c r="O167">
        <v>12956.8936105957</v>
      </c>
      <c r="P167" s="2"/>
      <c r="Q167">
        <v>-442.03158066902699</v>
      </c>
      <c r="R167">
        <v>12956.8936105957</v>
      </c>
    </row>
    <row r="168" spans="2:18" x14ac:dyDescent="0.45">
      <c r="B168" s="2">
        <v>-409.35032101890903</v>
      </c>
      <c r="C168" s="2">
        <v>15425.3434157796</v>
      </c>
      <c r="D168" s="2"/>
      <c r="E168" s="2">
        <v>1673.7757507313099</v>
      </c>
      <c r="F168" s="2">
        <v>5425.4840235935499</v>
      </c>
      <c r="G168" s="2"/>
      <c r="H168" s="1">
        <v>-315.09674213552501</v>
      </c>
      <c r="I168" s="1">
        <v>14652.3203958387</v>
      </c>
      <c r="J168" s="2"/>
      <c r="K168">
        <v>-785.01057970149395</v>
      </c>
      <c r="L168">
        <v>10520.735817425601</v>
      </c>
      <c r="M168" s="2"/>
      <c r="N168">
        <v>-382.892684102126</v>
      </c>
      <c r="O168">
        <v>13261.5667980382</v>
      </c>
      <c r="P168" s="2"/>
      <c r="Q168">
        <v>-382.892684102126</v>
      </c>
      <c r="R168">
        <v>13261.5667980382</v>
      </c>
    </row>
    <row r="169" spans="2:18" x14ac:dyDescent="0.45">
      <c r="B169" s="2">
        <v>-367.69961767585198</v>
      </c>
      <c r="C169" s="2">
        <v>15647.949094949399</v>
      </c>
      <c r="D169" s="2"/>
      <c r="E169" s="2">
        <v>1673.7757507313099</v>
      </c>
      <c r="F169" s="2">
        <v>5425.4840235935499</v>
      </c>
      <c r="G169" s="2"/>
      <c r="H169" s="1">
        <v>-258.12204626182802</v>
      </c>
      <c r="I169" s="1">
        <v>14952.9239679482</v>
      </c>
      <c r="J169" s="2"/>
      <c r="K169">
        <v>-720.13068178994104</v>
      </c>
      <c r="L169">
        <v>10850.442601323201</v>
      </c>
      <c r="M169" s="2"/>
      <c r="N169">
        <v>-382.892684102126</v>
      </c>
      <c r="O169">
        <v>13261.5667980382</v>
      </c>
      <c r="P169" s="2"/>
      <c r="Q169">
        <v>-382.892684102126</v>
      </c>
      <c r="R169">
        <v>13261.5667980382</v>
      </c>
    </row>
    <row r="170" spans="2:18" x14ac:dyDescent="0.45">
      <c r="B170" s="2">
        <v>-304.60885875823499</v>
      </c>
      <c r="C170" s="2">
        <v>15986.762209824699</v>
      </c>
      <c r="D170" s="2"/>
      <c r="E170" s="2">
        <v>1679.2707425219</v>
      </c>
      <c r="F170" s="2">
        <v>5061.6646957822604</v>
      </c>
      <c r="G170" s="2"/>
      <c r="H170" s="1">
        <v>-258.12204626182699</v>
      </c>
      <c r="I170" s="1">
        <v>14952.9239679482</v>
      </c>
      <c r="J170" s="2"/>
      <c r="K170">
        <v>-720.13068178994104</v>
      </c>
      <c r="L170">
        <v>10850.442601323201</v>
      </c>
      <c r="M170" s="2"/>
      <c r="N170">
        <v>-346.87866408820202</v>
      </c>
      <c r="O170">
        <v>13447.3984999575</v>
      </c>
      <c r="P170" s="2"/>
      <c r="Q170">
        <v>-346.87866408820202</v>
      </c>
      <c r="R170">
        <v>13447.3984999575</v>
      </c>
    </row>
    <row r="171" spans="2:18" x14ac:dyDescent="0.45">
      <c r="B171" s="2">
        <v>-304.60885875823499</v>
      </c>
      <c r="C171" s="2">
        <v>15986.762209824699</v>
      </c>
      <c r="D171" s="2"/>
      <c r="E171" s="2">
        <v>1679.2707425219</v>
      </c>
      <c r="F171" s="2">
        <v>5061.6646957822504</v>
      </c>
      <c r="G171" s="2"/>
      <c r="H171" s="1">
        <v>-205.12518357362899</v>
      </c>
      <c r="I171" s="1">
        <v>15233.926955975299</v>
      </c>
      <c r="J171" s="2"/>
      <c r="K171">
        <v>-719.87457246245594</v>
      </c>
      <c r="L171">
        <v>10851.7445011483</v>
      </c>
      <c r="M171" s="2"/>
      <c r="N171">
        <v>-335.45675473043798</v>
      </c>
      <c r="O171">
        <v>13506.400139511499</v>
      </c>
      <c r="P171" s="2"/>
      <c r="Q171">
        <v>-335.45675473043798</v>
      </c>
      <c r="R171">
        <v>13506.400139511499</v>
      </c>
    </row>
    <row r="172" spans="2:18" x14ac:dyDescent="0.45">
      <c r="B172" s="2">
        <v>-245.301268148248</v>
      </c>
      <c r="C172" s="2">
        <v>16307.1217131306</v>
      </c>
      <c r="D172" s="2"/>
      <c r="E172" s="2">
        <v>1682.4664314893701</v>
      </c>
      <c r="F172" s="2">
        <v>4693.30003687506</v>
      </c>
      <c r="G172" s="2"/>
      <c r="H172" s="1">
        <v>-203.898825710214</v>
      </c>
      <c r="I172" s="1">
        <v>15240.448846006901</v>
      </c>
      <c r="J172" s="2"/>
      <c r="K172">
        <v>-715.35292837675797</v>
      </c>
      <c r="L172">
        <v>10874.729714932701</v>
      </c>
      <c r="M172" s="2"/>
      <c r="N172">
        <v>-325.96255197726799</v>
      </c>
      <c r="O172">
        <v>13555.443912417601</v>
      </c>
      <c r="P172" s="2"/>
      <c r="Q172">
        <v>-325.96255197726799</v>
      </c>
      <c r="R172">
        <v>13555.443912417601</v>
      </c>
    </row>
    <row r="173" spans="2:18" x14ac:dyDescent="0.45">
      <c r="B173" s="2">
        <v>-243.92017089994499</v>
      </c>
      <c r="C173" s="2">
        <v>16314.6077534745</v>
      </c>
      <c r="D173" s="2"/>
      <c r="E173" s="2">
        <v>1683.68559627434</v>
      </c>
      <c r="F173" s="2">
        <v>4318.28566194006</v>
      </c>
      <c r="G173" s="2"/>
      <c r="H173" s="1">
        <v>-152.92562341488301</v>
      </c>
      <c r="I173" s="1">
        <v>15512.5122166249</v>
      </c>
      <c r="J173" s="2"/>
      <c r="K173">
        <v>-648.16683256813803</v>
      </c>
      <c r="L173">
        <v>11216.381972004299</v>
      </c>
      <c r="M173" s="2"/>
      <c r="N173">
        <v>-271.41500286628701</v>
      </c>
      <c r="O173">
        <v>13837.7017772831</v>
      </c>
      <c r="P173" s="2"/>
      <c r="Q173">
        <v>-271.41500286628701</v>
      </c>
      <c r="R173">
        <v>13837.7017772831</v>
      </c>
    </row>
    <row r="174" spans="2:18" x14ac:dyDescent="0.45">
      <c r="B174" s="2">
        <v>-186.07464700218199</v>
      </c>
      <c r="C174" s="2">
        <v>16629.449478140501</v>
      </c>
      <c r="D174" s="2"/>
      <c r="E174" s="2">
        <v>1683.71928799793</v>
      </c>
      <c r="F174" s="2">
        <v>4256.4534512825703</v>
      </c>
      <c r="G174" s="2"/>
      <c r="H174" s="1">
        <v>-148.3878367799</v>
      </c>
      <c r="I174" s="1">
        <v>15536.948852867699</v>
      </c>
      <c r="J174" s="2"/>
      <c r="K174">
        <v>-634.65523320239197</v>
      </c>
      <c r="L174">
        <v>11285.139816107299</v>
      </c>
      <c r="M174" s="2"/>
      <c r="N174">
        <v>-260.92685895461602</v>
      </c>
      <c r="O174">
        <v>13892.1361668072</v>
      </c>
      <c r="P174" s="2"/>
      <c r="Q174">
        <v>-260.92685895461602</v>
      </c>
      <c r="R174">
        <v>13892.1361668072</v>
      </c>
    </row>
    <row r="175" spans="2:18" x14ac:dyDescent="0.45">
      <c r="B175" s="2">
        <v>-131.69932908586901</v>
      </c>
      <c r="C175" s="2">
        <v>16928.3479368878</v>
      </c>
      <c r="D175" s="2"/>
      <c r="E175" s="2">
        <v>1683.5605764998299</v>
      </c>
      <c r="F175" s="2">
        <v>4145.2642877042499</v>
      </c>
      <c r="G175" s="2"/>
      <c r="H175" s="1">
        <v>-105.89765283415301</v>
      </c>
      <c r="I175" s="1">
        <v>15765.7646285961</v>
      </c>
      <c r="J175" s="2"/>
      <c r="K175">
        <v>-583.31115561255604</v>
      </c>
      <c r="L175">
        <v>11546.419623698899</v>
      </c>
      <c r="M175" s="2"/>
      <c r="N175">
        <v>-219.51912195269301</v>
      </c>
      <c r="O175">
        <v>14107.045964408801</v>
      </c>
      <c r="P175" s="2"/>
      <c r="Q175">
        <v>-219.51912195269301</v>
      </c>
      <c r="R175">
        <v>14107.045964408801</v>
      </c>
    </row>
    <row r="176" spans="2:18" x14ac:dyDescent="0.45">
      <c r="B176" s="2">
        <v>-104.854917976476</v>
      </c>
      <c r="C176" s="2">
        <v>17077.9476297074</v>
      </c>
      <c r="D176" s="2"/>
      <c r="E176" s="2">
        <v>1683.2594637171301</v>
      </c>
      <c r="F176" s="2">
        <v>3934.3124735480401</v>
      </c>
      <c r="G176" s="2"/>
      <c r="H176" s="1">
        <v>-63.773556292922898</v>
      </c>
      <c r="I176" s="1">
        <v>15995.5601325517</v>
      </c>
      <c r="J176" s="2"/>
      <c r="K176">
        <v>-520.68688050701905</v>
      </c>
      <c r="L176">
        <v>11865.359633952001</v>
      </c>
      <c r="M176" s="2"/>
      <c r="N176">
        <v>-219.51912195269301</v>
      </c>
      <c r="O176">
        <v>14107.045964408801</v>
      </c>
      <c r="P176" s="2"/>
      <c r="Q176">
        <v>-219.51912195269301</v>
      </c>
      <c r="R176">
        <v>14107.045964408801</v>
      </c>
    </row>
    <row r="177" spans="2:18" x14ac:dyDescent="0.45">
      <c r="B177" s="2">
        <v>-81.671108382000895</v>
      </c>
      <c r="C177" s="2">
        <v>17207.147364415199</v>
      </c>
      <c r="D177" s="2"/>
      <c r="E177" s="2">
        <v>1681.7666631885199</v>
      </c>
      <c r="F177" s="2">
        <v>3587.7198268601901</v>
      </c>
      <c r="G177" s="2"/>
      <c r="H177" s="1">
        <v>-63.773556292922599</v>
      </c>
      <c r="I177" s="1">
        <v>15995.5601325518</v>
      </c>
      <c r="J177" s="2"/>
      <c r="K177">
        <v>-520.68688050701803</v>
      </c>
      <c r="L177">
        <v>11865.359633952001</v>
      </c>
      <c r="M177" s="2"/>
      <c r="N177">
        <v>-171.76272509164099</v>
      </c>
      <c r="O177">
        <v>14355.850825661701</v>
      </c>
      <c r="P177" s="2"/>
      <c r="Q177">
        <v>-171.76272509164099</v>
      </c>
      <c r="R177">
        <v>14355.850825661701</v>
      </c>
    </row>
    <row r="178" spans="2:18" x14ac:dyDescent="0.45">
      <c r="B178" s="2">
        <v>-81.671108382000796</v>
      </c>
      <c r="C178" s="2">
        <v>17207.147364415199</v>
      </c>
      <c r="D178" s="2"/>
      <c r="E178" s="2">
        <v>1681.5495258917199</v>
      </c>
      <c r="F178" s="2">
        <v>3537.30573003583</v>
      </c>
      <c r="G178" s="2"/>
      <c r="H178" s="1">
        <v>-57.227165247531403</v>
      </c>
      <c r="I178" s="1">
        <v>16031.7104460707</v>
      </c>
      <c r="J178" s="2"/>
      <c r="K178">
        <v>-503.600051523812</v>
      </c>
      <c r="L178">
        <v>11952.431235621199</v>
      </c>
      <c r="M178" s="2"/>
      <c r="N178">
        <v>-170.66486372952801</v>
      </c>
      <c r="O178">
        <v>14361.583925519</v>
      </c>
      <c r="P178" s="2"/>
      <c r="Q178">
        <v>-170.66486372952801</v>
      </c>
      <c r="R178">
        <v>14361.583925519</v>
      </c>
    </row>
    <row r="179" spans="2:18" x14ac:dyDescent="0.45">
      <c r="B179" s="2">
        <v>-78.130180150053505</v>
      </c>
      <c r="C179" s="2">
        <v>17227.124329066501</v>
      </c>
      <c r="D179" s="2"/>
      <c r="E179" s="2">
        <v>1678.9700538949801</v>
      </c>
      <c r="F179" s="2">
        <v>3125.2403061862501</v>
      </c>
      <c r="G179" s="2"/>
      <c r="H179" s="1">
        <v>-51.324864489514503</v>
      </c>
      <c r="I179" s="1">
        <v>16064.3039806466</v>
      </c>
      <c r="J179" s="2"/>
      <c r="K179">
        <v>-460.23951695485903</v>
      </c>
      <c r="L179">
        <v>12173.497188856099</v>
      </c>
      <c r="M179" s="2"/>
      <c r="N179">
        <v>-125.398477978505</v>
      </c>
      <c r="O179">
        <v>14598.649249256399</v>
      </c>
      <c r="P179" s="2"/>
      <c r="Q179">
        <v>-125.398477978505</v>
      </c>
      <c r="R179">
        <v>14598.649249256399</v>
      </c>
    </row>
    <row r="180" spans="2:18" x14ac:dyDescent="0.45">
      <c r="B180" s="2">
        <v>-66.512828519410107</v>
      </c>
      <c r="C180" s="2">
        <v>17292.666302149501</v>
      </c>
      <c r="D180" s="2"/>
      <c r="E180" s="2">
        <v>1677.4706026267199</v>
      </c>
      <c r="F180" s="2">
        <v>2907.3461792216699</v>
      </c>
      <c r="G180" s="2"/>
      <c r="H180" s="1">
        <v>-27.870319101073299</v>
      </c>
      <c r="I180" s="1">
        <v>16195.4866950626</v>
      </c>
      <c r="J180" s="2"/>
      <c r="K180">
        <v>-401.96347688579499</v>
      </c>
      <c r="L180">
        <v>12470.884172682599</v>
      </c>
      <c r="M180" s="2"/>
      <c r="N180">
        <v>-110.577289882739</v>
      </c>
      <c r="O180">
        <v>14676.838052249101</v>
      </c>
      <c r="P180" s="2"/>
      <c r="Q180">
        <v>-110.577289882739</v>
      </c>
      <c r="R180">
        <v>14676.838052249101</v>
      </c>
    </row>
    <row r="181" spans="2:18" x14ac:dyDescent="0.45">
      <c r="B181" s="2">
        <v>-37.2078468049477</v>
      </c>
      <c r="C181" s="2">
        <v>17460.0282295406</v>
      </c>
      <c r="D181" s="2"/>
      <c r="E181" s="2">
        <v>1675.99893650887</v>
      </c>
      <c r="F181" s="2">
        <v>2694.2197742192802</v>
      </c>
      <c r="G181" s="2"/>
      <c r="H181" s="1">
        <v>-4.4891789156091404</v>
      </c>
      <c r="I181" s="1">
        <v>16330.7234715739</v>
      </c>
      <c r="J181" s="2"/>
      <c r="K181">
        <v>-345.90885664928902</v>
      </c>
      <c r="L181">
        <v>12757.295646984399</v>
      </c>
      <c r="M181" s="2"/>
      <c r="N181">
        <v>-84.471788123151001</v>
      </c>
      <c r="O181">
        <v>14814.556966611201</v>
      </c>
      <c r="P181" s="2"/>
      <c r="Q181">
        <v>-84.471788123151001</v>
      </c>
      <c r="R181">
        <v>14814.556966611201</v>
      </c>
    </row>
    <row r="182" spans="2:18" x14ac:dyDescent="0.45">
      <c r="B182" s="2">
        <v>-8.2880037906756403</v>
      </c>
      <c r="C182" s="2">
        <v>17630.1152302706</v>
      </c>
      <c r="D182" s="2"/>
      <c r="E182" s="2">
        <v>1675.99893650887</v>
      </c>
      <c r="F182" s="2">
        <v>2694.2197742192802</v>
      </c>
      <c r="G182" s="2"/>
      <c r="H182" s="1">
        <v>-6.6356733441352801E-15</v>
      </c>
      <c r="I182" s="1">
        <v>16356.688932664099</v>
      </c>
      <c r="J182" s="2"/>
      <c r="K182">
        <v>-345.90885664928902</v>
      </c>
      <c r="L182">
        <v>12757.295646984399</v>
      </c>
      <c r="M182" s="2"/>
      <c r="N182">
        <v>-48.9113230807218</v>
      </c>
      <c r="O182">
        <v>15004.259988134299</v>
      </c>
      <c r="P182" s="2"/>
      <c r="Q182">
        <v>-48.9113230807218</v>
      </c>
      <c r="R182">
        <v>15004.259988134299</v>
      </c>
    </row>
    <row r="183" spans="2:18" x14ac:dyDescent="0.45">
      <c r="B183" s="2">
        <v>-8.3819031715392996E-14</v>
      </c>
      <c r="C183" s="2">
        <v>17678.8596756017</v>
      </c>
      <c r="D183" s="2"/>
      <c r="E183" s="2">
        <v>1655.8676527631501</v>
      </c>
      <c r="F183" s="2">
        <v>2283.2484838013202</v>
      </c>
      <c r="G183" s="2"/>
      <c r="H183" s="1">
        <v>10.5128926492677</v>
      </c>
      <c r="I183" s="1">
        <v>16295.8822439219</v>
      </c>
      <c r="J183" s="2"/>
      <c r="K183">
        <v>-311.895755277273</v>
      </c>
      <c r="L183">
        <v>12931.294983764799</v>
      </c>
      <c r="M183" s="2"/>
      <c r="N183">
        <v>-48.911323080721502</v>
      </c>
      <c r="O183">
        <v>15004.259988134299</v>
      </c>
      <c r="P183" s="2"/>
      <c r="Q183">
        <v>-48.911323080721502</v>
      </c>
      <c r="R183">
        <v>15004.259988134299</v>
      </c>
    </row>
    <row r="184" spans="2:18" x14ac:dyDescent="0.45">
      <c r="B184" s="2">
        <v>20.5128102599008</v>
      </c>
      <c r="C184" s="2">
        <v>17558.2171682435</v>
      </c>
      <c r="D184" s="2"/>
      <c r="E184" s="2">
        <v>1655.8676527631501</v>
      </c>
      <c r="F184" s="2">
        <v>2283.2484838013202</v>
      </c>
      <c r="G184" s="2"/>
      <c r="H184" s="1">
        <v>27.870319101073001</v>
      </c>
      <c r="I184" s="1">
        <v>16195.4866950626</v>
      </c>
      <c r="J184" s="2"/>
      <c r="K184">
        <v>-303.42774293780798</v>
      </c>
      <c r="L184">
        <v>12974.650853196799</v>
      </c>
      <c r="M184" s="2"/>
      <c r="N184">
        <v>-43.570261126538703</v>
      </c>
      <c r="O184">
        <v>15033.0737433674</v>
      </c>
      <c r="P184" s="2"/>
      <c r="Q184">
        <v>-43.570261126538703</v>
      </c>
      <c r="R184">
        <v>15033.0737433674</v>
      </c>
    </row>
    <row r="185" spans="2:18" x14ac:dyDescent="0.45">
      <c r="B185" s="2">
        <v>37.2078468049476</v>
      </c>
      <c r="C185" s="2">
        <v>17460.0282295406</v>
      </c>
      <c r="D185" s="2"/>
      <c r="E185" s="2">
        <v>1622.2639274524399</v>
      </c>
      <c r="F185" s="2">
        <v>1882.1837046662499</v>
      </c>
      <c r="G185" s="2"/>
      <c r="H185" s="1">
        <v>51.324864489515001</v>
      </c>
      <c r="I185" s="1">
        <v>16064.3039806466</v>
      </c>
      <c r="J185" s="2"/>
      <c r="K185">
        <v>-292.191269877482</v>
      </c>
      <c r="L185">
        <v>13032.181125868899</v>
      </c>
      <c r="M185" s="2"/>
      <c r="N185">
        <v>-38.7126892430136</v>
      </c>
      <c r="O185">
        <v>15059.2791849966</v>
      </c>
      <c r="P185" s="2"/>
      <c r="Q185">
        <v>-38.7126892430136</v>
      </c>
      <c r="R185">
        <v>15059.2791849966</v>
      </c>
    </row>
    <row r="186" spans="2:18" x14ac:dyDescent="0.45">
      <c r="B186" s="2">
        <v>66.512828519410903</v>
      </c>
      <c r="C186" s="2">
        <v>17292.666302149501</v>
      </c>
      <c r="D186" s="2"/>
      <c r="E186" s="2">
        <v>1582.57005706718</v>
      </c>
      <c r="F186" s="2">
        <v>1543.0396314009599</v>
      </c>
      <c r="G186" s="2"/>
      <c r="H186" s="1">
        <v>58.497056883062903</v>
      </c>
      <c r="I186" s="1">
        <v>16024.697882897901</v>
      </c>
      <c r="J186" s="2"/>
      <c r="K186">
        <v>-241.00566051860699</v>
      </c>
      <c r="L186">
        <v>13294.5960154146</v>
      </c>
      <c r="M186" s="2"/>
      <c r="N186">
        <v>-20.116380815565702</v>
      </c>
      <c r="O186">
        <v>15160.861397565999</v>
      </c>
      <c r="P186" s="2"/>
      <c r="Q186">
        <v>-20.116380815565702</v>
      </c>
      <c r="R186">
        <v>15160.861397565999</v>
      </c>
    </row>
    <row r="187" spans="2:18" x14ac:dyDescent="0.45">
      <c r="B187" s="2">
        <v>73.634490146444605</v>
      </c>
      <c r="C187" s="2">
        <v>17252.487802823201</v>
      </c>
      <c r="D187" s="2"/>
      <c r="E187" s="2">
        <v>1575.8356849260499</v>
      </c>
      <c r="F187" s="2">
        <v>1486.0960506793699</v>
      </c>
      <c r="G187" s="2"/>
      <c r="H187" s="1">
        <v>63.773556292923303</v>
      </c>
      <c r="I187" s="1">
        <v>15995.5601325517</v>
      </c>
      <c r="J187" s="2"/>
      <c r="K187">
        <v>-235.847236086583</v>
      </c>
      <c r="L187">
        <v>13321.103806708201</v>
      </c>
      <c r="M187" s="2"/>
      <c r="N187">
        <v>-4.4273231282121301</v>
      </c>
      <c r="O187">
        <v>15249.811798278701</v>
      </c>
      <c r="P187" s="2"/>
      <c r="Q187">
        <v>-4.4273231282121301</v>
      </c>
      <c r="R187">
        <v>15249.811798278701</v>
      </c>
    </row>
    <row r="188" spans="2:18" x14ac:dyDescent="0.45">
      <c r="B188" s="2">
        <v>81.671108382001407</v>
      </c>
      <c r="C188" s="2">
        <v>17207.147364415199</v>
      </c>
      <c r="D188" s="2"/>
      <c r="E188" s="2">
        <v>1519.18467447997</v>
      </c>
      <c r="F188" s="2">
        <v>1086.41016645284</v>
      </c>
      <c r="G188" s="2"/>
      <c r="H188" s="1">
        <v>63.773556292923502</v>
      </c>
      <c r="I188" s="1">
        <v>15995.5601325517</v>
      </c>
      <c r="J188" s="2"/>
      <c r="K188">
        <v>-192.645431468379</v>
      </c>
      <c r="L188">
        <v>13543.1065587922</v>
      </c>
      <c r="M188" s="2"/>
      <c r="N188">
        <v>-3.1173139502969299E-14</v>
      </c>
      <c r="O188">
        <v>15274.912870260599</v>
      </c>
      <c r="P188" s="2"/>
      <c r="Q188">
        <v>-3.1173139502969299E-14</v>
      </c>
      <c r="R188">
        <v>15274.912870260599</v>
      </c>
    </row>
    <row r="189" spans="2:18" x14ac:dyDescent="0.45">
      <c r="B189" s="2">
        <v>81.671108382001606</v>
      </c>
      <c r="C189" s="2">
        <v>17207.147364415199</v>
      </c>
      <c r="D189" s="2"/>
      <c r="E189" s="2">
        <v>1519.18467447997</v>
      </c>
      <c r="F189" s="2">
        <v>1086.41016645284</v>
      </c>
      <c r="G189" s="2"/>
      <c r="H189" s="1">
        <v>76.077497659917597</v>
      </c>
      <c r="I189" s="1">
        <v>15928.439632903701</v>
      </c>
      <c r="J189" s="2"/>
      <c r="K189">
        <v>-192.64543146837801</v>
      </c>
      <c r="L189">
        <v>13543.1065587922</v>
      </c>
      <c r="M189" s="2"/>
      <c r="N189">
        <v>10.2647638567038</v>
      </c>
      <c r="O189">
        <v>15216.7159487839</v>
      </c>
      <c r="P189" s="2"/>
      <c r="Q189">
        <v>10.2647638567038</v>
      </c>
      <c r="R189">
        <v>15216.7159487839</v>
      </c>
    </row>
    <row r="190" spans="2:18" x14ac:dyDescent="0.45">
      <c r="B190" s="2">
        <v>94.966476403719298</v>
      </c>
      <c r="C190" s="2">
        <v>17133.054363683401</v>
      </c>
      <c r="D190" s="2"/>
      <c r="E190" s="2">
        <v>1450.3141916960201</v>
      </c>
      <c r="F190" s="2">
        <v>684.50658868742403</v>
      </c>
      <c r="G190" s="2"/>
      <c r="H190" s="1">
        <v>105.897652834154</v>
      </c>
      <c r="I190" s="1">
        <v>15765.764628596</v>
      </c>
      <c r="J190" s="2"/>
      <c r="K190">
        <v>-151.88427902088301</v>
      </c>
      <c r="L190">
        <v>13753.199751403101</v>
      </c>
      <c r="M190" s="2"/>
      <c r="N190">
        <v>20.116380815565599</v>
      </c>
      <c r="O190">
        <v>15160.861397565999</v>
      </c>
      <c r="P190" s="2"/>
      <c r="Q190">
        <v>20.116380815565599</v>
      </c>
      <c r="R190">
        <v>15160.861397565999</v>
      </c>
    </row>
    <row r="191" spans="2:18" x14ac:dyDescent="0.45">
      <c r="B191" s="2">
        <v>131.69932908586901</v>
      </c>
      <c r="C191" s="2">
        <v>16928.3479368878</v>
      </c>
      <c r="D191" s="2"/>
      <c r="E191" s="2">
        <v>1372.25782881486</v>
      </c>
      <c r="F191" s="2">
        <v>264.35922508559901</v>
      </c>
      <c r="G191" s="2"/>
      <c r="H191" s="65">
        <v>152.92562341488201</v>
      </c>
      <c r="I191" s="1">
        <v>15512.5122166249</v>
      </c>
      <c r="J191" s="2"/>
      <c r="K191">
        <v>-148.53722083033199</v>
      </c>
      <c r="L191">
        <v>13770.451327938301</v>
      </c>
      <c r="M191" s="2"/>
      <c r="N191">
        <v>38.712689243013997</v>
      </c>
      <c r="O191">
        <v>15059.2791849966</v>
      </c>
      <c r="P191" s="2"/>
      <c r="Q191">
        <v>38.712689243013997</v>
      </c>
      <c r="R191">
        <v>15059.2791849966</v>
      </c>
    </row>
    <row r="192" spans="2:18" x14ac:dyDescent="0.45">
      <c r="B192" s="2">
        <v>186.074647002181</v>
      </c>
      <c r="C192" s="2">
        <v>16629.449478140599</v>
      </c>
      <c r="D192" s="2"/>
      <c r="E192" s="2">
        <v>1353.5931208914101</v>
      </c>
      <c r="F192" s="2">
        <v>181.579017168679</v>
      </c>
      <c r="G192" s="2"/>
      <c r="H192" s="65">
        <v>203.89882571021499</v>
      </c>
      <c r="I192" s="1">
        <v>15240.448846006901</v>
      </c>
      <c r="J192" s="2"/>
      <c r="K192">
        <v>-147.52881318879</v>
      </c>
      <c r="L192">
        <v>13775.6586880419</v>
      </c>
      <c r="M192" s="2"/>
      <c r="N192">
        <v>46.128338701378198</v>
      </c>
      <c r="O192">
        <v>15019.2735250323</v>
      </c>
      <c r="P192" s="2"/>
      <c r="Q192">
        <v>46.128338701378198</v>
      </c>
      <c r="R192">
        <v>15019.2735250323</v>
      </c>
    </row>
    <row r="193" spans="2:18" x14ac:dyDescent="0.45">
      <c r="B193" s="2">
        <v>243.92017089994499</v>
      </c>
      <c r="C193" s="2">
        <v>16314.6077534745</v>
      </c>
      <c r="D193" s="2"/>
      <c r="E193" s="2">
        <v>1278.9046992179301</v>
      </c>
      <c r="F193" s="2">
        <v>-146.38971176297599</v>
      </c>
      <c r="G193" s="2"/>
      <c r="H193" s="1">
        <v>204.673316653375</v>
      </c>
      <c r="I193" s="1">
        <v>15236.3300280726</v>
      </c>
      <c r="J193" s="2"/>
      <c r="K193">
        <v>-131.01139467751801</v>
      </c>
      <c r="L193">
        <v>13861.1539479491</v>
      </c>
      <c r="M193" s="2"/>
      <c r="N193">
        <v>48.911323080722198</v>
      </c>
      <c r="O193">
        <v>15004.259988134299</v>
      </c>
      <c r="P193" s="2"/>
      <c r="Q193">
        <v>48.911323080722198</v>
      </c>
      <c r="R193">
        <v>15004.259988134299</v>
      </c>
    </row>
    <row r="194" spans="2:18" x14ac:dyDescent="0.45">
      <c r="B194" s="2">
        <v>245.30126814824899</v>
      </c>
      <c r="C194" s="2">
        <v>16307.1217131306</v>
      </c>
      <c r="D194" s="2"/>
      <c r="E194" s="2">
        <v>1278.9046992179301</v>
      </c>
      <c r="F194" s="2">
        <v>-146.38971176297699</v>
      </c>
      <c r="G194" s="2"/>
      <c r="H194" s="1">
        <v>205.12518357363001</v>
      </c>
      <c r="I194" s="1">
        <v>15233.926955975299</v>
      </c>
      <c r="J194" s="2"/>
      <c r="K194">
        <v>-106.23526691060999</v>
      </c>
      <c r="L194">
        <v>13989.3968378098</v>
      </c>
      <c r="M194" s="2"/>
      <c r="N194">
        <v>48.911323080722298</v>
      </c>
      <c r="O194">
        <v>15004.259988134299</v>
      </c>
      <c r="P194" s="2"/>
      <c r="Q194">
        <v>48.911323080722298</v>
      </c>
      <c r="R194">
        <v>15004.259988134299</v>
      </c>
    </row>
    <row r="195" spans="2:18" x14ac:dyDescent="0.45">
      <c r="B195" s="2">
        <v>246.55706076659899</v>
      </c>
      <c r="C195" s="2">
        <v>16300.338347033099</v>
      </c>
      <c r="D195" s="2"/>
      <c r="E195" s="2">
        <v>1184.7085128087199</v>
      </c>
      <c r="F195" s="2">
        <v>-556.17010221010298</v>
      </c>
      <c r="G195" s="2"/>
      <c r="H195" s="1">
        <v>258.12204626182802</v>
      </c>
      <c r="I195" s="1">
        <v>14952.9239679482</v>
      </c>
      <c r="J195" s="2"/>
      <c r="K195">
        <v>-99.498263381227005</v>
      </c>
      <c r="L195">
        <v>14024.4812995881</v>
      </c>
      <c r="M195" s="2"/>
      <c r="N195">
        <v>53.811647824586501</v>
      </c>
      <c r="O195">
        <v>14978.118417453299</v>
      </c>
      <c r="P195" s="2"/>
      <c r="Q195">
        <v>53.811647824586501</v>
      </c>
      <c r="R195">
        <v>14978.118417453299</v>
      </c>
    </row>
    <row r="196" spans="2:18" x14ac:dyDescent="0.45">
      <c r="B196" s="2">
        <v>304.60885875823499</v>
      </c>
      <c r="C196" s="2">
        <v>15986.762209824699</v>
      </c>
      <c r="D196" s="2"/>
      <c r="E196" s="2">
        <v>1172.83564165437</v>
      </c>
      <c r="F196" s="2">
        <v>-607.82049234607996</v>
      </c>
      <c r="G196" s="2"/>
      <c r="H196" s="1">
        <v>258.12204626182802</v>
      </c>
      <c r="I196" s="1">
        <v>14952.9239679482</v>
      </c>
      <c r="J196" s="2"/>
      <c r="K196">
        <v>-69.556025472857797</v>
      </c>
      <c r="L196">
        <v>14180.4122408249</v>
      </c>
      <c r="M196" s="2"/>
      <c r="N196">
        <v>84.471788123151399</v>
      </c>
      <c r="O196">
        <v>14814.556966611201</v>
      </c>
      <c r="P196" s="2"/>
      <c r="Q196">
        <v>84.471788123151399</v>
      </c>
      <c r="R196">
        <v>14814.556966611201</v>
      </c>
    </row>
    <row r="197" spans="2:18" x14ac:dyDescent="0.45">
      <c r="B197" s="2">
        <v>304.60885875823601</v>
      </c>
      <c r="C197" s="2">
        <v>15986.762209824699</v>
      </c>
      <c r="D197" s="2"/>
      <c r="E197" s="2">
        <v>1074.9265493539001</v>
      </c>
      <c r="F197" s="2">
        <v>-955.87725398859504</v>
      </c>
      <c r="G197" s="2"/>
      <c r="H197" s="1">
        <v>315.09674213552501</v>
      </c>
      <c r="I197" s="1">
        <v>14652.3203958387</v>
      </c>
      <c r="J197" s="2"/>
      <c r="K197">
        <v>-69.556025472857598</v>
      </c>
      <c r="L197">
        <v>14180.4122408249</v>
      </c>
      <c r="M197" s="2"/>
      <c r="N197">
        <v>125.398477978505</v>
      </c>
      <c r="O197">
        <v>14598.649249256399</v>
      </c>
      <c r="P197" s="2"/>
      <c r="Q197">
        <v>125.398477978505</v>
      </c>
      <c r="R197">
        <v>14598.649249256399</v>
      </c>
    </row>
    <row r="198" spans="2:18" x14ac:dyDescent="0.45">
      <c r="B198" s="2">
        <v>367.69961767585198</v>
      </c>
      <c r="C198" s="2">
        <v>15647.949094949399</v>
      </c>
      <c r="D198" s="2"/>
      <c r="E198" s="2">
        <v>1050.8286430793901</v>
      </c>
      <c r="F198" s="2">
        <v>-1041.5428344081499</v>
      </c>
      <c r="G198" s="2"/>
      <c r="H198" s="1">
        <v>374.473576076521</v>
      </c>
      <c r="I198" s="1">
        <v>14340.2884959316</v>
      </c>
      <c r="J198" s="2"/>
      <c r="K198">
        <v>-69.556025472857499</v>
      </c>
      <c r="L198">
        <v>14180.4122408249</v>
      </c>
      <c r="M198" s="2"/>
      <c r="N198">
        <v>170.66486372952801</v>
      </c>
      <c r="O198">
        <v>14361.5839255191</v>
      </c>
      <c r="P198" s="2"/>
      <c r="Q198">
        <v>170.66486372952801</v>
      </c>
      <c r="R198">
        <v>14361.5839255191</v>
      </c>
    </row>
    <row r="199" spans="2:18" x14ac:dyDescent="0.45">
      <c r="B199" s="2">
        <v>432.89202290846401</v>
      </c>
      <c r="C199" s="2">
        <v>15299.522814509701</v>
      </c>
      <c r="D199" s="2"/>
      <c r="E199" s="2">
        <v>973.81117037427896</v>
      </c>
      <c r="F199" s="2">
        <v>-1312.67956875051</v>
      </c>
      <c r="G199" s="2"/>
      <c r="H199" s="1">
        <v>394.83844006404303</v>
      </c>
      <c r="I199" s="1">
        <v>14233.5158084411</v>
      </c>
      <c r="J199" s="2"/>
      <c r="K199">
        <v>-38.564877509604898</v>
      </c>
      <c r="L199">
        <v>14343.390219872699</v>
      </c>
      <c r="M199" s="2"/>
      <c r="N199">
        <v>171.45057905269201</v>
      </c>
      <c r="O199">
        <v>14357.4808715611</v>
      </c>
      <c r="P199" s="2"/>
      <c r="Q199">
        <v>171.45057905269201</v>
      </c>
      <c r="R199">
        <v>14357.4808715611</v>
      </c>
    </row>
    <row r="200" spans="2:18" x14ac:dyDescent="0.45">
      <c r="B200" s="2">
        <v>453.18492281782397</v>
      </c>
      <c r="C200" s="2">
        <v>15191.370870025599</v>
      </c>
      <c r="D200" s="2"/>
      <c r="E200" s="2">
        <v>906.989344220813</v>
      </c>
      <c r="F200" s="2">
        <v>-1548.16649451077</v>
      </c>
      <c r="G200" s="2"/>
      <c r="H200" s="1">
        <v>397.13013891745499</v>
      </c>
      <c r="I200" s="1">
        <v>14221.5004644816</v>
      </c>
      <c r="J200" s="2"/>
      <c r="K200">
        <v>-32.5124165890916</v>
      </c>
      <c r="L200">
        <v>14375.5519796218</v>
      </c>
      <c r="M200" s="2"/>
      <c r="N200">
        <v>171.76272509164099</v>
      </c>
      <c r="O200">
        <v>14355.850825661701</v>
      </c>
      <c r="P200" s="2"/>
      <c r="Q200">
        <v>171.76272509164099</v>
      </c>
      <c r="R200">
        <v>14355.850825661701</v>
      </c>
    </row>
    <row r="201" spans="2:18" x14ac:dyDescent="0.45">
      <c r="B201" s="2">
        <v>457.64448931610201</v>
      </c>
      <c r="C201" s="2">
        <v>15167.6034050256</v>
      </c>
      <c r="D201" s="2"/>
      <c r="E201" s="2">
        <v>906.989344220813</v>
      </c>
      <c r="F201" s="2">
        <v>-1548.16649451077</v>
      </c>
      <c r="G201" s="2"/>
      <c r="H201" s="1">
        <v>436.01839427048702</v>
      </c>
      <c r="I201" s="1">
        <v>14017.913773500301</v>
      </c>
      <c r="J201" s="2"/>
      <c r="K201">
        <v>-29.932636954897198</v>
      </c>
      <c r="L201">
        <v>14389.2604948671</v>
      </c>
      <c r="M201" s="2"/>
      <c r="N201">
        <v>219.51912195269401</v>
      </c>
      <c r="O201">
        <v>14107.045964408801</v>
      </c>
      <c r="P201" s="2"/>
      <c r="Q201">
        <v>219.51912195269401</v>
      </c>
      <c r="R201">
        <v>14107.045964408801</v>
      </c>
    </row>
    <row r="202" spans="2:18" x14ac:dyDescent="0.45">
      <c r="B202" s="2">
        <v>499.99398605617603</v>
      </c>
      <c r="C202" s="2">
        <v>14942.3135519557</v>
      </c>
      <c r="D202" s="2"/>
      <c r="E202" s="2">
        <v>746.41974386670597</v>
      </c>
      <c r="F202" s="2">
        <v>-2039.3968460516601</v>
      </c>
      <c r="G202" s="2"/>
      <c r="H202" s="1">
        <v>436.01839427048702</v>
      </c>
      <c r="I202" s="1">
        <v>14017.913773500301</v>
      </c>
      <c r="J202" s="2"/>
      <c r="K202">
        <v>-14.718423504080301</v>
      </c>
      <c r="L202">
        <v>14471.1103865851</v>
      </c>
      <c r="M202" s="2"/>
      <c r="N202">
        <v>219.51912195269401</v>
      </c>
      <c r="O202">
        <v>14107.045964408801</v>
      </c>
      <c r="P202" s="2"/>
      <c r="Q202">
        <v>219.51912195269401</v>
      </c>
      <c r="R202">
        <v>14107.045964408801</v>
      </c>
    </row>
    <row r="203" spans="2:18" x14ac:dyDescent="0.45">
      <c r="B203" s="2">
        <v>499.99398605617699</v>
      </c>
      <c r="C203" s="2">
        <v>14942.3135519557</v>
      </c>
      <c r="D203" s="2"/>
      <c r="E203" s="2">
        <v>614.811435867618</v>
      </c>
      <c r="F203" s="2">
        <v>-2429.6402728243302</v>
      </c>
      <c r="G203" s="2"/>
      <c r="H203" s="1">
        <v>499.58772385886698</v>
      </c>
      <c r="I203" s="1">
        <v>13685.837326987201</v>
      </c>
      <c r="J203" s="2"/>
      <c r="K203">
        <v>-4.4824289762426597</v>
      </c>
      <c r="L203">
        <v>14528.567757663301</v>
      </c>
      <c r="M203" s="2"/>
      <c r="N203">
        <v>271.41500286628701</v>
      </c>
      <c r="O203">
        <v>13837.7017772831</v>
      </c>
      <c r="P203" s="2"/>
      <c r="Q203">
        <v>271.41500286628701</v>
      </c>
      <c r="R203">
        <v>13837.7017772831</v>
      </c>
    </row>
    <row r="204" spans="2:18" x14ac:dyDescent="0.45">
      <c r="B204" s="2">
        <v>568.89857748892098</v>
      </c>
      <c r="C204" s="2">
        <v>14576.739885545199</v>
      </c>
      <c r="D204" s="2"/>
      <c r="E204" s="2">
        <v>549.67988671944295</v>
      </c>
      <c r="F204" s="2">
        <v>-2622.7675861150101</v>
      </c>
      <c r="G204" s="2"/>
      <c r="H204" s="1">
        <v>565.11112500091701</v>
      </c>
      <c r="I204" s="1">
        <v>13344.3423888576</v>
      </c>
      <c r="J204" s="2"/>
      <c r="K204">
        <v>-2.2453150450019101E-14</v>
      </c>
      <c r="L204">
        <v>14553.728828658301</v>
      </c>
      <c r="M204" s="2"/>
      <c r="N204">
        <v>325.96255197726799</v>
      </c>
      <c r="O204">
        <v>13555.443912417501</v>
      </c>
      <c r="P204" s="2"/>
      <c r="Q204">
        <v>325.96255197726799</v>
      </c>
      <c r="R204">
        <v>13555.443912417501</v>
      </c>
    </row>
    <row r="205" spans="2:18" x14ac:dyDescent="0.45">
      <c r="B205" s="2">
        <v>639.56742966499996</v>
      </c>
      <c r="C205" s="2">
        <v>14202.8890893607</v>
      </c>
      <c r="D205" s="2"/>
      <c r="E205" s="2">
        <v>549.67988671944295</v>
      </c>
      <c r="F205" s="2">
        <v>-2622.7675861150101</v>
      </c>
      <c r="G205" s="2"/>
      <c r="H205" s="1">
        <v>613.55336909613902</v>
      </c>
      <c r="I205" s="1">
        <v>13092.308732122599</v>
      </c>
      <c r="J205" s="2"/>
      <c r="K205">
        <v>9.08917607876751</v>
      </c>
      <c r="L205">
        <v>14502.708855823001</v>
      </c>
      <c r="M205" s="2"/>
      <c r="N205">
        <v>342.59747112936202</v>
      </c>
      <c r="O205">
        <v>13469.513664410901</v>
      </c>
      <c r="P205" s="2"/>
      <c r="Q205">
        <v>342.59747112936202</v>
      </c>
      <c r="R205">
        <v>13469.513664410901</v>
      </c>
    </row>
    <row r="206" spans="2:18" x14ac:dyDescent="0.45">
      <c r="B206" s="2">
        <v>691.61756458741399</v>
      </c>
      <c r="C206" s="2">
        <v>13928.1382847972</v>
      </c>
      <c r="D206" s="2"/>
      <c r="E206" s="2">
        <v>482.75881896724502</v>
      </c>
      <c r="F206" s="2">
        <v>-2788.0506597573199</v>
      </c>
      <c r="G206" s="2"/>
      <c r="H206" s="1">
        <v>632.578567351684</v>
      </c>
      <c r="I206" s="1">
        <v>12993.416021549199</v>
      </c>
      <c r="J206" s="2"/>
      <c r="K206">
        <v>14.718423504080301</v>
      </c>
      <c r="L206">
        <v>14471.1103865851</v>
      </c>
      <c r="M206" s="2"/>
      <c r="N206">
        <v>346.87866408820298</v>
      </c>
      <c r="O206">
        <v>13447.3984999575</v>
      </c>
      <c r="P206" s="2"/>
      <c r="Q206">
        <v>346.87866408820298</v>
      </c>
      <c r="R206">
        <v>13447.3984999575</v>
      </c>
    </row>
    <row r="207" spans="2:18" x14ac:dyDescent="0.45">
      <c r="B207" s="2">
        <v>712.01895813338797</v>
      </c>
      <c r="C207" s="2">
        <v>13820.57379794</v>
      </c>
      <c r="D207" s="2"/>
      <c r="E207" s="2">
        <v>331.27538564633898</v>
      </c>
      <c r="F207" s="2">
        <v>-3227.3835028284898</v>
      </c>
      <c r="G207" s="2"/>
      <c r="H207" s="1">
        <v>632.578567351684</v>
      </c>
      <c r="I207" s="1">
        <v>12993.416021549199</v>
      </c>
      <c r="J207" s="2"/>
      <c r="K207">
        <v>29.9326369548976</v>
      </c>
      <c r="L207">
        <v>14389.2604948671</v>
      </c>
      <c r="M207" s="2"/>
      <c r="N207">
        <v>382.892684102126</v>
      </c>
      <c r="O207">
        <v>13261.5667980382</v>
      </c>
      <c r="P207" s="2"/>
      <c r="Q207">
        <v>382.892684102126</v>
      </c>
      <c r="R207">
        <v>13261.5667980382</v>
      </c>
    </row>
    <row r="208" spans="2:18" x14ac:dyDescent="0.45">
      <c r="B208" s="2">
        <v>712.01895813338899</v>
      </c>
      <c r="C208" s="2">
        <v>13820.57379794</v>
      </c>
      <c r="D208" s="2"/>
      <c r="E208" s="2">
        <v>331.27538564633898</v>
      </c>
      <c r="F208" s="2">
        <v>-3227.3835028284898</v>
      </c>
      <c r="G208" s="2"/>
      <c r="H208" s="1">
        <v>667.37371782248101</v>
      </c>
      <c r="I208" s="1">
        <v>12812.7476650683</v>
      </c>
      <c r="J208" s="2"/>
      <c r="K208">
        <v>31.021076612827301</v>
      </c>
      <c r="L208">
        <v>14383.476709521001</v>
      </c>
      <c r="M208" s="2"/>
      <c r="N208">
        <v>382.89268410212702</v>
      </c>
      <c r="O208">
        <v>13261.5667980382</v>
      </c>
      <c r="P208" s="2"/>
      <c r="Q208">
        <v>382.89268410212702</v>
      </c>
      <c r="R208">
        <v>13261.5667980382</v>
      </c>
    </row>
    <row r="209" spans="2:18" x14ac:dyDescent="0.45">
      <c r="B209" s="2">
        <v>745.94004859430697</v>
      </c>
      <c r="C209" s="2">
        <v>13641.976137085099</v>
      </c>
      <c r="D209" s="2"/>
      <c r="E209" s="2">
        <v>306.25076578255801</v>
      </c>
      <c r="F209" s="2">
        <v>-3296.5721979981299</v>
      </c>
      <c r="G209" s="2"/>
      <c r="H209" s="1">
        <v>702.03156517038099</v>
      </c>
      <c r="I209" s="1">
        <v>12632.7922334983</v>
      </c>
      <c r="J209" s="2"/>
      <c r="K209">
        <v>38.564877509605402</v>
      </c>
      <c r="L209">
        <v>14343.390219872699</v>
      </c>
      <c r="M209" s="2"/>
      <c r="N209">
        <v>442.03158066902802</v>
      </c>
      <c r="O209">
        <v>12956.8936105957</v>
      </c>
      <c r="P209" s="2"/>
      <c r="Q209">
        <v>442.03158066902802</v>
      </c>
      <c r="R209">
        <v>12956.8936105957</v>
      </c>
    </row>
    <row r="210" spans="2:18" x14ac:dyDescent="0.45">
      <c r="B210" s="2">
        <v>786.32018387831499</v>
      </c>
      <c r="C210" s="2">
        <v>13429.371011225699</v>
      </c>
      <c r="D210" s="2"/>
      <c r="E210" s="2">
        <v>306.25076578255801</v>
      </c>
      <c r="F210" s="2">
        <v>-3296.5721979981299</v>
      </c>
      <c r="G210" s="2"/>
      <c r="H210" s="1">
        <v>773.55719374738101</v>
      </c>
      <c r="I210" s="1">
        <v>12261.9808512749</v>
      </c>
      <c r="J210" s="2"/>
      <c r="K210">
        <v>56.826703875819199</v>
      </c>
      <c r="L210">
        <v>14247.353907877599</v>
      </c>
      <c r="M210" s="2"/>
      <c r="N210">
        <v>503.282168810222</v>
      </c>
      <c r="O210">
        <v>12641.8679223462</v>
      </c>
      <c r="P210" s="2"/>
      <c r="Q210">
        <v>503.282168810222</v>
      </c>
      <c r="R210">
        <v>12641.8679223462</v>
      </c>
    </row>
    <row r="211" spans="2:18" x14ac:dyDescent="0.45">
      <c r="B211" s="2">
        <v>862.58131674739195</v>
      </c>
      <c r="C211" s="2">
        <v>13028.647558982701</v>
      </c>
      <c r="D211" s="2"/>
      <c r="E211" s="2">
        <v>74.882732434893597</v>
      </c>
      <c r="F211" s="2">
        <v>-3962.09515940339</v>
      </c>
      <c r="G211" s="2"/>
      <c r="H211" s="1">
        <v>795.59824921201903</v>
      </c>
      <c r="I211" s="1">
        <v>12147.871298247401</v>
      </c>
      <c r="J211" s="2"/>
      <c r="K211">
        <v>69.556025472857897</v>
      </c>
      <c r="L211">
        <v>14180.4122408249</v>
      </c>
      <c r="M211" s="2"/>
      <c r="N211">
        <v>548.72839900303904</v>
      </c>
      <c r="O211">
        <v>12408.418236717</v>
      </c>
      <c r="P211" s="2"/>
      <c r="Q211">
        <v>548.72839900303904</v>
      </c>
      <c r="R211">
        <v>12408.418236717</v>
      </c>
    </row>
    <row r="212" spans="2:18" x14ac:dyDescent="0.45">
      <c r="B212" s="2">
        <v>876.28839535640998</v>
      </c>
      <c r="C212" s="2">
        <v>12956.751179107199</v>
      </c>
      <c r="D212" s="2"/>
      <c r="E212" s="2">
        <v>74.882732434892503</v>
      </c>
      <c r="F212" s="2">
        <v>-3962.0951594034</v>
      </c>
      <c r="G212" s="2"/>
      <c r="H212" s="1">
        <v>847.28438284993399</v>
      </c>
      <c r="I212" s="1">
        <v>11880.2851285831</v>
      </c>
      <c r="J212" s="2"/>
      <c r="K212">
        <v>69.556025472857996</v>
      </c>
      <c r="L212">
        <v>14180.4122408249</v>
      </c>
      <c r="M212" s="2"/>
      <c r="N212">
        <v>566.610796542034</v>
      </c>
      <c r="O212">
        <v>12316.619514853601</v>
      </c>
      <c r="P212" s="2"/>
      <c r="Q212">
        <v>566.610796542034</v>
      </c>
      <c r="R212">
        <v>12316.619514853601</v>
      </c>
    </row>
    <row r="213" spans="2:18" x14ac:dyDescent="0.45">
      <c r="B213" s="2">
        <v>940.95252384683897</v>
      </c>
      <c r="C213" s="2">
        <v>12617.5748397229</v>
      </c>
      <c r="D213" s="2"/>
      <c r="E213" s="2">
        <v>32.342191736053501</v>
      </c>
      <c r="F213" s="2">
        <v>-4065.4204952814098</v>
      </c>
      <c r="G213" s="2"/>
      <c r="H213" s="1">
        <v>852.51440964967605</v>
      </c>
      <c r="I213" s="1">
        <v>11853.227153060399</v>
      </c>
      <c r="J213" s="2"/>
      <c r="K213">
        <v>69.556025472858195</v>
      </c>
      <c r="L213">
        <v>14180.4122408249</v>
      </c>
      <c r="M213" s="2"/>
      <c r="N213">
        <v>566.610796542034</v>
      </c>
      <c r="O213">
        <v>12316.619514853601</v>
      </c>
      <c r="P213" s="2"/>
      <c r="Q213">
        <v>566.610796542034</v>
      </c>
      <c r="R213">
        <v>12316.619514853601</v>
      </c>
    </row>
    <row r="214" spans="2:18" x14ac:dyDescent="0.45">
      <c r="B214" s="2">
        <v>946.50365380966298</v>
      </c>
      <c r="C214" s="2">
        <v>12588.4840588563</v>
      </c>
      <c r="D214" s="2"/>
      <c r="E214" s="2">
        <v>27.067757184127899</v>
      </c>
      <c r="F214" s="2">
        <v>-4082.64375884637</v>
      </c>
      <c r="G214" s="2"/>
      <c r="H214" s="1">
        <v>852.51440964967605</v>
      </c>
      <c r="I214" s="1">
        <v>11853.227153060399</v>
      </c>
      <c r="J214" s="2"/>
      <c r="K214">
        <v>106.235266910609</v>
      </c>
      <c r="L214">
        <v>13989.3968378098</v>
      </c>
      <c r="M214" s="2"/>
      <c r="N214">
        <v>593.54776208129704</v>
      </c>
      <c r="O214">
        <v>12178.445997827101</v>
      </c>
      <c r="P214" s="2"/>
      <c r="Q214">
        <v>593.54776208129704</v>
      </c>
      <c r="R214">
        <v>12178.445997827101</v>
      </c>
    </row>
    <row r="215" spans="2:18" x14ac:dyDescent="0.45">
      <c r="B215" s="2">
        <v>946.503653809664</v>
      </c>
      <c r="C215" s="2">
        <v>12588.4840588563</v>
      </c>
      <c r="D215" s="2"/>
      <c r="E215" s="2">
        <v>27.067757184127899</v>
      </c>
      <c r="F215" s="2">
        <v>-4082.64375884637</v>
      </c>
      <c r="G215" s="2"/>
      <c r="H215" s="1">
        <v>923.382079679718</v>
      </c>
      <c r="I215" s="1">
        <v>11486.810095975299</v>
      </c>
      <c r="J215" s="2"/>
      <c r="K215">
        <v>147.52881318879</v>
      </c>
      <c r="L215">
        <v>13775.6586880419</v>
      </c>
      <c r="M215" s="2"/>
      <c r="N215">
        <v>632.03779718821795</v>
      </c>
      <c r="O215">
        <v>11981.0108593574</v>
      </c>
      <c r="P215" s="2"/>
      <c r="Q215">
        <v>632.03779718821795</v>
      </c>
      <c r="R215">
        <v>11981.0108593574</v>
      </c>
    </row>
    <row r="216" spans="2:18" x14ac:dyDescent="0.45">
      <c r="B216" s="2">
        <v>1021.62249718795</v>
      </c>
      <c r="C216" s="2">
        <v>12195.1347091397</v>
      </c>
      <c r="D216" s="2"/>
      <c r="E216" s="2">
        <v>25.7701605756059</v>
      </c>
      <c r="F216" s="2">
        <v>-4089.0045265352001</v>
      </c>
      <c r="G216" s="2"/>
      <c r="H216" s="1">
        <v>1002.05902048495</v>
      </c>
      <c r="I216" s="1">
        <v>11080.4629268141</v>
      </c>
      <c r="J216" s="2"/>
      <c r="K216">
        <v>148.049459201437</v>
      </c>
      <c r="L216">
        <v>13772.9701014399</v>
      </c>
      <c r="M216" s="2"/>
      <c r="N216">
        <v>699.63103496585495</v>
      </c>
      <c r="O216">
        <v>11634.6687775504</v>
      </c>
      <c r="P216" s="2"/>
      <c r="Q216">
        <v>699.63103496585495</v>
      </c>
      <c r="R216">
        <v>11634.6687775504</v>
      </c>
    </row>
    <row r="217" spans="2:18" x14ac:dyDescent="0.45">
      <c r="B217" s="2">
        <v>1104.8185768984899</v>
      </c>
      <c r="C217" s="2">
        <v>11760.117691338401</v>
      </c>
      <c r="D217" s="2"/>
      <c r="E217" s="2">
        <v>25.439486287116299</v>
      </c>
      <c r="F217" s="2">
        <v>-4090.62547892976</v>
      </c>
      <c r="G217" s="2"/>
      <c r="H217" s="1">
        <v>1083.5649643080701</v>
      </c>
      <c r="I217" s="1">
        <v>10659.9460265589</v>
      </c>
      <c r="J217" s="2"/>
      <c r="K217">
        <v>148.53722083033301</v>
      </c>
      <c r="L217">
        <v>13770.451327938201</v>
      </c>
      <c r="M217" s="2"/>
      <c r="N217">
        <v>723.74420976046702</v>
      </c>
      <c r="O217">
        <v>11511.2348467461</v>
      </c>
      <c r="P217" s="2"/>
      <c r="Q217">
        <v>723.74420976046702</v>
      </c>
      <c r="R217">
        <v>11511.2348467461</v>
      </c>
    </row>
    <row r="218" spans="2:18" x14ac:dyDescent="0.45">
      <c r="B218" s="2">
        <v>1190.80829732389</v>
      </c>
      <c r="C218" s="2">
        <v>11311.114136744</v>
      </c>
      <c r="D218" s="2"/>
      <c r="E218" s="2">
        <v>24.874998971732801</v>
      </c>
      <c r="F218" s="2">
        <v>-4093.39257361301</v>
      </c>
      <c r="G218" s="2"/>
      <c r="H218" s="1">
        <v>1118.2782542314301</v>
      </c>
      <c r="I218" s="1">
        <v>10479.990693052699</v>
      </c>
      <c r="J218" s="2"/>
      <c r="K218">
        <v>192.645431468379</v>
      </c>
      <c r="L218">
        <v>13543.1065587922</v>
      </c>
      <c r="M218" s="2"/>
      <c r="N218">
        <v>769.50180403018203</v>
      </c>
      <c r="O218">
        <v>11277.0043991603</v>
      </c>
      <c r="P218" s="2"/>
      <c r="Q218">
        <v>769.50180403018203</v>
      </c>
      <c r="R218">
        <v>11277.0043991603</v>
      </c>
    </row>
    <row r="219" spans="2:18" x14ac:dyDescent="0.45">
      <c r="B219" s="2">
        <v>1227.3921545651799</v>
      </c>
      <c r="C219" s="2">
        <v>11119.2623442161</v>
      </c>
      <c r="D219" s="2"/>
      <c r="E219" s="2">
        <v>24.4792305620036</v>
      </c>
      <c r="F219" s="2">
        <v>-4095.3326148371698</v>
      </c>
      <c r="G219" s="2"/>
      <c r="H219" s="1">
        <v>1118.2782542314301</v>
      </c>
      <c r="I219" s="1">
        <v>10479.990693052699</v>
      </c>
      <c r="J219" s="2"/>
      <c r="K219">
        <v>192.645431468379</v>
      </c>
      <c r="L219">
        <v>13543.1065587922</v>
      </c>
      <c r="M219" s="2"/>
      <c r="N219">
        <v>774.46518486229797</v>
      </c>
      <c r="O219">
        <v>11251.6093159181</v>
      </c>
      <c r="P219" s="2"/>
      <c r="Q219">
        <v>774.46518486229797</v>
      </c>
      <c r="R219">
        <v>11251.6093159181</v>
      </c>
    </row>
    <row r="220" spans="2:18" x14ac:dyDescent="0.45">
      <c r="B220" s="2">
        <v>1276.91658997632</v>
      </c>
      <c r="C220" s="2">
        <v>10852.682326992999</v>
      </c>
      <c r="D220" s="2"/>
      <c r="E220" s="2">
        <v>24.089549773979002</v>
      </c>
      <c r="F220" s="2">
        <v>-4097.2428147784703</v>
      </c>
      <c r="G220" s="2"/>
      <c r="H220" s="1">
        <v>1165.2076113446401</v>
      </c>
      <c r="I220" s="1">
        <v>10229.926915525401</v>
      </c>
      <c r="J220" s="2"/>
      <c r="K220">
        <v>241.00566051860699</v>
      </c>
      <c r="L220">
        <v>13294.5960154146</v>
      </c>
      <c r="M220" s="2"/>
      <c r="N220">
        <v>774.465184862299</v>
      </c>
      <c r="O220">
        <v>11251.6093159181</v>
      </c>
      <c r="P220" s="2"/>
      <c r="Q220">
        <v>774.465184862299</v>
      </c>
      <c r="R220">
        <v>11251.6093159181</v>
      </c>
    </row>
    <row r="221" spans="2:18" x14ac:dyDescent="0.45">
      <c r="B221" s="2">
        <v>1276.91658997632</v>
      </c>
      <c r="C221" s="2">
        <v>10852.682326992999</v>
      </c>
      <c r="D221" s="2"/>
      <c r="E221" s="2">
        <v>23.1900226435896</v>
      </c>
      <c r="F221" s="2">
        <v>-4101.6522614960604</v>
      </c>
      <c r="G221" s="2"/>
      <c r="H221" s="1">
        <v>1208.9249905428901</v>
      </c>
      <c r="I221" s="1">
        <v>9981.6698258097804</v>
      </c>
      <c r="J221" s="2"/>
      <c r="K221">
        <v>292.191269877482</v>
      </c>
      <c r="L221">
        <v>13032.181125868899</v>
      </c>
      <c r="M221" s="2"/>
      <c r="N221">
        <v>838.54002502942205</v>
      </c>
      <c r="O221">
        <v>10923.9096815253</v>
      </c>
      <c r="P221" s="2"/>
      <c r="Q221">
        <v>838.54002502942205</v>
      </c>
      <c r="R221">
        <v>10923.9096815253</v>
      </c>
    </row>
    <row r="222" spans="2:18" x14ac:dyDescent="0.45">
      <c r="B222" s="2">
        <v>1324.9436639032499</v>
      </c>
      <c r="C222" s="2">
        <v>10578.077962535899</v>
      </c>
      <c r="D222" s="2"/>
      <c r="E222" s="2">
        <v>23.190022643589501</v>
      </c>
      <c r="F222" s="2">
        <v>-4101.6522614960604</v>
      </c>
      <c r="G222" s="2"/>
      <c r="H222" s="1">
        <v>1240.0553751119801</v>
      </c>
      <c r="I222" s="1">
        <v>9804.8902745973592</v>
      </c>
      <c r="J222" s="2"/>
      <c r="K222">
        <v>308.90385187335897</v>
      </c>
      <c r="L222">
        <v>12946.613404207899</v>
      </c>
      <c r="M222" s="2"/>
      <c r="N222">
        <v>841.80265537607897</v>
      </c>
      <c r="O222">
        <v>10907.223525633701</v>
      </c>
      <c r="P222" s="2"/>
      <c r="Q222">
        <v>841.80265537607897</v>
      </c>
      <c r="R222">
        <v>10907.223525633701</v>
      </c>
    </row>
    <row r="223" spans="2:18" x14ac:dyDescent="0.45">
      <c r="B223" s="2">
        <v>1356.2288223954699</v>
      </c>
      <c r="C223" s="2">
        <v>10399.198835363401</v>
      </c>
      <c r="D223" s="2"/>
      <c r="E223" s="2">
        <v>21.8976186675437</v>
      </c>
      <c r="F223" s="2">
        <v>-4107.98757510413</v>
      </c>
      <c r="G223" s="2"/>
      <c r="H223" s="1">
        <v>1272.1556705181199</v>
      </c>
      <c r="I223" s="1">
        <v>9604.2283093768292</v>
      </c>
      <c r="J223" s="2"/>
      <c r="K223">
        <v>311.895755277273</v>
      </c>
      <c r="L223">
        <v>12931.294983764799</v>
      </c>
      <c r="M223" s="2"/>
      <c r="N223">
        <v>843.65072351793503</v>
      </c>
      <c r="O223">
        <v>10897.779108204601</v>
      </c>
      <c r="P223" s="2"/>
      <c r="Q223">
        <v>843.65072351793503</v>
      </c>
      <c r="R223">
        <v>10897.779108204601</v>
      </c>
    </row>
    <row r="224" spans="2:18" x14ac:dyDescent="0.45">
      <c r="B224" s="2">
        <v>1394.00807857209</v>
      </c>
      <c r="C224" s="2">
        <v>10162.8535038441</v>
      </c>
      <c r="D224" s="2"/>
      <c r="E224" s="2">
        <v>21.112526811152101</v>
      </c>
      <c r="F224" s="2">
        <v>-4111.8360645962503</v>
      </c>
      <c r="G224" s="2"/>
      <c r="H224" s="1">
        <v>1306.5415444227599</v>
      </c>
      <c r="I224" s="1">
        <v>9389.2789780317398</v>
      </c>
      <c r="J224" s="2"/>
      <c r="K224">
        <v>345.90885664928999</v>
      </c>
      <c r="L224">
        <v>12757.295646984399</v>
      </c>
      <c r="M224" s="2"/>
      <c r="N224">
        <v>916.72687648004899</v>
      </c>
      <c r="O224">
        <v>10524.328759132601</v>
      </c>
      <c r="P224" s="2"/>
      <c r="Q224">
        <v>916.72687648004899</v>
      </c>
      <c r="R224">
        <v>10524.328759132601</v>
      </c>
    </row>
    <row r="225" spans="2:18" x14ac:dyDescent="0.45">
      <c r="B225" s="2">
        <v>1427.2591354103499</v>
      </c>
      <c r="C225" s="2">
        <v>9954.8363842092895</v>
      </c>
      <c r="D225" s="2"/>
      <c r="E225" s="2">
        <v>20.597051541419798</v>
      </c>
      <c r="F225" s="2">
        <v>-4114.3629041537597</v>
      </c>
      <c r="G225" s="2"/>
      <c r="H225" s="1">
        <v>1351.9101082724601</v>
      </c>
      <c r="I225" s="1">
        <v>9077.4678719655894</v>
      </c>
      <c r="J225" s="2"/>
      <c r="K225">
        <v>345.90885664928999</v>
      </c>
      <c r="L225">
        <v>12757.295646984399</v>
      </c>
      <c r="M225" s="2"/>
      <c r="N225">
        <v>994.50946566769699</v>
      </c>
      <c r="O225">
        <v>10127.114172007099</v>
      </c>
      <c r="P225" s="2"/>
      <c r="Q225">
        <v>994.50946566769699</v>
      </c>
      <c r="R225">
        <v>10127.114172007099</v>
      </c>
    </row>
    <row r="226" spans="2:18" x14ac:dyDescent="0.45">
      <c r="B226" s="2">
        <v>1476.2584963895499</v>
      </c>
      <c r="C226" s="2">
        <v>9620.4862332019693</v>
      </c>
      <c r="D226" s="2"/>
      <c r="E226" s="2">
        <v>19.2832283464484</v>
      </c>
      <c r="F226" s="2">
        <v>-4120.8032139330298</v>
      </c>
      <c r="G226" s="2"/>
      <c r="H226" s="1">
        <v>1364.7479042165701</v>
      </c>
      <c r="I226" s="1">
        <v>8984.1410686660493</v>
      </c>
      <c r="J226" s="2"/>
      <c r="K226">
        <v>401.96347688579499</v>
      </c>
      <c r="L226">
        <v>12470.884172682599</v>
      </c>
      <c r="M226" s="2"/>
      <c r="N226">
        <v>1027.66942541609</v>
      </c>
      <c r="O226">
        <v>9956.8901686180907</v>
      </c>
      <c r="P226" s="2"/>
      <c r="Q226">
        <v>1027.66942541609</v>
      </c>
      <c r="R226">
        <v>9956.8901686180907</v>
      </c>
    </row>
    <row r="227" spans="2:18" x14ac:dyDescent="0.45">
      <c r="B227" s="2">
        <v>1490.2164978304299</v>
      </c>
      <c r="C227" s="2">
        <v>9520.2498384182509</v>
      </c>
      <c r="D227" s="2"/>
      <c r="E227" s="2">
        <v>19.283228346448301</v>
      </c>
      <c r="F227" s="2">
        <v>-4120.8032139330298</v>
      </c>
      <c r="G227" s="2"/>
      <c r="H227" s="1">
        <v>1364.7479042165701</v>
      </c>
      <c r="I227" s="1">
        <v>8984.1410686660493</v>
      </c>
      <c r="J227" s="2"/>
      <c r="K227">
        <v>460.23951695485903</v>
      </c>
      <c r="L227">
        <v>12173.497188856099</v>
      </c>
      <c r="M227" s="2"/>
      <c r="N227">
        <v>1027.66942541609</v>
      </c>
      <c r="O227">
        <v>9956.8901686180907</v>
      </c>
      <c r="P227" s="2"/>
      <c r="Q227">
        <v>1027.66942541609</v>
      </c>
      <c r="R227">
        <v>9956.8901686180907</v>
      </c>
    </row>
    <row r="228" spans="2:18" x14ac:dyDescent="0.45">
      <c r="B228" s="2">
        <v>1490.2164978304299</v>
      </c>
      <c r="C228" s="2">
        <v>9520.2498384182509</v>
      </c>
      <c r="D228" s="2"/>
      <c r="E228" s="2">
        <v>17.9508492996931</v>
      </c>
      <c r="F228" s="2">
        <v>-4127.3344837700697</v>
      </c>
      <c r="G228" s="2"/>
      <c r="H228" s="1">
        <v>1415.0310098254699</v>
      </c>
      <c r="I228" s="1">
        <v>8589.8199452314093</v>
      </c>
      <c r="J228" s="2"/>
      <c r="K228">
        <v>503.600051523812</v>
      </c>
      <c r="L228">
        <v>11952.431235621199</v>
      </c>
      <c r="M228" s="2"/>
      <c r="N228">
        <v>1072.4438141472499</v>
      </c>
      <c r="O228">
        <v>9720.3366440350201</v>
      </c>
      <c r="P228" s="2"/>
      <c r="Q228">
        <v>1072.4438141472499</v>
      </c>
      <c r="R228">
        <v>9720.3366440350201</v>
      </c>
    </row>
    <row r="229" spans="2:18" x14ac:dyDescent="0.45">
      <c r="B229" s="2">
        <v>1545.43629476401</v>
      </c>
      <c r="C229" s="2">
        <v>9095.7340929972197</v>
      </c>
      <c r="D229" s="2"/>
      <c r="E229" s="2">
        <v>16.658034422060101</v>
      </c>
      <c r="F229" s="2">
        <v>-4133.6718116016</v>
      </c>
      <c r="G229" s="2"/>
      <c r="H229" s="1">
        <v>1457.97028840245</v>
      </c>
      <c r="I229" s="1">
        <v>8205.9029412229193</v>
      </c>
      <c r="J229" s="2"/>
      <c r="K229">
        <v>520.68688050701803</v>
      </c>
      <c r="L229">
        <v>11865.359633952001</v>
      </c>
      <c r="M229" s="2"/>
      <c r="N229">
        <v>1105.17436958546</v>
      </c>
      <c r="O229">
        <v>9535.4900464343009</v>
      </c>
      <c r="P229" s="2"/>
      <c r="Q229">
        <v>1105.17436958546</v>
      </c>
      <c r="R229">
        <v>9535.4900464343009</v>
      </c>
    </row>
    <row r="230" spans="2:18" x14ac:dyDescent="0.45">
      <c r="B230" s="2">
        <v>1593.41865560002</v>
      </c>
      <c r="C230" s="2">
        <v>8681.0227248989795</v>
      </c>
      <c r="D230" s="2"/>
      <c r="E230" s="2">
        <v>16.594319776946701</v>
      </c>
      <c r="F230" s="2">
        <v>-4133.98413829333</v>
      </c>
      <c r="G230" s="2"/>
      <c r="H230" s="1">
        <v>1494.36006356859</v>
      </c>
      <c r="I230" s="1">
        <v>7831.13055276665</v>
      </c>
      <c r="J230" s="2"/>
      <c r="K230">
        <v>520.68688050701905</v>
      </c>
      <c r="L230">
        <v>11865.359633952001</v>
      </c>
      <c r="M230" s="2"/>
      <c r="N230">
        <v>1143.5842567155</v>
      </c>
      <c r="O230">
        <v>9318.5692867600501</v>
      </c>
      <c r="P230" s="2"/>
      <c r="Q230">
        <v>1143.5842567155</v>
      </c>
      <c r="R230">
        <v>9318.5692867600501</v>
      </c>
    </row>
    <row r="231" spans="2:18" x14ac:dyDescent="0.45">
      <c r="B231" s="2">
        <v>1635.05534863408</v>
      </c>
      <c r="C231" s="2">
        <v>8274.4663243139294</v>
      </c>
      <c r="D231" s="2"/>
      <c r="E231" s="2">
        <v>15.2076522034339</v>
      </c>
      <c r="F231" s="2">
        <v>-4140.7815283595701</v>
      </c>
      <c r="G231" s="2"/>
      <c r="H231" s="1">
        <v>1498.18773461815</v>
      </c>
      <c r="I231" s="1">
        <v>7788.12820194501</v>
      </c>
      <c r="J231" s="2"/>
      <c r="K231">
        <v>541.48666251860095</v>
      </c>
      <c r="L231">
        <v>11759.4281452943</v>
      </c>
      <c r="M231" s="2"/>
      <c r="N231">
        <v>1188.70564139625</v>
      </c>
      <c r="O231">
        <v>9036.4204171905694</v>
      </c>
      <c r="P231" s="2"/>
      <c r="Q231">
        <v>1188.70564139625</v>
      </c>
      <c r="R231">
        <v>9036.4204171905694</v>
      </c>
    </row>
    <row r="232" spans="2:18" x14ac:dyDescent="0.45">
      <c r="B232" s="2">
        <v>1639.5019914291299</v>
      </c>
      <c r="C232" s="2">
        <v>8227.7158213414896</v>
      </c>
      <c r="D232" s="2"/>
      <c r="E232" s="2">
        <v>13.7843540102853</v>
      </c>
      <c r="F232" s="2">
        <v>-4147.7584802867696</v>
      </c>
      <c r="G232" s="2"/>
      <c r="H232" s="1">
        <v>1498.18773461815</v>
      </c>
      <c r="I232" s="1">
        <v>7788.12820194501</v>
      </c>
      <c r="J232" s="2"/>
      <c r="K232">
        <v>583.31115561255604</v>
      </c>
      <c r="L232">
        <v>11546.419623698899</v>
      </c>
      <c r="M232" s="2"/>
      <c r="N232">
        <v>1206.2818321008101</v>
      </c>
      <c r="O232">
        <v>8926.5146070360406</v>
      </c>
      <c r="P232" s="2"/>
      <c r="Q232">
        <v>1206.2818321008101</v>
      </c>
      <c r="R232">
        <v>8926.5146070360406</v>
      </c>
    </row>
    <row r="233" spans="2:18" x14ac:dyDescent="0.45">
      <c r="B233" s="2">
        <v>1639.5019914291299</v>
      </c>
      <c r="C233" s="2">
        <v>8227.7158213414896</v>
      </c>
      <c r="D233" s="2"/>
      <c r="E233" s="2">
        <v>13.7843540102853</v>
      </c>
      <c r="F233" s="2">
        <v>-4147.7584802867696</v>
      </c>
      <c r="G233" s="2"/>
      <c r="H233" s="1">
        <v>1524.7347869801299</v>
      </c>
      <c r="I233" s="1">
        <v>7464.8198995058601</v>
      </c>
      <c r="J233" s="2"/>
      <c r="K233">
        <v>648.16683256813894</v>
      </c>
      <c r="L233">
        <v>11216.381972004299</v>
      </c>
      <c r="M233" s="2"/>
      <c r="N233">
        <v>1248.64116536304</v>
      </c>
      <c r="O233">
        <v>8633.1265851200096</v>
      </c>
      <c r="P233" s="2"/>
      <c r="Q233">
        <v>1248.64116536304</v>
      </c>
      <c r="R233">
        <v>8633.1265851200096</v>
      </c>
    </row>
    <row r="234" spans="2:18" x14ac:dyDescent="0.45">
      <c r="B234" s="2">
        <v>1670.82130217341</v>
      </c>
      <c r="C234" s="2">
        <v>7875.51902538166</v>
      </c>
      <c r="D234" s="2"/>
      <c r="E234" s="2">
        <v>12.317296984228101</v>
      </c>
      <c r="F234" s="2">
        <v>-4154.94993629686</v>
      </c>
      <c r="G234" s="2"/>
      <c r="H234" s="1">
        <v>1549.82154102905</v>
      </c>
      <c r="I234" s="1">
        <v>7105.2499784977699</v>
      </c>
      <c r="J234" s="2"/>
      <c r="K234">
        <v>682.60717782888901</v>
      </c>
      <c r="L234">
        <v>11041.2471981937</v>
      </c>
      <c r="M234" s="2"/>
      <c r="N234">
        <v>1260.53462096566</v>
      </c>
      <c r="O234">
        <v>8545.4919140190395</v>
      </c>
      <c r="P234" s="2"/>
      <c r="Q234">
        <v>1260.53462096566</v>
      </c>
      <c r="R234">
        <v>8545.4919140190395</v>
      </c>
    </row>
    <row r="235" spans="2:18" x14ac:dyDescent="0.45">
      <c r="B235" s="2">
        <v>1701.49516822242</v>
      </c>
      <c r="C235" s="2">
        <v>7482.1834323998301</v>
      </c>
      <c r="D235" s="2"/>
      <c r="E235" s="2">
        <v>11.8730401823753</v>
      </c>
      <c r="F235" s="2">
        <v>-4157.1276657177004</v>
      </c>
      <c r="G235" s="2"/>
      <c r="H235" s="1">
        <v>1570.1944076633299</v>
      </c>
      <c r="I235" s="1">
        <v>6751.0356717535997</v>
      </c>
      <c r="J235" s="2"/>
      <c r="K235">
        <v>715.35292837675797</v>
      </c>
      <c r="L235">
        <v>10874.729714932701</v>
      </c>
      <c r="M235" s="2"/>
      <c r="N235">
        <v>1260.53462096566</v>
      </c>
      <c r="O235">
        <v>8545.4919140190395</v>
      </c>
      <c r="P235" s="2"/>
      <c r="Q235">
        <v>1260.53462096566</v>
      </c>
      <c r="R235">
        <v>8545.4919140190395</v>
      </c>
    </row>
    <row r="236" spans="2:18" x14ac:dyDescent="0.45">
      <c r="B236" s="2">
        <v>1727.71148622381</v>
      </c>
      <c r="C236" s="2">
        <v>7092.7545521891798</v>
      </c>
      <c r="D236" s="2"/>
      <c r="E236" s="2">
        <v>11.863981113682501</v>
      </c>
      <c r="F236" s="2">
        <v>-4157.1720729171802</v>
      </c>
      <c r="G236" s="2"/>
      <c r="H236" s="1">
        <v>1578.1733085072401</v>
      </c>
      <c r="I236" s="1">
        <v>6587.8781798282798</v>
      </c>
      <c r="J236" s="2"/>
      <c r="K236">
        <v>720.13068178994104</v>
      </c>
      <c r="L236">
        <v>10850.442601323201</v>
      </c>
      <c r="M236" s="2"/>
      <c r="N236">
        <v>1306.71857988902</v>
      </c>
      <c r="O236">
        <v>8175.87432250444</v>
      </c>
      <c r="P236" s="2"/>
      <c r="Q236">
        <v>1306.71857988902</v>
      </c>
      <c r="R236">
        <v>8175.87432250444</v>
      </c>
    </row>
    <row r="237" spans="2:18" x14ac:dyDescent="0.45">
      <c r="B237" s="2">
        <v>1738.4888191912401</v>
      </c>
      <c r="C237" s="2">
        <v>6912.7430723237603</v>
      </c>
      <c r="D237" s="2"/>
      <c r="E237" s="2">
        <v>11.849326755602601</v>
      </c>
      <c r="F237" s="2">
        <v>-4157.2439080058002</v>
      </c>
      <c r="G237" s="2"/>
      <c r="H237" s="1">
        <v>1586.26006488599</v>
      </c>
      <c r="I237" s="1">
        <v>6401.2314212198398</v>
      </c>
      <c r="J237" s="2"/>
      <c r="K237">
        <v>720.13068178994104</v>
      </c>
      <c r="L237">
        <v>10850.442601323201</v>
      </c>
      <c r="M237" s="2"/>
      <c r="N237">
        <v>1345.46410034276</v>
      </c>
      <c r="O237">
        <v>7817.1728265247602</v>
      </c>
      <c r="P237" s="2"/>
      <c r="Q237">
        <v>1345.46410034276</v>
      </c>
      <c r="R237">
        <v>7817.1728265247602</v>
      </c>
    </row>
    <row r="238" spans="2:18" x14ac:dyDescent="0.45">
      <c r="B238" s="2">
        <v>1749.8638004473901</v>
      </c>
      <c r="C238" s="2">
        <v>6706.3009894052302</v>
      </c>
      <c r="D238" s="2"/>
      <c r="E238" s="2">
        <v>10.798562120698399</v>
      </c>
      <c r="F238" s="2">
        <v>-4162.3947150396498</v>
      </c>
      <c r="G238" s="2"/>
      <c r="H238" s="1">
        <v>1586.26006488599</v>
      </c>
      <c r="I238" s="1">
        <v>6401.2314212198398</v>
      </c>
      <c r="J238" s="2"/>
      <c r="K238">
        <v>781.33852860966999</v>
      </c>
      <c r="L238">
        <v>10539.3964533816</v>
      </c>
      <c r="M238" s="2"/>
      <c r="N238">
        <v>1377.4973229541999</v>
      </c>
      <c r="O238">
        <v>7468.4058590764998</v>
      </c>
      <c r="P238" s="2"/>
      <c r="Q238">
        <v>1377.4973229541999</v>
      </c>
      <c r="R238">
        <v>7468.4058590764998</v>
      </c>
    </row>
    <row r="239" spans="2:18" x14ac:dyDescent="0.45">
      <c r="B239" s="2">
        <v>1749.8638004473901</v>
      </c>
      <c r="C239" s="2">
        <v>6706.3009894052302</v>
      </c>
      <c r="D239" s="2"/>
      <c r="E239" s="2">
        <v>9.21925240081152</v>
      </c>
      <c r="F239" s="2">
        <v>-4170.1364293528204</v>
      </c>
      <c r="G239" s="2"/>
      <c r="H239" s="1">
        <v>1598.47511948533</v>
      </c>
      <c r="I239" s="1">
        <v>6054.3490793914398</v>
      </c>
      <c r="J239" s="2"/>
      <c r="K239">
        <v>785.01057970149395</v>
      </c>
      <c r="L239">
        <v>10520.735817425601</v>
      </c>
      <c r="M239" s="2"/>
      <c r="N239">
        <v>1380.8110587046699</v>
      </c>
      <c r="O239">
        <v>7428.4702167415799</v>
      </c>
      <c r="P239" s="2"/>
      <c r="Q239">
        <v>1380.8110587046699</v>
      </c>
      <c r="R239">
        <v>7428.4702167415799</v>
      </c>
    </row>
    <row r="240" spans="2:18" x14ac:dyDescent="0.45">
      <c r="B240" s="2">
        <v>1768.4489791460601</v>
      </c>
      <c r="C240" s="2">
        <v>6321.0962677924399</v>
      </c>
      <c r="D240" s="2"/>
      <c r="E240" s="2">
        <v>9.2192524008115004</v>
      </c>
      <c r="F240" s="2">
        <v>-4170.1364293528204</v>
      </c>
      <c r="G240" s="2"/>
      <c r="H240" s="1">
        <v>1607.3027915984701</v>
      </c>
      <c r="I240" s="1">
        <v>5708.3807260049098</v>
      </c>
      <c r="J240" s="2"/>
      <c r="K240">
        <v>786.69253319388804</v>
      </c>
      <c r="L240">
        <v>10512.193221821</v>
      </c>
      <c r="M240" s="2"/>
      <c r="N240">
        <v>1380.8110587046699</v>
      </c>
      <c r="O240">
        <v>7428.4702167415799</v>
      </c>
      <c r="P240" s="2"/>
      <c r="Q240">
        <v>1380.8110587046699</v>
      </c>
      <c r="R240">
        <v>7428.4702167415799</v>
      </c>
    </row>
    <row r="241" spans="2:18" x14ac:dyDescent="0.45">
      <c r="B241" s="2">
        <v>1784.00258639854</v>
      </c>
      <c r="C241" s="2">
        <v>5934.6498228771297</v>
      </c>
      <c r="D241" s="2"/>
      <c r="E241" s="2">
        <v>7.56926356514359</v>
      </c>
      <c r="F241" s="2">
        <v>-4178.2246099198201</v>
      </c>
      <c r="G241" s="2"/>
      <c r="H241" s="1">
        <v>1612.2096713599201</v>
      </c>
      <c r="I241" s="1">
        <v>5426.5890369292401</v>
      </c>
      <c r="J241" s="2"/>
      <c r="K241">
        <v>857.32231925047995</v>
      </c>
      <c r="L241">
        <v>10153.4664778034</v>
      </c>
      <c r="M241" s="2"/>
      <c r="N241">
        <v>1403.3956903171099</v>
      </c>
      <c r="O241">
        <v>7128.79825713028</v>
      </c>
      <c r="P241" s="2"/>
      <c r="Q241">
        <v>1403.3956903171099</v>
      </c>
      <c r="R241">
        <v>7128.79825713028</v>
      </c>
    </row>
    <row r="242" spans="2:18" x14ac:dyDescent="0.45">
      <c r="B242" s="2">
        <v>1794.6822819337399</v>
      </c>
      <c r="C242" s="2">
        <v>5618.1135942015399</v>
      </c>
      <c r="D242" s="2"/>
      <c r="E242" s="2">
        <v>6.8267876200719799</v>
      </c>
      <c r="F242" s="2">
        <v>-4181.8641978858604</v>
      </c>
      <c r="G242" s="2"/>
      <c r="H242" s="1">
        <v>1613.06078710925</v>
      </c>
      <c r="I242" s="1">
        <v>5362.0889770828999</v>
      </c>
      <c r="J242" s="2"/>
      <c r="K242">
        <v>932.51286957506795</v>
      </c>
      <c r="L242">
        <v>9771.7768506259199</v>
      </c>
      <c r="M242" s="2"/>
      <c r="N242">
        <v>1423.8397492914701</v>
      </c>
      <c r="O242">
        <v>6796.8727580735804</v>
      </c>
      <c r="P242" s="2"/>
      <c r="Q242">
        <v>1423.8397492914701</v>
      </c>
      <c r="R242">
        <v>6796.8727580735804</v>
      </c>
    </row>
    <row r="243" spans="2:18" x14ac:dyDescent="0.45">
      <c r="B243" s="2">
        <v>1796.89242974738</v>
      </c>
      <c r="C243" s="2">
        <v>5545.43772016408</v>
      </c>
      <c r="D243" s="2"/>
      <c r="E243" s="2">
        <v>6.4514190444768396</v>
      </c>
      <c r="F243" s="2">
        <v>-4183.7042399230904</v>
      </c>
      <c r="G243" s="2"/>
      <c r="H243" s="1">
        <v>1613.06078710925</v>
      </c>
      <c r="I243" s="1">
        <v>5362.0889770828999</v>
      </c>
      <c r="J243" s="2"/>
      <c r="K243">
        <v>964.591467869913</v>
      </c>
      <c r="L243">
        <v>9608.0361208378908</v>
      </c>
      <c r="M243" s="2"/>
      <c r="N243">
        <v>1439.36100640417</v>
      </c>
      <c r="O243">
        <v>6471.4720871422796</v>
      </c>
      <c r="P243" s="2"/>
      <c r="Q243">
        <v>1439.36100640417</v>
      </c>
      <c r="R243">
        <v>6471.4720871422796</v>
      </c>
    </row>
    <row r="244" spans="2:18" x14ac:dyDescent="0.45">
      <c r="B244" s="2">
        <v>1796.89242974738</v>
      </c>
      <c r="C244" s="2">
        <v>5545.43772016408</v>
      </c>
      <c r="D244" s="2"/>
      <c r="E244" s="2">
        <v>5.8369996774813204</v>
      </c>
      <c r="F244" s="2">
        <v>-4186.7160995652202</v>
      </c>
      <c r="G244" s="2"/>
      <c r="H244" s="1">
        <v>1616.03696280279</v>
      </c>
      <c r="I244" s="1">
        <v>5014.1413902743698</v>
      </c>
      <c r="J244" s="2"/>
      <c r="K244">
        <v>964.591467869913</v>
      </c>
      <c r="L244">
        <v>9608.0361208378908</v>
      </c>
      <c r="M244" s="2"/>
      <c r="N244">
        <v>1445.01647928838</v>
      </c>
      <c r="O244">
        <v>6322.1050634650401</v>
      </c>
      <c r="P244" s="2"/>
      <c r="Q244">
        <v>1445.01647928838</v>
      </c>
      <c r="R244">
        <v>6322.1050634650401</v>
      </c>
    </row>
    <row r="245" spans="2:18" x14ac:dyDescent="0.45">
      <c r="B245" s="2">
        <v>1807.45275077271</v>
      </c>
      <c r="C245" s="2">
        <v>5151.8906141647203</v>
      </c>
      <c r="D245" s="2"/>
      <c r="E245" s="2">
        <v>4.0090156482625297</v>
      </c>
      <c r="F245" s="2">
        <v>-4195.6768055908096</v>
      </c>
      <c r="G245" s="2"/>
      <c r="H245" s="1">
        <v>1616.03696280279</v>
      </c>
      <c r="I245" s="1">
        <v>5014.1413902743698</v>
      </c>
      <c r="J245" s="2"/>
      <c r="K245">
        <v>1007.8656605838401</v>
      </c>
      <c r="L245">
        <v>9380.4833533087694</v>
      </c>
      <c r="M245" s="2"/>
      <c r="N245">
        <v>1450.3731608074399</v>
      </c>
      <c r="O245">
        <v>6151.6554864444797</v>
      </c>
      <c r="P245" s="2"/>
      <c r="Q245">
        <v>1450.3731608074399</v>
      </c>
      <c r="R245">
        <v>6151.6554864444797</v>
      </c>
    </row>
    <row r="246" spans="2:18" x14ac:dyDescent="0.45">
      <c r="B246" s="2">
        <v>1807.45275077271</v>
      </c>
      <c r="C246" s="2">
        <v>5151.8906141647203</v>
      </c>
      <c r="D246" s="2"/>
      <c r="E246" s="2">
        <v>4.0090156482624604</v>
      </c>
      <c r="F246" s="2">
        <v>-4195.6768055908096</v>
      </c>
      <c r="G246" s="2"/>
      <c r="H246" s="1">
        <v>1616.5377547934299</v>
      </c>
      <c r="I246" s="1">
        <v>4662.7429265957398</v>
      </c>
      <c r="J246" s="2"/>
      <c r="K246">
        <v>1038.2885849434799</v>
      </c>
      <c r="L246">
        <v>9209.0802636538501</v>
      </c>
      <c r="M246" s="2"/>
      <c r="N246">
        <v>1450.3731608074399</v>
      </c>
      <c r="O246">
        <v>6151.6554864444797</v>
      </c>
      <c r="P246" s="2"/>
      <c r="Q246">
        <v>1450.3731608074399</v>
      </c>
      <c r="R246">
        <v>6151.6554864444797</v>
      </c>
    </row>
    <row r="247" spans="2:18" x14ac:dyDescent="0.45">
      <c r="B247" s="2">
        <v>1816.0663023373299</v>
      </c>
      <c r="C247" s="2">
        <v>4751.7631543568004</v>
      </c>
      <c r="D247" s="2"/>
      <c r="E247" s="2">
        <v>3.41748047774671</v>
      </c>
      <c r="F247" s="2">
        <v>-4198.5764877992196</v>
      </c>
      <c r="G247" s="2"/>
      <c r="H247" s="1">
        <v>1614.85941777222</v>
      </c>
      <c r="I247" s="1">
        <v>4305.8211194034702</v>
      </c>
      <c r="J247" s="2"/>
      <c r="K247">
        <v>1076.42522607571</v>
      </c>
      <c r="L247">
        <v>8994.2180090641305</v>
      </c>
      <c r="M247" s="2"/>
      <c r="N247">
        <v>1457.2993960381</v>
      </c>
      <c r="O247">
        <v>5836.1298256483797</v>
      </c>
      <c r="P247" s="2"/>
      <c r="Q247">
        <v>1457.2993960381</v>
      </c>
      <c r="R247">
        <v>5836.1298256483797</v>
      </c>
    </row>
    <row r="248" spans="2:18" x14ac:dyDescent="0.45">
      <c r="B248" s="2">
        <v>1823.12259398271</v>
      </c>
      <c r="C248" s="2">
        <v>4342.3810588264896</v>
      </c>
      <c r="D248" s="2"/>
      <c r="E248" s="2">
        <v>2.0695622957710098</v>
      </c>
      <c r="F248" s="2">
        <v>-4205.1839298677196</v>
      </c>
      <c r="G248" s="2"/>
      <c r="H248" s="1">
        <v>1614.4026194502601</v>
      </c>
      <c r="I248" s="1">
        <v>4246.9471393230297</v>
      </c>
      <c r="J248" s="2"/>
      <c r="K248">
        <v>1121.3014682698899</v>
      </c>
      <c r="L248">
        <v>8713.0042724608793</v>
      </c>
      <c r="M248" s="2"/>
      <c r="N248">
        <v>1460.54152790847</v>
      </c>
      <c r="O248">
        <v>5523.2939566402201</v>
      </c>
      <c r="P248" s="2"/>
      <c r="Q248">
        <v>1460.54152790847</v>
      </c>
      <c r="R248">
        <v>5523.2939566402201</v>
      </c>
    </row>
    <row r="249" spans="2:18" x14ac:dyDescent="0.45">
      <c r="B249" s="2">
        <v>1824.15509951335</v>
      </c>
      <c r="C249" s="2">
        <v>4274.5214864052105</v>
      </c>
      <c r="D249" s="2"/>
      <c r="E249" s="2">
        <v>0.74967631869123996</v>
      </c>
      <c r="F249" s="2">
        <v>-4211.6539591671399</v>
      </c>
      <c r="G249" s="2"/>
      <c r="H249" s="1">
        <v>1611.31279186048</v>
      </c>
      <c r="I249" s="1">
        <v>3940.6447960832502</v>
      </c>
      <c r="J249" s="2"/>
      <c r="K249">
        <v>1136.4833801529801</v>
      </c>
      <c r="L249">
        <v>8617.8679161021701</v>
      </c>
      <c r="M249" s="2"/>
      <c r="N249">
        <v>1460.65570728633</v>
      </c>
      <c r="O249">
        <v>5269.9323079177002</v>
      </c>
      <c r="P249" s="2"/>
      <c r="Q249">
        <v>1460.65570728633</v>
      </c>
      <c r="R249">
        <v>5269.9323079177002</v>
      </c>
    </row>
    <row r="250" spans="2:18" x14ac:dyDescent="0.45">
      <c r="B250" s="2">
        <v>1825.78987225318</v>
      </c>
      <c r="C250" s="2">
        <v>4156.1759333877199</v>
      </c>
      <c r="D250" s="2"/>
      <c r="E250" s="2">
        <v>5.8207660913467396E-14</v>
      </c>
      <c r="F250" s="2">
        <v>-4215.3288430822904</v>
      </c>
      <c r="G250" s="2"/>
      <c r="H250" s="1">
        <v>1606.1963066365499</v>
      </c>
      <c r="I250" s="1">
        <v>3565.5297635177399</v>
      </c>
      <c r="J250" s="2"/>
      <c r="K250">
        <v>1176.70778807479</v>
      </c>
      <c r="L250">
        <v>8336.8696000101208</v>
      </c>
      <c r="M250" s="2"/>
      <c r="N250">
        <v>1460.3785337952399</v>
      </c>
      <c r="O250">
        <v>5212.1221957157604</v>
      </c>
      <c r="P250" s="2"/>
      <c r="Q250">
        <v>1460.3785337952399</v>
      </c>
      <c r="R250">
        <v>5212.1221957157604</v>
      </c>
    </row>
    <row r="251" spans="2:18" x14ac:dyDescent="0.45">
      <c r="B251" s="2">
        <v>1829.0515100611501</v>
      </c>
      <c r="C251" s="2">
        <v>3920.0572847693702</v>
      </c>
      <c r="D251" s="2"/>
      <c r="E251" s="2">
        <v>-7.2759576141833099E-14</v>
      </c>
      <c r="F251" s="2">
        <v>-4215.3288430822904</v>
      </c>
      <c r="G251" s="2"/>
      <c r="H251" s="1">
        <v>1599.86806033888</v>
      </c>
      <c r="I251" s="1">
        <v>3177.55240525517</v>
      </c>
      <c r="J251" s="2"/>
      <c r="K251">
        <v>1187.5736771669699</v>
      </c>
      <c r="L251">
        <v>8255.6363665226509</v>
      </c>
      <c r="M251" s="2"/>
      <c r="N251">
        <v>1460.3785337952399</v>
      </c>
      <c r="O251">
        <v>5212.1221957157604</v>
      </c>
      <c r="P251" s="2"/>
      <c r="Q251">
        <v>1460.3785337952399</v>
      </c>
      <c r="R251">
        <v>5212.1221957157604</v>
      </c>
    </row>
    <row r="252" spans="2:18" x14ac:dyDescent="0.45">
      <c r="B252" s="2">
        <v>1833.00155755693</v>
      </c>
      <c r="C252" s="2">
        <v>3589.6218882757198</v>
      </c>
      <c r="D252" s="2"/>
      <c r="E252" s="2">
        <v>-2.0695622957711</v>
      </c>
      <c r="F252" s="2">
        <v>-4205.1839298677196</v>
      </c>
      <c r="G252" s="2"/>
      <c r="H252" s="1">
        <v>1596.2960353103699</v>
      </c>
      <c r="I252" s="1">
        <v>2972.9744638075899</v>
      </c>
      <c r="J252" s="2"/>
      <c r="K252">
        <v>1187.90957853394</v>
      </c>
      <c r="L252">
        <v>8253.1251726442206</v>
      </c>
      <c r="M252" s="2"/>
      <c r="N252">
        <v>1457.05826924444</v>
      </c>
      <c r="O252">
        <v>4901.4869897985</v>
      </c>
      <c r="P252" s="2"/>
      <c r="Q252">
        <v>1457.05826924444</v>
      </c>
      <c r="R252">
        <v>4901.4869897985</v>
      </c>
    </row>
    <row r="253" spans="2:18" x14ac:dyDescent="0.45">
      <c r="B253" s="2">
        <v>1834.28082030513</v>
      </c>
      <c r="C253" s="2">
        <v>3482.6070501326399</v>
      </c>
      <c r="D253" s="2"/>
      <c r="E253" s="2">
        <v>-3.1778213543377398</v>
      </c>
      <c r="F253" s="2">
        <v>-4199.75128742377</v>
      </c>
      <c r="G253" s="2"/>
      <c r="H253" s="1">
        <v>1592.5053986719399</v>
      </c>
      <c r="I253" s="1">
        <v>2773.8311018535301</v>
      </c>
      <c r="J253" s="2"/>
      <c r="K253">
        <v>1187.90957853394</v>
      </c>
      <c r="L253">
        <v>8253.1251726442206</v>
      </c>
      <c r="M253" s="2"/>
      <c r="N253">
        <v>1457.05826924444</v>
      </c>
      <c r="O253">
        <v>4901.4869897985</v>
      </c>
      <c r="P253" s="2"/>
      <c r="Q253">
        <v>1457.05826924444</v>
      </c>
      <c r="R253">
        <v>4901.4869897985</v>
      </c>
    </row>
    <row r="254" spans="2:18" x14ac:dyDescent="0.45">
      <c r="B254" s="2">
        <v>1839.3396945442701</v>
      </c>
      <c r="C254" s="2">
        <v>3026.09357444745</v>
      </c>
      <c r="D254" s="2"/>
      <c r="E254" s="2">
        <v>-4.00901564826271</v>
      </c>
      <c r="F254" s="2">
        <v>-4195.6768055908096</v>
      </c>
      <c r="G254" s="2"/>
      <c r="H254" s="1">
        <v>1592.5053986719399</v>
      </c>
      <c r="I254" s="1">
        <v>2773.8311018535301</v>
      </c>
      <c r="J254" s="2"/>
      <c r="K254">
        <v>1189.20311846501</v>
      </c>
      <c r="L254">
        <v>8242.5743856181398</v>
      </c>
      <c r="M254" s="2"/>
      <c r="N254">
        <v>1450.82382233926</v>
      </c>
      <c r="O254">
        <v>4589.9618010077102</v>
      </c>
      <c r="P254" s="2"/>
      <c r="Q254">
        <v>1450.82382233926</v>
      </c>
      <c r="R254">
        <v>4589.9618010077102</v>
      </c>
    </row>
    <row r="255" spans="2:18" x14ac:dyDescent="0.45">
      <c r="B255" s="2">
        <v>1842.06411880307</v>
      </c>
      <c r="C255" s="2">
        <v>2783.65185211994</v>
      </c>
      <c r="D255" s="2"/>
      <c r="E255" s="2">
        <v>-4.0090156482627197</v>
      </c>
      <c r="F255" s="2">
        <v>-4195.6768055908096</v>
      </c>
      <c r="G255" s="2"/>
      <c r="H255" s="1">
        <v>1570.6146719672499</v>
      </c>
      <c r="I255" s="1">
        <v>2384.34948586972</v>
      </c>
      <c r="J255" s="2"/>
      <c r="K255">
        <v>1231.1929329767199</v>
      </c>
      <c r="L255">
        <v>7900.08353586661</v>
      </c>
      <c r="M255" s="2"/>
      <c r="N255">
        <v>1441.8939789419701</v>
      </c>
      <c r="O255">
        <v>4275.9694118033603</v>
      </c>
      <c r="P255" s="2"/>
      <c r="Q255">
        <v>1441.8939789419701</v>
      </c>
      <c r="R255">
        <v>4275.9694118033603</v>
      </c>
    </row>
    <row r="256" spans="2:18" x14ac:dyDescent="0.45">
      <c r="B256" s="2">
        <v>1842.06411880307</v>
      </c>
      <c r="C256" s="2">
        <v>2783.65185211994</v>
      </c>
      <c r="D256" s="2"/>
      <c r="E256" s="2">
        <v>-5.8369996774814696</v>
      </c>
      <c r="F256" s="2">
        <v>-4186.7160995652202</v>
      </c>
      <c r="G256" s="2"/>
      <c r="H256" s="1">
        <v>1570.6146719672499</v>
      </c>
      <c r="I256" s="1">
        <v>2384.34948586972</v>
      </c>
      <c r="J256" s="2"/>
      <c r="K256">
        <v>1267.09624518428</v>
      </c>
      <c r="L256">
        <v>7557.9371638463999</v>
      </c>
      <c r="M256" s="2"/>
      <c r="N256">
        <v>1440.20078449991</v>
      </c>
      <c r="O256">
        <v>4224.4481186271696</v>
      </c>
      <c r="P256" s="2"/>
      <c r="Q256">
        <v>1440.20078449991</v>
      </c>
      <c r="R256">
        <v>4224.4481186271696</v>
      </c>
    </row>
    <row r="257" spans="2:18" x14ac:dyDescent="0.45">
      <c r="B257" s="2">
        <v>1844.8512577910301</v>
      </c>
      <c r="C257" s="2">
        <v>2545.79747810051</v>
      </c>
      <c r="D257" s="2"/>
      <c r="E257" s="2">
        <v>-6.1552987173406297</v>
      </c>
      <c r="F257" s="2">
        <v>-4185.1558101541495</v>
      </c>
      <c r="G257" s="2"/>
      <c r="H257" s="1">
        <v>1533.9035640980101</v>
      </c>
      <c r="I257" s="1">
        <v>2009.4442971697699</v>
      </c>
      <c r="J257" s="2"/>
      <c r="K257">
        <v>1296.1250301535599</v>
      </c>
      <c r="L257">
        <v>7226.4196997732097</v>
      </c>
      <c r="M257" s="2"/>
      <c r="N257">
        <v>1437.51617209094</v>
      </c>
      <c r="O257">
        <v>4150.73255772217</v>
      </c>
      <c r="P257" s="2"/>
      <c r="Q257">
        <v>1437.51617209094</v>
      </c>
      <c r="R257">
        <v>4150.73255772217</v>
      </c>
    </row>
    <row r="258" spans="2:18" x14ac:dyDescent="0.45">
      <c r="B258" s="2">
        <v>1831.53244670187</v>
      </c>
      <c r="C258" s="2">
        <v>2084.9992244752698</v>
      </c>
      <c r="D258" s="2"/>
      <c r="E258" s="2">
        <v>-6.4514190444769097</v>
      </c>
      <c r="F258" s="2">
        <v>-4183.7042399230904</v>
      </c>
      <c r="G258" s="2"/>
      <c r="H258" s="1">
        <v>1494.1203842140801</v>
      </c>
      <c r="I258" s="1">
        <v>1689.04946442706</v>
      </c>
      <c r="J258" s="2"/>
      <c r="K258">
        <v>1299.0844067282001</v>
      </c>
      <c r="L258">
        <v>7188.5180005822103</v>
      </c>
      <c r="M258" s="2"/>
      <c r="N258">
        <v>1430.48094845112</v>
      </c>
      <c r="O258">
        <v>3957.5555259216599</v>
      </c>
      <c r="P258" s="2"/>
      <c r="Q258">
        <v>1430.48094845112</v>
      </c>
      <c r="R258">
        <v>3957.5555259216599</v>
      </c>
    </row>
    <row r="259" spans="2:18" x14ac:dyDescent="0.45">
      <c r="B259" s="2">
        <v>1831.53244670187</v>
      </c>
      <c r="C259" s="2">
        <v>2084.9992244752698</v>
      </c>
      <c r="D259" s="2"/>
      <c r="E259" s="2">
        <v>-7.0230706816669297</v>
      </c>
      <c r="F259" s="2">
        <v>-4180.9020260152902</v>
      </c>
      <c r="G259" s="2"/>
      <c r="H259" s="1">
        <v>1486.90526562934</v>
      </c>
      <c r="I259" s="1">
        <v>1637.2177600714999</v>
      </c>
      <c r="J259" s="2"/>
      <c r="K259">
        <v>1299.0844067282001</v>
      </c>
      <c r="L259">
        <v>7188.5180005822103</v>
      </c>
      <c r="M259" s="2"/>
      <c r="N259">
        <v>1417.93622325506</v>
      </c>
      <c r="O259">
        <v>3660.8928557701101</v>
      </c>
      <c r="P259" s="2"/>
      <c r="Q259">
        <v>1417.93622325506</v>
      </c>
      <c r="R259">
        <v>3660.8928557701101</v>
      </c>
    </row>
    <row r="260" spans="2:18" x14ac:dyDescent="0.45">
      <c r="B260" s="2">
        <v>1798.6253746805301</v>
      </c>
      <c r="C260" s="2">
        <v>1645.26867842295</v>
      </c>
      <c r="D260" s="2"/>
      <c r="E260" s="2">
        <v>-7.5692635651437596</v>
      </c>
      <c r="F260" s="2">
        <v>-4178.2246099198201</v>
      </c>
      <c r="G260" s="2"/>
      <c r="H260" s="1">
        <v>1431.9303924517101</v>
      </c>
      <c r="I260" s="1">
        <v>1255.1868299001901</v>
      </c>
      <c r="J260" s="2"/>
      <c r="K260">
        <v>1318.93743507718</v>
      </c>
      <c r="L260">
        <v>6904.5209087605599</v>
      </c>
      <c r="M260" s="2"/>
      <c r="N260">
        <v>1416.7756947840901</v>
      </c>
      <c r="O260">
        <v>3633.44821512609</v>
      </c>
      <c r="P260" s="2"/>
      <c r="Q260">
        <v>1416.7756947840901</v>
      </c>
      <c r="R260">
        <v>3633.44821512609</v>
      </c>
    </row>
    <row r="261" spans="2:18" x14ac:dyDescent="0.45">
      <c r="B261" s="2">
        <v>1759.9369859199701</v>
      </c>
      <c r="C261" s="2">
        <v>1270.1327072673901</v>
      </c>
      <c r="D261" s="2"/>
      <c r="E261" s="2">
        <v>-8.2461820618280104</v>
      </c>
      <c r="F261" s="2">
        <v>-4174.9063819948997</v>
      </c>
      <c r="G261" s="2"/>
      <c r="H261" s="1">
        <v>1431.9303924517101</v>
      </c>
      <c r="I261" s="1">
        <v>1255.1868299001901</v>
      </c>
      <c r="J261" s="2"/>
      <c r="K261">
        <v>1336.1426619163999</v>
      </c>
      <c r="L261">
        <v>6591.1048170862496</v>
      </c>
      <c r="M261" s="2"/>
      <c r="N261">
        <v>1400.9943274848199</v>
      </c>
      <c r="O261">
        <v>3301.55299336096</v>
      </c>
      <c r="P261" s="2"/>
      <c r="Q261">
        <v>1400.9943274848199</v>
      </c>
      <c r="R261">
        <v>3301.55299336096</v>
      </c>
    </row>
    <row r="262" spans="2:18" x14ac:dyDescent="0.45">
      <c r="B262" s="2">
        <v>1752.6315067903199</v>
      </c>
      <c r="C262" s="2">
        <v>1209.7205512987</v>
      </c>
      <c r="D262" s="2"/>
      <c r="E262" s="2">
        <v>-9.2192524008115697</v>
      </c>
      <c r="F262" s="2">
        <v>-4170.1364293528204</v>
      </c>
      <c r="G262" s="2"/>
      <c r="H262" s="1">
        <v>1363.9527777487599</v>
      </c>
      <c r="I262" s="1">
        <v>880.92464478482805</v>
      </c>
      <c r="J262" s="2"/>
      <c r="K262">
        <v>1348.2489258943001</v>
      </c>
      <c r="L262">
        <v>6285.1396762968698</v>
      </c>
      <c r="M262" s="2"/>
      <c r="N262">
        <v>1392.19530399882</v>
      </c>
      <c r="O262">
        <v>3127.95859385526</v>
      </c>
      <c r="P262" s="2"/>
      <c r="Q262">
        <v>1392.19530399882</v>
      </c>
      <c r="R262">
        <v>3127.95859385526</v>
      </c>
    </row>
    <row r="263" spans="2:18" x14ac:dyDescent="0.45">
      <c r="B263" s="2">
        <v>1696.9163729525801</v>
      </c>
      <c r="C263" s="2">
        <v>760.67162834668</v>
      </c>
      <c r="D263" s="2"/>
      <c r="E263" s="2">
        <v>-9.2192524008116497</v>
      </c>
      <c r="F263" s="2">
        <v>-4170.1364293528204</v>
      </c>
      <c r="G263" s="2"/>
      <c r="H263" s="1">
        <v>1287.33889594057</v>
      </c>
      <c r="I263" s="1">
        <v>488.07704793516899</v>
      </c>
      <c r="J263" s="2"/>
      <c r="K263">
        <v>1352.26848471066</v>
      </c>
      <c r="L263">
        <v>6145.0776332116802</v>
      </c>
      <c r="M263" s="2"/>
      <c r="N263">
        <v>1383.07220791697</v>
      </c>
      <c r="O263">
        <v>2960.18300382794</v>
      </c>
      <c r="P263" s="2"/>
      <c r="Q263">
        <v>1383.07220791697</v>
      </c>
      <c r="R263">
        <v>2960.18300382794</v>
      </c>
    </row>
    <row r="264" spans="2:18" x14ac:dyDescent="0.45">
      <c r="B264" s="2">
        <v>1696.9163729525801</v>
      </c>
      <c r="C264" s="2">
        <v>760.67162834667795</v>
      </c>
      <c r="D264" s="2"/>
      <c r="E264" s="2">
        <v>-10.287608976029199</v>
      </c>
      <c r="F264" s="2">
        <v>-4164.8993873174404</v>
      </c>
      <c r="G264" s="2"/>
      <c r="H264" s="1">
        <v>1269.4180323348701</v>
      </c>
      <c r="I264" s="1">
        <v>408.48551686233901</v>
      </c>
      <c r="J264" s="2"/>
      <c r="K264">
        <v>1355.7025374156699</v>
      </c>
      <c r="L264">
        <v>5985.5593926655201</v>
      </c>
      <c r="M264" s="2"/>
      <c r="N264">
        <v>1383.07220791697</v>
      </c>
      <c r="O264">
        <v>2960.18300382794</v>
      </c>
      <c r="P264" s="2"/>
      <c r="Q264">
        <v>1383.07220791697</v>
      </c>
      <c r="R264">
        <v>2960.18300382794</v>
      </c>
    </row>
    <row r="265" spans="2:18" x14ac:dyDescent="0.45">
      <c r="B265" s="2">
        <v>1624.2749865891201</v>
      </c>
      <c r="C265" s="2">
        <v>324.25326139005801</v>
      </c>
      <c r="D265" s="2"/>
      <c r="E265" s="2">
        <v>-10.798562120698501</v>
      </c>
      <c r="F265" s="2">
        <v>-4162.3947150396498</v>
      </c>
      <c r="G265" s="2"/>
      <c r="H265" s="1">
        <v>1253.0692275762401</v>
      </c>
      <c r="I265" s="1">
        <v>336.62115836094301</v>
      </c>
      <c r="J265" s="2"/>
      <c r="K265">
        <v>1355.7025374156699</v>
      </c>
      <c r="L265">
        <v>5985.5593926655201</v>
      </c>
      <c r="M265" s="2"/>
      <c r="N265">
        <v>1354.2892670864501</v>
      </c>
      <c r="O265">
        <v>2628.4024249953</v>
      </c>
      <c r="P265" s="2"/>
      <c r="Q265">
        <v>1354.2892670864501</v>
      </c>
      <c r="R265">
        <v>2628.4024249953</v>
      </c>
    </row>
    <row r="266" spans="2:18" x14ac:dyDescent="0.45">
      <c r="B266" s="2">
        <v>1541.3862406016699</v>
      </c>
      <c r="C266" s="2">
        <v>-139.1882797602</v>
      </c>
      <c r="D266" s="2"/>
      <c r="E266" s="2">
        <v>-11.863981113682501</v>
      </c>
      <c r="F266" s="2">
        <v>-4157.1720729171802</v>
      </c>
      <c r="G266" s="2"/>
      <c r="H266" s="1">
        <v>1197.8602784664799</v>
      </c>
      <c r="I266" s="1">
        <v>93.939459613855107</v>
      </c>
      <c r="J266" s="2"/>
      <c r="K266">
        <v>1358.0948043799699</v>
      </c>
      <c r="L266">
        <v>5765.5324992163596</v>
      </c>
      <c r="M266" s="2"/>
      <c r="N266">
        <v>1354.2892670864501</v>
      </c>
      <c r="O266">
        <v>2628.4024249953</v>
      </c>
      <c r="P266" s="2"/>
      <c r="Q266">
        <v>1354.2892670864501</v>
      </c>
      <c r="R266">
        <v>2628.4024249953</v>
      </c>
    </row>
    <row r="267" spans="2:18" x14ac:dyDescent="0.45">
      <c r="B267" s="2">
        <v>1521.5794361195301</v>
      </c>
      <c r="C267" s="2">
        <v>-232.20585044756999</v>
      </c>
      <c r="D267" s="2"/>
      <c r="E267" s="2">
        <v>-11.9559092275033</v>
      </c>
      <c r="F267" s="2">
        <v>-4156.7214449082503</v>
      </c>
      <c r="G267" s="2"/>
      <c r="H267" s="1">
        <v>1197.8602784664799</v>
      </c>
      <c r="I267" s="1">
        <v>93.939459613853998</v>
      </c>
      <c r="J267" s="2"/>
      <c r="K267">
        <v>1358.9029534573399</v>
      </c>
      <c r="L267">
        <v>5691.2036163651901</v>
      </c>
      <c r="M267" s="2"/>
      <c r="N267">
        <v>1314.58764332858</v>
      </c>
      <c r="O267">
        <v>2305.88641687682</v>
      </c>
      <c r="P267" s="2"/>
      <c r="Q267">
        <v>1314.58764332858</v>
      </c>
      <c r="R267">
        <v>2305.88641687682</v>
      </c>
    </row>
    <row r="268" spans="2:18" x14ac:dyDescent="0.45">
      <c r="B268" s="2">
        <v>1489.8611747344501</v>
      </c>
      <c r="C268" s="2">
        <v>-380.29469892725501</v>
      </c>
      <c r="D268" s="2"/>
      <c r="E268" s="2">
        <v>-12.3172969842282</v>
      </c>
      <c r="F268" s="2">
        <v>-4154.94993629686</v>
      </c>
      <c r="G268" s="2"/>
      <c r="H268" s="1">
        <v>1096.6826437581501</v>
      </c>
      <c r="I268" s="1">
        <v>-317.48077674680798</v>
      </c>
      <c r="J268" s="2"/>
      <c r="K268">
        <v>1358.78087473458</v>
      </c>
      <c r="L268">
        <v>5637.0456962353901</v>
      </c>
      <c r="M268" s="2"/>
      <c r="N268">
        <v>1274.0017711794201</v>
      </c>
      <c r="O268">
        <v>2029.6737059729101</v>
      </c>
      <c r="P268" s="2"/>
      <c r="Q268">
        <v>1274.0017711794201</v>
      </c>
      <c r="R268">
        <v>2029.6737059729101</v>
      </c>
    </row>
    <row r="269" spans="2:18" x14ac:dyDescent="0.45">
      <c r="B269" s="2">
        <v>1442.06628058401</v>
      </c>
      <c r="C269" s="2">
        <v>-603.443463357214</v>
      </c>
      <c r="D269" s="2"/>
      <c r="E269" s="2">
        <v>-13.2708840511653</v>
      </c>
      <c r="F269" s="2">
        <v>-4150.2754898903004</v>
      </c>
      <c r="G269" s="2"/>
      <c r="H269" s="1">
        <v>979.61264007901002</v>
      </c>
      <c r="I269" s="1">
        <v>-748.09650894269805</v>
      </c>
      <c r="J269" s="2"/>
      <c r="K269">
        <v>1358.24753920701</v>
      </c>
      <c r="L269">
        <v>5400.44146044216</v>
      </c>
      <c r="M269" s="2"/>
      <c r="N269">
        <v>1266.8523412178199</v>
      </c>
      <c r="O269">
        <v>1984.84442246362</v>
      </c>
      <c r="P269" s="2"/>
      <c r="Q269">
        <v>1266.8523412178199</v>
      </c>
      <c r="R269">
        <v>1984.84442246362</v>
      </c>
    </row>
    <row r="270" spans="2:18" x14ac:dyDescent="0.45">
      <c r="B270" s="2">
        <v>1442.06628058401</v>
      </c>
      <c r="C270" s="2">
        <v>-603.443463357214</v>
      </c>
      <c r="D270" s="2"/>
      <c r="E270" s="2">
        <v>-13.7843540102853</v>
      </c>
      <c r="F270" s="2">
        <v>-4147.7584802867696</v>
      </c>
      <c r="G270" s="2"/>
      <c r="H270" s="1">
        <v>970.51226125232301</v>
      </c>
      <c r="I270" s="1">
        <v>-779.53247327978397</v>
      </c>
      <c r="J270" s="2"/>
      <c r="K270">
        <v>1355.0371254766101</v>
      </c>
      <c r="L270">
        <v>5165.8643137666704</v>
      </c>
      <c r="M270" s="2"/>
      <c r="N270">
        <v>1212.51114515933</v>
      </c>
      <c r="O270">
        <v>1657.0861919655899</v>
      </c>
      <c r="P270" s="2"/>
      <c r="Q270">
        <v>1212.51114515933</v>
      </c>
      <c r="R270">
        <v>1657.0861919655899</v>
      </c>
    </row>
    <row r="271" spans="2:18" x14ac:dyDescent="0.45">
      <c r="B271" s="2">
        <v>1328.09501805796</v>
      </c>
      <c r="C271" s="2">
        <v>-1092.7092357481199</v>
      </c>
      <c r="D271" s="2"/>
      <c r="E271" s="2">
        <v>-13.7843540102853</v>
      </c>
      <c r="F271" s="2">
        <v>-4147.7584802867696</v>
      </c>
      <c r="G271" s="2"/>
      <c r="H271" s="1">
        <v>907.72750774367501</v>
      </c>
      <c r="I271" s="1">
        <v>-996.41347458740802</v>
      </c>
      <c r="J271" s="2"/>
      <c r="K271">
        <v>1353.97733460424</v>
      </c>
      <c r="L271">
        <v>5112.4736666134004</v>
      </c>
      <c r="M271" s="2"/>
      <c r="N271">
        <v>1212.51114515933</v>
      </c>
      <c r="O271">
        <v>1657.0861919655899</v>
      </c>
      <c r="P271" s="2"/>
      <c r="Q271">
        <v>1212.51114515933</v>
      </c>
      <c r="R271">
        <v>1657.0861919655899</v>
      </c>
    </row>
    <row r="272" spans="2:18" x14ac:dyDescent="0.45">
      <c r="B272" s="2">
        <v>1260.59571415301</v>
      </c>
      <c r="C272" s="2">
        <v>-1351.8978672743699</v>
      </c>
      <c r="D272" s="2"/>
      <c r="E272" s="2">
        <v>-15.207652203434099</v>
      </c>
      <c r="F272" s="2">
        <v>-4140.7815283595701</v>
      </c>
      <c r="G272" s="2"/>
      <c r="H272" s="1">
        <v>847.28450837140804</v>
      </c>
      <c r="I272" s="1">
        <v>-1190.35505631091</v>
      </c>
      <c r="J272" s="2"/>
      <c r="K272">
        <v>1353.97733460424</v>
      </c>
      <c r="L272">
        <v>5112.4736666134004</v>
      </c>
      <c r="M272" s="2"/>
      <c r="N272">
        <v>1148.2982600401899</v>
      </c>
      <c r="O272">
        <v>1333.45094120364</v>
      </c>
      <c r="P272" s="2"/>
      <c r="Q272">
        <v>1148.2982600401899</v>
      </c>
      <c r="R272">
        <v>1333.45094120364</v>
      </c>
    </row>
    <row r="273" spans="2:18" x14ac:dyDescent="0.45">
      <c r="B273" s="2">
        <v>1193.4523867462001</v>
      </c>
      <c r="C273" s="2">
        <v>-1609.71959490575</v>
      </c>
      <c r="D273" s="2"/>
      <c r="E273" s="2">
        <v>-16.074319436879499</v>
      </c>
      <c r="F273" s="2">
        <v>-4136.53315956817</v>
      </c>
      <c r="G273" s="2"/>
      <c r="H273" s="1">
        <v>847.28450837140701</v>
      </c>
      <c r="I273" s="1">
        <v>-1190.35505631091</v>
      </c>
      <c r="J273" s="2"/>
      <c r="K273">
        <v>1346.29002612459</v>
      </c>
      <c r="L273">
        <v>4826.4821407487598</v>
      </c>
      <c r="M273" s="2"/>
      <c r="N273">
        <v>1076.80276317633</v>
      </c>
      <c r="O273">
        <v>997.837994111645</v>
      </c>
      <c r="P273" s="2"/>
      <c r="Q273">
        <v>1076.80276317633</v>
      </c>
      <c r="R273">
        <v>997.837994111645</v>
      </c>
    </row>
    <row r="274" spans="2:18" x14ac:dyDescent="0.45">
      <c r="B274" s="2">
        <v>1109.82554386061</v>
      </c>
      <c r="C274" s="2">
        <v>-1909.53595170019</v>
      </c>
      <c r="D274" s="2"/>
      <c r="E274" s="2">
        <v>-16.594319776946801</v>
      </c>
      <c r="F274" s="2">
        <v>-4133.98413829333</v>
      </c>
      <c r="G274" s="2"/>
      <c r="H274" s="1">
        <v>705.40923884241897</v>
      </c>
      <c r="I274" s="1">
        <v>-1636.1848668738101</v>
      </c>
      <c r="J274" s="2"/>
      <c r="K274">
        <v>1346.29002612459</v>
      </c>
      <c r="L274">
        <v>4826.4821407487598</v>
      </c>
      <c r="M274" s="2"/>
      <c r="N274">
        <v>1060.41596676688</v>
      </c>
      <c r="O274">
        <v>929.16941415490101</v>
      </c>
      <c r="P274" s="2"/>
      <c r="Q274">
        <v>1060.41596676688</v>
      </c>
      <c r="R274">
        <v>929.16941415490101</v>
      </c>
    </row>
    <row r="275" spans="2:18" x14ac:dyDescent="0.45">
      <c r="B275" s="2">
        <v>1038.91297215243</v>
      </c>
      <c r="C275" s="2">
        <v>-2143.96253274423</v>
      </c>
      <c r="D275" s="2"/>
      <c r="E275" s="2">
        <v>-16.6010645793442</v>
      </c>
      <c r="F275" s="2">
        <v>-4133.9510755364799</v>
      </c>
      <c r="G275" s="2"/>
      <c r="H275" s="1">
        <v>691.921423501341</v>
      </c>
      <c r="I275" s="1">
        <v>-1678.56906940878</v>
      </c>
      <c r="J275" s="2"/>
      <c r="K275">
        <v>1335.3848860733301</v>
      </c>
      <c r="L275">
        <v>4541.28196893939</v>
      </c>
      <c r="M275" s="2"/>
      <c r="N275">
        <v>1021.88682528058</v>
      </c>
      <c r="O275">
        <v>770.27142702669096</v>
      </c>
      <c r="P275" s="2"/>
      <c r="Q275">
        <v>1021.88682528058</v>
      </c>
      <c r="R275">
        <v>770.27142702669096</v>
      </c>
    </row>
    <row r="276" spans="2:18" x14ac:dyDescent="0.45">
      <c r="B276" s="2">
        <v>1038.91297215243</v>
      </c>
      <c r="C276" s="2">
        <v>-2143.96253274423</v>
      </c>
      <c r="D276" s="2"/>
      <c r="E276" s="2">
        <v>-16.658034422060101</v>
      </c>
      <c r="F276" s="2">
        <v>-4133.6718116016</v>
      </c>
      <c r="G276" s="2"/>
      <c r="H276" s="1">
        <v>663.163181674832</v>
      </c>
      <c r="I276" s="1">
        <v>-1761.90194340159</v>
      </c>
      <c r="J276" s="2"/>
      <c r="K276">
        <v>1321.42538286081</v>
      </c>
      <c r="L276">
        <v>4255.6894452214801</v>
      </c>
      <c r="M276" s="2"/>
      <c r="N276">
        <v>995.32950506030102</v>
      </c>
      <c r="O276">
        <v>660.74641391360797</v>
      </c>
      <c r="P276" s="2"/>
      <c r="Q276">
        <v>995.32950506030102</v>
      </c>
      <c r="R276">
        <v>660.74641391360797</v>
      </c>
    </row>
    <row r="277" spans="2:18" x14ac:dyDescent="0.45">
      <c r="B277" s="2">
        <v>853.07619623499897</v>
      </c>
      <c r="C277" s="2">
        <v>-2745.87094057792</v>
      </c>
      <c r="D277" s="2"/>
      <c r="E277" s="2">
        <v>-17.9508492996932</v>
      </c>
      <c r="F277" s="2">
        <v>-4127.3344837700697</v>
      </c>
      <c r="G277" s="2"/>
      <c r="H277" s="1">
        <v>509.52394703113902</v>
      </c>
      <c r="I277" s="1">
        <v>-2207.1029768358399</v>
      </c>
      <c r="J277" s="2"/>
      <c r="K277">
        <v>1318.87348022785</v>
      </c>
      <c r="L277">
        <v>4209.0794246594796</v>
      </c>
      <c r="M277" s="2"/>
      <c r="N277">
        <v>995.32950506030102</v>
      </c>
      <c r="O277">
        <v>660.74641391360797</v>
      </c>
      <c r="P277" s="2"/>
      <c r="Q277">
        <v>995.32950506030102</v>
      </c>
      <c r="R277">
        <v>660.74641391360797</v>
      </c>
    </row>
    <row r="278" spans="2:18" x14ac:dyDescent="0.45">
      <c r="B278" s="2">
        <v>628.59048549484999</v>
      </c>
      <c r="C278" s="2">
        <v>-3413.16821042117</v>
      </c>
      <c r="D278" s="2"/>
      <c r="E278" s="2">
        <v>-18.1346257199353</v>
      </c>
      <c r="F278" s="2">
        <v>-4126.4336189649603</v>
      </c>
      <c r="G278" s="2"/>
      <c r="H278" s="1">
        <v>509.52394703113902</v>
      </c>
      <c r="I278" s="1">
        <v>-2207.1029768358399</v>
      </c>
      <c r="J278" s="2"/>
      <c r="K278">
        <v>1314.7780125209599</v>
      </c>
      <c r="L278">
        <v>4140.2987075539304</v>
      </c>
      <c r="M278" s="2"/>
      <c r="N278">
        <v>904.53579401944205</v>
      </c>
      <c r="O278">
        <v>312.43005782972699</v>
      </c>
      <c r="P278" s="2"/>
      <c r="Q278">
        <v>904.53579401944205</v>
      </c>
      <c r="R278">
        <v>312.43005782972699</v>
      </c>
    </row>
    <row r="279" spans="2:18" x14ac:dyDescent="0.45">
      <c r="B279" s="2">
        <v>628.59048549484999</v>
      </c>
      <c r="C279" s="2">
        <v>-3413.16821042117</v>
      </c>
      <c r="D279" s="2"/>
      <c r="E279" s="2">
        <v>-19.2832283464484</v>
      </c>
      <c r="F279" s="2">
        <v>-4120.8032139330298</v>
      </c>
      <c r="G279" s="2"/>
      <c r="H279" s="1">
        <v>453.163801926063</v>
      </c>
      <c r="I279" s="1">
        <v>-2341.1226792500702</v>
      </c>
      <c r="J279" s="2"/>
      <c r="K279">
        <v>1304.5491691372799</v>
      </c>
      <c r="L279">
        <v>3968.5119341147401</v>
      </c>
      <c r="M279" s="2"/>
      <c r="N279">
        <v>801.78345562973095</v>
      </c>
      <c r="O279">
        <v>-48.009023226217401</v>
      </c>
      <c r="P279" s="2"/>
      <c r="Q279">
        <v>801.78345562973095</v>
      </c>
      <c r="R279">
        <v>-48.009023226217401</v>
      </c>
    </row>
    <row r="280" spans="2:18" x14ac:dyDescent="0.45">
      <c r="B280" s="2">
        <v>559.02168601744995</v>
      </c>
      <c r="C280" s="2">
        <v>-3581.3944361806498</v>
      </c>
      <c r="D280" s="2"/>
      <c r="E280" s="2">
        <v>-19.2832283464484</v>
      </c>
      <c r="F280" s="2">
        <v>-4120.8032139330298</v>
      </c>
      <c r="G280" s="2"/>
      <c r="H280" s="1">
        <v>315.027409117243</v>
      </c>
      <c r="I280" s="1">
        <v>-2739.2090352096102</v>
      </c>
      <c r="J280" s="2"/>
      <c r="K280">
        <v>1286.89810093808</v>
      </c>
      <c r="L280">
        <v>3708.2419268643698</v>
      </c>
      <c r="M280" s="2"/>
      <c r="N280">
        <v>793.20225429801599</v>
      </c>
      <c r="O280">
        <v>-76.420918634465707</v>
      </c>
      <c r="P280" s="2"/>
      <c r="Q280">
        <v>793.20225429801599</v>
      </c>
      <c r="R280">
        <v>-76.420918634465707</v>
      </c>
    </row>
    <row r="281" spans="2:18" x14ac:dyDescent="0.45">
      <c r="B281" s="2">
        <v>383.12688216939802</v>
      </c>
      <c r="C281" s="2">
        <v>-4098.7276984863302</v>
      </c>
      <c r="D281" s="2"/>
      <c r="E281" s="2">
        <v>-20.378081008924699</v>
      </c>
      <c r="F281" s="2">
        <v>-4115.4362891169703</v>
      </c>
      <c r="G281" s="2"/>
      <c r="H281" s="1">
        <v>315.027409117243</v>
      </c>
      <c r="I281" s="1">
        <v>-2739.2090352096102</v>
      </c>
      <c r="J281" s="2"/>
      <c r="K281">
        <v>1284.8796832733899</v>
      </c>
      <c r="L281">
        <v>3678.4797858827201</v>
      </c>
      <c r="M281" s="2"/>
      <c r="N281">
        <v>739.46932054624597</v>
      </c>
      <c r="O281">
        <v>-254.32776812082699</v>
      </c>
      <c r="P281" s="2"/>
      <c r="Q281">
        <v>739.46932054624597</v>
      </c>
      <c r="R281">
        <v>-254.32776812082699</v>
      </c>
    </row>
    <row r="282" spans="2:18" x14ac:dyDescent="0.45">
      <c r="B282" s="2">
        <v>383.12688216939802</v>
      </c>
      <c r="C282" s="2">
        <v>-4098.7276984863302</v>
      </c>
      <c r="D282" s="2"/>
      <c r="E282" s="2">
        <v>-20.597051541420001</v>
      </c>
      <c r="F282" s="2">
        <v>-4114.3629041537597</v>
      </c>
      <c r="G282" s="2"/>
      <c r="H282" s="1">
        <v>294.07854164346901</v>
      </c>
      <c r="I282" s="1">
        <v>-2796.70369442842</v>
      </c>
      <c r="J282" s="2"/>
      <c r="K282">
        <v>1262.53461667959</v>
      </c>
      <c r="L282">
        <v>3384.0532807179402</v>
      </c>
      <c r="M282" s="2"/>
      <c r="N282">
        <v>687.53803739920397</v>
      </c>
      <c r="O282">
        <v>-415.49851223048</v>
      </c>
      <c r="P282" s="2"/>
      <c r="Q282">
        <v>687.53803739920397</v>
      </c>
      <c r="R282">
        <v>-415.49851223048</v>
      </c>
    </row>
    <row r="283" spans="2:18" x14ac:dyDescent="0.45">
      <c r="B283" s="2">
        <v>372.90969509015002</v>
      </c>
      <c r="C283" s="2">
        <v>-4127.1983789618498</v>
      </c>
      <c r="D283" s="2"/>
      <c r="E283" s="2">
        <v>-21.1125268111523</v>
      </c>
      <c r="F283" s="2">
        <v>-4111.8360645962503</v>
      </c>
      <c r="G283" s="2"/>
      <c r="H283" s="1">
        <v>290.962951383546</v>
      </c>
      <c r="I283" s="1">
        <v>-2805.2545051337702</v>
      </c>
      <c r="J283" s="2"/>
      <c r="K283">
        <v>1250.1066092686799</v>
      </c>
      <c r="L283">
        <v>3231.16075853959</v>
      </c>
      <c r="M283" s="2"/>
      <c r="N283">
        <v>687.53803739920397</v>
      </c>
      <c r="O283">
        <v>-415.49851223048103</v>
      </c>
      <c r="P283" s="2"/>
      <c r="Q283">
        <v>687.53803739920397</v>
      </c>
      <c r="R283">
        <v>-415.49851223048103</v>
      </c>
    </row>
    <row r="284" spans="2:18" x14ac:dyDescent="0.45">
      <c r="B284" s="2">
        <v>354.13321183814401</v>
      </c>
      <c r="C284" s="2">
        <v>-4179.5199476064799</v>
      </c>
      <c r="D284" s="2"/>
      <c r="E284" s="2">
        <v>-21.897618667543799</v>
      </c>
      <c r="F284" s="2">
        <v>-4107.98757510413</v>
      </c>
      <c r="G284" s="2"/>
      <c r="H284" s="1">
        <v>290.962951383546</v>
      </c>
      <c r="I284" s="1">
        <v>-2805.2545051337702</v>
      </c>
      <c r="J284" s="2"/>
      <c r="K284">
        <v>1237.3875088990301</v>
      </c>
      <c r="L284">
        <v>3084.09667017333</v>
      </c>
      <c r="M284" s="2"/>
      <c r="N284">
        <v>561.83272520036405</v>
      </c>
      <c r="O284">
        <v>-796.55776550758299</v>
      </c>
      <c r="P284" s="2"/>
      <c r="Q284">
        <v>561.83272520036405</v>
      </c>
      <c r="R284">
        <v>-796.55776550758299</v>
      </c>
    </row>
    <row r="285" spans="2:18" x14ac:dyDescent="0.45">
      <c r="B285" s="2">
        <v>354.13321183814401</v>
      </c>
      <c r="C285" s="2">
        <v>-4179.5199476064799</v>
      </c>
      <c r="D285" s="2"/>
      <c r="E285" s="2">
        <v>-22.414580257962101</v>
      </c>
      <c r="F285" s="2">
        <v>-4105.4534496609003</v>
      </c>
      <c r="G285" s="2"/>
      <c r="H285" s="1">
        <v>287.51292417077798</v>
      </c>
      <c r="I285" s="1">
        <v>-2815.0191943780301</v>
      </c>
      <c r="J285" s="2"/>
      <c r="K285">
        <v>1237.3875088990301</v>
      </c>
      <c r="L285">
        <v>3084.09667017333</v>
      </c>
      <c r="M285" s="2"/>
      <c r="N285">
        <v>557.02305917855699</v>
      </c>
      <c r="O285">
        <v>-811.13764054009403</v>
      </c>
      <c r="P285" s="2"/>
      <c r="Q285">
        <v>557.02305917855699</v>
      </c>
      <c r="R285">
        <v>-811.13764054009403</v>
      </c>
    </row>
    <row r="286" spans="2:18" x14ac:dyDescent="0.45">
      <c r="B286" s="2">
        <v>354.13321183814401</v>
      </c>
      <c r="C286" s="2">
        <v>-4179.5199476064799</v>
      </c>
      <c r="D286" s="2"/>
      <c r="E286" s="2">
        <v>-23.1900226435897</v>
      </c>
      <c r="F286" s="2">
        <v>-4101.6522614960604</v>
      </c>
      <c r="G286" s="2"/>
      <c r="H286" s="1"/>
      <c r="I286" s="1"/>
      <c r="J286" s="2"/>
      <c r="K286">
        <v>1204.26395177268</v>
      </c>
      <c r="L286">
        <v>2789.6259856707602</v>
      </c>
      <c r="M286" s="2"/>
      <c r="N286">
        <v>536.44999349553495</v>
      </c>
      <c r="O286">
        <v>-868.93984662841797</v>
      </c>
      <c r="P286" s="2"/>
      <c r="Q286">
        <v>536.44999349553495</v>
      </c>
      <c r="R286">
        <v>-868.93984662841797</v>
      </c>
    </row>
    <row r="287" spans="2:18" x14ac:dyDescent="0.45">
      <c r="B287" s="2"/>
      <c r="C287" s="2"/>
      <c r="D287" s="2"/>
      <c r="E287" s="2">
        <v>-23.1900226435897</v>
      </c>
      <c r="F287" s="2">
        <v>-4101.6522614960604</v>
      </c>
      <c r="G287" s="2"/>
      <c r="H287" s="1"/>
      <c r="I287" s="1"/>
      <c r="J287" s="2"/>
      <c r="K287">
        <v>1204.26395177268</v>
      </c>
      <c r="L287">
        <v>2789.6259856707602</v>
      </c>
      <c r="M287" s="2"/>
      <c r="N287">
        <v>408.67787603627801</v>
      </c>
      <c r="O287">
        <v>-1227.9291377488</v>
      </c>
      <c r="P287" s="2"/>
      <c r="Q287">
        <v>408.67787603627801</v>
      </c>
      <c r="R287">
        <v>-1227.9291377488</v>
      </c>
    </row>
    <row r="288" spans="2:18" x14ac:dyDescent="0.45">
      <c r="B288" s="2"/>
      <c r="C288" s="2"/>
      <c r="D288" s="2"/>
      <c r="E288" s="2">
        <v>-23.5312835631699</v>
      </c>
      <c r="F288" s="2">
        <v>-4099.9794138510597</v>
      </c>
      <c r="G288" s="2"/>
      <c r="H288" s="1"/>
      <c r="I288" s="1"/>
      <c r="J288" s="2"/>
      <c r="K288">
        <v>1164.3158340791499</v>
      </c>
      <c r="L288">
        <v>2498.2592322416099</v>
      </c>
      <c r="M288" s="2"/>
      <c r="N288">
        <v>408.67787603627801</v>
      </c>
      <c r="O288">
        <v>-1227.9291377488</v>
      </c>
      <c r="P288" s="2"/>
      <c r="Q288">
        <v>408.67787603627801</v>
      </c>
      <c r="R288">
        <v>-1227.9291377488</v>
      </c>
    </row>
    <row r="289" spans="2:18" x14ac:dyDescent="0.45">
      <c r="B289" s="2"/>
      <c r="C289" s="2"/>
      <c r="D289" s="2"/>
      <c r="E289" s="2">
        <v>-24.4792305620037</v>
      </c>
      <c r="F289" s="2">
        <v>-4095.3326148371698</v>
      </c>
      <c r="G289" s="2"/>
      <c r="H289" s="1"/>
      <c r="I289" s="1"/>
      <c r="J289" s="2"/>
      <c r="K289">
        <v>1121.3788786321199</v>
      </c>
      <c r="L289">
        <v>2257.3339083830801</v>
      </c>
      <c r="M289" s="2"/>
      <c r="N289">
        <v>363.18465454467901</v>
      </c>
      <c r="O289">
        <v>-1333.84971803076</v>
      </c>
      <c r="P289" s="2"/>
      <c r="Q289">
        <v>363.18465454467901</v>
      </c>
      <c r="R289">
        <v>-1333.84971803076</v>
      </c>
    </row>
    <row r="290" spans="2:18" x14ac:dyDescent="0.45">
      <c r="B290" s="2"/>
      <c r="C290" s="2"/>
      <c r="D290" s="2"/>
      <c r="E290" s="2">
        <v>-25.439486287116299</v>
      </c>
      <c r="F290" s="2">
        <v>-4090.62547892976</v>
      </c>
      <c r="G290" s="2"/>
      <c r="H290" s="1"/>
      <c r="I290" s="1"/>
      <c r="J290" s="2"/>
      <c r="K290">
        <v>1114.0846510497799</v>
      </c>
      <c r="L290">
        <v>2217.55978207926</v>
      </c>
      <c r="M290" s="2"/>
      <c r="N290">
        <v>255.584466167112</v>
      </c>
      <c r="O290">
        <v>-1635.6122687734401</v>
      </c>
      <c r="P290" s="2"/>
      <c r="Q290">
        <v>255.584466167112</v>
      </c>
      <c r="R290">
        <v>-1635.6122687734401</v>
      </c>
    </row>
    <row r="291" spans="2:18" x14ac:dyDescent="0.45">
      <c r="B291" s="2"/>
      <c r="C291" s="2"/>
      <c r="D291" s="2"/>
      <c r="E291" s="2">
        <v>-25.770160575606099</v>
      </c>
      <c r="F291" s="2">
        <v>-4089.0045265352001</v>
      </c>
      <c r="G291" s="2"/>
      <c r="H291" s="1"/>
      <c r="I291" s="1"/>
      <c r="J291" s="2"/>
      <c r="K291">
        <v>1059.1366349468301</v>
      </c>
      <c r="L291">
        <v>1926.9518460777001</v>
      </c>
      <c r="M291" s="2"/>
      <c r="N291">
        <v>255.584466167112</v>
      </c>
      <c r="O291">
        <v>-1635.6122687734401</v>
      </c>
      <c r="P291" s="2"/>
      <c r="Q291">
        <v>255.584466167112</v>
      </c>
      <c r="R291">
        <v>-1635.6122687734401</v>
      </c>
    </row>
    <row r="292" spans="2:18" x14ac:dyDescent="0.45">
      <c r="B292" s="2"/>
      <c r="C292" s="2"/>
      <c r="D292" s="2"/>
      <c r="E292" s="2">
        <v>-26.310825829156901</v>
      </c>
      <c r="F292" s="2">
        <v>-4086.3542066648502</v>
      </c>
      <c r="G292" s="2"/>
      <c r="H292" s="1"/>
      <c r="I292" s="1"/>
      <c r="J292" s="2"/>
      <c r="K292">
        <v>1059.1366349468301</v>
      </c>
      <c r="L292">
        <v>1926.9518460777001</v>
      </c>
      <c r="M292" s="2"/>
      <c r="N292">
        <v>243.752761856429</v>
      </c>
      <c r="O292">
        <v>-1667.33406692628</v>
      </c>
      <c r="P292" s="2"/>
      <c r="Q292">
        <v>243.752761856429</v>
      </c>
      <c r="R292">
        <v>-1667.33406692628</v>
      </c>
    </row>
    <row r="293" spans="2:18" x14ac:dyDescent="0.45">
      <c r="B293" s="2"/>
      <c r="C293" s="2"/>
      <c r="D293" s="2"/>
      <c r="E293" s="2">
        <v>-27.067757184127998</v>
      </c>
      <c r="F293" s="2">
        <v>-4082.64375884637</v>
      </c>
      <c r="G293" s="2"/>
      <c r="H293" s="1"/>
      <c r="I293" s="1"/>
      <c r="J293" s="2"/>
      <c r="K293">
        <v>999.29119502533194</v>
      </c>
      <c r="L293">
        <v>1624.58991436575</v>
      </c>
      <c r="M293" s="2"/>
      <c r="N293">
        <v>236.48723481591699</v>
      </c>
      <c r="O293">
        <v>-1686.8135583166199</v>
      </c>
      <c r="P293" s="2"/>
      <c r="Q293">
        <v>236.48723481591699</v>
      </c>
      <c r="R293">
        <v>-1686.8135583166199</v>
      </c>
    </row>
    <row r="294" spans="2:18" x14ac:dyDescent="0.45">
      <c r="B294" s="2"/>
      <c r="C294" s="2"/>
      <c r="D294" s="2"/>
      <c r="E294" s="2">
        <v>-27.067757184128101</v>
      </c>
      <c r="F294" s="2">
        <v>-4082.64375884637</v>
      </c>
      <c r="G294" s="2"/>
      <c r="H294" s="1"/>
      <c r="I294" s="1"/>
      <c r="J294" s="2"/>
      <c r="K294">
        <v>932.66756267693904</v>
      </c>
      <c r="L294">
        <v>1319.5903059189</v>
      </c>
      <c r="M294" s="2"/>
      <c r="N294">
        <v>236.48723481591699</v>
      </c>
      <c r="O294">
        <v>-1686.81355831663</v>
      </c>
      <c r="P294" s="2"/>
      <c r="Q294">
        <v>236.48723481591699</v>
      </c>
      <c r="R294">
        <v>-1686.81355831663</v>
      </c>
    </row>
    <row r="295" spans="2:18" x14ac:dyDescent="0.45">
      <c r="B295" s="2"/>
      <c r="C295" s="2"/>
      <c r="D295" s="2"/>
      <c r="E295" s="2">
        <v>-32.342191736054097</v>
      </c>
      <c r="F295" s="2">
        <v>-4065.4204952814098</v>
      </c>
      <c r="G295" s="2"/>
      <c r="H295" s="1"/>
      <c r="I295" s="1"/>
      <c r="J295" s="2"/>
      <c r="K295">
        <v>917.10368306994405</v>
      </c>
      <c r="L295">
        <v>1260.75193094306</v>
      </c>
      <c r="M295" s="2"/>
      <c r="N295">
        <v>182.54169061652101</v>
      </c>
      <c r="O295">
        <v>-1833.22496620171</v>
      </c>
      <c r="P295" s="2"/>
      <c r="Q295">
        <v>182.54169061652101</v>
      </c>
      <c r="R295">
        <v>-1833.22496620171</v>
      </c>
    </row>
    <row r="296" spans="2:18" x14ac:dyDescent="0.45">
      <c r="B296" s="2"/>
      <c r="C296" s="2"/>
      <c r="D296" s="2"/>
      <c r="E296" s="2">
        <v>-74.882732434896496</v>
      </c>
      <c r="F296" s="2">
        <v>-3962.09515940339</v>
      </c>
      <c r="G296" s="2"/>
      <c r="H296" s="1"/>
      <c r="I296" s="1"/>
      <c r="J296" s="2"/>
      <c r="K296">
        <v>859.58303623511904</v>
      </c>
      <c r="L296">
        <v>1048.9281450727501</v>
      </c>
      <c r="M296" s="2"/>
      <c r="P296" s="2"/>
      <c r="Q296" s="2"/>
      <c r="R296" s="2"/>
    </row>
    <row r="297" spans="2:18" x14ac:dyDescent="0.45">
      <c r="B297" s="2"/>
      <c r="C297" s="2"/>
      <c r="D297" s="2"/>
      <c r="E297" s="2">
        <v>-74.882732434896695</v>
      </c>
      <c r="F297" s="2">
        <v>-3962.09515940339</v>
      </c>
      <c r="G297" s="2"/>
      <c r="H297" s="1"/>
      <c r="I297" s="1"/>
      <c r="J297" s="2"/>
      <c r="K297">
        <v>855.48542938419496</v>
      </c>
      <c r="L297">
        <v>1033.83842261773</v>
      </c>
      <c r="M297" s="2"/>
      <c r="P297" s="2"/>
      <c r="Q297" s="2"/>
      <c r="R297" s="2"/>
    </row>
    <row r="298" spans="2:18" x14ac:dyDescent="0.45">
      <c r="B298" s="2"/>
      <c r="C298" s="2"/>
      <c r="D298" s="2"/>
      <c r="E298" s="2">
        <v>-306.25076578255698</v>
      </c>
      <c r="F298" s="2">
        <v>-3296.5721979981299</v>
      </c>
      <c r="G298" s="2"/>
      <c r="H298" s="1"/>
      <c r="I298" s="1"/>
      <c r="J298" s="2"/>
      <c r="K298">
        <v>855.48542938419496</v>
      </c>
      <c r="L298">
        <v>1033.83842261773</v>
      </c>
      <c r="M298" s="2"/>
      <c r="P298" s="2"/>
      <c r="Q298" s="2"/>
      <c r="R298" s="2"/>
    </row>
    <row r="299" spans="2:18" x14ac:dyDescent="0.45">
      <c r="B299" s="2"/>
      <c r="C299" s="2"/>
      <c r="D299" s="2"/>
      <c r="E299" s="2">
        <v>-306.25076578255801</v>
      </c>
      <c r="F299" s="2">
        <v>-3296.5721979981299</v>
      </c>
      <c r="G299" s="2"/>
      <c r="H299" s="1"/>
      <c r="I299" s="1"/>
      <c r="J299" s="2"/>
      <c r="K299">
        <v>770.55473567839795</v>
      </c>
      <c r="L299">
        <v>733.87209283708205</v>
      </c>
      <c r="M299" s="2"/>
      <c r="P299" s="2"/>
      <c r="Q299" s="2"/>
      <c r="R299" s="2"/>
    </row>
    <row r="300" spans="2:18" x14ac:dyDescent="0.45">
      <c r="B300" s="2"/>
      <c r="C300" s="2"/>
      <c r="D300" s="2"/>
      <c r="E300" s="2">
        <v>-329.54645102183599</v>
      </c>
      <c r="F300" s="2">
        <v>-3232.1637045400098</v>
      </c>
      <c r="G300" s="2"/>
      <c r="H300" s="1"/>
      <c r="I300" s="1"/>
      <c r="J300" s="2"/>
      <c r="K300">
        <v>676.62112541669296</v>
      </c>
      <c r="L300">
        <v>414.067920983997</v>
      </c>
      <c r="M300" s="2"/>
      <c r="P300" s="2"/>
      <c r="Q300" s="2"/>
      <c r="R300" s="2"/>
    </row>
    <row r="301" spans="2:18" x14ac:dyDescent="0.45">
      <c r="B301" s="2"/>
      <c r="C301" s="2"/>
      <c r="D301" s="2"/>
      <c r="E301" s="2">
        <v>-331.27538564633898</v>
      </c>
      <c r="F301" s="2">
        <v>-3227.3835028284898</v>
      </c>
      <c r="G301" s="2"/>
      <c r="H301" s="1"/>
      <c r="I301" s="1"/>
      <c r="J301" s="2"/>
      <c r="K301">
        <v>671.060269801446</v>
      </c>
      <c r="L301">
        <v>395.48852974748002</v>
      </c>
      <c r="M301" s="2"/>
      <c r="P301" s="2"/>
      <c r="Q301" s="2"/>
      <c r="R301" s="2"/>
    </row>
    <row r="302" spans="2:18" x14ac:dyDescent="0.45">
      <c r="B302" s="2"/>
      <c r="C302" s="2"/>
      <c r="D302" s="2"/>
      <c r="E302" s="2">
        <v>-331.27538564633898</v>
      </c>
      <c r="F302" s="2">
        <v>-3227.3835028284898</v>
      </c>
      <c r="G302" s="2"/>
      <c r="H302" s="1"/>
      <c r="I302" s="1"/>
      <c r="J302" s="2"/>
      <c r="K302">
        <v>619.58831698091706</v>
      </c>
      <c r="L302">
        <v>223.515435078732</v>
      </c>
      <c r="M302" s="2"/>
      <c r="P302" s="2"/>
      <c r="Q302" s="2"/>
      <c r="R302" s="2"/>
    </row>
    <row r="303" spans="2:18" x14ac:dyDescent="0.45">
      <c r="B303" s="2"/>
      <c r="C303" s="2"/>
      <c r="D303" s="2"/>
      <c r="E303" s="2"/>
      <c r="F303" s="2"/>
      <c r="G303" s="2"/>
      <c r="H303" s="1"/>
      <c r="I303" s="1"/>
      <c r="J303" s="2"/>
      <c r="K303">
        <v>571.64726441062601</v>
      </c>
      <c r="L303">
        <v>64.211810033864097</v>
      </c>
      <c r="M303" s="2"/>
      <c r="P303" s="2"/>
      <c r="Q303" s="2"/>
      <c r="R303" s="2"/>
    </row>
    <row r="304" spans="2:18" x14ac:dyDescent="0.45">
      <c r="B304" s="2"/>
      <c r="C304" s="2"/>
      <c r="D304" s="2"/>
      <c r="E304" s="2"/>
      <c r="F304" s="2"/>
      <c r="G304" s="2"/>
      <c r="H304" s="1"/>
      <c r="I304" s="1"/>
      <c r="J304" s="2"/>
      <c r="K304">
        <v>571.64726441062601</v>
      </c>
      <c r="L304">
        <v>64.211810033863401</v>
      </c>
      <c r="M304" s="2"/>
      <c r="P304" s="2"/>
      <c r="Q304" s="2"/>
      <c r="R304" s="2"/>
    </row>
    <row r="305" spans="2:18" x14ac:dyDescent="0.45">
      <c r="B305" s="2"/>
      <c r="C305" s="2"/>
      <c r="D305" s="2"/>
      <c r="E305" s="2"/>
      <c r="F305" s="2"/>
      <c r="G305" s="2"/>
      <c r="H305" s="1"/>
      <c r="I305" s="1"/>
      <c r="J305" s="2"/>
      <c r="K305">
        <v>463.51078596542999</v>
      </c>
      <c r="L305">
        <v>-238.56872484179999</v>
      </c>
      <c r="M305" s="2"/>
      <c r="P305" s="2"/>
      <c r="Q305" s="2"/>
      <c r="R305" s="2"/>
    </row>
    <row r="306" spans="2:18" x14ac:dyDescent="0.45">
      <c r="B306" s="2"/>
      <c r="C306" s="2"/>
      <c r="D306" s="2"/>
      <c r="E306" s="2"/>
      <c r="F306" s="2"/>
      <c r="G306" s="2"/>
      <c r="H306" s="1"/>
      <c r="I306" s="1"/>
      <c r="J306" s="2"/>
      <c r="K306">
        <v>339.605449538546</v>
      </c>
      <c r="L306">
        <v>-569.22657289589904</v>
      </c>
      <c r="M306" s="2"/>
      <c r="P306" s="2"/>
      <c r="Q306" s="2"/>
      <c r="R306" s="2"/>
    </row>
    <row r="307" spans="2:18" x14ac:dyDescent="0.45">
      <c r="B307" s="2"/>
      <c r="C307" s="2"/>
      <c r="D307" s="2"/>
      <c r="E307" s="2"/>
      <c r="F307" s="2"/>
      <c r="G307" s="2"/>
      <c r="H307" s="1"/>
      <c r="I307" s="1"/>
      <c r="J307" s="2"/>
      <c r="K307">
        <v>339.605449538546</v>
      </c>
      <c r="L307">
        <v>-569.22657289589904</v>
      </c>
      <c r="M307" s="2"/>
      <c r="P307" s="2"/>
      <c r="Q307" s="2"/>
      <c r="R307" s="2"/>
    </row>
    <row r="308" spans="2:18" x14ac:dyDescent="0.45">
      <c r="B308" s="2"/>
      <c r="C308" s="2"/>
      <c r="D308" s="2"/>
      <c r="E308" s="2"/>
      <c r="F308" s="2"/>
      <c r="G308" s="2"/>
      <c r="H308" s="2"/>
      <c r="I308" s="2"/>
      <c r="J308" s="2"/>
      <c r="K308">
        <v>293.85692730278799</v>
      </c>
      <c r="L308">
        <v>-683.40100943159905</v>
      </c>
      <c r="M308" s="2"/>
      <c r="P308" s="2"/>
      <c r="Q308" s="2"/>
      <c r="R308" s="2"/>
    </row>
    <row r="309" spans="2:18" x14ac:dyDescent="0.45">
      <c r="B309" s="2"/>
      <c r="C309" s="2"/>
      <c r="D309" s="2"/>
      <c r="E309" s="2"/>
      <c r="F309" s="2"/>
      <c r="G309" s="2"/>
      <c r="H309" s="2"/>
      <c r="I309" s="2"/>
      <c r="J309" s="2"/>
      <c r="K309">
        <v>198.93898658918999</v>
      </c>
      <c r="L309">
        <v>-943.74446244238595</v>
      </c>
      <c r="M309" s="2"/>
      <c r="P309" s="2"/>
      <c r="Q309" s="2"/>
      <c r="R309" s="2"/>
    </row>
    <row r="310" spans="2:18" x14ac:dyDescent="0.45">
      <c r="B310" s="2"/>
      <c r="C310" s="2"/>
      <c r="D310" s="2"/>
      <c r="E310" s="2"/>
      <c r="F310" s="2"/>
      <c r="G310" s="2"/>
      <c r="H310" s="2"/>
      <c r="I310" s="2"/>
      <c r="J310" s="2"/>
      <c r="K310">
        <v>198.93898658918999</v>
      </c>
      <c r="L310">
        <v>-943.74446244238595</v>
      </c>
      <c r="M310" s="2"/>
      <c r="P310" s="2"/>
      <c r="Q310" s="2"/>
      <c r="R310" s="2"/>
    </row>
    <row r="311" spans="2:18" x14ac:dyDescent="0.45">
      <c r="B311" s="2"/>
      <c r="C311" s="2"/>
      <c r="D311" s="2"/>
      <c r="E311" s="2"/>
      <c r="F311" s="2"/>
      <c r="G311" s="2"/>
      <c r="H311" s="2"/>
      <c r="I311" s="2"/>
      <c r="J311" s="2"/>
      <c r="K311">
        <v>185.89514026925099</v>
      </c>
      <c r="L311">
        <v>-978.59047934731097</v>
      </c>
      <c r="M311" s="2"/>
      <c r="P311" s="2"/>
      <c r="Q311" s="2"/>
      <c r="R311" s="2"/>
    </row>
    <row r="312" spans="2:18" x14ac:dyDescent="0.45">
      <c r="B312" s="2"/>
      <c r="C312" s="2"/>
      <c r="D312" s="2"/>
      <c r="E312" s="2"/>
      <c r="F312" s="2"/>
      <c r="G312" s="2"/>
      <c r="H312" s="2"/>
      <c r="I312" s="2"/>
      <c r="J312" s="2"/>
      <c r="K312">
        <v>182.947235032821</v>
      </c>
      <c r="L312">
        <v>-986.46566839685795</v>
      </c>
      <c r="M312" s="2"/>
      <c r="P312" s="2"/>
      <c r="Q312" s="2"/>
      <c r="R312" s="2"/>
    </row>
    <row r="313" spans="2:18" x14ac:dyDescent="0.45">
      <c r="B313" s="1"/>
      <c r="C313" s="1"/>
      <c r="D313" s="1"/>
      <c r="E313" s="1"/>
      <c r="F313" s="1"/>
      <c r="G313" s="1"/>
      <c r="H313" s="1"/>
      <c r="I313" s="1"/>
      <c r="J313" s="1"/>
      <c r="K313">
        <v>182.947235032821</v>
      </c>
      <c r="L313">
        <v>-986.46566839685795</v>
      </c>
      <c r="M313" s="1"/>
      <c r="P313" s="1"/>
      <c r="Q313" s="1"/>
      <c r="R313" s="1"/>
    </row>
    <row r="314" spans="2:18" x14ac:dyDescent="0.45">
      <c r="B314" s="1"/>
      <c r="C314" s="1"/>
      <c r="D314" s="1"/>
      <c r="E314" s="1"/>
      <c r="F314" s="1"/>
      <c r="G314" s="1"/>
      <c r="H314" s="1"/>
      <c r="I314" s="1"/>
      <c r="J314" s="1"/>
      <c r="K314">
        <v>171.52255210614501</v>
      </c>
      <c r="L314">
        <v>-1015.9940575569</v>
      </c>
      <c r="M314" s="1"/>
      <c r="P314" s="1"/>
      <c r="Q314" s="1"/>
      <c r="R31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FormConfiguration><![CDATA[{"formFields":[],"formDataEntries":[]}]]></TemplafyFormConfiguration>
</file>

<file path=customXml/item2.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Props1.xml><?xml version="1.0" encoding="utf-8"?>
<ds:datastoreItem xmlns:ds="http://schemas.openxmlformats.org/officeDocument/2006/customXml" ds:itemID="{62CB8C1F-D40D-4C86-BB4B-0CF96D922D6C}">
  <ds:schemaRefs/>
</ds:datastoreItem>
</file>

<file path=customXml/itemProps2.xml><?xml version="1.0" encoding="utf-8"?>
<ds:datastoreItem xmlns:ds="http://schemas.openxmlformats.org/officeDocument/2006/customXml" ds:itemID="{E59C169C-5B71-4139-B067-6BD7D31FA149}">
  <ds:schemaRefs/>
</ds:datastoreItem>
</file>

<file path=docMetadata/LabelInfo.xml><?xml version="1.0" encoding="utf-8"?>
<clbl:labelList xmlns:clbl="http://schemas.microsoft.com/office/2020/mipLabelMetadata">
  <clbl:label id="{82fa3fd3-029b-403d-91b4-1dc930cb0e60}" enabled="1" method="Privileged" siteId="{4ae48b41-0137-4599-8661-fc641fe77be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Istruzioni</vt:lpstr>
      <vt:lpstr>Dati analisi</vt:lpstr>
      <vt:lpstr>Dati terreno</vt:lpstr>
      <vt:lpstr>Dati pali</vt:lpstr>
      <vt:lpstr>Loads</vt:lpstr>
      <vt:lpstr>Armature MN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Arrigoni</dc:creator>
  <cp:keywords/>
  <dc:description/>
  <cp:lastModifiedBy>Giandomenico Azzone</cp:lastModifiedBy>
  <cp:revision/>
  <dcterms:created xsi:type="dcterms:W3CDTF">2023-11-15T10:18:43Z</dcterms:created>
  <dcterms:modified xsi:type="dcterms:W3CDTF">2024-03-07T14:14:51Z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637794919396747850</vt:lpwstr>
  </property>
  <property fmtid="{D5CDD505-2E9C-101B-9397-08002B2CF9AE}" pid="12" name="TemplafyLanguageCode">
    <vt:lpwstr>it-IT</vt:lpwstr>
  </property>
  <property fmtid="{D5CDD505-2E9C-101B-9397-08002B2CF9AE}" pid="13" name="TemplafyFromBlank">
    <vt:bool>true</vt:bool>
  </property>
</Properties>
</file>