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ARUP\proj\PIGROphase2\25.02.27\main_folder_test\"/>
    </mc:Choice>
  </mc:AlternateContent>
  <xr:revisionPtr revIDLastSave="0" documentId="13_ncr:1_{0A280365-0AAB-4E4D-8874-C85FD1FD6249}" xr6:coauthVersionLast="47" xr6:coauthVersionMax="47" xr10:uidLastSave="{00000000-0000-0000-0000-000000000000}"/>
  <bookViews>
    <workbookView xWindow="-28920" yWindow="-120" windowWidth="29040" windowHeight="15720" activeTab="4" xr2:uid="{00000000-000D-0000-FFFF-FFFF00000000}"/>
  </bookViews>
  <sheets>
    <sheet name="Instructions" sheetId="12" r:id="rId1"/>
    <sheet name="Analysis data" sheetId="9" r:id="rId2"/>
    <sheet name="Ground data" sheetId="4" r:id="rId3"/>
    <sheet name="Pile data" sheetId="5" r:id="rId4"/>
    <sheet name="Loads" sheetId="10" r:id="rId5"/>
    <sheet name="Reinforcement"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L329" i="10" l="1"/>
  <c r="DK329" i="10"/>
  <c r="DJ329" i="10"/>
  <c r="DL328" i="10"/>
  <c r="DK328" i="10"/>
  <c r="DJ328" i="10"/>
  <c r="DL327" i="10"/>
  <c r="DK327" i="10"/>
  <c r="DJ327" i="10"/>
  <c r="DL326" i="10"/>
  <c r="DK326" i="10"/>
  <c r="DJ326" i="10"/>
  <c r="DL325" i="10"/>
  <c r="DK325" i="10"/>
  <c r="DJ325" i="10"/>
  <c r="DL324" i="10"/>
  <c r="DK324" i="10"/>
  <c r="DJ324" i="10"/>
  <c r="DL323" i="10"/>
  <c r="DK323" i="10"/>
  <c r="DJ323" i="10"/>
  <c r="DL322" i="10"/>
  <c r="DK322" i="10"/>
  <c r="DJ322" i="10"/>
  <c r="DL321" i="10"/>
  <c r="DK321" i="10"/>
  <c r="DJ321" i="10"/>
  <c r="DL320" i="10"/>
  <c r="DK320" i="10"/>
  <c r="DJ320" i="10"/>
  <c r="DL319" i="10"/>
  <c r="DK319" i="10"/>
  <c r="DJ319" i="10"/>
  <c r="DL318" i="10"/>
  <c r="DK318" i="10"/>
  <c r="DJ318" i="10"/>
  <c r="DL295" i="10"/>
  <c r="DK295" i="10"/>
  <c r="DJ295" i="10"/>
  <c r="DL294" i="10"/>
  <c r="DK294" i="10"/>
  <c r="DJ294" i="10"/>
  <c r="DL293" i="10"/>
  <c r="DK293" i="10"/>
  <c r="DJ293" i="10"/>
  <c r="DL292" i="10"/>
  <c r="DK292" i="10"/>
  <c r="DJ292" i="10"/>
  <c r="DL291" i="10"/>
  <c r="DK291" i="10"/>
  <c r="DJ291" i="10"/>
  <c r="DL290" i="10"/>
  <c r="DK290" i="10"/>
  <c r="DJ290" i="10"/>
  <c r="DL289" i="10"/>
  <c r="DK289" i="10"/>
  <c r="DJ289" i="10"/>
  <c r="DL288" i="10"/>
  <c r="DK288" i="10"/>
  <c r="DJ288" i="10"/>
  <c r="DL287" i="10"/>
  <c r="DK287" i="10"/>
  <c r="DJ287" i="10"/>
  <c r="DL286" i="10"/>
  <c r="DK286" i="10"/>
  <c r="DJ286" i="10"/>
  <c r="DL285" i="10"/>
  <c r="DK285" i="10"/>
  <c r="DJ285" i="10"/>
  <c r="DL284" i="10"/>
  <c r="DK284" i="10"/>
  <c r="DJ284" i="10"/>
  <c r="DL261" i="10"/>
  <c r="DK261" i="10"/>
  <c r="DJ261" i="10"/>
  <c r="DL260" i="10"/>
  <c r="DK260" i="10"/>
  <c r="DJ260" i="10"/>
  <c r="DL259" i="10"/>
  <c r="DK259" i="10"/>
  <c r="DJ259" i="10"/>
  <c r="DL258" i="10"/>
  <c r="DK258" i="10"/>
  <c r="DJ258" i="10"/>
  <c r="DL257" i="10"/>
  <c r="DK257" i="10"/>
  <c r="DJ257" i="10"/>
  <c r="DL256" i="10"/>
  <c r="DK256" i="10"/>
  <c r="DJ256" i="10"/>
  <c r="DL255" i="10"/>
  <c r="DK255" i="10"/>
  <c r="DJ255" i="10"/>
  <c r="DL254" i="10"/>
  <c r="DK254" i="10"/>
  <c r="DJ254" i="10"/>
  <c r="DL253" i="10"/>
  <c r="DK253" i="10"/>
  <c r="DJ253" i="10"/>
  <c r="DL252" i="10"/>
  <c r="DK252" i="10"/>
  <c r="DJ252" i="10"/>
  <c r="DL251" i="10"/>
  <c r="DK251" i="10"/>
  <c r="DJ251" i="10"/>
  <c r="DL250" i="10"/>
  <c r="DK250" i="10"/>
  <c r="DJ250" i="10"/>
  <c r="DL227" i="10"/>
  <c r="DK227" i="10"/>
  <c r="DJ227" i="10"/>
  <c r="DL226" i="10"/>
  <c r="DK226" i="10"/>
  <c r="DJ226" i="10"/>
  <c r="DL225" i="10"/>
  <c r="DK225" i="10"/>
  <c r="DJ225" i="10"/>
  <c r="DL224" i="10"/>
  <c r="DK224" i="10"/>
  <c r="DJ224" i="10"/>
  <c r="DL223" i="10"/>
  <c r="DK223" i="10"/>
  <c r="DJ223" i="10"/>
  <c r="DL222" i="10"/>
  <c r="DK222" i="10"/>
  <c r="DJ222" i="10"/>
  <c r="DL221" i="10"/>
  <c r="DK221" i="10"/>
  <c r="DJ221" i="10"/>
  <c r="DL220" i="10"/>
  <c r="DK220" i="10"/>
  <c r="DJ220" i="10"/>
  <c r="DL219" i="10"/>
  <c r="DK219" i="10"/>
  <c r="DJ219" i="10"/>
  <c r="DL218" i="10"/>
  <c r="DK218" i="10"/>
  <c r="DJ218" i="10"/>
  <c r="DL217" i="10"/>
  <c r="DK217" i="10"/>
  <c r="DJ217" i="10"/>
  <c r="DL216" i="10"/>
  <c r="DK216" i="10"/>
  <c r="DJ216" i="10"/>
  <c r="DL193" i="10"/>
  <c r="DK193" i="10"/>
  <c r="DJ193" i="10"/>
  <c r="DL192" i="10"/>
  <c r="DK192" i="10"/>
  <c r="DJ192" i="10"/>
  <c r="DL191" i="10"/>
  <c r="DK191" i="10"/>
  <c r="DJ191" i="10"/>
  <c r="DL190" i="10"/>
  <c r="DK190" i="10"/>
  <c r="DJ190" i="10"/>
  <c r="DL189" i="10"/>
  <c r="DK189" i="10"/>
  <c r="DJ189" i="10"/>
  <c r="DL188" i="10"/>
  <c r="DK188" i="10"/>
  <c r="DJ188" i="10"/>
  <c r="DL187" i="10"/>
  <c r="DK187" i="10"/>
  <c r="DJ187" i="10"/>
  <c r="DL186" i="10"/>
  <c r="DK186" i="10"/>
  <c r="DJ186" i="10"/>
  <c r="DL185" i="10"/>
  <c r="DK185" i="10"/>
  <c r="DJ185" i="10"/>
  <c r="DL184" i="10"/>
  <c r="DK184" i="10"/>
  <c r="DJ184" i="10"/>
  <c r="DL183" i="10"/>
  <c r="DK183" i="10"/>
  <c r="DJ183" i="10"/>
  <c r="DL182" i="10"/>
  <c r="DK182" i="10"/>
  <c r="DJ182" i="10"/>
  <c r="DL159" i="10"/>
  <c r="DK159" i="10"/>
  <c r="DJ159" i="10"/>
  <c r="DL158" i="10"/>
  <c r="DK158" i="10"/>
  <c r="DJ158" i="10"/>
  <c r="DL157" i="10"/>
  <c r="DK157" i="10"/>
  <c r="DJ157" i="10"/>
  <c r="DL156" i="10"/>
  <c r="DK156" i="10"/>
  <c r="DJ156" i="10"/>
  <c r="DL155" i="10"/>
  <c r="DK155" i="10"/>
  <c r="DJ155" i="10"/>
  <c r="DL154" i="10"/>
  <c r="DK154" i="10"/>
  <c r="DJ154" i="10"/>
  <c r="DL153" i="10"/>
  <c r="DK153" i="10"/>
  <c r="DJ153" i="10"/>
  <c r="DL152" i="10"/>
  <c r="DK152" i="10"/>
  <c r="DJ152" i="10"/>
  <c r="DL151" i="10"/>
  <c r="DK151" i="10"/>
  <c r="DJ151" i="10"/>
  <c r="DL150" i="10"/>
  <c r="DK150" i="10"/>
  <c r="DJ150" i="10"/>
  <c r="DL149" i="10"/>
  <c r="DK149" i="10"/>
  <c r="DJ149" i="10"/>
  <c r="DL148" i="10"/>
  <c r="DK148" i="10"/>
  <c r="DJ148" i="10"/>
  <c r="DL125" i="10"/>
  <c r="DK125" i="10"/>
  <c r="DJ125" i="10"/>
  <c r="DL124" i="10"/>
  <c r="DK124" i="10"/>
  <c r="DJ124" i="10"/>
  <c r="DL123" i="10"/>
  <c r="DK123" i="10"/>
  <c r="DJ123" i="10"/>
  <c r="DL122" i="10"/>
  <c r="DK122" i="10"/>
  <c r="DJ122" i="10"/>
  <c r="DL121" i="10"/>
  <c r="DK121" i="10"/>
  <c r="DJ121" i="10"/>
  <c r="DL120" i="10"/>
  <c r="DK120" i="10"/>
  <c r="DJ120" i="10"/>
  <c r="DL119" i="10"/>
  <c r="DK119" i="10"/>
  <c r="DJ119" i="10"/>
  <c r="DL118" i="10"/>
  <c r="DK118" i="10"/>
  <c r="DJ118" i="10"/>
  <c r="DL117" i="10"/>
  <c r="DK117" i="10"/>
  <c r="DJ117" i="10"/>
  <c r="DL116" i="10"/>
  <c r="DK116" i="10"/>
  <c r="DJ116" i="10"/>
  <c r="DL115" i="10"/>
  <c r="DK115" i="10"/>
  <c r="DJ115" i="10"/>
  <c r="DL114" i="10"/>
  <c r="DK114" i="10"/>
  <c r="DJ114" i="10"/>
  <c r="DL91" i="10"/>
  <c r="DK91" i="10"/>
  <c r="DJ91" i="10"/>
  <c r="DL90" i="10"/>
  <c r="DK90" i="10"/>
  <c r="DJ90" i="10"/>
  <c r="DL89" i="10"/>
  <c r="DK89" i="10"/>
  <c r="DJ89" i="10"/>
  <c r="DL88" i="10"/>
  <c r="DK88" i="10"/>
  <c r="DJ88" i="10"/>
  <c r="DL87" i="10"/>
  <c r="DK87" i="10"/>
  <c r="DJ87" i="10"/>
  <c r="DL86" i="10"/>
  <c r="DK86" i="10"/>
  <c r="DJ86" i="10"/>
  <c r="DL85" i="10"/>
  <c r="DK85" i="10"/>
  <c r="DJ85" i="10"/>
  <c r="DL84" i="10"/>
  <c r="DK84" i="10"/>
  <c r="DJ84" i="10"/>
  <c r="DL83" i="10"/>
  <c r="DK83" i="10"/>
  <c r="DJ83" i="10"/>
  <c r="DL82" i="10"/>
  <c r="DK82" i="10"/>
  <c r="DJ82" i="10"/>
  <c r="DL81" i="10"/>
  <c r="DK81" i="10"/>
  <c r="DJ81" i="10"/>
  <c r="DL80" i="10"/>
  <c r="DK80" i="10"/>
  <c r="DJ80" i="10"/>
  <c r="DL57" i="10"/>
  <c r="DK57" i="10"/>
  <c r="DJ57" i="10"/>
  <c r="DL56" i="10"/>
  <c r="DK56" i="10"/>
  <c r="DJ56" i="10"/>
  <c r="DL55" i="10"/>
  <c r="DK55" i="10"/>
  <c r="DJ55" i="10"/>
  <c r="DL54" i="10"/>
  <c r="DK54" i="10"/>
  <c r="DJ54" i="10"/>
  <c r="DL53" i="10"/>
  <c r="DK53" i="10"/>
  <c r="DJ53" i="10"/>
  <c r="DL52" i="10"/>
  <c r="DK52" i="10"/>
  <c r="DJ52" i="10"/>
  <c r="DL51" i="10"/>
  <c r="DK51" i="10"/>
  <c r="DJ51" i="10"/>
  <c r="DL50" i="10"/>
  <c r="DK50" i="10"/>
  <c r="DJ50" i="10"/>
  <c r="DL49" i="10"/>
  <c r="DK49" i="10"/>
  <c r="DJ49" i="10"/>
  <c r="DL48" i="10"/>
  <c r="DK48" i="10"/>
  <c r="DJ48" i="10"/>
  <c r="DL47" i="10"/>
  <c r="DK47" i="10"/>
  <c r="DJ47" i="10"/>
  <c r="DL46" i="10"/>
  <c r="DK46" i="10"/>
  <c r="DJ46" i="10"/>
  <c r="DL23" i="10"/>
  <c r="DL22" i="10"/>
  <c r="DL21" i="10"/>
  <c r="DL20" i="10"/>
  <c r="DL19" i="10"/>
  <c r="DL18" i="10"/>
  <c r="DL17" i="10"/>
  <c r="DL16" i="10"/>
  <c r="DL15" i="10"/>
  <c r="DL14" i="10"/>
  <c r="DL13" i="10"/>
  <c r="DL12" i="10"/>
  <c r="DK23" i="10"/>
  <c r="DK22" i="10"/>
  <c r="DK21" i="10"/>
  <c r="DK20" i="10"/>
  <c r="DK19" i="10"/>
  <c r="DK18" i="10"/>
  <c r="DK17" i="10"/>
  <c r="DK16" i="10"/>
  <c r="DK15" i="10"/>
  <c r="DK14" i="10"/>
  <c r="DK13" i="10"/>
  <c r="DK12" i="10"/>
  <c r="DJ23" i="10"/>
  <c r="DJ22" i="10"/>
  <c r="DJ21" i="10"/>
  <c r="DJ20" i="10"/>
  <c r="DJ19" i="10"/>
  <c r="DJ18" i="10"/>
  <c r="DJ17" i="10"/>
  <c r="DJ16" i="10"/>
  <c r="DJ15" i="10"/>
  <c r="DJ14" i="10"/>
  <c r="DJ13" i="10"/>
  <c r="DJ12" i="10"/>
  <c r="CU329" i="10"/>
  <c r="CT329" i="10"/>
  <c r="CS329" i="10"/>
  <c r="CR329" i="10"/>
  <c r="CQ329" i="10"/>
  <c r="CP329" i="10"/>
  <c r="CU328" i="10"/>
  <c r="CT328" i="10"/>
  <c r="CS328" i="10"/>
  <c r="CR328" i="10"/>
  <c r="CQ328" i="10"/>
  <c r="CP328" i="10"/>
  <c r="CU327" i="10"/>
  <c r="CT327" i="10"/>
  <c r="CS327" i="10"/>
  <c r="CR327" i="10"/>
  <c r="CQ327" i="10"/>
  <c r="CP327" i="10"/>
  <c r="CU326" i="10"/>
  <c r="CT326" i="10"/>
  <c r="CS326" i="10"/>
  <c r="CR326" i="10"/>
  <c r="CQ326" i="10"/>
  <c r="CP326" i="10"/>
  <c r="CU325" i="10"/>
  <c r="CT325" i="10"/>
  <c r="CS325" i="10"/>
  <c r="CR325" i="10"/>
  <c r="CQ325" i="10"/>
  <c r="CP325" i="10"/>
  <c r="CU324" i="10"/>
  <c r="CT324" i="10"/>
  <c r="CS324" i="10"/>
  <c r="CR324" i="10"/>
  <c r="CQ324" i="10"/>
  <c r="CP324" i="10"/>
  <c r="CU323" i="10"/>
  <c r="CT323" i="10"/>
  <c r="CS323" i="10"/>
  <c r="CR323" i="10"/>
  <c r="CQ323" i="10"/>
  <c r="CP323" i="10"/>
  <c r="CU322" i="10"/>
  <c r="CT322" i="10"/>
  <c r="CS322" i="10"/>
  <c r="CR322" i="10"/>
  <c r="CQ322" i="10"/>
  <c r="CP322" i="10"/>
  <c r="CU321" i="10"/>
  <c r="CT321" i="10"/>
  <c r="CS321" i="10"/>
  <c r="CR321" i="10"/>
  <c r="CQ321" i="10"/>
  <c r="CP321" i="10"/>
  <c r="CU320" i="10"/>
  <c r="CT320" i="10"/>
  <c r="CS320" i="10"/>
  <c r="CR320" i="10"/>
  <c r="CQ320" i="10"/>
  <c r="CP320" i="10"/>
  <c r="CU319" i="10"/>
  <c r="CT319" i="10"/>
  <c r="CS319" i="10"/>
  <c r="CR319" i="10"/>
  <c r="CQ319" i="10"/>
  <c r="CP319" i="10"/>
  <c r="CU318" i="10"/>
  <c r="CT318" i="10"/>
  <c r="CS318" i="10"/>
  <c r="CR318" i="10"/>
  <c r="CQ318" i="10"/>
  <c r="CP318" i="10"/>
  <c r="CU295" i="10"/>
  <c r="CT295" i="10"/>
  <c r="CS295" i="10"/>
  <c r="CR295" i="10"/>
  <c r="CQ295" i="10"/>
  <c r="CP295" i="10"/>
  <c r="CU294" i="10"/>
  <c r="CT294" i="10"/>
  <c r="CS294" i="10"/>
  <c r="CR294" i="10"/>
  <c r="CQ294" i="10"/>
  <c r="CP294" i="10"/>
  <c r="CU293" i="10"/>
  <c r="CT293" i="10"/>
  <c r="CS293" i="10"/>
  <c r="CR293" i="10"/>
  <c r="CQ293" i="10"/>
  <c r="CP293" i="10"/>
  <c r="CU292" i="10"/>
  <c r="CT292" i="10"/>
  <c r="CS292" i="10"/>
  <c r="CR292" i="10"/>
  <c r="CQ292" i="10"/>
  <c r="CP292" i="10"/>
  <c r="CU291" i="10"/>
  <c r="CT291" i="10"/>
  <c r="CS291" i="10"/>
  <c r="CR291" i="10"/>
  <c r="CQ291" i="10"/>
  <c r="CP291" i="10"/>
  <c r="CU290" i="10"/>
  <c r="CT290" i="10"/>
  <c r="CS290" i="10"/>
  <c r="CR290" i="10"/>
  <c r="CQ290" i="10"/>
  <c r="CP290" i="10"/>
  <c r="CU289" i="10"/>
  <c r="CT289" i="10"/>
  <c r="CS289" i="10"/>
  <c r="CR289" i="10"/>
  <c r="CQ289" i="10"/>
  <c r="CP289" i="10"/>
  <c r="CU288" i="10"/>
  <c r="CT288" i="10"/>
  <c r="CS288" i="10"/>
  <c r="CR288" i="10"/>
  <c r="CQ288" i="10"/>
  <c r="CP288" i="10"/>
  <c r="CU287" i="10"/>
  <c r="CT287" i="10"/>
  <c r="CS287" i="10"/>
  <c r="CR287" i="10"/>
  <c r="CQ287" i="10"/>
  <c r="CP287" i="10"/>
  <c r="CU286" i="10"/>
  <c r="CT286" i="10"/>
  <c r="CS286" i="10"/>
  <c r="CR286" i="10"/>
  <c r="CQ286" i="10"/>
  <c r="CP286" i="10"/>
  <c r="CU285" i="10"/>
  <c r="CT285" i="10"/>
  <c r="CS285" i="10"/>
  <c r="CR285" i="10"/>
  <c r="CQ285" i="10"/>
  <c r="CP285" i="10"/>
  <c r="CU284" i="10"/>
  <c r="CT284" i="10"/>
  <c r="CS284" i="10"/>
  <c r="CR284" i="10"/>
  <c r="CQ284" i="10"/>
  <c r="CP284" i="10"/>
  <c r="CU261" i="10"/>
  <c r="CT261" i="10"/>
  <c r="CS261" i="10"/>
  <c r="CR261" i="10"/>
  <c r="CQ261" i="10"/>
  <c r="CP261" i="10"/>
  <c r="CU260" i="10"/>
  <c r="CT260" i="10"/>
  <c r="CS260" i="10"/>
  <c r="CR260" i="10"/>
  <c r="CQ260" i="10"/>
  <c r="CP260" i="10"/>
  <c r="CU259" i="10"/>
  <c r="CT259" i="10"/>
  <c r="CS259" i="10"/>
  <c r="CR259" i="10"/>
  <c r="CQ259" i="10"/>
  <c r="CP259" i="10"/>
  <c r="CU258" i="10"/>
  <c r="CT258" i="10"/>
  <c r="CS258" i="10"/>
  <c r="CR258" i="10"/>
  <c r="CQ258" i="10"/>
  <c r="CP258" i="10"/>
  <c r="CU257" i="10"/>
  <c r="CT257" i="10"/>
  <c r="CS257" i="10"/>
  <c r="CR257" i="10"/>
  <c r="CQ257" i="10"/>
  <c r="CP257" i="10"/>
  <c r="CU256" i="10"/>
  <c r="CT256" i="10"/>
  <c r="CS256" i="10"/>
  <c r="CR256" i="10"/>
  <c r="CQ256" i="10"/>
  <c r="CP256" i="10"/>
  <c r="CU255" i="10"/>
  <c r="CT255" i="10"/>
  <c r="CS255" i="10"/>
  <c r="CR255" i="10"/>
  <c r="CQ255" i="10"/>
  <c r="CP255" i="10"/>
  <c r="CU254" i="10"/>
  <c r="CT254" i="10"/>
  <c r="CS254" i="10"/>
  <c r="CR254" i="10"/>
  <c r="CQ254" i="10"/>
  <c r="CP254" i="10"/>
  <c r="CU253" i="10"/>
  <c r="CT253" i="10"/>
  <c r="CS253" i="10"/>
  <c r="CR253" i="10"/>
  <c r="CQ253" i="10"/>
  <c r="CP253" i="10"/>
  <c r="CU252" i="10"/>
  <c r="CT252" i="10"/>
  <c r="CS252" i="10"/>
  <c r="CR252" i="10"/>
  <c r="CQ252" i="10"/>
  <c r="CP252" i="10"/>
  <c r="CU251" i="10"/>
  <c r="CT251" i="10"/>
  <c r="CS251" i="10"/>
  <c r="CR251" i="10"/>
  <c r="CQ251" i="10"/>
  <c r="CP251" i="10"/>
  <c r="CU250" i="10"/>
  <c r="CT250" i="10"/>
  <c r="CS250" i="10"/>
  <c r="CR250" i="10"/>
  <c r="CQ250" i="10"/>
  <c r="CP250" i="10"/>
  <c r="CU227" i="10"/>
  <c r="CT227" i="10"/>
  <c r="CS227" i="10"/>
  <c r="CR227" i="10"/>
  <c r="CQ227" i="10"/>
  <c r="CP227" i="10"/>
  <c r="CU226" i="10"/>
  <c r="CT226" i="10"/>
  <c r="CS226" i="10"/>
  <c r="CR226" i="10"/>
  <c r="CQ226" i="10"/>
  <c r="CP226" i="10"/>
  <c r="CU225" i="10"/>
  <c r="CT225" i="10"/>
  <c r="CS225" i="10"/>
  <c r="CR225" i="10"/>
  <c r="CQ225" i="10"/>
  <c r="CP225" i="10"/>
  <c r="CU224" i="10"/>
  <c r="CT224" i="10"/>
  <c r="CS224" i="10"/>
  <c r="CR224" i="10"/>
  <c r="CQ224" i="10"/>
  <c r="CP224" i="10"/>
  <c r="CU223" i="10"/>
  <c r="CT223" i="10"/>
  <c r="CS223" i="10"/>
  <c r="CR223" i="10"/>
  <c r="CQ223" i="10"/>
  <c r="CP223" i="10"/>
  <c r="CU222" i="10"/>
  <c r="CT222" i="10"/>
  <c r="CS222" i="10"/>
  <c r="CR222" i="10"/>
  <c r="CQ222" i="10"/>
  <c r="CP222" i="10"/>
  <c r="CU221" i="10"/>
  <c r="CT221" i="10"/>
  <c r="CS221" i="10"/>
  <c r="CR221" i="10"/>
  <c r="CQ221" i="10"/>
  <c r="CP221" i="10"/>
  <c r="CU220" i="10"/>
  <c r="CT220" i="10"/>
  <c r="CS220" i="10"/>
  <c r="CR220" i="10"/>
  <c r="CQ220" i="10"/>
  <c r="CP220" i="10"/>
  <c r="CU219" i="10"/>
  <c r="CT219" i="10"/>
  <c r="CS219" i="10"/>
  <c r="CR219" i="10"/>
  <c r="CQ219" i="10"/>
  <c r="CP219" i="10"/>
  <c r="CU218" i="10"/>
  <c r="CT218" i="10"/>
  <c r="CS218" i="10"/>
  <c r="CR218" i="10"/>
  <c r="CQ218" i="10"/>
  <c r="CP218" i="10"/>
  <c r="CU217" i="10"/>
  <c r="CT217" i="10"/>
  <c r="CS217" i="10"/>
  <c r="CR217" i="10"/>
  <c r="CQ217" i="10"/>
  <c r="CP217" i="10"/>
  <c r="CU216" i="10"/>
  <c r="CT216" i="10"/>
  <c r="CS216" i="10"/>
  <c r="CR216" i="10"/>
  <c r="CQ216" i="10"/>
  <c r="CP216" i="10"/>
  <c r="CU193" i="10"/>
  <c r="CT193" i="10"/>
  <c r="CS193" i="10"/>
  <c r="CR193" i="10"/>
  <c r="CQ193" i="10"/>
  <c r="CP193" i="10"/>
  <c r="CU192" i="10"/>
  <c r="CT192" i="10"/>
  <c r="CS192" i="10"/>
  <c r="CR192" i="10"/>
  <c r="CQ192" i="10"/>
  <c r="CP192" i="10"/>
  <c r="CU191" i="10"/>
  <c r="CT191" i="10"/>
  <c r="CS191" i="10"/>
  <c r="CR191" i="10"/>
  <c r="CQ191" i="10"/>
  <c r="CP191" i="10"/>
  <c r="CU190" i="10"/>
  <c r="CT190" i="10"/>
  <c r="CS190" i="10"/>
  <c r="CR190" i="10"/>
  <c r="CQ190" i="10"/>
  <c r="CP190" i="10"/>
  <c r="CU189" i="10"/>
  <c r="CT189" i="10"/>
  <c r="CS189" i="10"/>
  <c r="CR189" i="10"/>
  <c r="CQ189" i="10"/>
  <c r="CP189" i="10"/>
  <c r="CU188" i="10"/>
  <c r="CT188" i="10"/>
  <c r="CS188" i="10"/>
  <c r="CR188" i="10"/>
  <c r="CQ188" i="10"/>
  <c r="CP188" i="10"/>
  <c r="CU187" i="10"/>
  <c r="CT187" i="10"/>
  <c r="CS187" i="10"/>
  <c r="CR187" i="10"/>
  <c r="CQ187" i="10"/>
  <c r="CP187" i="10"/>
  <c r="CU186" i="10"/>
  <c r="CT186" i="10"/>
  <c r="CS186" i="10"/>
  <c r="CR186" i="10"/>
  <c r="CQ186" i="10"/>
  <c r="CP186" i="10"/>
  <c r="CU185" i="10"/>
  <c r="CT185" i="10"/>
  <c r="CS185" i="10"/>
  <c r="CR185" i="10"/>
  <c r="CQ185" i="10"/>
  <c r="CP185" i="10"/>
  <c r="CU184" i="10"/>
  <c r="CT184" i="10"/>
  <c r="CS184" i="10"/>
  <c r="CR184" i="10"/>
  <c r="CQ184" i="10"/>
  <c r="CP184" i="10"/>
  <c r="CU183" i="10"/>
  <c r="CT183" i="10"/>
  <c r="CS183" i="10"/>
  <c r="CR183" i="10"/>
  <c r="CQ183" i="10"/>
  <c r="CP183" i="10"/>
  <c r="CU182" i="10"/>
  <c r="CT182" i="10"/>
  <c r="CS182" i="10"/>
  <c r="CR182" i="10"/>
  <c r="CQ182" i="10"/>
  <c r="CP182" i="10"/>
  <c r="CU159" i="10"/>
  <c r="CT159" i="10"/>
  <c r="CS159" i="10"/>
  <c r="CR159" i="10"/>
  <c r="CQ159" i="10"/>
  <c r="CP159" i="10"/>
  <c r="CU158" i="10"/>
  <c r="CT158" i="10"/>
  <c r="CS158" i="10"/>
  <c r="CR158" i="10"/>
  <c r="CQ158" i="10"/>
  <c r="CP158" i="10"/>
  <c r="CU157" i="10"/>
  <c r="CT157" i="10"/>
  <c r="CS157" i="10"/>
  <c r="CR157" i="10"/>
  <c r="CQ157" i="10"/>
  <c r="CP157" i="10"/>
  <c r="CU156" i="10"/>
  <c r="CT156" i="10"/>
  <c r="CS156" i="10"/>
  <c r="CR156" i="10"/>
  <c r="CQ156" i="10"/>
  <c r="CP156" i="10"/>
  <c r="CU155" i="10"/>
  <c r="CT155" i="10"/>
  <c r="CS155" i="10"/>
  <c r="CR155" i="10"/>
  <c r="CQ155" i="10"/>
  <c r="CP155" i="10"/>
  <c r="CU154" i="10"/>
  <c r="CT154" i="10"/>
  <c r="CS154" i="10"/>
  <c r="CR154" i="10"/>
  <c r="CQ154" i="10"/>
  <c r="CP154" i="10"/>
  <c r="CU153" i="10"/>
  <c r="CT153" i="10"/>
  <c r="CS153" i="10"/>
  <c r="CR153" i="10"/>
  <c r="CQ153" i="10"/>
  <c r="CP153" i="10"/>
  <c r="CU152" i="10"/>
  <c r="CT152" i="10"/>
  <c r="CS152" i="10"/>
  <c r="CR152" i="10"/>
  <c r="CQ152" i="10"/>
  <c r="CP152" i="10"/>
  <c r="CU151" i="10"/>
  <c r="CT151" i="10"/>
  <c r="CS151" i="10"/>
  <c r="CR151" i="10"/>
  <c r="CQ151" i="10"/>
  <c r="CP151" i="10"/>
  <c r="CU150" i="10"/>
  <c r="CT150" i="10"/>
  <c r="CS150" i="10"/>
  <c r="CR150" i="10"/>
  <c r="CQ150" i="10"/>
  <c r="CP150" i="10"/>
  <c r="CU149" i="10"/>
  <c r="CT149" i="10"/>
  <c r="CS149" i="10"/>
  <c r="CR149" i="10"/>
  <c r="CQ149" i="10"/>
  <c r="CP149" i="10"/>
  <c r="CU148" i="10"/>
  <c r="CT148" i="10"/>
  <c r="CS148" i="10"/>
  <c r="CR148" i="10"/>
  <c r="CQ148" i="10"/>
  <c r="CP148" i="10"/>
  <c r="CU125" i="10"/>
  <c r="CT125" i="10"/>
  <c r="CS125" i="10"/>
  <c r="CR125" i="10"/>
  <c r="CQ125" i="10"/>
  <c r="CP125" i="10"/>
  <c r="CU124" i="10"/>
  <c r="CT124" i="10"/>
  <c r="CS124" i="10"/>
  <c r="CR124" i="10"/>
  <c r="CQ124" i="10"/>
  <c r="CP124" i="10"/>
  <c r="CU123" i="10"/>
  <c r="CT123" i="10"/>
  <c r="CS123" i="10"/>
  <c r="CR123" i="10"/>
  <c r="CQ123" i="10"/>
  <c r="CP123" i="10"/>
  <c r="CU122" i="10"/>
  <c r="CT122" i="10"/>
  <c r="CS122" i="10"/>
  <c r="CR122" i="10"/>
  <c r="CQ122" i="10"/>
  <c r="CP122" i="10"/>
  <c r="CU121" i="10"/>
  <c r="CT121" i="10"/>
  <c r="CS121" i="10"/>
  <c r="CR121" i="10"/>
  <c r="CQ121" i="10"/>
  <c r="CP121" i="10"/>
  <c r="CU120" i="10"/>
  <c r="CT120" i="10"/>
  <c r="CS120" i="10"/>
  <c r="CR120" i="10"/>
  <c r="CQ120" i="10"/>
  <c r="CP120" i="10"/>
  <c r="CU119" i="10"/>
  <c r="CT119" i="10"/>
  <c r="CS119" i="10"/>
  <c r="CR119" i="10"/>
  <c r="CQ119" i="10"/>
  <c r="CP119" i="10"/>
  <c r="CU118" i="10"/>
  <c r="CT118" i="10"/>
  <c r="CS118" i="10"/>
  <c r="CR118" i="10"/>
  <c r="CQ118" i="10"/>
  <c r="CP118" i="10"/>
  <c r="CU117" i="10"/>
  <c r="CT117" i="10"/>
  <c r="CS117" i="10"/>
  <c r="CR117" i="10"/>
  <c r="CQ117" i="10"/>
  <c r="CP117" i="10"/>
  <c r="CU116" i="10"/>
  <c r="CT116" i="10"/>
  <c r="CS116" i="10"/>
  <c r="CR116" i="10"/>
  <c r="CQ116" i="10"/>
  <c r="CP116" i="10"/>
  <c r="CU115" i="10"/>
  <c r="CT115" i="10"/>
  <c r="CS115" i="10"/>
  <c r="CR115" i="10"/>
  <c r="CQ115" i="10"/>
  <c r="CP115" i="10"/>
  <c r="CU114" i="10"/>
  <c r="CT114" i="10"/>
  <c r="CS114" i="10"/>
  <c r="CR114" i="10"/>
  <c r="CQ114" i="10"/>
  <c r="CP114" i="10"/>
  <c r="CU91" i="10"/>
  <c r="CT91" i="10"/>
  <c r="CS91" i="10"/>
  <c r="CR91" i="10"/>
  <c r="CQ91" i="10"/>
  <c r="CP91" i="10"/>
  <c r="CU90" i="10"/>
  <c r="CT90" i="10"/>
  <c r="CS90" i="10"/>
  <c r="CR90" i="10"/>
  <c r="CQ90" i="10"/>
  <c r="CP90" i="10"/>
  <c r="CU89" i="10"/>
  <c r="CT89" i="10"/>
  <c r="CS89" i="10"/>
  <c r="CR89" i="10"/>
  <c r="CQ89" i="10"/>
  <c r="CP89" i="10"/>
  <c r="CU88" i="10"/>
  <c r="CT88" i="10"/>
  <c r="CS88" i="10"/>
  <c r="CR88" i="10"/>
  <c r="CQ88" i="10"/>
  <c r="CP88" i="10"/>
  <c r="CU87" i="10"/>
  <c r="CT87" i="10"/>
  <c r="CS87" i="10"/>
  <c r="CR87" i="10"/>
  <c r="CQ87" i="10"/>
  <c r="CP87" i="10"/>
  <c r="CU86" i="10"/>
  <c r="CT86" i="10"/>
  <c r="CS86" i="10"/>
  <c r="CR86" i="10"/>
  <c r="CQ86" i="10"/>
  <c r="CP86" i="10"/>
  <c r="CU85" i="10"/>
  <c r="CT85" i="10"/>
  <c r="CS85" i="10"/>
  <c r="CR85" i="10"/>
  <c r="CQ85" i="10"/>
  <c r="CP85" i="10"/>
  <c r="CU84" i="10"/>
  <c r="CT84" i="10"/>
  <c r="CS84" i="10"/>
  <c r="CR84" i="10"/>
  <c r="CQ84" i="10"/>
  <c r="CP84" i="10"/>
  <c r="CU83" i="10"/>
  <c r="CT83" i="10"/>
  <c r="CS83" i="10"/>
  <c r="CR83" i="10"/>
  <c r="CQ83" i="10"/>
  <c r="CP83" i="10"/>
  <c r="CU82" i="10"/>
  <c r="CT82" i="10"/>
  <c r="CS82" i="10"/>
  <c r="CR82" i="10"/>
  <c r="CQ82" i="10"/>
  <c r="CP82" i="10"/>
  <c r="CU81" i="10"/>
  <c r="CT81" i="10"/>
  <c r="CS81" i="10"/>
  <c r="CR81" i="10"/>
  <c r="CQ81" i="10"/>
  <c r="CP81" i="10"/>
  <c r="CU80" i="10"/>
  <c r="CT80" i="10"/>
  <c r="CS80" i="10"/>
  <c r="CR80" i="10"/>
  <c r="CQ80" i="10"/>
  <c r="CP80" i="10"/>
  <c r="CU57" i="10"/>
  <c r="CT57" i="10"/>
  <c r="CS57" i="10"/>
  <c r="CR57" i="10"/>
  <c r="CQ57" i="10"/>
  <c r="CP57" i="10"/>
  <c r="CU56" i="10"/>
  <c r="CT56" i="10"/>
  <c r="CS56" i="10"/>
  <c r="CR56" i="10"/>
  <c r="CQ56" i="10"/>
  <c r="CP56" i="10"/>
  <c r="CU55" i="10"/>
  <c r="CT55" i="10"/>
  <c r="CS55" i="10"/>
  <c r="CR55" i="10"/>
  <c r="CQ55" i="10"/>
  <c r="CP55" i="10"/>
  <c r="CU54" i="10"/>
  <c r="CT54" i="10"/>
  <c r="CS54" i="10"/>
  <c r="CR54" i="10"/>
  <c r="CQ54" i="10"/>
  <c r="CP54" i="10"/>
  <c r="CU53" i="10"/>
  <c r="CT53" i="10"/>
  <c r="CS53" i="10"/>
  <c r="CR53" i="10"/>
  <c r="CQ53" i="10"/>
  <c r="CP53" i="10"/>
  <c r="CU52" i="10"/>
  <c r="CT52" i="10"/>
  <c r="CS52" i="10"/>
  <c r="CR52" i="10"/>
  <c r="CQ52" i="10"/>
  <c r="CP52" i="10"/>
  <c r="CU51" i="10"/>
  <c r="CT51" i="10"/>
  <c r="CS51" i="10"/>
  <c r="CR51" i="10"/>
  <c r="CQ51" i="10"/>
  <c r="CP51" i="10"/>
  <c r="CU50" i="10"/>
  <c r="CT50" i="10"/>
  <c r="CS50" i="10"/>
  <c r="CR50" i="10"/>
  <c r="CQ50" i="10"/>
  <c r="CP50" i="10"/>
  <c r="CU49" i="10"/>
  <c r="CT49" i="10"/>
  <c r="CS49" i="10"/>
  <c r="CR49" i="10"/>
  <c r="CQ49" i="10"/>
  <c r="CP49" i="10"/>
  <c r="CU48" i="10"/>
  <c r="CT48" i="10"/>
  <c r="CS48" i="10"/>
  <c r="CR48" i="10"/>
  <c r="CQ48" i="10"/>
  <c r="CP48" i="10"/>
  <c r="CU47" i="10"/>
  <c r="CT47" i="10"/>
  <c r="CS47" i="10"/>
  <c r="CR47" i="10"/>
  <c r="CQ47" i="10"/>
  <c r="CP47" i="10"/>
  <c r="CU46" i="10"/>
  <c r="CT46" i="10"/>
  <c r="CS46" i="10"/>
  <c r="CR46" i="10"/>
  <c r="CQ46" i="10"/>
  <c r="CP46" i="10"/>
  <c r="CU23" i="10"/>
  <c r="CU22" i="10"/>
  <c r="CU21" i="10"/>
  <c r="CU20" i="10"/>
  <c r="CU19" i="10"/>
  <c r="CU18" i="10"/>
  <c r="CU17" i="10"/>
  <c r="CU16" i="10"/>
  <c r="CU15" i="10"/>
  <c r="CU14" i="10"/>
  <c r="CU13" i="10"/>
  <c r="CU12" i="10"/>
  <c r="CT23" i="10"/>
  <c r="CT22" i="10"/>
  <c r="CT21" i="10"/>
  <c r="CT20" i="10"/>
  <c r="CT19" i="10"/>
  <c r="CT18" i="10"/>
  <c r="CT17" i="10"/>
  <c r="CT16" i="10"/>
  <c r="CT15" i="10"/>
  <c r="CT14" i="10"/>
  <c r="CT13" i="10"/>
  <c r="CT12" i="10"/>
  <c r="CS23" i="10"/>
  <c r="CS22" i="10"/>
  <c r="CS21" i="10"/>
  <c r="CS20" i="10"/>
  <c r="CS19" i="10"/>
  <c r="CS18" i="10"/>
  <c r="CS17" i="10"/>
  <c r="CS16" i="10"/>
  <c r="CS15" i="10"/>
  <c r="CS14" i="10"/>
  <c r="CS13" i="10"/>
  <c r="CS12" i="10"/>
  <c r="CR23" i="10"/>
  <c r="CR22" i="10"/>
  <c r="CR21" i="10"/>
  <c r="CR20" i="10"/>
  <c r="CR19" i="10"/>
  <c r="CR18" i="10"/>
  <c r="CR17" i="10"/>
  <c r="CR16" i="10"/>
  <c r="CR15" i="10"/>
  <c r="CR14" i="10"/>
  <c r="CR13" i="10"/>
  <c r="CR12" i="10"/>
  <c r="CQ12" i="10"/>
  <c r="CQ13" i="10"/>
  <c r="CQ14" i="10"/>
  <c r="CQ15" i="10"/>
  <c r="CQ16" i="10"/>
  <c r="CQ17" i="10"/>
  <c r="CQ18" i="10"/>
  <c r="CQ19" i="10"/>
  <c r="CQ20" i="10"/>
  <c r="CQ21" i="10"/>
  <c r="CQ22" i="10"/>
  <c r="CQ23" i="10"/>
  <c r="CP23" i="10"/>
  <c r="CP22" i="10"/>
  <c r="CP21" i="10"/>
  <c r="CP20" i="10"/>
  <c r="CP19" i="10"/>
  <c r="CP18" i="10"/>
  <c r="CP17" i="10"/>
  <c r="CP16" i="10"/>
  <c r="CP15" i="10"/>
  <c r="CP14" i="10"/>
  <c r="CP13" i="10"/>
  <c r="CP12" i="10"/>
  <c r="CG329" i="10"/>
  <c r="CF329" i="10"/>
  <c r="CE329" i="10"/>
  <c r="CN313" i="10" s="1"/>
  <c r="CD329" i="10"/>
  <c r="CC329" i="10"/>
  <c r="CB329" i="10"/>
  <c r="CK313" i="10" s="1"/>
  <c r="CG328" i="10"/>
  <c r="CF328" i="10"/>
  <c r="CO312" i="10" s="1"/>
  <c r="CE328" i="10"/>
  <c r="CD328" i="10"/>
  <c r="CC328" i="10"/>
  <c r="CL312" i="10" s="1"/>
  <c r="CB328" i="10"/>
  <c r="CK312" i="10" s="1"/>
  <c r="CG295" i="10"/>
  <c r="CP279" i="10" s="1"/>
  <c r="CF295" i="10"/>
  <c r="CE295" i="10"/>
  <c r="CD295" i="10"/>
  <c r="CC295" i="10"/>
  <c r="CL279" i="10" s="1"/>
  <c r="CB295" i="10"/>
  <c r="CG294" i="10"/>
  <c r="CP278" i="10" s="1"/>
  <c r="CF294" i="10"/>
  <c r="CE294" i="10"/>
  <c r="CD294" i="10"/>
  <c r="CM278" i="10" s="1"/>
  <c r="CC294" i="10"/>
  <c r="CL278" i="10" s="1"/>
  <c r="CB294" i="10"/>
  <c r="CK278" i="10" s="1"/>
  <c r="CG261" i="10"/>
  <c r="CF261" i="10"/>
  <c r="CE261" i="10"/>
  <c r="CD261" i="10"/>
  <c r="CC261" i="10"/>
  <c r="CB261" i="10"/>
  <c r="CG260" i="10"/>
  <c r="CF260" i="10"/>
  <c r="CE260" i="10"/>
  <c r="CD260" i="10"/>
  <c r="CC260" i="10"/>
  <c r="CB260" i="10"/>
  <c r="CG227" i="10"/>
  <c r="CF227" i="10"/>
  <c r="CE227" i="10"/>
  <c r="CD227" i="10"/>
  <c r="CC227" i="10"/>
  <c r="CB227" i="10"/>
  <c r="CK211" i="10" s="1"/>
  <c r="CG226" i="10"/>
  <c r="CF226" i="10"/>
  <c r="CE226" i="10"/>
  <c r="CD226" i="10"/>
  <c r="CC226" i="10"/>
  <c r="CB226" i="10"/>
  <c r="CK210" i="10" s="1"/>
  <c r="CG193" i="10"/>
  <c r="CF193" i="10"/>
  <c r="CE193" i="10"/>
  <c r="CD193" i="10"/>
  <c r="CC193" i="10"/>
  <c r="CB193" i="10"/>
  <c r="CG192" i="10"/>
  <c r="CF192" i="10"/>
  <c r="CE192" i="10"/>
  <c r="CD192" i="10"/>
  <c r="CM176" i="10" s="1"/>
  <c r="CC192" i="10"/>
  <c r="CB192" i="10"/>
  <c r="CG159" i="10"/>
  <c r="CF159" i="10"/>
  <c r="CE159" i="10"/>
  <c r="CD159" i="10"/>
  <c r="CC159" i="10"/>
  <c r="CB159" i="10"/>
  <c r="CG158" i="10"/>
  <c r="CP142" i="10" s="1"/>
  <c r="CF158" i="10"/>
  <c r="CE158" i="10"/>
  <c r="CD158" i="10"/>
  <c r="CM142" i="10" s="1"/>
  <c r="CC158" i="10"/>
  <c r="CL142" i="10" s="1"/>
  <c r="CB158" i="10"/>
  <c r="CK142" i="10" s="1"/>
  <c r="CG125" i="10"/>
  <c r="CF125" i="10"/>
  <c r="CE125" i="10"/>
  <c r="CD125" i="10"/>
  <c r="CC125" i="10"/>
  <c r="CB125" i="10"/>
  <c r="CK109" i="10" s="1"/>
  <c r="CG124" i="10"/>
  <c r="CP108" i="10" s="1"/>
  <c r="CF124" i="10"/>
  <c r="CE124" i="10"/>
  <c r="CD124" i="10"/>
  <c r="CC124" i="10"/>
  <c r="CB124" i="10"/>
  <c r="CG91" i="10"/>
  <c r="CP75" i="10" s="1"/>
  <c r="CF91" i="10"/>
  <c r="CE91" i="10"/>
  <c r="CD91" i="10"/>
  <c r="CC91" i="10"/>
  <c r="CB91" i="10"/>
  <c r="CG90" i="10"/>
  <c r="CF90" i="10"/>
  <c r="CE90" i="10"/>
  <c r="CD90" i="10"/>
  <c r="CM74" i="10" s="1"/>
  <c r="CC90" i="10"/>
  <c r="CB90" i="10"/>
  <c r="CG57" i="10"/>
  <c r="CF57" i="10"/>
  <c r="CE57" i="10"/>
  <c r="CD57" i="10"/>
  <c r="CC57" i="10"/>
  <c r="CB57" i="10"/>
  <c r="CG56" i="10"/>
  <c r="CF56" i="10"/>
  <c r="CE56" i="10"/>
  <c r="CD56" i="10"/>
  <c r="CC56" i="10"/>
  <c r="CB56" i="10"/>
  <c r="CK41" i="10"/>
  <c r="CP40" i="10"/>
  <c r="CK40" i="10"/>
  <c r="CG23" i="10"/>
  <c r="CG22" i="10"/>
  <c r="CF23" i="10"/>
  <c r="CF22" i="10"/>
  <c r="CE23" i="10"/>
  <c r="CE22" i="10"/>
  <c r="CD23" i="10"/>
  <c r="CD22" i="10"/>
  <c r="CC23" i="10"/>
  <c r="CC22" i="10"/>
  <c r="CB23" i="10"/>
  <c r="CB22" i="10"/>
  <c r="AB23" i="10"/>
  <c r="AB22" i="10"/>
  <c r="AB21" i="10"/>
  <c r="AB20" i="10"/>
  <c r="AB19" i="10"/>
  <c r="AB18" i="10"/>
  <c r="AB17" i="10"/>
  <c r="AB16" i="10"/>
  <c r="AB15" i="10"/>
  <c r="AB14" i="10"/>
  <c r="AB13" i="10"/>
  <c r="AB12" i="10"/>
  <c r="AB329" i="10"/>
  <c r="AB328" i="10"/>
  <c r="AB327" i="10"/>
  <c r="AB326" i="10"/>
  <c r="AB325" i="10"/>
  <c r="AB324" i="10"/>
  <c r="AB323" i="10"/>
  <c r="AB322" i="10"/>
  <c r="AB321" i="10"/>
  <c r="AB320" i="10"/>
  <c r="AB319" i="10"/>
  <c r="AB318" i="10"/>
  <c r="AB295" i="10"/>
  <c r="AB294" i="10"/>
  <c r="AB293" i="10"/>
  <c r="AB292" i="10"/>
  <c r="AB291" i="10"/>
  <c r="AB290" i="10"/>
  <c r="BW290" i="10" s="1"/>
  <c r="AB289" i="10"/>
  <c r="AB288" i="10"/>
  <c r="AB287" i="10"/>
  <c r="AB286" i="10"/>
  <c r="AB285" i="10"/>
  <c r="AB284" i="10"/>
  <c r="AB261" i="10"/>
  <c r="AB260" i="10"/>
  <c r="AB259" i="10"/>
  <c r="AB258" i="10"/>
  <c r="AB257" i="10"/>
  <c r="AB256" i="10"/>
  <c r="BW256" i="10" s="1"/>
  <c r="AB255" i="10"/>
  <c r="AB254" i="10"/>
  <c r="BW254" i="10" s="1"/>
  <c r="AB253" i="10"/>
  <c r="BW253" i="10" s="1"/>
  <c r="AB252" i="10"/>
  <c r="BW252" i="10" s="1"/>
  <c r="AB251" i="10"/>
  <c r="AB250" i="10"/>
  <c r="AB227" i="10"/>
  <c r="AB226" i="10"/>
  <c r="AB225" i="10"/>
  <c r="BW225" i="10" s="1"/>
  <c r="AB224" i="10"/>
  <c r="BW224" i="10" s="1"/>
  <c r="AB223" i="10"/>
  <c r="AB222" i="10"/>
  <c r="AB221" i="10"/>
  <c r="BW221" i="10" s="1"/>
  <c r="AB220" i="10"/>
  <c r="BW220" i="10" s="1"/>
  <c r="AB219" i="10"/>
  <c r="BW219" i="10" s="1"/>
  <c r="AB218" i="10"/>
  <c r="AB217" i="10"/>
  <c r="AB216" i="10"/>
  <c r="AB193" i="10"/>
  <c r="AB192" i="10"/>
  <c r="AB191" i="10"/>
  <c r="AB190" i="10"/>
  <c r="AB189" i="10"/>
  <c r="AB188" i="10"/>
  <c r="AB187" i="10"/>
  <c r="AB186" i="10"/>
  <c r="AB185" i="10"/>
  <c r="AB184" i="10"/>
  <c r="AB183" i="10"/>
  <c r="AB182" i="10"/>
  <c r="AB159" i="10"/>
  <c r="AB158" i="10"/>
  <c r="AB157" i="10"/>
  <c r="AB156" i="10"/>
  <c r="AB155" i="10"/>
  <c r="AB154" i="10"/>
  <c r="AB153" i="10"/>
  <c r="AB152" i="10"/>
  <c r="AB151" i="10"/>
  <c r="BW151" i="10" s="1"/>
  <c r="AB150" i="10"/>
  <c r="AB149" i="10"/>
  <c r="AB148" i="10"/>
  <c r="AB125" i="10"/>
  <c r="AB124" i="10"/>
  <c r="AB123" i="10"/>
  <c r="AB122" i="10"/>
  <c r="AB121" i="10"/>
  <c r="AB120" i="10"/>
  <c r="AB119" i="10"/>
  <c r="BW119" i="10" s="1"/>
  <c r="AB118" i="10"/>
  <c r="BW118" i="10" s="1"/>
  <c r="AB117" i="10"/>
  <c r="BW117" i="10" s="1"/>
  <c r="AB116" i="10"/>
  <c r="AB115" i="10"/>
  <c r="AB114" i="10"/>
  <c r="AB91" i="10"/>
  <c r="AB90" i="10"/>
  <c r="AB89" i="10"/>
  <c r="AB88" i="10"/>
  <c r="AB87" i="10"/>
  <c r="AB86" i="10"/>
  <c r="AB85" i="10"/>
  <c r="AB84" i="10"/>
  <c r="AB83" i="10"/>
  <c r="AB82" i="10"/>
  <c r="BW82" i="10" s="1"/>
  <c r="AB81" i="10"/>
  <c r="AB80" i="10"/>
  <c r="DI329" i="10"/>
  <c r="DH329" i="10"/>
  <c r="DG329" i="10"/>
  <c r="DF329" i="10"/>
  <c r="DE329" i="10"/>
  <c r="DI328" i="10"/>
  <c r="DH328" i="10"/>
  <c r="DG328" i="10"/>
  <c r="DF328" i="10"/>
  <c r="DE328" i="10"/>
  <c r="DI327" i="10"/>
  <c r="DH327" i="10"/>
  <c r="DG327" i="10"/>
  <c r="DF327" i="10"/>
  <c r="DE327" i="10"/>
  <c r="DI326" i="10"/>
  <c r="DH326" i="10"/>
  <c r="DG326" i="10"/>
  <c r="DF326" i="10"/>
  <c r="DE326" i="10"/>
  <c r="DI325" i="10"/>
  <c r="DH325" i="10"/>
  <c r="DG325" i="10"/>
  <c r="DF325" i="10"/>
  <c r="DE325" i="10"/>
  <c r="DI324" i="10"/>
  <c r="DH324" i="10"/>
  <c r="DG324" i="10"/>
  <c r="DF324" i="10"/>
  <c r="DE324" i="10"/>
  <c r="DI323" i="10"/>
  <c r="DH323" i="10"/>
  <c r="DG323" i="10"/>
  <c r="DF323" i="10"/>
  <c r="DE323" i="10"/>
  <c r="DI322" i="10"/>
  <c r="DH322" i="10"/>
  <c r="DG322" i="10"/>
  <c r="DF322" i="10"/>
  <c r="DE322" i="10"/>
  <c r="DI321" i="10"/>
  <c r="DH321" i="10"/>
  <c r="DG321" i="10"/>
  <c r="DF321" i="10"/>
  <c r="DE321" i="10"/>
  <c r="DI320" i="10"/>
  <c r="DH320" i="10"/>
  <c r="DG320" i="10"/>
  <c r="DF320" i="10"/>
  <c r="DE320" i="10"/>
  <c r="DI319" i="10"/>
  <c r="DH319" i="10"/>
  <c r="DG319" i="10"/>
  <c r="DF319" i="10"/>
  <c r="DE319" i="10"/>
  <c r="DI318" i="10"/>
  <c r="DH318" i="10"/>
  <c r="DG318" i="10"/>
  <c r="DF318" i="10"/>
  <c r="DE318" i="10"/>
  <c r="DI295" i="10"/>
  <c r="DH295" i="10"/>
  <c r="DG295" i="10"/>
  <c r="DF295" i="10"/>
  <c r="DE295" i="10"/>
  <c r="DI294" i="10"/>
  <c r="DH294" i="10"/>
  <c r="DG294" i="10"/>
  <c r="DF294" i="10"/>
  <c r="DE294" i="10"/>
  <c r="DI293" i="10"/>
  <c r="DH293" i="10"/>
  <c r="DG293" i="10"/>
  <c r="DF293" i="10"/>
  <c r="DE293" i="10"/>
  <c r="DI292" i="10"/>
  <c r="DH292" i="10"/>
  <c r="DG292" i="10"/>
  <c r="DF292" i="10"/>
  <c r="DE292" i="10"/>
  <c r="DI291" i="10"/>
  <c r="DH291" i="10"/>
  <c r="DG291" i="10"/>
  <c r="DF291" i="10"/>
  <c r="DE291" i="10"/>
  <c r="DI290" i="10"/>
  <c r="DH290" i="10"/>
  <c r="DG290" i="10"/>
  <c r="DF290" i="10"/>
  <c r="DE290" i="10"/>
  <c r="DI289" i="10"/>
  <c r="DH289" i="10"/>
  <c r="DG289" i="10"/>
  <c r="DF289" i="10"/>
  <c r="DE289" i="10"/>
  <c r="DI288" i="10"/>
  <c r="DH288" i="10"/>
  <c r="DG288" i="10"/>
  <c r="DF288" i="10"/>
  <c r="DE288" i="10"/>
  <c r="DI287" i="10"/>
  <c r="DH287" i="10"/>
  <c r="DG287" i="10"/>
  <c r="DF287" i="10"/>
  <c r="DE287" i="10"/>
  <c r="DI286" i="10"/>
  <c r="DH286" i="10"/>
  <c r="DG286" i="10"/>
  <c r="DF286" i="10"/>
  <c r="DE286" i="10"/>
  <c r="DI285" i="10"/>
  <c r="DH285" i="10"/>
  <c r="DG285" i="10"/>
  <c r="DF285" i="10"/>
  <c r="DE285" i="10"/>
  <c r="DI284" i="10"/>
  <c r="DH284" i="10"/>
  <c r="DG284" i="10"/>
  <c r="DF284" i="10"/>
  <c r="DE284" i="10"/>
  <c r="DI261" i="10"/>
  <c r="DH261" i="10"/>
  <c r="DG261" i="10"/>
  <c r="DF261" i="10"/>
  <c r="DE261" i="10"/>
  <c r="DI260" i="10"/>
  <c r="DH260" i="10"/>
  <c r="DG260" i="10"/>
  <c r="DF260" i="10"/>
  <c r="DE260" i="10"/>
  <c r="DI259" i="10"/>
  <c r="DH259" i="10"/>
  <c r="DG259" i="10"/>
  <c r="DF259" i="10"/>
  <c r="DE259" i="10"/>
  <c r="DI258" i="10"/>
  <c r="DH258" i="10"/>
  <c r="DG258" i="10"/>
  <c r="DF258" i="10"/>
  <c r="DE258" i="10"/>
  <c r="DI257" i="10"/>
  <c r="DH257" i="10"/>
  <c r="DG257" i="10"/>
  <c r="DF257" i="10"/>
  <c r="DE257" i="10"/>
  <c r="DI256" i="10"/>
  <c r="DH256" i="10"/>
  <c r="DG256" i="10"/>
  <c r="DF256" i="10"/>
  <c r="DE256" i="10"/>
  <c r="DI255" i="10"/>
  <c r="DH255" i="10"/>
  <c r="DG255" i="10"/>
  <c r="DF255" i="10"/>
  <c r="DE255" i="10"/>
  <c r="DI254" i="10"/>
  <c r="DH254" i="10"/>
  <c r="DG254" i="10"/>
  <c r="DF254" i="10"/>
  <c r="DE254" i="10"/>
  <c r="DI253" i="10"/>
  <c r="DH253" i="10"/>
  <c r="DG253" i="10"/>
  <c r="DF253" i="10"/>
  <c r="DE253" i="10"/>
  <c r="DI252" i="10"/>
  <c r="DH252" i="10"/>
  <c r="DG252" i="10"/>
  <c r="DF252" i="10"/>
  <c r="DE252" i="10"/>
  <c r="DI251" i="10"/>
  <c r="DH251" i="10"/>
  <c r="DG251" i="10"/>
  <c r="DF251" i="10"/>
  <c r="DE251" i="10"/>
  <c r="DI250" i="10"/>
  <c r="DH250" i="10"/>
  <c r="DG250" i="10"/>
  <c r="DF250" i="10"/>
  <c r="DE250" i="10"/>
  <c r="DI227" i="10"/>
  <c r="DH227" i="10"/>
  <c r="DG227" i="10"/>
  <c r="DF227" i="10"/>
  <c r="DE227" i="10"/>
  <c r="DI226" i="10"/>
  <c r="DH226" i="10"/>
  <c r="DG226" i="10"/>
  <c r="DF226" i="10"/>
  <c r="DE226" i="10"/>
  <c r="DI225" i="10"/>
  <c r="DH225" i="10"/>
  <c r="DG225" i="10"/>
  <c r="DF225" i="10"/>
  <c r="DE225" i="10"/>
  <c r="DI224" i="10"/>
  <c r="DH224" i="10"/>
  <c r="DG224" i="10"/>
  <c r="DF224" i="10"/>
  <c r="DE224" i="10"/>
  <c r="DI223" i="10"/>
  <c r="DH223" i="10"/>
  <c r="DG223" i="10"/>
  <c r="DF223" i="10"/>
  <c r="DE223" i="10"/>
  <c r="DI222" i="10"/>
  <c r="DH222" i="10"/>
  <c r="DG222" i="10"/>
  <c r="DF222" i="10"/>
  <c r="DE222" i="10"/>
  <c r="DI221" i="10"/>
  <c r="DH221" i="10"/>
  <c r="DG221" i="10"/>
  <c r="DF221" i="10"/>
  <c r="DE221" i="10"/>
  <c r="DI220" i="10"/>
  <c r="DH220" i="10"/>
  <c r="DG220" i="10"/>
  <c r="DF220" i="10"/>
  <c r="DE220" i="10"/>
  <c r="DI219" i="10"/>
  <c r="DH219" i="10"/>
  <c r="DG219" i="10"/>
  <c r="DF219" i="10"/>
  <c r="DE219" i="10"/>
  <c r="DI218" i="10"/>
  <c r="DH218" i="10"/>
  <c r="DG218" i="10"/>
  <c r="DF218" i="10"/>
  <c r="DE218" i="10"/>
  <c r="DI217" i="10"/>
  <c r="DH217" i="10"/>
  <c r="DG217" i="10"/>
  <c r="DF217" i="10"/>
  <c r="DE217" i="10"/>
  <c r="DI216" i="10"/>
  <c r="DH216" i="10"/>
  <c r="DG216" i="10"/>
  <c r="DF216" i="10"/>
  <c r="DE216" i="10"/>
  <c r="DI193" i="10"/>
  <c r="DH193" i="10"/>
  <c r="DG193" i="10"/>
  <c r="DF193" i="10"/>
  <c r="DE193" i="10"/>
  <c r="DI192" i="10"/>
  <c r="DH192" i="10"/>
  <c r="DG192" i="10"/>
  <c r="DF192" i="10"/>
  <c r="DE192" i="10"/>
  <c r="DI191" i="10"/>
  <c r="DH191" i="10"/>
  <c r="DG191" i="10"/>
  <c r="DF191" i="10"/>
  <c r="DE191" i="10"/>
  <c r="DI190" i="10"/>
  <c r="DH190" i="10"/>
  <c r="DG190" i="10"/>
  <c r="DF190" i="10"/>
  <c r="DE190" i="10"/>
  <c r="DI189" i="10"/>
  <c r="DH189" i="10"/>
  <c r="DG189" i="10"/>
  <c r="DF189" i="10"/>
  <c r="DE189" i="10"/>
  <c r="DI188" i="10"/>
  <c r="DH188" i="10"/>
  <c r="DG188" i="10"/>
  <c r="DF188" i="10"/>
  <c r="DE188" i="10"/>
  <c r="DI187" i="10"/>
  <c r="DH187" i="10"/>
  <c r="DG187" i="10"/>
  <c r="DF187" i="10"/>
  <c r="DE187" i="10"/>
  <c r="DI186" i="10"/>
  <c r="DH186" i="10"/>
  <c r="DG186" i="10"/>
  <c r="DF186" i="10"/>
  <c r="DE186" i="10"/>
  <c r="DI185" i="10"/>
  <c r="DH185" i="10"/>
  <c r="DG185" i="10"/>
  <c r="DF185" i="10"/>
  <c r="DE185" i="10"/>
  <c r="DI184" i="10"/>
  <c r="DH184" i="10"/>
  <c r="DG184" i="10"/>
  <c r="DF184" i="10"/>
  <c r="DE184" i="10"/>
  <c r="DI183" i="10"/>
  <c r="DH183" i="10"/>
  <c r="DG183" i="10"/>
  <c r="DF183" i="10"/>
  <c r="DE183" i="10"/>
  <c r="DI182" i="10"/>
  <c r="DH182" i="10"/>
  <c r="DG182" i="10"/>
  <c r="DF182" i="10"/>
  <c r="DE182" i="10"/>
  <c r="DI159" i="10"/>
  <c r="DH159" i="10"/>
  <c r="DG159" i="10"/>
  <c r="DF159" i="10"/>
  <c r="DE159" i="10"/>
  <c r="DI158" i="10"/>
  <c r="DH158" i="10"/>
  <c r="DG158" i="10"/>
  <c r="DF158" i="10"/>
  <c r="DE158" i="10"/>
  <c r="DI157" i="10"/>
  <c r="DH157" i="10"/>
  <c r="DG157" i="10"/>
  <c r="DF157" i="10"/>
  <c r="DE157" i="10"/>
  <c r="DI156" i="10"/>
  <c r="DH156" i="10"/>
  <c r="DG156" i="10"/>
  <c r="DF156" i="10"/>
  <c r="DE156" i="10"/>
  <c r="DI155" i="10"/>
  <c r="DH155" i="10"/>
  <c r="DG155" i="10"/>
  <c r="DF155" i="10"/>
  <c r="DE155" i="10"/>
  <c r="DI154" i="10"/>
  <c r="DH154" i="10"/>
  <c r="DG154" i="10"/>
  <c r="DF154" i="10"/>
  <c r="DE154" i="10"/>
  <c r="DI153" i="10"/>
  <c r="DH153" i="10"/>
  <c r="DG153" i="10"/>
  <c r="DF153" i="10"/>
  <c r="DE153" i="10"/>
  <c r="DI152" i="10"/>
  <c r="DH152" i="10"/>
  <c r="DG152" i="10"/>
  <c r="DF152" i="10"/>
  <c r="DE152" i="10"/>
  <c r="DI151" i="10"/>
  <c r="DH151" i="10"/>
  <c r="DG151" i="10"/>
  <c r="DF151" i="10"/>
  <c r="DE151" i="10"/>
  <c r="DI150" i="10"/>
  <c r="DH150" i="10"/>
  <c r="DG150" i="10"/>
  <c r="DF150" i="10"/>
  <c r="DE150" i="10"/>
  <c r="DI149" i="10"/>
  <c r="DH149" i="10"/>
  <c r="DG149" i="10"/>
  <c r="DF149" i="10"/>
  <c r="DE149" i="10"/>
  <c r="DI148" i="10"/>
  <c r="DH148" i="10"/>
  <c r="DG148" i="10"/>
  <c r="DF148" i="10"/>
  <c r="DE148" i="10"/>
  <c r="DI125" i="10"/>
  <c r="DH125" i="10"/>
  <c r="DG125" i="10"/>
  <c r="DF125" i="10"/>
  <c r="DE125" i="10"/>
  <c r="DI124" i="10"/>
  <c r="DH124" i="10"/>
  <c r="DG124" i="10"/>
  <c r="DF124" i="10"/>
  <c r="DE124" i="10"/>
  <c r="DI123" i="10"/>
  <c r="DH123" i="10"/>
  <c r="DG123" i="10"/>
  <c r="DF123" i="10"/>
  <c r="DE123" i="10"/>
  <c r="DI122" i="10"/>
  <c r="DH122" i="10"/>
  <c r="DG122" i="10"/>
  <c r="DF122" i="10"/>
  <c r="DE122" i="10"/>
  <c r="DI121" i="10"/>
  <c r="DH121" i="10"/>
  <c r="DG121" i="10"/>
  <c r="DF121" i="10"/>
  <c r="DE121" i="10"/>
  <c r="DI120" i="10"/>
  <c r="DH120" i="10"/>
  <c r="DG120" i="10"/>
  <c r="DF120" i="10"/>
  <c r="DE120" i="10"/>
  <c r="DI119" i="10"/>
  <c r="DH119" i="10"/>
  <c r="DG119" i="10"/>
  <c r="DF119" i="10"/>
  <c r="DE119" i="10"/>
  <c r="DI118" i="10"/>
  <c r="DH118" i="10"/>
  <c r="DG118" i="10"/>
  <c r="DF118" i="10"/>
  <c r="DE118" i="10"/>
  <c r="DI117" i="10"/>
  <c r="DH117" i="10"/>
  <c r="DG117" i="10"/>
  <c r="DF117" i="10"/>
  <c r="DE117" i="10"/>
  <c r="DI116" i="10"/>
  <c r="DH116" i="10"/>
  <c r="DG116" i="10"/>
  <c r="DF116" i="10"/>
  <c r="DE116" i="10"/>
  <c r="DI115" i="10"/>
  <c r="DH115" i="10"/>
  <c r="DG115" i="10"/>
  <c r="DF115" i="10"/>
  <c r="DE115" i="10"/>
  <c r="DI114" i="10"/>
  <c r="DH114" i="10"/>
  <c r="DG114" i="10"/>
  <c r="DF114" i="10"/>
  <c r="DE114" i="10"/>
  <c r="DE80" i="10"/>
  <c r="DI91" i="10"/>
  <c r="DH91" i="10"/>
  <c r="DG91" i="10"/>
  <c r="DF91" i="10"/>
  <c r="DE91" i="10"/>
  <c r="DI90" i="10"/>
  <c r="DH90" i="10"/>
  <c r="DG90" i="10"/>
  <c r="DF90" i="10"/>
  <c r="DE90" i="10"/>
  <c r="DI89" i="10"/>
  <c r="DH89" i="10"/>
  <c r="DG89" i="10"/>
  <c r="DF89" i="10"/>
  <c r="DE89" i="10"/>
  <c r="DI88" i="10"/>
  <c r="DH88" i="10"/>
  <c r="DG88" i="10"/>
  <c r="DF88" i="10"/>
  <c r="DE88" i="10"/>
  <c r="DI87" i="10"/>
  <c r="DH87" i="10"/>
  <c r="DG87" i="10"/>
  <c r="DF87" i="10"/>
  <c r="DE87" i="10"/>
  <c r="DI86" i="10"/>
  <c r="DH86" i="10"/>
  <c r="DG86" i="10"/>
  <c r="DF86" i="10"/>
  <c r="DE86" i="10"/>
  <c r="DI85" i="10"/>
  <c r="DH85" i="10"/>
  <c r="DG85" i="10"/>
  <c r="DF85" i="10"/>
  <c r="DE85" i="10"/>
  <c r="DI84" i="10"/>
  <c r="DH84" i="10"/>
  <c r="DG84" i="10"/>
  <c r="DF84" i="10"/>
  <c r="DE84" i="10"/>
  <c r="DI83" i="10"/>
  <c r="DH83" i="10"/>
  <c r="DG83" i="10"/>
  <c r="DF83" i="10"/>
  <c r="DE83" i="10"/>
  <c r="DI82" i="10"/>
  <c r="DH82" i="10"/>
  <c r="DG82" i="10"/>
  <c r="DF82" i="10"/>
  <c r="DE82" i="10"/>
  <c r="DI81" i="10"/>
  <c r="DH81" i="10"/>
  <c r="DG81" i="10"/>
  <c r="DF81" i="10"/>
  <c r="DE81" i="10"/>
  <c r="DI80" i="10"/>
  <c r="DH80" i="10"/>
  <c r="DG80" i="10"/>
  <c r="DF80" i="10"/>
  <c r="BG318" i="10"/>
  <c r="BG284" i="10"/>
  <c r="BG250" i="10"/>
  <c r="BG216" i="10"/>
  <c r="BG182" i="10"/>
  <c r="BG148" i="10"/>
  <c r="BG114" i="10"/>
  <c r="BG46" i="10"/>
  <c r="BG80" i="10"/>
  <c r="DI57" i="10"/>
  <c r="DI56" i="10"/>
  <c r="DI55" i="10"/>
  <c r="DI54" i="10"/>
  <c r="DI53" i="10"/>
  <c r="DI52" i="10"/>
  <c r="DI51" i="10"/>
  <c r="DI50" i="10"/>
  <c r="DI49" i="10"/>
  <c r="DI48" i="10"/>
  <c r="DI47" i="10"/>
  <c r="DI46" i="10"/>
  <c r="DH57" i="10"/>
  <c r="DH56" i="10"/>
  <c r="DH55" i="10"/>
  <c r="DH54" i="10"/>
  <c r="DH53" i="10"/>
  <c r="DH52" i="10"/>
  <c r="DH51" i="10"/>
  <c r="DH50" i="10"/>
  <c r="DH49" i="10"/>
  <c r="DH48" i="10"/>
  <c r="DH47" i="10"/>
  <c r="DH46" i="10"/>
  <c r="DG57" i="10"/>
  <c r="DG56" i="10"/>
  <c r="DG55" i="10"/>
  <c r="DG54" i="10"/>
  <c r="DG53" i="10"/>
  <c r="DG52" i="10"/>
  <c r="DG51" i="10"/>
  <c r="DG50" i="10"/>
  <c r="DG49" i="10"/>
  <c r="DG48" i="10"/>
  <c r="DG47" i="10"/>
  <c r="DG46" i="10"/>
  <c r="DF57" i="10"/>
  <c r="DF56" i="10"/>
  <c r="DF55" i="10"/>
  <c r="DF54" i="10"/>
  <c r="DF53" i="10"/>
  <c r="DF52" i="10"/>
  <c r="DF51" i="10"/>
  <c r="DF50" i="10"/>
  <c r="DF49" i="10"/>
  <c r="DF48" i="10"/>
  <c r="DF47" i="10"/>
  <c r="DF46" i="10"/>
  <c r="DE57" i="10"/>
  <c r="DE56" i="10"/>
  <c r="DE55" i="10"/>
  <c r="DE54" i="10"/>
  <c r="DE53" i="10"/>
  <c r="DE52" i="10"/>
  <c r="DE51" i="10"/>
  <c r="DE50" i="10"/>
  <c r="DE49" i="10"/>
  <c r="DE48" i="10"/>
  <c r="DE47" i="10"/>
  <c r="DE46" i="10"/>
  <c r="DE12" i="10"/>
  <c r="AB47" i="10"/>
  <c r="AB48" i="10"/>
  <c r="AB49" i="10"/>
  <c r="AB50" i="10"/>
  <c r="AB51" i="10"/>
  <c r="AB52" i="10"/>
  <c r="AB53" i="10"/>
  <c r="AB54" i="10"/>
  <c r="AB55" i="10"/>
  <c r="AB56" i="10"/>
  <c r="AB57" i="10"/>
  <c r="BW57" i="10" s="1"/>
  <c r="AB46" i="10"/>
  <c r="BW46" i="10" s="1"/>
  <c r="R329" i="10"/>
  <c r="R328" i="10"/>
  <c r="R327" i="10"/>
  <c r="R326" i="10"/>
  <c r="R325" i="10"/>
  <c r="R324" i="10"/>
  <c r="BL324" i="10" s="1"/>
  <c r="CM324" i="10" s="1"/>
  <c r="DB324" i="10" s="1"/>
  <c r="DY324" i="10" s="1"/>
  <c r="R323" i="10"/>
  <c r="R322" i="10"/>
  <c r="BL322" i="10" s="1"/>
  <c r="CM322" i="10" s="1"/>
  <c r="DB322" i="10" s="1"/>
  <c r="DY322" i="10" s="1"/>
  <c r="R321" i="10"/>
  <c r="BL321" i="10" s="1"/>
  <c r="CM321" i="10" s="1"/>
  <c r="DB321" i="10" s="1"/>
  <c r="DY321" i="10" s="1"/>
  <c r="R320" i="10"/>
  <c r="R319" i="10"/>
  <c r="R318" i="10"/>
  <c r="BL318" i="10" s="1"/>
  <c r="CM318" i="10" s="1"/>
  <c r="DB318" i="10" s="1"/>
  <c r="DY318" i="10" s="1"/>
  <c r="R295" i="10"/>
  <c r="R294" i="10"/>
  <c r="R293" i="10"/>
  <c r="R292" i="10"/>
  <c r="BL292" i="10" s="1"/>
  <c r="CM292" i="10" s="1"/>
  <c r="DB292" i="10" s="1"/>
  <c r="DY292" i="10" s="1"/>
  <c r="R291" i="10"/>
  <c r="R290" i="10"/>
  <c r="BL290" i="10" s="1"/>
  <c r="CM290" i="10" s="1"/>
  <c r="DB290" i="10" s="1"/>
  <c r="DY290" i="10" s="1"/>
  <c r="R289" i="10"/>
  <c r="BL289" i="10" s="1"/>
  <c r="CM289" i="10" s="1"/>
  <c r="DB289" i="10" s="1"/>
  <c r="DY289" i="10" s="1"/>
  <c r="R288" i="10"/>
  <c r="R287" i="10"/>
  <c r="BL287" i="10" s="1"/>
  <c r="CM287" i="10" s="1"/>
  <c r="DB287" i="10" s="1"/>
  <c r="DY287" i="10" s="1"/>
  <c r="R286" i="10"/>
  <c r="R285" i="10"/>
  <c r="R284" i="10"/>
  <c r="BL284" i="10" s="1"/>
  <c r="CM284" i="10" s="1"/>
  <c r="DB284" i="10" s="1"/>
  <c r="DY284" i="10" s="1"/>
  <c r="R261" i="10"/>
  <c r="R260" i="10"/>
  <c r="R259" i="10"/>
  <c r="R258" i="10"/>
  <c r="R257" i="10"/>
  <c r="R256" i="10"/>
  <c r="BL256" i="10" s="1"/>
  <c r="CM256" i="10" s="1"/>
  <c r="DB256" i="10" s="1"/>
  <c r="DY256" i="10" s="1"/>
  <c r="R255" i="10"/>
  <c r="R254" i="10"/>
  <c r="R253" i="10"/>
  <c r="R252" i="10"/>
  <c r="R251" i="10"/>
  <c r="R250" i="10"/>
  <c r="BL250" i="10" s="1"/>
  <c r="CM250" i="10" s="1"/>
  <c r="DB250" i="10" s="1"/>
  <c r="DY250" i="10" s="1"/>
  <c r="R219" i="10"/>
  <c r="R227" i="10"/>
  <c r="R226" i="10"/>
  <c r="R225" i="10"/>
  <c r="BL225" i="10" s="1"/>
  <c r="CM225" i="10" s="1"/>
  <c r="DB225" i="10" s="1"/>
  <c r="DY225" i="10" s="1"/>
  <c r="R224" i="10"/>
  <c r="R223" i="10"/>
  <c r="R222" i="10"/>
  <c r="BL222" i="10" s="1"/>
  <c r="CM222" i="10" s="1"/>
  <c r="DB222" i="10" s="1"/>
  <c r="DY222" i="10" s="1"/>
  <c r="R221" i="10"/>
  <c r="BL221" i="10" s="1"/>
  <c r="CM221" i="10" s="1"/>
  <c r="DB221" i="10" s="1"/>
  <c r="DY221" i="10" s="1"/>
  <c r="R220" i="10"/>
  <c r="R218" i="10"/>
  <c r="R217" i="10"/>
  <c r="R216" i="10"/>
  <c r="BL216" i="10" s="1"/>
  <c r="CM216" i="10" s="1"/>
  <c r="DB216" i="10" s="1"/>
  <c r="DY216" i="10" s="1"/>
  <c r="R193" i="10"/>
  <c r="R192" i="10"/>
  <c r="BL192" i="10" s="1"/>
  <c r="CM192" i="10" s="1"/>
  <c r="DB192" i="10" s="1"/>
  <c r="DY192" i="10" s="1"/>
  <c r="R191" i="10"/>
  <c r="BL191" i="10" s="1"/>
  <c r="CM191" i="10" s="1"/>
  <c r="DB191" i="10" s="1"/>
  <c r="DY191" i="10" s="1"/>
  <c r="R190" i="10"/>
  <c r="R189" i="10"/>
  <c r="BL189" i="10" s="1"/>
  <c r="CM189" i="10" s="1"/>
  <c r="DB189" i="10" s="1"/>
  <c r="DY189" i="10" s="1"/>
  <c r="R188" i="10"/>
  <c r="R187" i="10"/>
  <c r="BL187" i="10" s="1"/>
  <c r="CM187" i="10" s="1"/>
  <c r="DB187" i="10" s="1"/>
  <c r="DY187" i="10" s="1"/>
  <c r="R186" i="10"/>
  <c r="R185" i="10"/>
  <c r="BL185" i="10" s="1"/>
  <c r="CM185" i="10" s="1"/>
  <c r="DB185" i="10" s="1"/>
  <c r="DY185" i="10" s="1"/>
  <c r="R184" i="10"/>
  <c r="BL184" i="10" s="1"/>
  <c r="CM184" i="10" s="1"/>
  <c r="DB184" i="10" s="1"/>
  <c r="DY184" i="10" s="1"/>
  <c r="R183" i="10"/>
  <c r="R182" i="10"/>
  <c r="R159" i="10"/>
  <c r="R158" i="10"/>
  <c r="R157" i="10"/>
  <c r="BL157" i="10" s="1"/>
  <c r="CM157" i="10" s="1"/>
  <c r="DB157" i="10" s="1"/>
  <c r="DY157" i="10" s="1"/>
  <c r="R156" i="10"/>
  <c r="R155" i="10"/>
  <c r="R154" i="10"/>
  <c r="R153" i="10"/>
  <c r="R152" i="10"/>
  <c r="R151" i="10"/>
  <c r="R150" i="10"/>
  <c r="R149" i="10"/>
  <c r="R148" i="10"/>
  <c r="R125" i="10"/>
  <c r="R124" i="10"/>
  <c r="R123" i="10"/>
  <c r="R122" i="10"/>
  <c r="R121" i="10"/>
  <c r="R120" i="10"/>
  <c r="R119" i="10"/>
  <c r="R118" i="10"/>
  <c r="R117" i="10"/>
  <c r="R116" i="10"/>
  <c r="R115" i="10"/>
  <c r="R114" i="10"/>
  <c r="BL114" i="10" s="1"/>
  <c r="CM114" i="10" s="1"/>
  <c r="DB114" i="10" s="1"/>
  <c r="DY114" i="10" s="1"/>
  <c r="R91" i="10"/>
  <c r="R90" i="10"/>
  <c r="R89" i="10"/>
  <c r="R88" i="10"/>
  <c r="R87" i="10"/>
  <c r="R86" i="10"/>
  <c r="R85" i="10"/>
  <c r="R84" i="10"/>
  <c r="BL84" i="10" s="1"/>
  <c r="CM84" i="10" s="1"/>
  <c r="DB84" i="10" s="1"/>
  <c r="DY84" i="10" s="1"/>
  <c r="R83" i="10"/>
  <c r="R82" i="10"/>
  <c r="R81" i="10"/>
  <c r="BL81" i="10" s="1"/>
  <c r="CM81" i="10" s="1"/>
  <c r="DB81" i="10" s="1"/>
  <c r="DY81" i="10" s="1"/>
  <c r="R80" i="10"/>
  <c r="R57" i="10"/>
  <c r="R56" i="10"/>
  <c r="R55" i="10"/>
  <c r="R54" i="10"/>
  <c r="R53" i="10"/>
  <c r="R52" i="10"/>
  <c r="BL52" i="10" s="1"/>
  <c r="CM52" i="10" s="1"/>
  <c r="DB52" i="10" s="1"/>
  <c r="DY52" i="10" s="1"/>
  <c r="R51" i="10"/>
  <c r="R50" i="10"/>
  <c r="R49" i="10"/>
  <c r="R48" i="10"/>
  <c r="R47" i="10"/>
  <c r="R46" i="10"/>
  <c r="R23" i="10"/>
  <c r="R22" i="10"/>
  <c r="R21" i="10"/>
  <c r="R20" i="10"/>
  <c r="R19" i="10"/>
  <c r="R18" i="10"/>
  <c r="R17" i="10"/>
  <c r="R16" i="10"/>
  <c r="R15" i="10"/>
  <c r="R14" i="10"/>
  <c r="R13" i="10"/>
  <c r="BL22" i="10"/>
  <c r="CM22" i="10" s="1"/>
  <c r="DB22" i="10" s="1"/>
  <c r="DY22" i="10" s="1"/>
  <c r="R12" i="10"/>
  <c r="AW149" i="10"/>
  <c r="AW150" i="10"/>
  <c r="AW151" i="10"/>
  <c r="AW152" i="10"/>
  <c r="AW153" i="10"/>
  <c r="AW154" i="10"/>
  <c r="AW155" i="10"/>
  <c r="AW156" i="10"/>
  <c r="AW157" i="10"/>
  <c r="AW158" i="10"/>
  <c r="AW159" i="10"/>
  <c r="AW148" i="10"/>
  <c r="AW183" i="10"/>
  <c r="AW184" i="10"/>
  <c r="AW185" i="10"/>
  <c r="AW186" i="10"/>
  <c r="AW187" i="10"/>
  <c r="AW188" i="10"/>
  <c r="AW189" i="10"/>
  <c r="AW190" i="10"/>
  <c r="AW191" i="10"/>
  <c r="AW192" i="10"/>
  <c r="AW193" i="10"/>
  <c r="AW182" i="10"/>
  <c r="AW217" i="10"/>
  <c r="AW218" i="10"/>
  <c r="AW219" i="10"/>
  <c r="AW220" i="10"/>
  <c r="AW221" i="10"/>
  <c r="AW222" i="10"/>
  <c r="AW223" i="10"/>
  <c r="AW224" i="10"/>
  <c r="AW225" i="10"/>
  <c r="AW226" i="10"/>
  <c r="AW227" i="10"/>
  <c r="AW216" i="10"/>
  <c r="AW251" i="10"/>
  <c r="AW252" i="10"/>
  <c r="AW253" i="10"/>
  <c r="AW254" i="10"/>
  <c r="AW255" i="10"/>
  <c r="AW256" i="10"/>
  <c r="AW257" i="10"/>
  <c r="AW258" i="10"/>
  <c r="AW259" i="10"/>
  <c r="AW260" i="10"/>
  <c r="AW261" i="10"/>
  <c r="AW250" i="10"/>
  <c r="AW285" i="10"/>
  <c r="AW286" i="10"/>
  <c r="AW287" i="10"/>
  <c r="AW288" i="10"/>
  <c r="AW289" i="10"/>
  <c r="AW290" i="10"/>
  <c r="AW291" i="10"/>
  <c r="AW292" i="10"/>
  <c r="AW293" i="10"/>
  <c r="AW294" i="10"/>
  <c r="AW295" i="10"/>
  <c r="AW284" i="10"/>
  <c r="AW319" i="10"/>
  <c r="AW320" i="10"/>
  <c r="AW321" i="10"/>
  <c r="AW322" i="10"/>
  <c r="AW323" i="10"/>
  <c r="AW324" i="10"/>
  <c r="AW325" i="10"/>
  <c r="AW326" i="10"/>
  <c r="AW327" i="10"/>
  <c r="AW328" i="10"/>
  <c r="AW329" i="10"/>
  <c r="AW318" i="10"/>
  <c r="AW115" i="10"/>
  <c r="AW116" i="10"/>
  <c r="AW117" i="10"/>
  <c r="AW118" i="10"/>
  <c r="AW119" i="10"/>
  <c r="AW120" i="10"/>
  <c r="AW121" i="10"/>
  <c r="AW122" i="10"/>
  <c r="AW123" i="10"/>
  <c r="AW124" i="10"/>
  <c r="AW125" i="10"/>
  <c r="AW114" i="10"/>
  <c r="AW81" i="10"/>
  <c r="AW82" i="10"/>
  <c r="AW83" i="10"/>
  <c r="AW84" i="10"/>
  <c r="AW85" i="10"/>
  <c r="AW86" i="10"/>
  <c r="AW87" i="10"/>
  <c r="AW88" i="10"/>
  <c r="AW89" i="10"/>
  <c r="AW90" i="10"/>
  <c r="AW91" i="10"/>
  <c r="AW80" i="10"/>
  <c r="AW47" i="10"/>
  <c r="AW48" i="10"/>
  <c r="AW49" i="10"/>
  <c r="AW50" i="10"/>
  <c r="AW51" i="10"/>
  <c r="AW52" i="10"/>
  <c r="AW53" i="10"/>
  <c r="AW54" i="10"/>
  <c r="AW55" i="10"/>
  <c r="AW56" i="10"/>
  <c r="AW57" i="10"/>
  <c r="AW46" i="10"/>
  <c r="AW13" i="10"/>
  <c r="AW14" i="10"/>
  <c r="AW15" i="10"/>
  <c r="AW16" i="10"/>
  <c r="AW17" i="10"/>
  <c r="AW18" i="10"/>
  <c r="AW19" i="10"/>
  <c r="AW20" i="10"/>
  <c r="AW21" i="10"/>
  <c r="AW22" i="10"/>
  <c r="AW23" i="10"/>
  <c r="AW12" i="10"/>
  <c r="BB333" i="10"/>
  <c r="BB332" i="10"/>
  <c r="BB331" i="10"/>
  <c r="BB330" i="10"/>
  <c r="DD329" i="10"/>
  <c r="EA329" i="10" s="1"/>
  <c r="CP313" i="10"/>
  <c r="CO313" i="10"/>
  <c r="CL313" i="10"/>
  <c r="BX329" i="10"/>
  <c r="BW329" i="10"/>
  <c r="BT329" i="10"/>
  <c r="BS329" i="10"/>
  <c r="BR329" i="10"/>
  <c r="BQ329" i="10"/>
  <c r="BP329" i="10"/>
  <c r="BO329" i="10"/>
  <c r="BN329" i="10"/>
  <c r="CO329" i="10" s="1"/>
  <c r="BM329" i="10"/>
  <c r="CN329" i="10" s="1"/>
  <c r="DC329" i="10" s="1"/>
  <c r="DZ329" i="10" s="1"/>
  <c r="BL329" i="10"/>
  <c r="CM329" i="10" s="1"/>
  <c r="DB329" i="10" s="1"/>
  <c r="DY329" i="10" s="1"/>
  <c r="BK329" i="10"/>
  <c r="CL329" i="10" s="1"/>
  <c r="DA329" i="10" s="1"/>
  <c r="DX329" i="10" s="1"/>
  <c r="BB329" i="10"/>
  <c r="DX328" i="10"/>
  <c r="DW328" i="10"/>
  <c r="AP328" i="10" s="1"/>
  <c r="DD328" i="10"/>
  <c r="EA328" i="10" s="1"/>
  <c r="DB328" i="10"/>
  <c r="DY328" i="10" s="1"/>
  <c r="DA328" i="10"/>
  <c r="CZ328" i="10"/>
  <c r="CN328" i="10"/>
  <c r="DC328" i="10" s="1"/>
  <c r="DZ328" i="10" s="1"/>
  <c r="BX328" i="10"/>
  <c r="BW328" i="10"/>
  <c r="BT328" i="10"/>
  <c r="BS328" i="10"/>
  <c r="BR328" i="10"/>
  <c r="BQ328" i="10"/>
  <c r="BP328" i="10"/>
  <c r="BO328" i="10"/>
  <c r="BN328" i="10"/>
  <c r="CO328" i="10" s="1"/>
  <c r="BM328" i="10"/>
  <c r="BL328" i="10"/>
  <c r="CM328" i="10" s="1"/>
  <c r="BK328" i="10"/>
  <c r="CL328" i="10" s="1"/>
  <c r="BJ328" i="10"/>
  <c r="CK328" i="10" s="1"/>
  <c r="BB328" i="10"/>
  <c r="BX327" i="10"/>
  <c r="BW327" i="10"/>
  <c r="BT327" i="10"/>
  <c r="BS327" i="10"/>
  <c r="BR327" i="10"/>
  <c r="BQ327" i="10"/>
  <c r="BP327" i="10"/>
  <c r="BO327" i="10"/>
  <c r="BN327" i="10"/>
  <c r="BM327" i="10"/>
  <c r="CN327" i="10" s="1"/>
  <c r="DC327" i="10" s="1"/>
  <c r="DZ327" i="10" s="1"/>
  <c r="BL327" i="10"/>
  <c r="CM327" i="10" s="1"/>
  <c r="DB327" i="10" s="1"/>
  <c r="DY327" i="10" s="1"/>
  <c r="BK327" i="10"/>
  <c r="CL327" i="10" s="1"/>
  <c r="DA327" i="10" s="1"/>
  <c r="DX327" i="10" s="1"/>
  <c r="BJ327" i="10"/>
  <c r="CK327" i="10" s="1"/>
  <c r="CZ327" i="10" s="1"/>
  <c r="DW327" i="10" s="1"/>
  <c r="AP327" i="10" s="1"/>
  <c r="BB327" i="10"/>
  <c r="DD326" i="10"/>
  <c r="EA326" i="10" s="1"/>
  <c r="DC326" i="10"/>
  <c r="DZ326" i="10" s="1"/>
  <c r="DA326" i="10"/>
  <c r="DX326" i="10" s="1"/>
  <c r="CO326" i="10"/>
  <c r="CN326" i="10"/>
  <c r="CL326" i="10"/>
  <c r="CK326" i="10"/>
  <c r="BX326" i="10"/>
  <c r="BW326" i="10"/>
  <c r="BT326" i="10"/>
  <c r="BS326" i="10"/>
  <c r="BR326" i="10"/>
  <c r="BQ326" i="10"/>
  <c r="BP326" i="10"/>
  <c r="BO326" i="10"/>
  <c r="BN326" i="10"/>
  <c r="BM326" i="10"/>
  <c r="BL326" i="10"/>
  <c r="CM326" i="10" s="1"/>
  <c r="DB326" i="10" s="1"/>
  <c r="DY326" i="10" s="1"/>
  <c r="BK326" i="10"/>
  <c r="BJ326" i="10"/>
  <c r="DX325" i="10"/>
  <c r="CO325" i="10"/>
  <c r="DD325" i="10" s="1"/>
  <c r="EA325" i="10" s="1"/>
  <c r="BX325" i="10"/>
  <c r="BW325" i="10"/>
  <c r="BT325" i="10"/>
  <c r="BS325" i="10"/>
  <c r="BR325" i="10"/>
  <c r="BQ325" i="10"/>
  <c r="BP325" i="10"/>
  <c r="BO325" i="10"/>
  <c r="BN325" i="10"/>
  <c r="BM325" i="10"/>
  <c r="CN325" i="10" s="1"/>
  <c r="DC325" i="10" s="1"/>
  <c r="DZ325" i="10" s="1"/>
  <c r="BL325" i="10"/>
  <c r="CM325" i="10" s="1"/>
  <c r="DB325" i="10" s="1"/>
  <c r="DY325" i="10" s="1"/>
  <c r="BK325" i="10"/>
  <c r="CL325" i="10" s="1"/>
  <c r="DA325" i="10" s="1"/>
  <c r="EA324" i="10"/>
  <c r="DD324" i="10"/>
  <c r="CO324" i="10"/>
  <c r="CN324" i="10"/>
  <c r="DC324" i="10" s="1"/>
  <c r="DZ324" i="10" s="1"/>
  <c r="CL324" i="10"/>
  <c r="DA324" i="10" s="1"/>
  <c r="DX324" i="10" s="1"/>
  <c r="BX324" i="10"/>
  <c r="BW324" i="10"/>
  <c r="BT324" i="10"/>
  <c r="BS324" i="10"/>
  <c r="BR324" i="10"/>
  <c r="BQ324" i="10"/>
  <c r="BP324" i="10"/>
  <c r="BO324" i="10"/>
  <c r="BN324" i="10"/>
  <c r="BM324" i="10"/>
  <c r="BK324" i="10"/>
  <c r="BJ324" i="10"/>
  <c r="CK324" i="10" s="1"/>
  <c r="DX323" i="10"/>
  <c r="DA323" i="10"/>
  <c r="CO323" i="10"/>
  <c r="DD323" i="10" s="1"/>
  <c r="EA323" i="10" s="1"/>
  <c r="CL323" i="10"/>
  <c r="CG323" i="10"/>
  <c r="CF323" i="10"/>
  <c r="CE323" i="10"/>
  <c r="CD323" i="10"/>
  <c r="CM313" i="10" s="1"/>
  <c r="CC323" i="10"/>
  <c r="CB323" i="10"/>
  <c r="BX323" i="10"/>
  <c r="BW323" i="10"/>
  <c r="BT323" i="10"/>
  <c r="BS323" i="10"/>
  <c r="BR323" i="10"/>
  <c r="BQ323" i="10"/>
  <c r="BP323" i="10"/>
  <c r="BO323" i="10"/>
  <c r="BN323" i="10"/>
  <c r="BM323" i="10"/>
  <c r="CN323" i="10" s="1"/>
  <c r="DC323" i="10" s="1"/>
  <c r="DZ323" i="10" s="1"/>
  <c r="BL323" i="10"/>
  <c r="CM323" i="10" s="1"/>
  <c r="DB323" i="10" s="1"/>
  <c r="DY323" i="10" s="1"/>
  <c r="BK323" i="10"/>
  <c r="CO322" i="10"/>
  <c r="DD322" i="10" s="1"/>
  <c r="EA322" i="10" s="1"/>
  <c r="CN322" i="10"/>
  <c r="DC322" i="10" s="1"/>
  <c r="DZ322" i="10" s="1"/>
  <c r="CL322" i="10"/>
  <c r="DA322" i="10" s="1"/>
  <c r="DX322" i="10" s="1"/>
  <c r="CG322" i="10"/>
  <c r="CF322" i="10"/>
  <c r="CE322" i="10"/>
  <c r="CD322" i="10"/>
  <c r="CC322" i="10"/>
  <c r="CB322" i="10"/>
  <c r="BX322" i="10"/>
  <c r="BW322" i="10"/>
  <c r="BT322" i="10"/>
  <c r="BS322" i="10"/>
  <c r="BR322" i="10"/>
  <c r="BQ322" i="10"/>
  <c r="BP322" i="10"/>
  <c r="BO322" i="10"/>
  <c r="BN322" i="10"/>
  <c r="BM322" i="10"/>
  <c r="BJ322" i="10" s="1"/>
  <c r="CK322" i="10" s="1"/>
  <c r="BK322" i="10"/>
  <c r="DZ321" i="10"/>
  <c r="CO321" i="10"/>
  <c r="DD321" i="10" s="1"/>
  <c r="EA321" i="10" s="1"/>
  <c r="CN321" i="10"/>
  <c r="DC321" i="10" s="1"/>
  <c r="CL321" i="10"/>
  <c r="DA321" i="10" s="1"/>
  <c r="DX321" i="10" s="1"/>
  <c r="CK321" i="10"/>
  <c r="CJ321" i="10"/>
  <c r="CY321" i="10" s="1"/>
  <c r="DV321" i="10" s="1"/>
  <c r="AO321" i="10" s="1"/>
  <c r="BX321" i="10"/>
  <c r="BW321" i="10"/>
  <c r="BT321" i="10"/>
  <c r="BS321" i="10"/>
  <c r="BR321" i="10"/>
  <c r="BQ321" i="10"/>
  <c r="BP321" i="10"/>
  <c r="BO321" i="10"/>
  <c r="BN321" i="10"/>
  <c r="BM321" i="10"/>
  <c r="BK321" i="10"/>
  <c r="BJ321" i="10"/>
  <c r="BI321" i="10"/>
  <c r="BI322" i="10" s="1"/>
  <c r="DB320" i="10"/>
  <c r="DY320" i="10" s="1"/>
  <c r="BX320" i="10"/>
  <c r="BW320" i="10"/>
  <c r="BT320" i="10"/>
  <c r="BS320" i="10"/>
  <c r="BR320" i="10"/>
  <c r="BQ320" i="10"/>
  <c r="BP320" i="10"/>
  <c r="BO320" i="10"/>
  <c r="BN320" i="10"/>
  <c r="BM320" i="10"/>
  <c r="BL320" i="10"/>
  <c r="CM320" i="10" s="1"/>
  <c r="BK320" i="10"/>
  <c r="CL320" i="10" s="1"/>
  <c r="DA320" i="10" s="1"/>
  <c r="DX320" i="10" s="1"/>
  <c r="CO319" i="10"/>
  <c r="DD319" i="10" s="1"/>
  <c r="EA319" i="10" s="1"/>
  <c r="CN319" i="10"/>
  <c r="DC319" i="10" s="1"/>
  <c r="DZ319" i="10" s="1"/>
  <c r="CL319" i="10"/>
  <c r="DA319" i="10" s="1"/>
  <c r="DX319" i="10" s="1"/>
  <c r="CK319" i="10"/>
  <c r="CJ319" i="10"/>
  <c r="CY319" i="10" s="1"/>
  <c r="DV319" i="10" s="1"/>
  <c r="AO319" i="10" s="1"/>
  <c r="BX319" i="10"/>
  <c r="BW319" i="10"/>
  <c r="BT319" i="10"/>
  <c r="BS319" i="10"/>
  <c r="BR319" i="10"/>
  <c r="BQ319" i="10"/>
  <c r="BP319" i="10"/>
  <c r="BO319" i="10"/>
  <c r="BN319" i="10"/>
  <c r="BM319" i="10"/>
  <c r="BL319" i="10"/>
  <c r="CM319" i="10" s="1"/>
  <c r="DB319" i="10" s="1"/>
  <c r="DY319" i="10" s="1"/>
  <c r="BK319" i="10"/>
  <c r="BJ319" i="10"/>
  <c r="BI319" i="10"/>
  <c r="BI320" i="10" s="1"/>
  <c r="CJ320" i="10" s="1"/>
  <c r="CY320" i="10" s="1"/>
  <c r="DV320" i="10" s="1"/>
  <c r="AO320" i="10" s="1"/>
  <c r="DZ318" i="10"/>
  <c r="DX318" i="10"/>
  <c r="DW318" i="10"/>
  <c r="AP318" i="10" s="1"/>
  <c r="DV318" i="10"/>
  <c r="AO318" i="10" s="1"/>
  <c r="DD318" i="10"/>
  <c r="EA318" i="10" s="1"/>
  <c r="DC318" i="10"/>
  <c r="DA318" i="10"/>
  <c r="CZ318" i="10"/>
  <c r="CY318" i="10"/>
  <c r="CN318" i="10"/>
  <c r="CJ318" i="10"/>
  <c r="CG318" i="10"/>
  <c r="CF318" i="10"/>
  <c r="CE318" i="10"/>
  <c r="CD318" i="10"/>
  <c r="CC318" i="10"/>
  <c r="CB318" i="10"/>
  <c r="BX318" i="10"/>
  <c r="BW318" i="10"/>
  <c r="BT318" i="10"/>
  <c r="BS318" i="10"/>
  <c r="BR318" i="10"/>
  <c r="BQ318" i="10"/>
  <c r="BP318" i="10"/>
  <c r="BO318" i="10"/>
  <c r="BN318" i="10"/>
  <c r="CO318" i="10" s="1"/>
  <c r="BM318" i="10"/>
  <c r="BK318" i="10"/>
  <c r="CL318" i="10" s="1"/>
  <c r="BJ318" i="10"/>
  <c r="CK318" i="10" s="1"/>
  <c r="BF318" i="10"/>
  <c r="BE318" i="10"/>
  <c r="BD318" i="10"/>
  <c r="BC318" i="10"/>
  <c r="BB318" i="10"/>
  <c r="BA318" i="10"/>
  <c r="CG317" i="10"/>
  <c r="CF317" i="10"/>
  <c r="CE317" i="10"/>
  <c r="CD317" i="10"/>
  <c r="CC317" i="10"/>
  <c r="CB317" i="10"/>
  <c r="BB313" i="10"/>
  <c r="CP312" i="10"/>
  <c r="CN312" i="10"/>
  <c r="CM312" i="10"/>
  <c r="BJ312" i="10"/>
  <c r="BB299" i="10"/>
  <c r="BB298" i="10"/>
  <c r="BB297" i="10"/>
  <c r="BB296" i="10"/>
  <c r="DD295" i="10"/>
  <c r="EA295" i="10" s="1"/>
  <c r="DC295" i="10"/>
  <c r="DZ295" i="10" s="1"/>
  <c r="CO279" i="10"/>
  <c r="CK279" i="10"/>
  <c r="BX295" i="10"/>
  <c r="BW295" i="10"/>
  <c r="BT295" i="10"/>
  <c r="BS295" i="10"/>
  <c r="BR295" i="10"/>
  <c r="BQ295" i="10"/>
  <c r="BP295" i="10"/>
  <c r="BO295" i="10"/>
  <c r="BN295" i="10"/>
  <c r="CO295" i="10" s="1"/>
  <c r="BM295" i="10"/>
  <c r="CN295" i="10" s="1"/>
  <c r="BL295" i="10"/>
  <c r="CM295" i="10" s="1"/>
  <c r="DB295" i="10" s="1"/>
  <c r="DY295" i="10" s="1"/>
  <c r="BK295" i="10"/>
  <c r="CL295" i="10" s="1"/>
  <c r="DA295" i="10" s="1"/>
  <c r="DX295" i="10" s="1"/>
  <c r="BB295" i="10"/>
  <c r="DZ294" i="10"/>
  <c r="DW294" i="10"/>
  <c r="AP294" i="10" s="1"/>
  <c r="DC294" i="10"/>
  <c r="CZ294" i="10"/>
  <c r="CN294" i="10"/>
  <c r="BX294" i="10"/>
  <c r="BW294" i="10"/>
  <c r="BT294" i="10"/>
  <c r="BS294" i="10"/>
  <c r="BR294" i="10"/>
  <c r="BQ294" i="10"/>
  <c r="BP294" i="10"/>
  <c r="BO294" i="10"/>
  <c r="BN294" i="10"/>
  <c r="CO294" i="10" s="1"/>
  <c r="DD294" i="10" s="1"/>
  <c r="EA294" i="10" s="1"/>
  <c r="BM294" i="10"/>
  <c r="BL294" i="10"/>
  <c r="CM294" i="10" s="1"/>
  <c r="DB294" i="10" s="1"/>
  <c r="DY294" i="10" s="1"/>
  <c r="BK294" i="10"/>
  <c r="CL294" i="10" s="1"/>
  <c r="DA294" i="10" s="1"/>
  <c r="DX294" i="10" s="1"/>
  <c r="BJ294" i="10"/>
  <c r="CK294" i="10" s="1"/>
  <c r="BB294" i="10"/>
  <c r="CO293" i="10"/>
  <c r="DD293" i="10" s="1"/>
  <c r="EA293" i="10" s="1"/>
  <c r="CN293" i="10"/>
  <c r="DC293" i="10" s="1"/>
  <c r="DZ293" i="10" s="1"/>
  <c r="BX293" i="10"/>
  <c r="BW293" i="10"/>
  <c r="BT293" i="10"/>
  <c r="BS293" i="10"/>
  <c r="BR293" i="10"/>
  <c r="BQ293" i="10"/>
  <c r="BP293" i="10"/>
  <c r="BO293" i="10"/>
  <c r="BN293" i="10"/>
  <c r="BM293" i="10"/>
  <c r="BL293" i="10"/>
  <c r="CM293" i="10" s="1"/>
  <c r="DB293" i="10" s="1"/>
  <c r="DY293" i="10" s="1"/>
  <c r="BK293" i="10"/>
  <c r="CL293" i="10" s="1"/>
  <c r="DA293" i="10" s="1"/>
  <c r="DX293" i="10" s="1"/>
  <c r="BJ293" i="10"/>
  <c r="CK293" i="10" s="1"/>
  <c r="CZ293" i="10" s="1"/>
  <c r="DW293" i="10" s="1"/>
  <c r="AP293" i="10" s="1"/>
  <c r="BB293" i="10"/>
  <c r="EA292" i="10"/>
  <c r="DZ292" i="10"/>
  <c r="DD292" i="10"/>
  <c r="DC292" i="10"/>
  <c r="CO292" i="10"/>
  <c r="CN292" i="10"/>
  <c r="CL292" i="10"/>
  <c r="DA292" i="10" s="1"/>
  <c r="DX292" i="10" s="1"/>
  <c r="CK292" i="10"/>
  <c r="BX292" i="10"/>
  <c r="BW292" i="10"/>
  <c r="BT292" i="10"/>
  <c r="BS292" i="10"/>
  <c r="BR292" i="10"/>
  <c r="BQ292" i="10"/>
  <c r="BP292" i="10"/>
  <c r="BO292" i="10"/>
  <c r="BN292" i="10"/>
  <c r="BM292" i="10"/>
  <c r="BK292" i="10"/>
  <c r="BJ292" i="10"/>
  <c r="BX291" i="10"/>
  <c r="BW291" i="10"/>
  <c r="BT291" i="10"/>
  <c r="BS291" i="10"/>
  <c r="BR291" i="10"/>
  <c r="BQ291" i="10"/>
  <c r="BP291" i="10"/>
  <c r="BO291" i="10"/>
  <c r="BN291" i="10"/>
  <c r="BM291" i="10"/>
  <c r="CN291" i="10" s="1"/>
  <c r="DC291" i="10" s="1"/>
  <c r="DZ291" i="10" s="1"/>
  <c r="BL291" i="10"/>
  <c r="CM291" i="10" s="1"/>
  <c r="DB291" i="10" s="1"/>
  <c r="DY291" i="10" s="1"/>
  <c r="BK291" i="10"/>
  <c r="CL291" i="10" s="1"/>
  <c r="DA291" i="10" s="1"/>
  <c r="DX291" i="10" s="1"/>
  <c r="BJ291" i="10"/>
  <c r="CK291" i="10" s="1"/>
  <c r="CZ291" i="10" s="1"/>
  <c r="DW291" i="10" s="1"/>
  <c r="AP291" i="10" s="1"/>
  <c r="DD290" i="10"/>
  <c r="EA290" i="10" s="1"/>
  <c r="DC290" i="10"/>
  <c r="DZ290" i="10" s="1"/>
  <c r="CO290" i="10"/>
  <c r="CN290" i="10"/>
  <c r="CL290" i="10"/>
  <c r="DA290" i="10" s="1"/>
  <c r="DX290" i="10" s="1"/>
  <c r="CK290" i="10"/>
  <c r="BX290" i="10"/>
  <c r="BT290" i="10"/>
  <c r="BS290" i="10"/>
  <c r="BR290" i="10"/>
  <c r="BQ290" i="10"/>
  <c r="BP290" i="10"/>
  <c r="BO290" i="10"/>
  <c r="BN290" i="10"/>
  <c r="BM290" i="10"/>
  <c r="BK290" i="10"/>
  <c r="BJ290" i="10"/>
  <c r="DX289" i="10"/>
  <c r="DA289" i="10"/>
  <c r="CO289" i="10"/>
  <c r="DD289" i="10" s="1"/>
  <c r="EA289" i="10" s="1"/>
  <c r="CL289" i="10"/>
  <c r="CG289" i="10"/>
  <c r="CF289" i="10"/>
  <c r="CE289" i="10"/>
  <c r="CD289" i="10"/>
  <c r="CC289" i="10"/>
  <c r="CB289" i="10"/>
  <c r="BX289" i="10"/>
  <c r="BW289" i="10"/>
  <c r="BT289" i="10"/>
  <c r="BS289" i="10"/>
  <c r="BR289" i="10"/>
  <c r="BQ289" i="10"/>
  <c r="BP289" i="10"/>
  <c r="BO289" i="10"/>
  <c r="BN289" i="10"/>
  <c r="BM289" i="10"/>
  <c r="CN289" i="10" s="1"/>
  <c r="DC289" i="10" s="1"/>
  <c r="DZ289" i="10" s="1"/>
  <c r="BK289" i="10"/>
  <c r="CO288" i="10"/>
  <c r="DD288" i="10" s="1"/>
  <c r="EA288" i="10" s="1"/>
  <c r="CN288" i="10"/>
  <c r="DC288" i="10" s="1"/>
  <c r="DZ288" i="10" s="1"/>
  <c r="CK288" i="10"/>
  <c r="CG288" i="10"/>
  <c r="CF288" i="10"/>
  <c r="CE288" i="10"/>
  <c r="CD288" i="10"/>
  <c r="CC288" i="10"/>
  <c r="CB288" i="10"/>
  <c r="BX288" i="10"/>
  <c r="BW288" i="10"/>
  <c r="BT288" i="10"/>
  <c r="BS288" i="10"/>
  <c r="BR288" i="10"/>
  <c r="BQ288" i="10"/>
  <c r="BP288" i="10"/>
  <c r="BO288" i="10"/>
  <c r="BN288" i="10"/>
  <c r="BM288" i="10"/>
  <c r="BJ288" i="10" s="1"/>
  <c r="BL288" i="10"/>
  <c r="CM288" i="10" s="1"/>
  <c r="DB288" i="10" s="1"/>
  <c r="DY288" i="10" s="1"/>
  <c r="BK288" i="10"/>
  <c r="CL288" i="10" s="1"/>
  <c r="DA288" i="10" s="1"/>
  <c r="DX288" i="10" s="1"/>
  <c r="DC287" i="10"/>
  <c r="DZ287" i="10" s="1"/>
  <c r="CO287" i="10"/>
  <c r="DD287" i="10" s="1"/>
  <c r="EA287" i="10" s="1"/>
  <c r="CN287" i="10"/>
  <c r="CL287" i="10"/>
  <c r="DA287" i="10" s="1"/>
  <c r="DX287" i="10" s="1"/>
  <c r="CK287" i="10"/>
  <c r="BX287" i="10"/>
  <c r="BW287" i="10"/>
  <c r="BT287" i="10"/>
  <c r="BS287" i="10"/>
  <c r="BR287" i="10"/>
  <c r="BQ287" i="10"/>
  <c r="BP287" i="10"/>
  <c r="BO287" i="10"/>
  <c r="BN287" i="10"/>
  <c r="BM287" i="10"/>
  <c r="BK287" i="10"/>
  <c r="BJ287" i="10"/>
  <c r="BI287" i="10"/>
  <c r="BX286" i="10"/>
  <c r="BW286" i="10"/>
  <c r="BT286" i="10"/>
  <c r="BS286" i="10"/>
  <c r="BR286" i="10"/>
  <c r="BQ286" i="10"/>
  <c r="BP286" i="10"/>
  <c r="BO286" i="10"/>
  <c r="BN286" i="10"/>
  <c r="BM286" i="10"/>
  <c r="BL286" i="10"/>
  <c r="CM286" i="10" s="1"/>
  <c r="DB286" i="10" s="1"/>
  <c r="DY286" i="10" s="1"/>
  <c r="BK286" i="10"/>
  <c r="CL286" i="10" s="1"/>
  <c r="DA286" i="10" s="1"/>
  <c r="DX286" i="10" s="1"/>
  <c r="DZ285" i="10"/>
  <c r="DC285" i="10"/>
  <c r="CO285" i="10"/>
  <c r="DD285" i="10" s="1"/>
  <c r="EA285" i="10" s="1"/>
  <c r="CN285" i="10"/>
  <c r="CM285" i="10"/>
  <c r="DB285" i="10" s="1"/>
  <c r="DY285" i="10" s="1"/>
  <c r="CL285" i="10"/>
  <c r="DA285" i="10" s="1"/>
  <c r="DX285" i="10" s="1"/>
  <c r="CK285" i="10"/>
  <c r="CJ285" i="10"/>
  <c r="CY285" i="10" s="1"/>
  <c r="DV285" i="10" s="1"/>
  <c r="AO285" i="10" s="1"/>
  <c r="BX285" i="10"/>
  <c r="BW285" i="10"/>
  <c r="BT285" i="10"/>
  <c r="BS285" i="10"/>
  <c r="BR285" i="10"/>
  <c r="BQ285" i="10"/>
  <c r="BP285" i="10"/>
  <c r="BO285" i="10"/>
  <c r="BN285" i="10"/>
  <c r="BM285" i="10"/>
  <c r="BL285" i="10"/>
  <c r="BK285" i="10"/>
  <c r="BJ285" i="10"/>
  <c r="BI285" i="10"/>
  <c r="BI286" i="10" s="1"/>
  <c r="CJ286" i="10" s="1"/>
  <c r="CY286" i="10" s="1"/>
  <c r="DV286" i="10" s="1"/>
  <c r="AO286" i="10" s="1"/>
  <c r="DZ284" i="10"/>
  <c r="DV284" i="10"/>
  <c r="AO284" i="10" s="1"/>
  <c r="DC284" i="10"/>
  <c r="CY284" i="10"/>
  <c r="CN284" i="10"/>
  <c r="CJ284" i="10"/>
  <c r="CG284" i="10"/>
  <c r="CF284" i="10"/>
  <c r="CE284" i="10"/>
  <c r="CD284" i="10"/>
  <c r="CC284" i="10"/>
  <c r="CB284" i="10"/>
  <c r="BX284" i="10"/>
  <c r="BW284" i="10"/>
  <c r="BT284" i="10"/>
  <c r="BS284" i="10"/>
  <c r="BR284" i="10"/>
  <c r="BQ284" i="10"/>
  <c r="BP284" i="10"/>
  <c r="BO284" i="10"/>
  <c r="BN284" i="10"/>
  <c r="CO284" i="10" s="1"/>
  <c r="DD284" i="10" s="1"/>
  <c r="EA284" i="10" s="1"/>
  <c r="BM284" i="10"/>
  <c r="BK284" i="10"/>
  <c r="CL284" i="10" s="1"/>
  <c r="DA284" i="10" s="1"/>
  <c r="DX284" i="10" s="1"/>
  <c r="BJ284" i="10"/>
  <c r="CK284" i="10" s="1"/>
  <c r="BF284" i="10"/>
  <c r="BE284" i="10"/>
  <c r="BD284" i="10"/>
  <c r="BC284" i="10"/>
  <c r="BB284" i="10"/>
  <c r="BA284" i="10"/>
  <c r="CG283" i="10"/>
  <c r="CF283" i="10"/>
  <c r="CE283" i="10"/>
  <c r="CD283" i="10"/>
  <c r="CC283" i="10"/>
  <c r="CB283" i="10"/>
  <c r="CN279" i="10"/>
  <c r="CM279" i="10"/>
  <c r="BB279" i="10"/>
  <c r="CO278" i="10"/>
  <c r="CN278" i="10"/>
  <c r="BJ278" i="10"/>
  <c r="BB265" i="10"/>
  <c r="BB264" i="10"/>
  <c r="BB263" i="10"/>
  <c r="BB262" i="10"/>
  <c r="BX261" i="10"/>
  <c r="BW261" i="10"/>
  <c r="BT261" i="10"/>
  <c r="BS261" i="10"/>
  <c r="BR261" i="10"/>
  <c r="BQ261" i="10"/>
  <c r="BP261" i="10"/>
  <c r="BO261" i="10"/>
  <c r="BN261" i="10"/>
  <c r="CO261" i="10" s="1"/>
  <c r="DD261" i="10" s="1"/>
  <c r="EA261" i="10" s="1"/>
  <c r="BM261" i="10"/>
  <c r="CN261" i="10" s="1"/>
  <c r="DC261" i="10" s="1"/>
  <c r="DZ261" i="10" s="1"/>
  <c r="BL261" i="10"/>
  <c r="CM261" i="10" s="1"/>
  <c r="DB261" i="10" s="1"/>
  <c r="DY261" i="10" s="1"/>
  <c r="BK261" i="10"/>
  <c r="CL261" i="10" s="1"/>
  <c r="DA261" i="10" s="1"/>
  <c r="DX261" i="10" s="1"/>
  <c r="BB261" i="10"/>
  <c r="DD260" i="10"/>
  <c r="EA260" i="10" s="1"/>
  <c r="CN260" i="10"/>
  <c r="DC260" i="10" s="1"/>
  <c r="DZ260" i="10" s="1"/>
  <c r="BX260" i="10"/>
  <c r="BW260" i="10"/>
  <c r="BT260" i="10"/>
  <c r="BS260" i="10"/>
  <c r="BR260" i="10"/>
  <c r="BQ260" i="10"/>
  <c r="BP260" i="10"/>
  <c r="BO260" i="10"/>
  <c r="BN260" i="10"/>
  <c r="CO260" i="10" s="1"/>
  <c r="BM260" i="10"/>
  <c r="BL260" i="10"/>
  <c r="CM260" i="10" s="1"/>
  <c r="DB260" i="10" s="1"/>
  <c r="DY260" i="10" s="1"/>
  <c r="BK260" i="10"/>
  <c r="CL260" i="10" s="1"/>
  <c r="DA260" i="10" s="1"/>
  <c r="DX260" i="10" s="1"/>
  <c r="BJ260" i="10"/>
  <c r="CK260" i="10" s="1"/>
  <c r="BB260" i="10"/>
  <c r="DA259" i="10"/>
  <c r="DX259" i="10" s="1"/>
  <c r="CO259" i="10"/>
  <c r="DD259" i="10" s="1"/>
  <c r="EA259" i="10" s="1"/>
  <c r="CN259" i="10"/>
  <c r="DC259" i="10" s="1"/>
  <c r="DZ259" i="10" s="1"/>
  <c r="BX259" i="10"/>
  <c r="BW259" i="10"/>
  <c r="BT259" i="10"/>
  <c r="BS259" i="10"/>
  <c r="BR259" i="10"/>
  <c r="BQ259" i="10"/>
  <c r="BP259" i="10"/>
  <c r="BO259" i="10"/>
  <c r="BN259" i="10"/>
  <c r="BM259" i="10"/>
  <c r="BL259" i="10"/>
  <c r="CM259" i="10" s="1"/>
  <c r="DB259" i="10" s="1"/>
  <c r="DY259" i="10" s="1"/>
  <c r="BK259" i="10"/>
  <c r="CL259" i="10" s="1"/>
  <c r="BJ259" i="10"/>
  <c r="CK259" i="10" s="1"/>
  <c r="BB259" i="10"/>
  <c r="DD258" i="10"/>
  <c r="EA258" i="10" s="1"/>
  <c r="DC258" i="10"/>
  <c r="DZ258" i="10" s="1"/>
  <c r="DA258" i="10"/>
  <c r="DX258" i="10" s="1"/>
  <c r="BX258" i="10"/>
  <c r="BW258" i="10"/>
  <c r="BT258" i="10"/>
  <c r="BS258" i="10"/>
  <c r="BR258" i="10"/>
  <c r="BQ258" i="10"/>
  <c r="BP258" i="10"/>
  <c r="BO258" i="10"/>
  <c r="BN258" i="10"/>
  <c r="CO258" i="10" s="1"/>
  <c r="BM258" i="10"/>
  <c r="CN258" i="10" s="1"/>
  <c r="BL258" i="10"/>
  <c r="CM258" i="10" s="1"/>
  <c r="DB258" i="10" s="1"/>
  <c r="DY258" i="10" s="1"/>
  <c r="BK258" i="10"/>
  <c r="CL258" i="10" s="1"/>
  <c r="BJ258" i="10"/>
  <c r="CK258" i="10" s="1"/>
  <c r="CO257" i="10"/>
  <c r="DD257" i="10" s="1"/>
  <c r="EA257" i="10" s="1"/>
  <c r="BX257" i="10"/>
  <c r="BW257" i="10"/>
  <c r="BT257" i="10"/>
  <c r="BS257" i="10"/>
  <c r="BR257" i="10"/>
  <c r="BQ257" i="10"/>
  <c r="BP257" i="10"/>
  <c r="BO257" i="10"/>
  <c r="BN257" i="10"/>
  <c r="BM257" i="10"/>
  <c r="CN257" i="10" s="1"/>
  <c r="DC257" i="10" s="1"/>
  <c r="DZ257" i="10" s="1"/>
  <c r="BL257" i="10"/>
  <c r="CM257" i="10" s="1"/>
  <c r="DB257" i="10" s="1"/>
  <c r="DY257" i="10" s="1"/>
  <c r="BK257" i="10"/>
  <c r="CL257" i="10" s="1"/>
  <c r="DA257" i="10" s="1"/>
  <c r="DX257" i="10" s="1"/>
  <c r="BJ257" i="10"/>
  <c r="CK257" i="10" s="1"/>
  <c r="CZ257" i="10" s="1"/>
  <c r="DW257" i="10" s="1"/>
  <c r="AP257" i="10" s="1"/>
  <c r="DD256" i="10"/>
  <c r="EA256" i="10" s="1"/>
  <c r="DC256" i="10"/>
  <c r="DZ256" i="10" s="1"/>
  <c r="DA256" i="10"/>
  <c r="DX256" i="10" s="1"/>
  <c r="BX256" i="10"/>
  <c r="BT256" i="10"/>
  <c r="BS256" i="10"/>
  <c r="BR256" i="10"/>
  <c r="BQ256" i="10"/>
  <c r="BP256" i="10"/>
  <c r="BO256" i="10"/>
  <c r="BN256" i="10"/>
  <c r="CO256" i="10" s="1"/>
  <c r="BM256" i="10"/>
  <c r="CN256" i="10" s="1"/>
  <c r="BK256" i="10"/>
  <c r="CL256" i="10" s="1"/>
  <c r="BJ256" i="10"/>
  <c r="CK256" i="10" s="1"/>
  <c r="CO255" i="10"/>
  <c r="DD255" i="10" s="1"/>
  <c r="EA255" i="10" s="1"/>
  <c r="CL255" i="10"/>
  <c r="DA255" i="10" s="1"/>
  <c r="DX255" i="10" s="1"/>
  <c r="CG255" i="10"/>
  <c r="CP245" i="10" s="1"/>
  <c r="CF255" i="10"/>
  <c r="CE255" i="10"/>
  <c r="CN245" i="10" s="1"/>
  <c r="CD255" i="10"/>
  <c r="CM245" i="10" s="1"/>
  <c r="CC255" i="10"/>
  <c r="CB255" i="10"/>
  <c r="BX255" i="10"/>
  <c r="BW255" i="10"/>
  <c r="BT255" i="10"/>
  <c r="BS255" i="10"/>
  <c r="BR255" i="10"/>
  <c r="BQ255" i="10"/>
  <c r="BP255" i="10"/>
  <c r="BO255" i="10"/>
  <c r="BN255" i="10"/>
  <c r="BM255" i="10"/>
  <c r="CN255" i="10" s="1"/>
  <c r="DC255" i="10" s="1"/>
  <c r="DZ255" i="10" s="1"/>
  <c r="BL255" i="10"/>
  <c r="CM255" i="10" s="1"/>
  <c r="DB255" i="10" s="1"/>
  <c r="DY255" i="10" s="1"/>
  <c r="BK255" i="10"/>
  <c r="BJ255" i="10"/>
  <c r="CK255" i="10" s="1"/>
  <c r="CZ255" i="10" s="1"/>
  <c r="DW255" i="10" s="1"/>
  <c r="AP255" i="10"/>
  <c r="CO254" i="10"/>
  <c r="DD254" i="10" s="1"/>
  <c r="EA254" i="10" s="1"/>
  <c r="CN254" i="10"/>
  <c r="DC254" i="10" s="1"/>
  <c r="DZ254" i="10" s="1"/>
  <c r="CG254" i="10"/>
  <c r="CF254" i="10"/>
  <c r="CE254" i="10"/>
  <c r="CD254" i="10"/>
  <c r="CM244" i="10" s="1"/>
  <c r="CC254" i="10"/>
  <c r="CL244" i="10" s="1"/>
  <c r="CB254" i="10"/>
  <c r="BX254" i="10"/>
  <c r="BT254" i="10"/>
  <c r="BS254" i="10"/>
  <c r="BR254" i="10"/>
  <c r="BQ254" i="10"/>
  <c r="BP254" i="10"/>
  <c r="BO254" i="10"/>
  <c r="BN254" i="10"/>
  <c r="BM254" i="10"/>
  <c r="BJ254" i="10" s="1"/>
  <c r="CK254" i="10" s="1"/>
  <c r="BL254" i="10"/>
  <c r="CM254" i="10" s="1"/>
  <c r="DB254" i="10" s="1"/>
  <c r="DY254" i="10" s="1"/>
  <c r="BK254" i="10"/>
  <c r="CL254" i="10" s="1"/>
  <c r="DA254" i="10" s="1"/>
  <c r="DX254" i="10" s="1"/>
  <c r="EA253" i="10"/>
  <c r="DZ253" i="10"/>
  <c r="DD253" i="10"/>
  <c r="DC253" i="10"/>
  <c r="CM253" i="10"/>
  <c r="DB253" i="10" s="1"/>
  <c r="DY253" i="10" s="1"/>
  <c r="CL253" i="10"/>
  <c r="DA253" i="10" s="1"/>
  <c r="DX253" i="10" s="1"/>
  <c r="BX253" i="10"/>
  <c r="BT253" i="10"/>
  <c r="BS253" i="10"/>
  <c r="BR253" i="10"/>
  <c r="BQ253" i="10"/>
  <c r="BP253" i="10"/>
  <c r="BO253" i="10"/>
  <c r="BN253" i="10"/>
  <c r="CO253" i="10" s="1"/>
  <c r="BM253" i="10"/>
  <c r="CN253" i="10" s="1"/>
  <c r="BL253" i="10"/>
  <c r="BK253" i="10"/>
  <c r="BX252" i="10"/>
  <c r="BT252" i="10"/>
  <c r="BS252" i="10"/>
  <c r="BR252" i="10"/>
  <c r="BQ252" i="10"/>
  <c r="BP252" i="10"/>
  <c r="BO252" i="10"/>
  <c r="BN252" i="10"/>
  <c r="BM252" i="10"/>
  <c r="BL252" i="10"/>
  <c r="CM252" i="10" s="1"/>
  <c r="DB252" i="10" s="1"/>
  <c r="DY252" i="10" s="1"/>
  <c r="BK252" i="10"/>
  <c r="CL252" i="10" s="1"/>
  <c r="DA252" i="10" s="1"/>
  <c r="DX252" i="10" s="1"/>
  <c r="CM251" i="10"/>
  <c r="DB251" i="10" s="1"/>
  <c r="DY251" i="10" s="1"/>
  <c r="CL251" i="10"/>
  <c r="DA251" i="10" s="1"/>
  <c r="DX251" i="10" s="1"/>
  <c r="CJ251" i="10"/>
  <c r="CY251" i="10" s="1"/>
  <c r="DV251" i="10" s="1"/>
  <c r="AO251" i="10" s="1"/>
  <c r="BX251" i="10"/>
  <c r="BW251" i="10"/>
  <c r="BT251" i="10"/>
  <c r="BS251" i="10"/>
  <c r="BR251" i="10"/>
  <c r="BQ251" i="10"/>
  <c r="BP251" i="10"/>
  <c r="BO251" i="10"/>
  <c r="BN251" i="10"/>
  <c r="CO251" i="10" s="1"/>
  <c r="DD251" i="10" s="1"/>
  <c r="EA251" i="10" s="1"/>
  <c r="BM251" i="10"/>
  <c r="BJ251" i="10" s="1"/>
  <c r="CK251" i="10" s="1"/>
  <c r="BL251" i="10"/>
  <c r="BK251" i="10"/>
  <c r="BI251" i="10"/>
  <c r="BI252" i="10" s="1"/>
  <c r="DD250" i="10"/>
  <c r="EA250" i="10" s="1"/>
  <c r="CY250" i="10"/>
  <c r="DV250" i="10" s="1"/>
  <c r="AO250" i="10" s="1"/>
  <c r="CN250" i="10"/>
  <c r="DC250" i="10" s="1"/>
  <c r="DZ250" i="10" s="1"/>
  <c r="CJ250" i="10"/>
  <c r="CG250" i="10"/>
  <c r="CF250" i="10"/>
  <c r="CE250" i="10"/>
  <c r="CD250" i="10"/>
  <c r="CC250" i="10"/>
  <c r="CB250" i="10"/>
  <c r="BX250" i="10"/>
  <c r="BW250" i="10"/>
  <c r="BT250" i="10"/>
  <c r="BS250" i="10"/>
  <c r="BR250" i="10"/>
  <c r="BQ250" i="10"/>
  <c r="BP250" i="10"/>
  <c r="BO250" i="10"/>
  <c r="BN250" i="10"/>
  <c r="CO250" i="10" s="1"/>
  <c r="BM250" i="10"/>
  <c r="BK250" i="10"/>
  <c r="CL250" i="10" s="1"/>
  <c r="DA250" i="10" s="1"/>
  <c r="DX250" i="10" s="1"/>
  <c r="BJ250" i="10"/>
  <c r="CK250" i="10" s="1"/>
  <c r="BF250" i="10"/>
  <c r="BE250" i="10"/>
  <c r="BD250" i="10"/>
  <c r="BC250" i="10"/>
  <c r="BB250" i="10"/>
  <c r="BA250" i="10"/>
  <c r="CG249" i="10"/>
  <c r="CF249" i="10"/>
  <c r="CE249" i="10"/>
  <c r="CD249" i="10"/>
  <c r="CC249" i="10"/>
  <c r="CB249" i="10"/>
  <c r="CL245" i="10"/>
  <c r="CK245" i="10"/>
  <c r="BB245" i="10"/>
  <c r="CP244" i="10"/>
  <c r="CO244" i="10"/>
  <c r="CN244" i="10"/>
  <c r="BJ244" i="10"/>
  <c r="BB231" i="10"/>
  <c r="BB230" i="10"/>
  <c r="BB229" i="10"/>
  <c r="BB228" i="10"/>
  <c r="CL227" i="10"/>
  <c r="DA227" i="10" s="1"/>
  <c r="DX227" i="10" s="1"/>
  <c r="CO211" i="10"/>
  <c r="CM211" i="10"/>
  <c r="CL211" i="10"/>
  <c r="BX227" i="10"/>
  <c r="BW227" i="10"/>
  <c r="BT227" i="10"/>
  <c r="BS227" i="10"/>
  <c r="BR227" i="10"/>
  <c r="BQ227" i="10"/>
  <c r="BP227" i="10"/>
  <c r="BO227" i="10"/>
  <c r="BN227" i="10"/>
  <c r="CO227" i="10" s="1"/>
  <c r="DD227" i="10" s="1"/>
  <c r="EA227" i="10" s="1"/>
  <c r="BM227" i="10"/>
  <c r="CN227" i="10" s="1"/>
  <c r="DC227" i="10" s="1"/>
  <c r="DZ227" i="10" s="1"/>
  <c r="BL227" i="10"/>
  <c r="CM227" i="10" s="1"/>
  <c r="DB227" i="10" s="1"/>
  <c r="DY227" i="10" s="1"/>
  <c r="BK227" i="10"/>
  <c r="BB227" i="10"/>
  <c r="DD226" i="10"/>
  <c r="EA226" i="10" s="1"/>
  <c r="DA226" i="10"/>
  <c r="DX226" i="10" s="1"/>
  <c r="CM226" i="10"/>
  <c r="DB226" i="10" s="1"/>
  <c r="DY226" i="10" s="1"/>
  <c r="CP210" i="10"/>
  <c r="CO210" i="10"/>
  <c r="CL210" i="10"/>
  <c r="BX226" i="10"/>
  <c r="BW226" i="10"/>
  <c r="BT226" i="10"/>
  <c r="BS226" i="10"/>
  <c r="BR226" i="10"/>
  <c r="BQ226" i="10"/>
  <c r="BP226" i="10"/>
  <c r="BO226" i="10"/>
  <c r="BN226" i="10"/>
  <c r="CO226" i="10" s="1"/>
  <c r="BM226" i="10"/>
  <c r="CN226" i="10" s="1"/>
  <c r="DC226" i="10" s="1"/>
  <c r="DZ226" i="10" s="1"/>
  <c r="BL226" i="10"/>
  <c r="BK226" i="10"/>
  <c r="CL226" i="10" s="1"/>
  <c r="BB226" i="10"/>
  <c r="BX225" i="10"/>
  <c r="BT225" i="10"/>
  <c r="BS225" i="10"/>
  <c r="BR225" i="10"/>
  <c r="BQ225" i="10"/>
  <c r="BP225" i="10"/>
  <c r="BO225" i="10"/>
  <c r="BN225" i="10"/>
  <c r="BM225" i="10"/>
  <c r="BK225" i="10"/>
  <c r="CL225" i="10" s="1"/>
  <c r="DA225" i="10" s="1"/>
  <c r="DX225" i="10" s="1"/>
  <c r="BB225" i="10"/>
  <c r="EA224" i="10"/>
  <c r="DZ224" i="10"/>
  <c r="DD224" i="10"/>
  <c r="DC224" i="10"/>
  <c r="CO224" i="10"/>
  <c r="CN224" i="10"/>
  <c r="CM224" i="10"/>
  <c r="DB224" i="10" s="1"/>
  <c r="DY224" i="10" s="1"/>
  <c r="CK224" i="10"/>
  <c r="BX224" i="10"/>
  <c r="BT224" i="10"/>
  <c r="BS224" i="10"/>
  <c r="BR224" i="10"/>
  <c r="BQ224" i="10"/>
  <c r="BP224" i="10"/>
  <c r="BO224" i="10"/>
  <c r="BN224" i="10"/>
  <c r="BM224" i="10"/>
  <c r="BL224" i="10"/>
  <c r="BK224" i="10"/>
  <c r="CL224" i="10" s="1"/>
  <c r="DA224" i="10" s="1"/>
  <c r="DX224" i="10" s="1"/>
  <c r="BJ224" i="10"/>
  <c r="DC223" i="10"/>
  <c r="DZ223" i="10" s="1"/>
  <c r="DB223" i="10"/>
  <c r="DY223" i="10" s="1"/>
  <c r="CN223" i="10"/>
  <c r="BX223" i="10"/>
  <c r="BW223" i="10"/>
  <c r="BT223" i="10"/>
  <c r="BS223" i="10"/>
  <c r="BR223" i="10"/>
  <c r="BQ223" i="10"/>
  <c r="BP223" i="10"/>
  <c r="BO223" i="10"/>
  <c r="BN223" i="10"/>
  <c r="BM223" i="10"/>
  <c r="BL223" i="10"/>
  <c r="CM223" i="10" s="1"/>
  <c r="BK223" i="10"/>
  <c r="CL223" i="10" s="1"/>
  <c r="DA223" i="10" s="1"/>
  <c r="DX223" i="10" s="1"/>
  <c r="EA222" i="10"/>
  <c r="DZ222" i="10"/>
  <c r="DD222" i="10"/>
  <c r="DC222" i="10"/>
  <c r="DA222" i="10"/>
  <c r="DX222" i="10" s="1"/>
  <c r="CO222" i="10"/>
  <c r="CN222" i="10"/>
  <c r="CL222" i="10"/>
  <c r="CK222" i="10"/>
  <c r="BX222" i="10"/>
  <c r="BW222" i="10"/>
  <c r="BT222" i="10"/>
  <c r="BS222" i="10"/>
  <c r="BR222" i="10"/>
  <c r="BQ222" i="10"/>
  <c r="BP222" i="10"/>
  <c r="BO222" i="10"/>
  <c r="BN222" i="10"/>
  <c r="BM222" i="10"/>
  <c r="BK222" i="10"/>
  <c r="BJ222" i="10"/>
  <c r="DX221" i="10"/>
  <c r="CN221" i="10"/>
  <c r="DC221" i="10" s="1"/>
  <c r="DZ221" i="10" s="1"/>
  <c r="CG221" i="10"/>
  <c r="CP211" i="10" s="1"/>
  <c r="CF221" i="10"/>
  <c r="CE221" i="10"/>
  <c r="CD221" i="10"/>
  <c r="CC221" i="10"/>
  <c r="CB221" i="10"/>
  <c r="BX221" i="10"/>
  <c r="BT221" i="10"/>
  <c r="BS221" i="10"/>
  <c r="BR221" i="10"/>
  <c r="BQ221" i="10"/>
  <c r="BP221" i="10"/>
  <c r="BO221" i="10"/>
  <c r="BN221" i="10"/>
  <c r="BJ221" i="10" s="1"/>
  <c r="CK221" i="10" s="1"/>
  <c r="CZ221" i="10" s="1"/>
  <c r="DW221" i="10" s="1"/>
  <c r="BM221" i="10"/>
  <c r="BK221" i="10"/>
  <c r="CL221" i="10" s="1"/>
  <c r="DA221" i="10" s="1"/>
  <c r="AP221" i="10"/>
  <c r="CG220" i="10"/>
  <c r="CF220" i="10"/>
  <c r="CE220" i="10"/>
  <c r="CD220" i="10"/>
  <c r="CC220" i="10"/>
  <c r="CB220" i="10"/>
  <c r="BX220" i="10"/>
  <c r="BT220" i="10"/>
  <c r="BS220" i="10"/>
  <c r="BR220" i="10"/>
  <c r="BQ220" i="10"/>
  <c r="BP220" i="10"/>
  <c r="BO220" i="10"/>
  <c r="BN220" i="10"/>
  <c r="BM220" i="10"/>
  <c r="CN220" i="10" s="1"/>
  <c r="DC220" i="10" s="1"/>
  <c r="DZ220" i="10" s="1"/>
  <c r="BL220" i="10"/>
  <c r="CM220" i="10" s="1"/>
  <c r="DB220" i="10" s="1"/>
  <c r="DY220" i="10" s="1"/>
  <c r="BK220" i="10"/>
  <c r="CL220" i="10" s="1"/>
  <c r="DA220" i="10" s="1"/>
  <c r="DX220" i="10" s="1"/>
  <c r="BJ220" i="10"/>
  <c r="CK220" i="10" s="1"/>
  <c r="EA219" i="10"/>
  <c r="DZ219" i="10"/>
  <c r="CO219" i="10"/>
  <c r="DD219" i="10" s="1"/>
  <c r="CN219" i="10"/>
  <c r="DC219" i="10" s="1"/>
  <c r="CM219" i="10"/>
  <c r="DB219" i="10" s="1"/>
  <c r="DY219" i="10" s="1"/>
  <c r="CL219" i="10"/>
  <c r="DA219" i="10" s="1"/>
  <c r="DX219" i="10" s="1"/>
  <c r="CK219" i="10"/>
  <c r="BX219" i="10"/>
  <c r="BT219" i="10"/>
  <c r="BS219" i="10"/>
  <c r="BR219" i="10"/>
  <c r="BQ219" i="10"/>
  <c r="BP219" i="10"/>
  <c r="BO219" i="10"/>
  <c r="BN219" i="10"/>
  <c r="BM219" i="10"/>
  <c r="BJ219" i="10" s="1"/>
  <c r="BL219" i="10"/>
  <c r="BK219" i="10"/>
  <c r="DZ218" i="10"/>
  <c r="BX218" i="10"/>
  <c r="BW218" i="10"/>
  <c r="BT218" i="10"/>
  <c r="BS218" i="10"/>
  <c r="BR218" i="10"/>
  <c r="BQ218" i="10"/>
  <c r="BP218" i="10"/>
  <c r="BO218" i="10"/>
  <c r="BN218" i="10"/>
  <c r="BM218" i="10"/>
  <c r="CN218" i="10" s="1"/>
  <c r="DC218" i="10" s="1"/>
  <c r="BL218" i="10"/>
  <c r="CM218" i="10" s="1"/>
  <c r="DB218" i="10" s="1"/>
  <c r="DY218" i="10" s="1"/>
  <c r="BK218" i="10"/>
  <c r="CL218" i="10" s="1"/>
  <c r="DA218" i="10" s="1"/>
  <c r="DX218" i="10" s="1"/>
  <c r="BJ218" i="10"/>
  <c r="CK218" i="10" s="1"/>
  <c r="CZ218" i="10" s="1"/>
  <c r="DW218" i="10" s="1"/>
  <c r="AP218" i="10" s="1"/>
  <c r="CO217" i="10"/>
  <c r="DD217" i="10" s="1"/>
  <c r="EA217" i="10" s="1"/>
  <c r="CN217" i="10"/>
  <c r="DC217" i="10" s="1"/>
  <c r="DZ217" i="10" s="1"/>
  <c r="CM217" i="10"/>
  <c r="DB217" i="10" s="1"/>
  <c r="DY217" i="10" s="1"/>
  <c r="CL217" i="10"/>
  <c r="DA217" i="10" s="1"/>
  <c r="DX217" i="10" s="1"/>
  <c r="CK217" i="10"/>
  <c r="CJ217" i="10"/>
  <c r="CY217" i="10" s="1"/>
  <c r="DV217" i="10" s="1"/>
  <c r="AO217" i="10" s="1"/>
  <c r="BX217" i="10"/>
  <c r="BW217" i="10"/>
  <c r="BT217" i="10"/>
  <c r="BS217" i="10"/>
  <c r="BR217" i="10"/>
  <c r="BQ217" i="10"/>
  <c r="BP217" i="10"/>
  <c r="BO217" i="10"/>
  <c r="BN217" i="10"/>
  <c r="BM217" i="10"/>
  <c r="BJ217" i="10" s="1"/>
  <c r="BL217" i="10"/>
  <c r="BK217" i="10"/>
  <c r="BI217" i="10"/>
  <c r="BI218" i="10" s="1"/>
  <c r="CJ218" i="10" s="1"/>
  <c r="CY218" i="10" s="1"/>
  <c r="DV218" i="10" s="1"/>
  <c r="AO218" i="10" s="1"/>
  <c r="DZ216" i="10"/>
  <c r="DV216" i="10"/>
  <c r="AO216" i="10" s="1"/>
  <c r="CJ216" i="10"/>
  <c r="CY216" i="10" s="1"/>
  <c r="CG216" i="10"/>
  <c r="CF216" i="10"/>
  <c r="CE216" i="10"/>
  <c r="CD216" i="10"/>
  <c r="CC216" i="10"/>
  <c r="CB216" i="10"/>
  <c r="BX216" i="10"/>
  <c r="BW216" i="10"/>
  <c r="BT216" i="10"/>
  <c r="BS216" i="10"/>
  <c r="BR216" i="10"/>
  <c r="BQ216" i="10"/>
  <c r="BP216" i="10"/>
  <c r="BO216" i="10"/>
  <c r="BN216" i="10"/>
  <c r="CO216" i="10" s="1"/>
  <c r="DD216" i="10" s="1"/>
  <c r="EA216" i="10" s="1"/>
  <c r="BM216" i="10"/>
  <c r="CN216" i="10" s="1"/>
  <c r="DC216" i="10" s="1"/>
  <c r="BK216" i="10"/>
  <c r="CL216" i="10" s="1"/>
  <c r="DA216" i="10" s="1"/>
  <c r="DX216" i="10" s="1"/>
  <c r="BJ216" i="10"/>
  <c r="CK216" i="10" s="1"/>
  <c r="BF216" i="10"/>
  <c r="BE216" i="10"/>
  <c r="BD216" i="10"/>
  <c r="BC216" i="10"/>
  <c r="BB216" i="10"/>
  <c r="BA216" i="10"/>
  <c r="CG215" i="10"/>
  <c r="CF215" i="10"/>
  <c r="CE215" i="10"/>
  <c r="CD215" i="10"/>
  <c r="CC215" i="10"/>
  <c r="CB215" i="10"/>
  <c r="CN211" i="10"/>
  <c r="BB211" i="10"/>
  <c r="CM210" i="10"/>
  <c r="BJ210" i="10"/>
  <c r="BB197" i="10"/>
  <c r="BB196" i="10"/>
  <c r="BB195" i="10"/>
  <c r="BB194" i="10"/>
  <c r="DD193" i="10"/>
  <c r="EA193" i="10" s="1"/>
  <c r="DA193" i="10"/>
  <c r="DX193" i="10" s="1"/>
  <c r="CZ193" i="10"/>
  <c r="DW193" i="10" s="1"/>
  <c r="AP193" i="10" s="1"/>
  <c r="CO193" i="10"/>
  <c r="CL193" i="10"/>
  <c r="CP177" i="10"/>
  <c r="CO177" i="10"/>
  <c r="CN177" i="10"/>
  <c r="CM177" i="10"/>
  <c r="CL177" i="10"/>
  <c r="CK177" i="10"/>
  <c r="BX193" i="10"/>
  <c r="BW193" i="10"/>
  <c r="BT193" i="10"/>
  <c r="BS193" i="10"/>
  <c r="BR193" i="10"/>
  <c r="BQ193" i="10"/>
  <c r="BP193" i="10"/>
  <c r="BO193" i="10"/>
  <c r="BN193" i="10"/>
  <c r="BM193" i="10"/>
  <c r="CN193" i="10" s="1"/>
  <c r="DC193" i="10" s="1"/>
  <c r="DZ193" i="10" s="1"/>
  <c r="BL193" i="10"/>
  <c r="CM193" i="10" s="1"/>
  <c r="DB193" i="10" s="1"/>
  <c r="DY193" i="10" s="1"/>
  <c r="BK193" i="10"/>
  <c r="BJ193" i="10"/>
  <c r="CK193" i="10" s="1"/>
  <c r="BB193" i="10"/>
  <c r="DA192" i="10"/>
  <c r="DX192" i="10" s="1"/>
  <c r="CO192" i="10"/>
  <c r="DD192" i="10" s="1"/>
  <c r="EA192" i="10" s="1"/>
  <c r="CL192" i="10"/>
  <c r="CL176" i="10"/>
  <c r="CK176" i="10"/>
  <c r="BX192" i="10"/>
  <c r="BW192" i="10"/>
  <c r="BT192" i="10"/>
  <c r="BS192" i="10"/>
  <c r="BR192" i="10"/>
  <c r="BQ192" i="10"/>
  <c r="BP192" i="10"/>
  <c r="BO192" i="10"/>
  <c r="BN192" i="10"/>
  <c r="BM192" i="10"/>
  <c r="CN192" i="10" s="1"/>
  <c r="DC192" i="10" s="1"/>
  <c r="DZ192" i="10" s="1"/>
  <c r="BK192" i="10"/>
  <c r="BB192" i="10"/>
  <c r="CO191" i="10"/>
  <c r="DD191" i="10" s="1"/>
  <c r="EA191" i="10" s="1"/>
  <c r="CN191" i="10"/>
  <c r="DC191" i="10" s="1"/>
  <c r="DZ191" i="10" s="1"/>
  <c r="BX191" i="10"/>
  <c r="BW191" i="10"/>
  <c r="BT191" i="10"/>
  <c r="BS191" i="10"/>
  <c r="BR191" i="10"/>
  <c r="BQ191" i="10"/>
  <c r="BP191" i="10"/>
  <c r="BO191" i="10"/>
  <c r="BN191" i="10"/>
  <c r="BM191" i="10"/>
  <c r="BK191" i="10"/>
  <c r="CL191" i="10" s="1"/>
  <c r="DA191" i="10" s="1"/>
  <c r="DX191" i="10" s="1"/>
  <c r="BJ191" i="10"/>
  <c r="CK191" i="10" s="1"/>
  <c r="BB191" i="10"/>
  <c r="DZ190" i="10"/>
  <c r="DX190" i="10"/>
  <c r="DC190" i="10"/>
  <c r="DA190" i="10"/>
  <c r="CN190" i="10"/>
  <c r="CL190" i="10"/>
  <c r="BX190" i="10"/>
  <c r="BW190" i="10"/>
  <c r="BT190" i="10"/>
  <c r="BS190" i="10"/>
  <c r="BR190" i="10"/>
  <c r="BQ190" i="10"/>
  <c r="BP190" i="10"/>
  <c r="BO190" i="10"/>
  <c r="BN190" i="10"/>
  <c r="CO190" i="10" s="1"/>
  <c r="DD190" i="10" s="1"/>
  <c r="EA190" i="10" s="1"/>
  <c r="BM190" i="10"/>
  <c r="BJ190" i="10" s="1"/>
  <c r="CK190" i="10" s="1"/>
  <c r="BL190" i="10"/>
  <c r="CM190" i="10" s="1"/>
  <c r="DB190" i="10" s="1"/>
  <c r="DY190" i="10" s="1"/>
  <c r="BK190" i="10"/>
  <c r="BX189" i="10"/>
  <c r="BW189" i="10"/>
  <c r="BT189" i="10"/>
  <c r="BS189" i="10"/>
  <c r="BR189" i="10"/>
  <c r="BQ189" i="10"/>
  <c r="BP189" i="10"/>
  <c r="BO189" i="10"/>
  <c r="BN189" i="10"/>
  <c r="BM189" i="10"/>
  <c r="CN189" i="10" s="1"/>
  <c r="DC189" i="10" s="1"/>
  <c r="DZ189" i="10" s="1"/>
  <c r="BK189" i="10"/>
  <c r="CL189" i="10" s="1"/>
  <c r="DA189" i="10" s="1"/>
  <c r="DX189" i="10" s="1"/>
  <c r="DD188" i="10"/>
  <c r="EA188" i="10" s="1"/>
  <c r="DC188" i="10"/>
  <c r="DZ188" i="10" s="1"/>
  <c r="DA188" i="10"/>
  <c r="DX188" i="10" s="1"/>
  <c r="CN188" i="10"/>
  <c r="CL188" i="10"/>
  <c r="BX188" i="10"/>
  <c r="BW188" i="10"/>
  <c r="BT188" i="10"/>
  <c r="BS188" i="10"/>
  <c r="BR188" i="10"/>
  <c r="BQ188" i="10"/>
  <c r="BP188" i="10"/>
  <c r="BO188" i="10"/>
  <c r="BN188" i="10"/>
  <c r="CO188" i="10" s="1"/>
  <c r="BM188" i="10"/>
  <c r="BJ188" i="10" s="1"/>
  <c r="CK188" i="10" s="1"/>
  <c r="BL188" i="10"/>
  <c r="CM188" i="10" s="1"/>
  <c r="DB188" i="10" s="1"/>
  <c r="DY188" i="10" s="1"/>
  <c r="BK188" i="10"/>
  <c r="CO187" i="10"/>
  <c r="DD187" i="10" s="1"/>
  <c r="EA187" i="10" s="1"/>
  <c r="CG187" i="10"/>
  <c r="CF187" i="10"/>
  <c r="CE187" i="10"/>
  <c r="CD187" i="10"/>
  <c r="CC187" i="10"/>
  <c r="CB187" i="10"/>
  <c r="BX187" i="10"/>
  <c r="BW187" i="10"/>
  <c r="BT187" i="10"/>
  <c r="BS187" i="10"/>
  <c r="BR187" i="10"/>
  <c r="BQ187" i="10"/>
  <c r="BP187" i="10"/>
  <c r="BO187" i="10"/>
  <c r="BN187" i="10"/>
  <c r="BM187" i="10"/>
  <c r="CN187" i="10" s="1"/>
  <c r="DC187" i="10" s="1"/>
  <c r="DZ187" i="10" s="1"/>
  <c r="BK187" i="10"/>
  <c r="CL187" i="10" s="1"/>
  <c r="DA187" i="10" s="1"/>
  <c r="DX187" i="10" s="1"/>
  <c r="BJ187" i="10"/>
  <c r="CK187" i="10" s="1"/>
  <c r="CM186" i="10"/>
  <c r="DB186" i="10" s="1"/>
  <c r="DY186" i="10" s="1"/>
  <c r="CL186" i="10"/>
  <c r="DA186" i="10" s="1"/>
  <c r="DX186" i="10" s="1"/>
  <c r="CG186" i="10"/>
  <c r="CF186" i="10"/>
  <c r="CE186" i="10"/>
  <c r="CD186" i="10"/>
  <c r="CC186" i="10"/>
  <c r="CB186" i="10"/>
  <c r="BX186" i="10"/>
  <c r="BW186" i="10"/>
  <c r="BT186" i="10"/>
  <c r="BS186" i="10"/>
  <c r="BR186" i="10"/>
  <c r="BQ186" i="10"/>
  <c r="BP186" i="10"/>
  <c r="BO186" i="10"/>
  <c r="BN186" i="10"/>
  <c r="BM186" i="10"/>
  <c r="CN186" i="10" s="1"/>
  <c r="DC186" i="10" s="1"/>
  <c r="DZ186" i="10" s="1"/>
  <c r="BL186" i="10"/>
  <c r="BK186" i="10"/>
  <c r="DD185" i="10"/>
  <c r="EA185" i="10" s="1"/>
  <c r="DC185" i="10"/>
  <c r="DZ185" i="10" s="1"/>
  <c r="CO185" i="10"/>
  <c r="CN185" i="10"/>
  <c r="CL185" i="10"/>
  <c r="DA185" i="10" s="1"/>
  <c r="DX185" i="10" s="1"/>
  <c r="CK185" i="10"/>
  <c r="BX185" i="10"/>
  <c r="BW185" i="10"/>
  <c r="BT185" i="10"/>
  <c r="BS185" i="10"/>
  <c r="BR185" i="10"/>
  <c r="BQ185" i="10"/>
  <c r="BP185" i="10"/>
  <c r="BO185" i="10"/>
  <c r="BN185" i="10"/>
  <c r="BM185" i="10"/>
  <c r="BK185" i="10"/>
  <c r="BJ185" i="10"/>
  <c r="BX184" i="10"/>
  <c r="BW184" i="10"/>
  <c r="BT184" i="10"/>
  <c r="BS184" i="10"/>
  <c r="BR184" i="10"/>
  <c r="BQ184" i="10"/>
  <c r="BP184" i="10"/>
  <c r="BO184" i="10"/>
  <c r="BN184" i="10"/>
  <c r="BM184" i="10"/>
  <c r="BK184" i="10"/>
  <c r="CL184" i="10" s="1"/>
  <c r="DA184" i="10" s="1"/>
  <c r="DX184" i="10" s="1"/>
  <c r="DD183" i="10"/>
  <c r="EA183" i="10" s="1"/>
  <c r="DC183" i="10"/>
  <c r="DZ183" i="10" s="1"/>
  <c r="CO183" i="10"/>
  <c r="CN183" i="10"/>
  <c r="CL183" i="10"/>
  <c r="DA183" i="10" s="1"/>
  <c r="DX183" i="10" s="1"/>
  <c r="CK183" i="10"/>
  <c r="CJ183" i="10"/>
  <c r="CY183" i="10" s="1"/>
  <c r="DV183" i="10" s="1"/>
  <c r="AO183" i="10" s="1"/>
  <c r="BX183" i="10"/>
  <c r="BW183" i="10"/>
  <c r="BT183" i="10"/>
  <c r="BS183" i="10"/>
  <c r="BR183" i="10"/>
  <c r="BQ183" i="10"/>
  <c r="BP183" i="10"/>
  <c r="BO183" i="10"/>
  <c r="BN183" i="10"/>
  <c r="BM183" i="10"/>
  <c r="BL183" i="10"/>
  <c r="CM183" i="10" s="1"/>
  <c r="DB183" i="10" s="1"/>
  <c r="DY183" i="10" s="1"/>
  <c r="BK183" i="10"/>
  <c r="BJ183" i="10"/>
  <c r="BI183" i="10"/>
  <c r="BI184" i="10" s="1"/>
  <c r="DA182" i="10"/>
  <c r="DX182" i="10" s="1"/>
  <c r="CY182" i="10"/>
  <c r="DV182" i="10" s="1"/>
  <c r="AO182" i="10" s="1"/>
  <c r="CO182" i="10"/>
  <c r="DD182" i="10" s="1"/>
  <c r="EA182" i="10" s="1"/>
  <c r="CL182" i="10"/>
  <c r="CJ182" i="10"/>
  <c r="CG182" i="10"/>
  <c r="CF182" i="10"/>
  <c r="CE182" i="10"/>
  <c r="CD182" i="10"/>
  <c r="CC182" i="10"/>
  <c r="CB182" i="10"/>
  <c r="BX182" i="10"/>
  <c r="BW182" i="10"/>
  <c r="BT182" i="10"/>
  <c r="BS182" i="10"/>
  <c r="BR182" i="10"/>
  <c r="BQ182" i="10"/>
  <c r="BP182" i="10"/>
  <c r="BO182" i="10"/>
  <c r="BN182" i="10"/>
  <c r="BM182" i="10"/>
  <c r="CN182" i="10" s="1"/>
  <c r="DC182" i="10" s="1"/>
  <c r="DZ182" i="10" s="1"/>
  <c r="BL182" i="10"/>
  <c r="CM182" i="10" s="1"/>
  <c r="DB182" i="10" s="1"/>
  <c r="DY182" i="10" s="1"/>
  <c r="BK182" i="10"/>
  <c r="BF182" i="10"/>
  <c r="BE182" i="10"/>
  <c r="BD182" i="10"/>
  <c r="BC182" i="10"/>
  <c r="BB182" i="10"/>
  <c r="BA182" i="10"/>
  <c r="CG181" i="10"/>
  <c r="CF181" i="10"/>
  <c r="CE181" i="10"/>
  <c r="CD181" i="10"/>
  <c r="CC181" i="10"/>
  <c r="CB181" i="10"/>
  <c r="BB177" i="10"/>
  <c r="CP176" i="10"/>
  <c r="CO176" i="10"/>
  <c r="CN176" i="10"/>
  <c r="BJ176" i="10"/>
  <c r="BB163" i="10"/>
  <c r="BB162" i="10"/>
  <c r="BB161" i="10"/>
  <c r="BB160" i="10"/>
  <c r="CP143" i="10"/>
  <c r="CO143" i="10"/>
  <c r="CM143" i="10"/>
  <c r="BX159" i="10"/>
  <c r="BW159" i="10"/>
  <c r="BT159" i="10"/>
  <c r="BS159" i="10"/>
  <c r="BR159" i="10"/>
  <c r="BQ159" i="10"/>
  <c r="BP159" i="10"/>
  <c r="BO159" i="10"/>
  <c r="BN159" i="10"/>
  <c r="CO159" i="10" s="1"/>
  <c r="DD159" i="10" s="1"/>
  <c r="EA159" i="10" s="1"/>
  <c r="BM159" i="10"/>
  <c r="CN159" i="10" s="1"/>
  <c r="DC159" i="10" s="1"/>
  <c r="DZ159" i="10" s="1"/>
  <c r="BL159" i="10"/>
  <c r="CM159" i="10" s="1"/>
  <c r="DB159" i="10" s="1"/>
  <c r="DY159" i="10" s="1"/>
  <c r="BK159" i="10"/>
  <c r="CL159" i="10" s="1"/>
  <c r="DA159" i="10" s="1"/>
  <c r="DX159" i="10" s="1"/>
  <c r="BB159" i="10"/>
  <c r="BX158" i="10"/>
  <c r="BW158" i="10"/>
  <c r="BT158" i="10"/>
  <c r="BS158" i="10"/>
  <c r="BR158" i="10"/>
  <c r="BQ158" i="10"/>
  <c r="BP158" i="10"/>
  <c r="BO158" i="10"/>
  <c r="BN158" i="10"/>
  <c r="CO158" i="10" s="1"/>
  <c r="DD158" i="10" s="1"/>
  <c r="EA158" i="10" s="1"/>
  <c r="BM158" i="10"/>
  <c r="CN158" i="10" s="1"/>
  <c r="DC158" i="10" s="1"/>
  <c r="DZ158" i="10" s="1"/>
  <c r="BL158" i="10"/>
  <c r="CM158" i="10" s="1"/>
  <c r="DB158" i="10" s="1"/>
  <c r="DY158" i="10" s="1"/>
  <c r="BK158" i="10"/>
  <c r="CL158" i="10" s="1"/>
  <c r="DA158" i="10" s="1"/>
  <c r="DX158" i="10" s="1"/>
  <c r="BB158" i="10"/>
  <c r="BX157" i="10"/>
  <c r="BW157" i="10"/>
  <c r="BT157" i="10"/>
  <c r="BS157" i="10"/>
  <c r="BR157" i="10"/>
  <c r="BQ157" i="10"/>
  <c r="BP157" i="10"/>
  <c r="BO157" i="10"/>
  <c r="BN157" i="10"/>
  <c r="BM157" i="10"/>
  <c r="CN157" i="10" s="1"/>
  <c r="DC157" i="10" s="1"/>
  <c r="DZ157" i="10" s="1"/>
  <c r="BK157" i="10"/>
  <c r="CL157" i="10" s="1"/>
  <c r="DA157" i="10" s="1"/>
  <c r="DX157" i="10" s="1"/>
  <c r="BJ157" i="10"/>
  <c r="CK157" i="10" s="1"/>
  <c r="BB157" i="10"/>
  <c r="EA156" i="10"/>
  <c r="DZ156" i="10"/>
  <c r="DD156" i="10"/>
  <c r="DC156" i="10"/>
  <c r="DA156" i="10"/>
  <c r="DX156" i="10" s="1"/>
  <c r="CO156" i="10"/>
  <c r="CN156" i="10"/>
  <c r="CM156" i="10"/>
  <c r="DB156" i="10" s="1"/>
  <c r="DY156" i="10" s="1"/>
  <c r="CL156" i="10"/>
  <c r="CK156" i="10"/>
  <c r="CZ156" i="10" s="1"/>
  <c r="DW156" i="10" s="1"/>
  <c r="AP156" i="10" s="1"/>
  <c r="BX156" i="10"/>
  <c r="BW156" i="10"/>
  <c r="BT156" i="10"/>
  <c r="BS156" i="10"/>
  <c r="BR156" i="10"/>
  <c r="BQ156" i="10"/>
  <c r="BP156" i="10"/>
  <c r="BO156" i="10"/>
  <c r="BN156" i="10"/>
  <c r="BM156" i="10"/>
  <c r="BL156" i="10"/>
  <c r="BK156" i="10"/>
  <c r="BJ156" i="10"/>
  <c r="CO155" i="10"/>
  <c r="DD155" i="10" s="1"/>
  <c r="EA155" i="10" s="1"/>
  <c r="BX155" i="10"/>
  <c r="BW155" i="10"/>
  <c r="BT155" i="10"/>
  <c r="BS155" i="10"/>
  <c r="BR155" i="10"/>
  <c r="BQ155" i="10"/>
  <c r="BP155" i="10"/>
  <c r="BO155" i="10"/>
  <c r="BN155" i="10"/>
  <c r="BM155" i="10"/>
  <c r="BL155" i="10"/>
  <c r="CM155" i="10" s="1"/>
  <c r="DB155" i="10" s="1"/>
  <c r="DY155" i="10" s="1"/>
  <c r="BK155" i="10"/>
  <c r="CL155" i="10" s="1"/>
  <c r="DA155" i="10" s="1"/>
  <c r="DX155" i="10" s="1"/>
  <c r="DW154" i="10"/>
  <c r="AP154" i="10" s="1"/>
  <c r="DD154" i="10"/>
  <c r="EA154" i="10" s="1"/>
  <c r="DC154" i="10"/>
  <c r="DZ154" i="10" s="1"/>
  <c r="DA154" i="10"/>
  <c r="DX154" i="10" s="1"/>
  <c r="CO154" i="10"/>
  <c r="CN154" i="10"/>
  <c r="CL154" i="10"/>
  <c r="CK154" i="10"/>
  <c r="CZ154" i="10" s="1"/>
  <c r="BX154" i="10"/>
  <c r="BW154" i="10"/>
  <c r="BT154" i="10"/>
  <c r="BS154" i="10"/>
  <c r="BR154" i="10"/>
  <c r="BQ154" i="10"/>
  <c r="BP154" i="10"/>
  <c r="BO154" i="10"/>
  <c r="BN154" i="10"/>
  <c r="BM154" i="10"/>
  <c r="BL154" i="10"/>
  <c r="CM154" i="10" s="1"/>
  <c r="DB154" i="10" s="1"/>
  <c r="DY154" i="10" s="1"/>
  <c r="BK154" i="10"/>
  <c r="BJ154" i="10"/>
  <c r="CO153" i="10"/>
  <c r="DD153" i="10" s="1"/>
  <c r="EA153" i="10" s="1"/>
  <c r="CK153" i="10"/>
  <c r="CZ153" i="10" s="1"/>
  <c r="DW153" i="10" s="1"/>
  <c r="AP153" i="10" s="1"/>
  <c r="CG153" i="10"/>
  <c r="CF153" i="10"/>
  <c r="CE153" i="10"/>
  <c r="CD153" i="10"/>
  <c r="CC153" i="10"/>
  <c r="CB153" i="10"/>
  <c r="BX153" i="10"/>
  <c r="BW153" i="10"/>
  <c r="BT153" i="10"/>
  <c r="BS153" i="10"/>
  <c r="BR153" i="10"/>
  <c r="BQ153" i="10"/>
  <c r="BP153" i="10"/>
  <c r="BO153" i="10"/>
  <c r="BN153" i="10"/>
  <c r="BM153" i="10"/>
  <c r="CN153" i="10" s="1"/>
  <c r="DC153" i="10" s="1"/>
  <c r="DZ153" i="10" s="1"/>
  <c r="BL153" i="10"/>
  <c r="CM153" i="10" s="1"/>
  <c r="DB153" i="10" s="1"/>
  <c r="DY153" i="10" s="1"/>
  <c r="BK153" i="10"/>
  <c r="CL153" i="10" s="1"/>
  <c r="DA153" i="10" s="1"/>
  <c r="DX153" i="10" s="1"/>
  <c r="BJ153" i="10"/>
  <c r="CL152" i="10"/>
  <c r="DA152" i="10" s="1"/>
  <c r="DX152" i="10" s="1"/>
  <c r="CG152" i="10"/>
  <c r="CF152" i="10"/>
  <c r="CE152" i="10"/>
  <c r="CD152" i="10"/>
  <c r="CC152" i="10"/>
  <c r="CB152" i="10"/>
  <c r="BX152" i="10"/>
  <c r="BW152" i="10"/>
  <c r="BT152" i="10"/>
  <c r="BS152" i="10"/>
  <c r="BR152" i="10"/>
  <c r="BQ152" i="10"/>
  <c r="BP152" i="10"/>
  <c r="BO152" i="10"/>
  <c r="BN152" i="10"/>
  <c r="BM152" i="10"/>
  <c r="BJ152" i="10" s="1"/>
  <c r="CK152" i="10" s="1"/>
  <c r="BL152" i="10"/>
  <c r="CM152" i="10" s="1"/>
  <c r="DB152" i="10" s="1"/>
  <c r="DY152" i="10" s="1"/>
  <c r="BK152" i="10"/>
  <c r="DD151" i="10"/>
  <c r="EA151" i="10" s="1"/>
  <c r="DC151" i="10"/>
  <c r="DZ151" i="10" s="1"/>
  <c r="CO151" i="10"/>
  <c r="CN151" i="10"/>
  <c r="CL151" i="10"/>
  <c r="DA151" i="10" s="1"/>
  <c r="DX151" i="10" s="1"/>
  <c r="CK151" i="10"/>
  <c r="BX151" i="10"/>
  <c r="BT151" i="10"/>
  <c r="BS151" i="10"/>
  <c r="BR151" i="10"/>
  <c r="BQ151" i="10"/>
  <c r="BP151" i="10"/>
  <c r="BO151" i="10"/>
  <c r="BN151" i="10"/>
  <c r="BM151" i="10"/>
  <c r="BL151" i="10"/>
  <c r="CM151" i="10" s="1"/>
  <c r="DB151" i="10" s="1"/>
  <c r="DY151" i="10" s="1"/>
  <c r="BK151" i="10"/>
  <c r="BJ151" i="10"/>
  <c r="BX150" i="10"/>
  <c r="BW150" i="10"/>
  <c r="BT150" i="10"/>
  <c r="BS150" i="10"/>
  <c r="BR150" i="10"/>
  <c r="BQ150" i="10"/>
  <c r="BP150" i="10"/>
  <c r="BO150" i="10"/>
  <c r="BN150" i="10"/>
  <c r="BM150" i="10"/>
  <c r="BL150" i="10"/>
  <c r="CM150" i="10" s="1"/>
  <c r="DB150" i="10" s="1"/>
  <c r="DY150" i="10" s="1"/>
  <c r="BK150" i="10"/>
  <c r="CL150" i="10" s="1"/>
  <c r="DA150" i="10" s="1"/>
  <c r="DX150" i="10" s="1"/>
  <c r="EA149" i="10"/>
  <c r="DZ149" i="10"/>
  <c r="DD149" i="10"/>
  <c r="DC149" i="10"/>
  <c r="CO149" i="10"/>
  <c r="CN149" i="10"/>
  <c r="CL149" i="10"/>
  <c r="DA149" i="10" s="1"/>
  <c r="DX149" i="10" s="1"/>
  <c r="CK149" i="10"/>
  <c r="CJ149" i="10"/>
  <c r="CY149" i="10" s="1"/>
  <c r="DV149" i="10" s="1"/>
  <c r="AO149" i="10" s="1"/>
  <c r="BX149" i="10"/>
  <c r="BW149" i="10"/>
  <c r="BT149" i="10"/>
  <c r="BS149" i="10"/>
  <c r="BR149" i="10"/>
  <c r="BQ149" i="10"/>
  <c r="BP149" i="10"/>
  <c r="BO149" i="10"/>
  <c r="BN149" i="10"/>
  <c r="BM149" i="10"/>
  <c r="BL149" i="10"/>
  <c r="CM149" i="10" s="1"/>
  <c r="DB149" i="10" s="1"/>
  <c r="DY149" i="10" s="1"/>
  <c r="BK149" i="10"/>
  <c r="BJ149" i="10"/>
  <c r="BI149" i="10"/>
  <c r="BI150" i="10" s="1"/>
  <c r="DA148" i="10"/>
  <c r="DX148" i="10" s="1"/>
  <c r="CY148" i="10"/>
  <c r="DV148" i="10" s="1"/>
  <c r="AO148" i="10" s="1"/>
  <c r="CM148" i="10"/>
  <c r="DB148" i="10" s="1"/>
  <c r="DY148" i="10" s="1"/>
  <c r="CL148" i="10"/>
  <c r="CJ148" i="10"/>
  <c r="CG148" i="10"/>
  <c r="CF148" i="10"/>
  <c r="CE148" i="10"/>
  <c r="CD148" i="10"/>
  <c r="CC148" i="10"/>
  <c r="CB148" i="10"/>
  <c r="BX148" i="10"/>
  <c r="BW148" i="10"/>
  <c r="BT148" i="10"/>
  <c r="BS148" i="10"/>
  <c r="BR148" i="10"/>
  <c r="BQ148" i="10"/>
  <c r="BP148" i="10"/>
  <c r="BO148" i="10"/>
  <c r="BN148" i="10"/>
  <c r="CO148" i="10" s="1"/>
  <c r="DD148" i="10" s="1"/>
  <c r="EA148" i="10" s="1"/>
  <c r="BM148" i="10"/>
  <c r="CN148" i="10" s="1"/>
  <c r="DC148" i="10" s="1"/>
  <c r="DZ148" i="10" s="1"/>
  <c r="BL148" i="10"/>
  <c r="BK148" i="10"/>
  <c r="BF148" i="10"/>
  <c r="BE148" i="10"/>
  <c r="BD148" i="10"/>
  <c r="BC148" i="10"/>
  <c r="BB148" i="10"/>
  <c r="BA148" i="10"/>
  <c r="CG147" i="10"/>
  <c r="CF147" i="10"/>
  <c r="CE147" i="10"/>
  <c r="CD147" i="10"/>
  <c r="CC147" i="10"/>
  <c r="CB147" i="10"/>
  <c r="CN143" i="10"/>
  <c r="CL143" i="10"/>
  <c r="CK143" i="10"/>
  <c r="BB143" i="10"/>
  <c r="CO142" i="10"/>
  <c r="CN142" i="10"/>
  <c r="BJ142" i="10"/>
  <c r="BB129" i="10"/>
  <c r="BB128" i="10"/>
  <c r="BB127" i="10"/>
  <c r="BB126" i="10"/>
  <c r="DD125" i="10"/>
  <c r="EA125" i="10" s="1"/>
  <c r="DC125" i="10"/>
  <c r="DZ125" i="10" s="1"/>
  <c r="DB125" i="10"/>
  <c r="DY125" i="10" s="1"/>
  <c r="CN125" i="10"/>
  <c r="BX125" i="10"/>
  <c r="BW125" i="10"/>
  <c r="BT125" i="10"/>
  <c r="BS125" i="10"/>
  <c r="BR125" i="10"/>
  <c r="BQ125" i="10"/>
  <c r="BP125" i="10"/>
  <c r="BO125" i="10"/>
  <c r="BN125" i="10"/>
  <c r="CO125" i="10" s="1"/>
  <c r="BM125" i="10"/>
  <c r="BL125" i="10"/>
  <c r="CM125" i="10" s="1"/>
  <c r="BK125" i="10"/>
  <c r="CL125" i="10" s="1"/>
  <c r="DA125" i="10" s="1"/>
  <c r="DX125" i="10" s="1"/>
  <c r="BJ125" i="10"/>
  <c r="CK125" i="10" s="1"/>
  <c r="BB125" i="10"/>
  <c r="DD124" i="10"/>
  <c r="EA124" i="10" s="1"/>
  <c r="DC124" i="10"/>
  <c r="DZ124" i="10" s="1"/>
  <c r="DB124" i="10"/>
  <c r="DY124" i="10" s="1"/>
  <c r="DA124" i="10"/>
  <c r="DX124" i="10" s="1"/>
  <c r="CZ124" i="10"/>
  <c r="DW124" i="10" s="1"/>
  <c r="AP124" i="10" s="1"/>
  <c r="CO124" i="10"/>
  <c r="CM124" i="10"/>
  <c r="CK124" i="10"/>
  <c r="CN108" i="10"/>
  <c r="CM108" i="10"/>
  <c r="CL108" i="10"/>
  <c r="CK108" i="10"/>
  <c r="BX124" i="10"/>
  <c r="BW124" i="10"/>
  <c r="BT124" i="10"/>
  <c r="BS124" i="10"/>
  <c r="BR124" i="10"/>
  <c r="BQ124" i="10"/>
  <c r="BP124" i="10"/>
  <c r="BO124" i="10"/>
  <c r="BN124" i="10"/>
  <c r="BM124" i="10"/>
  <c r="CN124" i="10" s="1"/>
  <c r="BL124" i="10"/>
  <c r="BK124" i="10"/>
  <c r="CL124" i="10" s="1"/>
  <c r="BJ124" i="10"/>
  <c r="BB124" i="10"/>
  <c r="BX123" i="10"/>
  <c r="BW123" i="10"/>
  <c r="BT123" i="10"/>
  <c r="BS123" i="10"/>
  <c r="BR123" i="10"/>
  <c r="BQ123" i="10"/>
  <c r="BP123" i="10"/>
  <c r="BO123" i="10"/>
  <c r="BN123" i="10"/>
  <c r="BM123" i="10"/>
  <c r="BJ123" i="10" s="1"/>
  <c r="CK123" i="10" s="1"/>
  <c r="BL123" i="10"/>
  <c r="CM123" i="10" s="1"/>
  <c r="DB123" i="10" s="1"/>
  <c r="DY123" i="10" s="1"/>
  <c r="BK123" i="10"/>
  <c r="CL123" i="10" s="1"/>
  <c r="DA123" i="10" s="1"/>
  <c r="DX123" i="10" s="1"/>
  <c r="BB123" i="10"/>
  <c r="CO122" i="10"/>
  <c r="DD122" i="10" s="1"/>
  <c r="EA122" i="10" s="1"/>
  <c r="CN122" i="10"/>
  <c r="DC122" i="10" s="1"/>
  <c r="DZ122" i="10" s="1"/>
  <c r="CL122" i="10"/>
  <c r="DA122" i="10" s="1"/>
  <c r="DX122" i="10" s="1"/>
  <c r="CK122" i="10"/>
  <c r="BX122" i="10"/>
  <c r="BW122" i="10"/>
  <c r="BT122" i="10"/>
  <c r="BS122" i="10"/>
  <c r="BR122" i="10"/>
  <c r="BQ122" i="10"/>
  <c r="BP122" i="10"/>
  <c r="BO122" i="10"/>
  <c r="BN122" i="10"/>
  <c r="BM122" i="10"/>
  <c r="BL122" i="10"/>
  <c r="CM122" i="10" s="1"/>
  <c r="DB122" i="10" s="1"/>
  <c r="DY122" i="10" s="1"/>
  <c r="BK122" i="10"/>
  <c r="BJ122" i="10"/>
  <c r="BX121" i="10"/>
  <c r="BW121" i="10"/>
  <c r="BT121" i="10"/>
  <c r="BS121" i="10"/>
  <c r="BR121" i="10"/>
  <c r="BQ121" i="10"/>
  <c r="BP121" i="10"/>
  <c r="BO121" i="10"/>
  <c r="BN121" i="10"/>
  <c r="BM121" i="10"/>
  <c r="CN121" i="10" s="1"/>
  <c r="DC121" i="10" s="1"/>
  <c r="DZ121" i="10" s="1"/>
  <c r="BL121" i="10"/>
  <c r="CM121" i="10" s="1"/>
  <c r="DB121" i="10" s="1"/>
  <c r="DY121" i="10" s="1"/>
  <c r="BK121" i="10"/>
  <c r="CL121" i="10" s="1"/>
  <c r="DA121" i="10" s="1"/>
  <c r="DX121" i="10" s="1"/>
  <c r="BJ121" i="10"/>
  <c r="CK121" i="10" s="1"/>
  <c r="DZ120" i="10"/>
  <c r="DD120" i="10"/>
  <c r="EA120" i="10" s="1"/>
  <c r="DC120" i="10"/>
  <c r="CO120" i="10"/>
  <c r="CN120" i="10"/>
  <c r="CM120" i="10"/>
  <c r="DB120" i="10" s="1"/>
  <c r="DY120" i="10" s="1"/>
  <c r="CL120" i="10"/>
  <c r="DA120" i="10" s="1"/>
  <c r="DX120" i="10" s="1"/>
  <c r="CK120" i="10"/>
  <c r="BX120" i="10"/>
  <c r="BW120" i="10"/>
  <c r="BT120" i="10"/>
  <c r="BS120" i="10"/>
  <c r="BR120" i="10"/>
  <c r="BQ120" i="10"/>
  <c r="BP120" i="10"/>
  <c r="BO120" i="10"/>
  <c r="BN120" i="10"/>
  <c r="BM120" i="10"/>
  <c r="BL120" i="10"/>
  <c r="BK120" i="10"/>
  <c r="BJ120" i="10"/>
  <c r="DA119" i="10"/>
  <c r="DX119" i="10" s="1"/>
  <c r="CO119" i="10"/>
  <c r="DD119" i="10" s="1"/>
  <c r="EA119" i="10" s="1"/>
  <c r="CL119" i="10"/>
  <c r="CG119" i="10"/>
  <c r="CF119" i="10"/>
  <c r="CE119" i="10"/>
  <c r="CD119" i="10"/>
  <c r="CC119" i="10"/>
  <c r="CB119" i="10"/>
  <c r="BX119" i="10"/>
  <c r="BT119" i="10"/>
  <c r="BS119" i="10"/>
  <c r="BR119" i="10"/>
  <c r="BQ119" i="10"/>
  <c r="BP119" i="10"/>
  <c r="BO119" i="10"/>
  <c r="BN119" i="10"/>
  <c r="BM119" i="10"/>
  <c r="CN119" i="10" s="1"/>
  <c r="DC119" i="10" s="1"/>
  <c r="DZ119" i="10" s="1"/>
  <c r="BL119" i="10"/>
  <c r="CM119" i="10" s="1"/>
  <c r="DB119" i="10" s="1"/>
  <c r="DY119" i="10" s="1"/>
  <c r="BK119" i="10"/>
  <c r="CK118" i="10"/>
  <c r="CZ118" i="10" s="1"/>
  <c r="DW118" i="10" s="1"/>
  <c r="CG118" i="10"/>
  <c r="CF118" i="10"/>
  <c r="CE118" i="10"/>
  <c r="CD118" i="10"/>
  <c r="CC118" i="10"/>
  <c r="CB118" i="10"/>
  <c r="BX118" i="10"/>
  <c r="BT118" i="10"/>
  <c r="BS118" i="10"/>
  <c r="BR118" i="10"/>
  <c r="BQ118" i="10"/>
  <c r="BP118" i="10"/>
  <c r="BO118" i="10"/>
  <c r="BN118" i="10"/>
  <c r="CO118" i="10" s="1"/>
  <c r="DD118" i="10" s="1"/>
  <c r="EA118" i="10" s="1"/>
  <c r="BM118" i="10"/>
  <c r="BJ118" i="10" s="1"/>
  <c r="BL118" i="10"/>
  <c r="CM118" i="10" s="1"/>
  <c r="DB118" i="10" s="1"/>
  <c r="DY118" i="10" s="1"/>
  <c r="BK118" i="10"/>
  <c r="CL118" i="10" s="1"/>
  <c r="DA118" i="10" s="1"/>
  <c r="DX118" i="10" s="1"/>
  <c r="AP118" i="10"/>
  <c r="DZ117" i="10"/>
  <c r="DD117" i="10"/>
  <c r="EA117" i="10" s="1"/>
  <c r="DC117" i="10"/>
  <c r="CO117" i="10"/>
  <c r="CN117" i="10"/>
  <c r="CM117" i="10"/>
  <c r="DB117" i="10" s="1"/>
  <c r="DY117" i="10" s="1"/>
  <c r="CK117" i="10"/>
  <c r="BX117" i="10"/>
  <c r="BT117" i="10"/>
  <c r="BS117" i="10"/>
  <c r="BR117" i="10"/>
  <c r="BQ117" i="10"/>
  <c r="BP117" i="10"/>
  <c r="BO117" i="10"/>
  <c r="BN117" i="10"/>
  <c r="BM117" i="10"/>
  <c r="BL117" i="10"/>
  <c r="BK117" i="10"/>
  <c r="CL117" i="10" s="1"/>
  <c r="DA117" i="10" s="1"/>
  <c r="DX117" i="10" s="1"/>
  <c r="BJ117" i="10"/>
  <c r="BX116" i="10"/>
  <c r="BW116" i="10"/>
  <c r="BT116" i="10"/>
  <c r="BS116" i="10"/>
  <c r="BR116" i="10"/>
  <c r="BQ116" i="10"/>
  <c r="BP116" i="10"/>
  <c r="BO116" i="10"/>
  <c r="BN116" i="10"/>
  <c r="CO116" i="10" s="1"/>
  <c r="DD116" i="10" s="1"/>
  <c r="EA116" i="10" s="1"/>
  <c r="BM116" i="10"/>
  <c r="BL116" i="10"/>
  <c r="CM116" i="10" s="1"/>
  <c r="DB116" i="10" s="1"/>
  <c r="DY116" i="10" s="1"/>
  <c r="BK116" i="10"/>
  <c r="CL116" i="10" s="1"/>
  <c r="DA116" i="10" s="1"/>
  <c r="DX116" i="10" s="1"/>
  <c r="CO115" i="10"/>
  <c r="DD115" i="10" s="1"/>
  <c r="EA115" i="10" s="1"/>
  <c r="CN115" i="10"/>
  <c r="DC115" i="10" s="1"/>
  <c r="DZ115" i="10" s="1"/>
  <c r="BX115" i="10"/>
  <c r="BW115" i="10"/>
  <c r="BT115" i="10"/>
  <c r="BS115" i="10"/>
  <c r="BR115" i="10"/>
  <c r="BQ115" i="10"/>
  <c r="BP115" i="10"/>
  <c r="BO115" i="10"/>
  <c r="BN115" i="10"/>
  <c r="BM115" i="10"/>
  <c r="BL115" i="10"/>
  <c r="CM115" i="10" s="1"/>
  <c r="DB115" i="10" s="1"/>
  <c r="DY115" i="10" s="1"/>
  <c r="BK115" i="10"/>
  <c r="CL115" i="10" s="1"/>
  <c r="DA115" i="10" s="1"/>
  <c r="DX115" i="10" s="1"/>
  <c r="BJ115" i="10"/>
  <c r="CK115" i="10" s="1"/>
  <c r="BI115" i="10"/>
  <c r="BI116" i="10" s="1"/>
  <c r="CJ116" i="10" s="1"/>
  <c r="CY116" i="10" s="1"/>
  <c r="DV116" i="10" s="1"/>
  <c r="AO116" i="10" s="1"/>
  <c r="DV114" i="10"/>
  <c r="AO114" i="10" s="1"/>
  <c r="DD114" i="10"/>
  <c r="EA114" i="10" s="1"/>
  <c r="DC114" i="10"/>
  <c r="DZ114" i="10" s="1"/>
  <c r="CY114" i="10"/>
  <c r="CO114" i="10"/>
  <c r="CN114" i="10"/>
  <c r="CJ114" i="10"/>
  <c r="CG114" i="10"/>
  <c r="CF114" i="10"/>
  <c r="CE114" i="10"/>
  <c r="CD114" i="10"/>
  <c r="CC114" i="10"/>
  <c r="CB114" i="10"/>
  <c r="BX114" i="10"/>
  <c r="BW114" i="10"/>
  <c r="BT114" i="10"/>
  <c r="BS114" i="10"/>
  <c r="BR114" i="10"/>
  <c r="BQ114" i="10"/>
  <c r="BP114" i="10"/>
  <c r="BO114" i="10"/>
  <c r="BN114" i="10"/>
  <c r="BJ114" i="10" s="1"/>
  <c r="CK114" i="10" s="1"/>
  <c r="BM114" i="10"/>
  <c r="BK114" i="10"/>
  <c r="CL114" i="10" s="1"/>
  <c r="DA114" i="10" s="1"/>
  <c r="DX114" i="10" s="1"/>
  <c r="BF114" i="10"/>
  <c r="BE114" i="10"/>
  <c r="BD114" i="10"/>
  <c r="BC114" i="10"/>
  <c r="BB114" i="10"/>
  <c r="BA114" i="10"/>
  <c r="CG113" i="10"/>
  <c r="CF113" i="10"/>
  <c r="CE113" i="10"/>
  <c r="CD113" i="10"/>
  <c r="CC113" i="10"/>
  <c r="CB113" i="10"/>
  <c r="CP109" i="10"/>
  <c r="CO109" i="10"/>
  <c r="CN109" i="10"/>
  <c r="CM109" i="10"/>
  <c r="CL109" i="10"/>
  <c r="BB109" i="10"/>
  <c r="CO108" i="10"/>
  <c r="BJ108" i="10"/>
  <c r="BB95" i="10"/>
  <c r="BB94" i="10"/>
  <c r="BB93" i="10"/>
  <c r="BB92" i="10"/>
  <c r="CN91" i="10"/>
  <c r="DC91" i="10" s="1"/>
  <c r="DZ91" i="10" s="1"/>
  <c r="CM91" i="10"/>
  <c r="DB91" i="10" s="1"/>
  <c r="DY91" i="10" s="1"/>
  <c r="CL91" i="10"/>
  <c r="DA91" i="10" s="1"/>
  <c r="DX91" i="10" s="1"/>
  <c r="BX91" i="10"/>
  <c r="BW91" i="10"/>
  <c r="BT91" i="10"/>
  <c r="BS91" i="10"/>
  <c r="BR91" i="10"/>
  <c r="BQ91" i="10"/>
  <c r="BP91" i="10"/>
  <c r="BO91" i="10"/>
  <c r="BN91" i="10"/>
  <c r="BM91" i="10"/>
  <c r="BL91" i="10"/>
  <c r="BK91" i="10"/>
  <c r="BJ91" i="10"/>
  <c r="CK91" i="10" s="1"/>
  <c r="BB91" i="10"/>
  <c r="CK90" i="10"/>
  <c r="CN74" i="10"/>
  <c r="BX90" i="10"/>
  <c r="BW90" i="10"/>
  <c r="BT90" i="10"/>
  <c r="BS90" i="10"/>
  <c r="BR90" i="10"/>
  <c r="BQ90" i="10"/>
  <c r="BP90" i="10"/>
  <c r="BO90" i="10"/>
  <c r="BN90" i="10"/>
  <c r="CO90" i="10" s="1"/>
  <c r="DD90" i="10" s="1"/>
  <c r="EA90" i="10" s="1"/>
  <c r="BM90" i="10"/>
  <c r="CN90" i="10" s="1"/>
  <c r="DC90" i="10" s="1"/>
  <c r="DZ90" i="10" s="1"/>
  <c r="BL90" i="10"/>
  <c r="CM90" i="10" s="1"/>
  <c r="DB90" i="10" s="1"/>
  <c r="DY90" i="10" s="1"/>
  <c r="BK90" i="10"/>
  <c r="CL90" i="10" s="1"/>
  <c r="DA90" i="10" s="1"/>
  <c r="DX90" i="10" s="1"/>
  <c r="BJ90" i="10"/>
  <c r="BB90" i="10"/>
  <c r="DC89" i="10"/>
  <c r="DZ89" i="10" s="1"/>
  <c r="CZ89" i="10"/>
  <c r="DW89" i="10" s="1"/>
  <c r="AP89" i="10" s="1"/>
  <c r="BX89" i="10"/>
  <c r="BW89" i="10"/>
  <c r="BT89" i="10"/>
  <c r="BS89" i="10"/>
  <c r="BR89" i="10"/>
  <c r="BQ89" i="10"/>
  <c r="BP89" i="10"/>
  <c r="BO89" i="10"/>
  <c r="BN89" i="10"/>
  <c r="CO89" i="10" s="1"/>
  <c r="DD89" i="10" s="1"/>
  <c r="EA89" i="10" s="1"/>
  <c r="BM89" i="10"/>
  <c r="CN89" i="10" s="1"/>
  <c r="BL89" i="10"/>
  <c r="CM89" i="10" s="1"/>
  <c r="DB89" i="10" s="1"/>
  <c r="DY89" i="10" s="1"/>
  <c r="BK89" i="10"/>
  <c r="CL89" i="10" s="1"/>
  <c r="DA89" i="10" s="1"/>
  <c r="DX89" i="10" s="1"/>
  <c r="BJ89" i="10"/>
  <c r="CK89" i="10" s="1"/>
  <c r="BB89" i="10"/>
  <c r="DX88" i="10"/>
  <c r="CO88" i="10"/>
  <c r="DD88" i="10" s="1"/>
  <c r="EA88" i="10" s="1"/>
  <c r="CN88" i="10"/>
  <c r="DC88" i="10" s="1"/>
  <c r="DZ88" i="10" s="1"/>
  <c r="CL88" i="10"/>
  <c r="DA88" i="10" s="1"/>
  <c r="CK88" i="10"/>
  <c r="BX88" i="10"/>
  <c r="BW88" i="10"/>
  <c r="BT88" i="10"/>
  <c r="BS88" i="10"/>
  <c r="BR88" i="10"/>
  <c r="BQ88" i="10"/>
  <c r="BP88" i="10"/>
  <c r="BO88" i="10"/>
  <c r="BN88" i="10"/>
  <c r="BM88" i="10"/>
  <c r="BJ88" i="10" s="1"/>
  <c r="BL88" i="10"/>
  <c r="CM88" i="10" s="1"/>
  <c r="DB88" i="10" s="1"/>
  <c r="DY88" i="10" s="1"/>
  <c r="BK88" i="10"/>
  <c r="CO87" i="10"/>
  <c r="DD87" i="10" s="1"/>
  <c r="EA87" i="10" s="1"/>
  <c r="BX87" i="10"/>
  <c r="BW87" i="10"/>
  <c r="BT87" i="10"/>
  <c r="BS87" i="10"/>
  <c r="BR87" i="10"/>
  <c r="BQ87" i="10"/>
  <c r="BP87" i="10"/>
  <c r="BO87" i="10"/>
  <c r="BN87" i="10"/>
  <c r="BM87" i="10"/>
  <c r="CN87" i="10" s="1"/>
  <c r="DC87" i="10" s="1"/>
  <c r="DZ87" i="10" s="1"/>
  <c r="BL87" i="10"/>
  <c r="CM87" i="10" s="1"/>
  <c r="DB87" i="10" s="1"/>
  <c r="DY87" i="10" s="1"/>
  <c r="BK87" i="10"/>
  <c r="CL87" i="10" s="1"/>
  <c r="DA87" i="10" s="1"/>
  <c r="DX87" i="10" s="1"/>
  <c r="DD86" i="10"/>
  <c r="EA86" i="10" s="1"/>
  <c r="DA86" i="10"/>
  <c r="DX86" i="10" s="1"/>
  <c r="CO86" i="10"/>
  <c r="CL86" i="10"/>
  <c r="BX86" i="10"/>
  <c r="BW86" i="10"/>
  <c r="BT86" i="10"/>
  <c r="BS86" i="10"/>
  <c r="BR86" i="10"/>
  <c r="BQ86" i="10"/>
  <c r="BP86" i="10"/>
  <c r="BO86" i="10"/>
  <c r="BN86" i="10"/>
  <c r="BM86" i="10"/>
  <c r="BL86" i="10"/>
  <c r="CM86" i="10" s="1"/>
  <c r="DB86" i="10" s="1"/>
  <c r="DY86" i="10" s="1"/>
  <c r="BK86" i="10"/>
  <c r="EA85" i="10"/>
  <c r="DZ85" i="10"/>
  <c r="DY85" i="10"/>
  <c r="DW85" i="10"/>
  <c r="DD85" i="10"/>
  <c r="DC85" i="10"/>
  <c r="DA85" i="10"/>
  <c r="DX85" i="10" s="1"/>
  <c r="CZ85" i="10"/>
  <c r="CO85" i="10"/>
  <c r="CN85" i="10"/>
  <c r="CG85" i="10"/>
  <c r="CF85" i="10"/>
  <c r="CE85" i="10"/>
  <c r="CN75" i="10" s="1"/>
  <c r="CD85" i="10"/>
  <c r="CC85" i="10"/>
  <c r="CB85" i="10"/>
  <c r="CK75" i="10" s="1"/>
  <c r="BX85" i="10"/>
  <c r="BW85" i="10"/>
  <c r="BT85" i="10"/>
  <c r="BS85" i="10"/>
  <c r="BR85" i="10"/>
  <c r="BQ85" i="10"/>
  <c r="BP85" i="10"/>
  <c r="BO85" i="10"/>
  <c r="BN85" i="10"/>
  <c r="BM85" i="10"/>
  <c r="BL85" i="10"/>
  <c r="CM85" i="10" s="1"/>
  <c r="DB85" i="10" s="1"/>
  <c r="BK85" i="10"/>
  <c r="CL85" i="10" s="1"/>
  <c r="BJ85" i="10"/>
  <c r="CK85" i="10" s="1"/>
  <c r="AP85" i="10"/>
  <c r="CL84" i="10"/>
  <c r="DA84" i="10" s="1"/>
  <c r="DX84" i="10" s="1"/>
  <c r="CG84" i="10"/>
  <c r="CF84" i="10"/>
  <c r="CE84" i="10"/>
  <c r="CD84" i="10"/>
  <c r="CC84" i="10"/>
  <c r="CL74" i="10" s="1"/>
  <c r="CB84" i="10"/>
  <c r="CK74" i="10" s="1"/>
  <c r="BX84" i="10"/>
  <c r="BW84" i="10"/>
  <c r="BT84" i="10"/>
  <c r="BS84" i="10"/>
  <c r="BR84" i="10"/>
  <c r="BQ84" i="10"/>
  <c r="BP84" i="10"/>
  <c r="BO84" i="10"/>
  <c r="BN84" i="10"/>
  <c r="CO84" i="10" s="1"/>
  <c r="DD84" i="10" s="1"/>
  <c r="EA84" i="10" s="1"/>
  <c r="BM84" i="10"/>
  <c r="BJ84" i="10" s="1"/>
  <c r="CK84" i="10" s="1"/>
  <c r="BK84" i="10"/>
  <c r="CM83" i="10"/>
  <c r="DB83" i="10" s="1"/>
  <c r="DY83" i="10" s="1"/>
  <c r="CL83" i="10"/>
  <c r="DA83" i="10" s="1"/>
  <c r="DX83" i="10" s="1"/>
  <c r="BX83" i="10"/>
  <c r="BW83" i="10"/>
  <c r="BT83" i="10"/>
  <c r="BS83" i="10"/>
  <c r="BR83" i="10"/>
  <c r="BQ83" i="10"/>
  <c r="BP83" i="10"/>
  <c r="BO83" i="10"/>
  <c r="BN83" i="10"/>
  <c r="BM83" i="10"/>
  <c r="BL83" i="10"/>
  <c r="BK83" i="10"/>
  <c r="DX82" i="10"/>
  <c r="DA82" i="10"/>
  <c r="BX82" i="10"/>
  <c r="BT82" i="10"/>
  <c r="BS82" i="10"/>
  <c r="BR82" i="10"/>
  <c r="BQ82" i="10"/>
  <c r="BP82" i="10"/>
  <c r="BO82" i="10"/>
  <c r="BN82" i="10"/>
  <c r="BM82" i="10"/>
  <c r="BL82" i="10"/>
  <c r="CM82" i="10" s="1"/>
  <c r="DB82" i="10" s="1"/>
  <c r="DY82" i="10" s="1"/>
  <c r="BK82" i="10"/>
  <c r="CL82" i="10" s="1"/>
  <c r="CL81" i="10"/>
  <c r="DA81" i="10" s="1"/>
  <c r="DX81" i="10" s="1"/>
  <c r="CJ81" i="10"/>
  <c r="CY81" i="10" s="1"/>
  <c r="DV81" i="10" s="1"/>
  <c r="AO81" i="10" s="1"/>
  <c r="BX81" i="10"/>
  <c r="BW81" i="10"/>
  <c r="BT81" i="10"/>
  <c r="BS81" i="10"/>
  <c r="BR81" i="10"/>
  <c r="BQ81" i="10"/>
  <c r="BP81" i="10"/>
  <c r="BO81" i="10"/>
  <c r="BN81" i="10"/>
  <c r="CO81" i="10" s="1"/>
  <c r="DD81" i="10" s="1"/>
  <c r="EA81" i="10" s="1"/>
  <c r="BM81" i="10"/>
  <c r="BJ81" i="10" s="1"/>
  <c r="CK81" i="10" s="1"/>
  <c r="BK81" i="10"/>
  <c r="BI81" i="10"/>
  <c r="BI82" i="10" s="1"/>
  <c r="BI83" i="10" s="1"/>
  <c r="BI84" i="10" s="1"/>
  <c r="DC80" i="10"/>
  <c r="DZ80" i="10" s="1"/>
  <c r="DB80" i="10"/>
  <c r="DY80" i="10" s="1"/>
  <c r="CJ80" i="10"/>
  <c r="CY80" i="10" s="1"/>
  <c r="DV80" i="10" s="1"/>
  <c r="AO80" i="10" s="1"/>
  <c r="CG80" i="10"/>
  <c r="CF80" i="10"/>
  <c r="CE80" i="10"/>
  <c r="CD80" i="10"/>
  <c r="CC80" i="10"/>
  <c r="CB80" i="10"/>
  <c r="BX80" i="10"/>
  <c r="BW80" i="10"/>
  <c r="BT80" i="10"/>
  <c r="BS80" i="10"/>
  <c r="BR80" i="10"/>
  <c r="BQ80" i="10"/>
  <c r="BP80" i="10"/>
  <c r="BO80" i="10"/>
  <c r="BN80" i="10"/>
  <c r="CO80" i="10" s="1"/>
  <c r="DD80" i="10" s="1"/>
  <c r="EA80" i="10" s="1"/>
  <c r="BM80" i="10"/>
  <c r="CN80" i="10" s="1"/>
  <c r="BL80" i="10"/>
  <c r="CM80" i="10" s="1"/>
  <c r="BK80" i="10"/>
  <c r="CL80" i="10" s="1"/>
  <c r="DA80" i="10" s="1"/>
  <c r="DX80" i="10" s="1"/>
  <c r="BJ80" i="10"/>
  <c r="CK80" i="10" s="1"/>
  <c r="BF80" i="10"/>
  <c r="BE80" i="10"/>
  <c r="BD80" i="10"/>
  <c r="BC80" i="10"/>
  <c r="BB80" i="10"/>
  <c r="BA80" i="10"/>
  <c r="CG79" i="10"/>
  <c r="CF79" i="10"/>
  <c r="CE79" i="10"/>
  <c r="CD79" i="10"/>
  <c r="CC79" i="10"/>
  <c r="CB79" i="10"/>
  <c r="CO75" i="10"/>
  <c r="CM75" i="10"/>
  <c r="CL75" i="10"/>
  <c r="BB75" i="10"/>
  <c r="CP74" i="10"/>
  <c r="CO74" i="10"/>
  <c r="BJ74" i="10"/>
  <c r="BB61" i="10"/>
  <c r="BB60" i="10"/>
  <c r="BB59" i="10"/>
  <c r="BB58" i="10"/>
  <c r="CN57" i="10"/>
  <c r="DC57" i="10" s="1"/>
  <c r="DZ57" i="10" s="1"/>
  <c r="CL57" i="10"/>
  <c r="DA57" i="10" s="1"/>
  <c r="DX57" i="10" s="1"/>
  <c r="CN41" i="10"/>
  <c r="CM41" i="10"/>
  <c r="CL41" i="10"/>
  <c r="BX57" i="10"/>
  <c r="BT57" i="10"/>
  <c r="BS57" i="10"/>
  <c r="BR57" i="10"/>
  <c r="BQ57" i="10"/>
  <c r="BP57" i="10"/>
  <c r="BO57" i="10"/>
  <c r="BN57" i="10"/>
  <c r="CO57" i="10" s="1"/>
  <c r="DD57" i="10" s="1"/>
  <c r="EA57" i="10" s="1"/>
  <c r="BM57" i="10"/>
  <c r="BJ57" i="10" s="1"/>
  <c r="CK57" i="10" s="1"/>
  <c r="BL57" i="10"/>
  <c r="CM57" i="10" s="1"/>
  <c r="DB57" i="10" s="1"/>
  <c r="DY57" i="10" s="1"/>
  <c r="BK57" i="10"/>
  <c r="BB57" i="10"/>
  <c r="CZ56" i="10"/>
  <c r="DW56" i="10" s="1"/>
  <c r="CM56" i="10"/>
  <c r="DB56" i="10" s="1"/>
  <c r="DY56" i="10" s="1"/>
  <c r="BX56" i="10"/>
  <c r="BW56" i="10"/>
  <c r="BT56" i="10"/>
  <c r="BS56" i="10"/>
  <c r="BR56" i="10"/>
  <c r="BQ56" i="10"/>
  <c r="BP56" i="10"/>
  <c r="BO56" i="10"/>
  <c r="BN56" i="10"/>
  <c r="CO56" i="10" s="1"/>
  <c r="DD56" i="10" s="1"/>
  <c r="EA56" i="10" s="1"/>
  <c r="BM56" i="10"/>
  <c r="BJ56" i="10" s="1"/>
  <c r="CK56" i="10" s="1"/>
  <c r="BL56" i="10"/>
  <c r="BK56" i="10"/>
  <c r="CL56" i="10" s="1"/>
  <c r="DA56" i="10" s="1"/>
  <c r="DX56" i="10" s="1"/>
  <c r="BB56" i="10"/>
  <c r="AP56" i="10"/>
  <c r="DX55" i="10"/>
  <c r="DD55" i="10"/>
  <c r="EA55" i="10" s="1"/>
  <c r="DB55" i="10"/>
  <c r="DY55" i="10" s="1"/>
  <c r="BX55" i="10"/>
  <c r="BW55" i="10"/>
  <c r="BT55" i="10"/>
  <c r="BS55" i="10"/>
  <c r="BR55" i="10"/>
  <c r="BQ55" i="10"/>
  <c r="BP55" i="10"/>
  <c r="BO55" i="10"/>
  <c r="BN55" i="10"/>
  <c r="CO55" i="10" s="1"/>
  <c r="BM55" i="10"/>
  <c r="BL55" i="10"/>
  <c r="CM55" i="10" s="1"/>
  <c r="BK55" i="10"/>
  <c r="CL55" i="10" s="1"/>
  <c r="DA55" i="10" s="1"/>
  <c r="BB55" i="10"/>
  <c r="EA54" i="10"/>
  <c r="BX54" i="10"/>
  <c r="BW54" i="10"/>
  <c r="BT54" i="10"/>
  <c r="BS54" i="10"/>
  <c r="BR54" i="10"/>
  <c r="BQ54" i="10"/>
  <c r="BP54" i="10"/>
  <c r="BO54" i="10"/>
  <c r="BN54" i="10"/>
  <c r="CO54" i="10" s="1"/>
  <c r="DD54" i="10" s="1"/>
  <c r="BM54" i="10"/>
  <c r="BL54" i="10"/>
  <c r="CM54" i="10" s="1"/>
  <c r="DB54" i="10" s="1"/>
  <c r="DY54" i="10" s="1"/>
  <c r="BK54" i="10"/>
  <c r="CL54" i="10" s="1"/>
  <c r="DA54" i="10" s="1"/>
  <c r="DX54" i="10" s="1"/>
  <c r="DY53" i="10"/>
  <c r="CO53" i="10"/>
  <c r="DD53" i="10" s="1"/>
  <c r="EA53" i="10" s="1"/>
  <c r="CL53" i="10"/>
  <c r="DA53" i="10" s="1"/>
  <c r="DX53" i="10" s="1"/>
  <c r="BX53" i="10"/>
  <c r="BW53" i="10"/>
  <c r="BT53" i="10"/>
  <c r="BS53" i="10"/>
  <c r="BR53" i="10"/>
  <c r="BQ53" i="10"/>
  <c r="BP53" i="10"/>
  <c r="BO53" i="10"/>
  <c r="BN53" i="10"/>
  <c r="BM53" i="10"/>
  <c r="CN53" i="10" s="1"/>
  <c r="DC53" i="10" s="1"/>
  <c r="DZ53" i="10" s="1"/>
  <c r="BL53" i="10"/>
  <c r="CM53" i="10" s="1"/>
  <c r="DB53" i="10" s="1"/>
  <c r="BK53" i="10"/>
  <c r="DA52" i="10"/>
  <c r="DX52" i="10" s="1"/>
  <c r="BX52" i="10"/>
  <c r="BW52" i="10"/>
  <c r="BT52" i="10"/>
  <c r="BS52" i="10"/>
  <c r="BR52" i="10"/>
  <c r="BQ52" i="10"/>
  <c r="BP52" i="10"/>
  <c r="BO52" i="10"/>
  <c r="BN52" i="10"/>
  <c r="CO52" i="10" s="1"/>
  <c r="DD52" i="10" s="1"/>
  <c r="EA52" i="10" s="1"/>
  <c r="BM52" i="10"/>
  <c r="BK52" i="10"/>
  <c r="CL52" i="10" s="1"/>
  <c r="CO51" i="10"/>
  <c r="DD51" i="10" s="1"/>
  <c r="EA51" i="10" s="1"/>
  <c r="CL51" i="10"/>
  <c r="DA51" i="10" s="1"/>
  <c r="DX51" i="10" s="1"/>
  <c r="CG51" i="10"/>
  <c r="CP41" i="10" s="1"/>
  <c r="CF51" i="10"/>
  <c r="CO41" i="10" s="1"/>
  <c r="CE51" i="10"/>
  <c r="CD51" i="10"/>
  <c r="CC51" i="10"/>
  <c r="CB51" i="10"/>
  <c r="BX51" i="10"/>
  <c r="BW51" i="10"/>
  <c r="BT51" i="10"/>
  <c r="BS51" i="10"/>
  <c r="BR51" i="10"/>
  <c r="BQ51" i="10"/>
  <c r="BP51" i="10"/>
  <c r="BO51" i="10"/>
  <c r="BN51" i="10"/>
  <c r="BM51" i="10"/>
  <c r="CN51" i="10" s="1"/>
  <c r="DC51" i="10" s="1"/>
  <c r="DZ51" i="10" s="1"/>
  <c r="BL51" i="10"/>
  <c r="CM51" i="10" s="1"/>
  <c r="DB51" i="10" s="1"/>
  <c r="DY51" i="10" s="1"/>
  <c r="BK51" i="10"/>
  <c r="BJ51" i="10"/>
  <c r="CK51" i="10" s="1"/>
  <c r="CO50" i="10"/>
  <c r="DD50" i="10" s="1"/>
  <c r="EA50" i="10" s="1"/>
  <c r="CN50" i="10"/>
  <c r="DC50" i="10" s="1"/>
  <c r="DZ50" i="10" s="1"/>
  <c r="CL50" i="10"/>
  <c r="DA50" i="10" s="1"/>
  <c r="DX50" i="10" s="1"/>
  <c r="CK50" i="10"/>
  <c r="CG50" i="10"/>
  <c r="CF50" i="10"/>
  <c r="CO40" i="10" s="1"/>
  <c r="CE50" i="10"/>
  <c r="CD50" i="10"/>
  <c r="CC50" i="10"/>
  <c r="CB50" i="10"/>
  <c r="BX50" i="10"/>
  <c r="BW50" i="10"/>
  <c r="BT50" i="10"/>
  <c r="BS50" i="10"/>
  <c r="BR50" i="10"/>
  <c r="BQ50" i="10"/>
  <c r="BP50" i="10"/>
  <c r="BO50" i="10"/>
  <c r="BN50" i="10"/>
  <c r="BM50" i="10"/>
  <c r="BJ50" i="10" s="1"/>
  <c r="BL50" i="10"/>
  <c r="CM50" i="10" s="1"/>
  <c r="DB50" i="10" s="1"/>
  <c r="DY50" i="10" s="1"/>
  <c r="BK50" i="10"/>
  <c r="DD49" i="10"/>
  <c r="EA49" i="10" s="1"/>
  <c r="CN49" i="10"/>
  <c r="DC49" i="10" s="1"/>
  <c r="DZ49" i="10" s="1"/>
  <c r="CL49" i="10"/>
  <c r="DA49" i="10" s="1"/>
  <c r="DX49" i="10" s="1"/>
  <c r="CK49" i="10"/>
  <c r="BX49" i="10"/>
  <c r="BW49" i="10"/>
  <c r="BT49" i="10"/>
  <c r="BS49" i="10"/>
  <c r="BR49" i="10"/>
  <c r="BQ49" i="10"/>
  <c r="BP49" i="10"/>
  <c r="BO49" i="10"/>
  <c r="BN49" i="10"/>
  <c r="CO49" i="10" s="1"/>
  <c r="BM49" i="10"/>
  <c r="BJ49" i="10" s="1"/>
  <c r="BL49" i="10"/>
  <c r="CM49" i="10" s="1"/>
  <c r="DB49" i="10" s="1"/>
  <c r="DY49" i="10" s="1"/>
  <c r="BK49" i="10"/>
  <c r="CL48" i="10"/>
  <c r="DA48" i="10" s="1"/>
  <c r="DX48" i="10" s="1"/>
  <c r="BX48" i="10"/>
  <c r="BW48" i="10"/>
  <c r="BT48" i="10"/>
  <c r="BS48" i="10"/>
  <c r="BR48" i="10"/>
  <c r="BQ48" i="10"/>
  <c r="BP48" i="10"/>
  <c r="BO48" i="10"/>
  <c r="BN48" i="10"/>
  <c r="BM48" i="10"/>
  <c r="CN48" i="10" s="1"/>
  <c r="DC48" i="10" s="1"/>
  <c r="DZ48" i="10" s="1"/>
  <c r="BL48" i="10"/>
  <c r="CM48" i="10" s="1"/>
  <c r="DB48" i="10" s="1"/>
  <c r="DY48" i="10" s="1"/>
  <c r="BK48" i="10"/>
  <c r="DZ47" i="10"/>
  <c r="CO47" i="10"/>
  <c r="DD47" i="10" s="1"/>
  <c r="EA47" i="10" s="1"/>
  <c r="CN47" i="10"/>
  <c r="DC47" i="10" s="1"/>
  <c r="CL47" i="10"/>
  <c r="DA47" i="10" s="1"/>
  <c r="DX47" i="10" s="1"/>
  <c r="CK47" i="10"/>
  <c r="BX47" i="10"/>
  <c r="BW47" i="10"/>
  <c r="BT47" i="10"/>
  <c r="BS47" i="10"/>
  <c r="BR47" i="10"/>
  <c r="BQ47" i="10"/>
  <c r="BP47" i="10"/>
  <c r="BO47" i="10"/>
  <c r="BN47" i="10"/>
  <c r="BM47" i="10"/>
  <c r="BJ47" i="10" s="1"/>
  <c r="BL47" i="10"/>
  <c r="CM47" i="10" s="1"/>
  <c r="DB47" i="10" s="1"/>
  <c r="DY47" i="10" s="1"/>
  <c r="BK47" i="10"/>
  <c r="BI47" i="10"/>
  <c r="CJ46" i="10"/>
  <c r="CY46" i="10" s="1"/>
  <c r="DV46" i="10" s="1"/>
  <c r="AO46" i="10" s="1"/>
  <c r="CG46" i="10"/>
  <c r="CF46" i="10"/>
  <c r="CE46" i="10"/>
  <c r="CD46" i="10"/>
  <c r="CC46" i="10"/>
  <c r="CB46" i="10"/>
  <c r="BX46" i="10"/>
  <c r="BT46" i="10"/>
  <c r="BS46" i="10"/>
  <c r="BR46" i="10"/>
  <c r="BQ46" i="10"/>
  <c r="BP46" i="10"/>
  <c r="BO46" i="10"/>
  <c r="BN46" i="10"/>
  <c r="BM46" i="10"/>
  <c r="CN46" i="10" s="1"/>
  <c r="DC46" i="10" s="1"/>
  <c r="DZ46" i="10" s="1"/>
  <c r="BL46" i="10"/>
  <c r="CM46" i="10" s="1"/>
  <c r="DB46" i="10" s="1"/>
  <c r="DY46" i="10" s="1"/>
  <c r="BK46" i="10"/>
  <c r="CL46" i="10" s="1"/>
  <c r="DA46" i="10" s="1"/>
  <c r="DX46" i="10" s="1"/>
  <c r="BJ46" i="10"/>
  <c r="CK46" i="10" s="1"/>
  <c r="BF46" i="10"/>
  <c r="BE46" i="10"/>
  <c r="BD46" i="10"/>
  <c r="BC46" i="10"/>
  <c r="BB46" i="10"/>
  <c r="BA46" i="10"/>
  <c r="CG45" i="10"/>
  <c r="CF45" i="10"/>
  <c r="CE45" i="10"/>
  <c r="CD45" i="10"/>
  <c r="CC45" i="10"/>
  <c r="CB45" i="10"/>
  <c r="BB41" i="10"/>
  <c r="CN40" i="10"/>
  <c r="CM40" i="10"/>
  <c r="BJ40" i="10"/>
  <c r="BW22" i="10"/>
  <c r="BX22" i="10"/>
  <c r="BW23" i="10"/>
  <c r="BX23" i="10"/>
  <c r="BK22" i="10"/>
  <c r="CL22" i="10" s="1"/>
  <c r="DA22" i="10" s="1"/>
  <c r="DX22" i="10" s="1"/>
  <c r="BM22" i="10"/>
  <c r="BJ22" i="10" s="1"/>
  <c r="CK22" i="10" s="1"/>
  <c r="BN22" i="10"/>
  <c r="BO22" i="10"/>
  <c r="BP22" i="10"/>
  <c r="BQ22" i="10"/>
  <c r="BR22" i="10"/>
  <c r="BS22" i="10"/>
  <c r="BT22" i="10"/>
  <c r="BK23" i="10"/>
  <c r="CL23" i="10" s="1"/>
  <c r="DA23" i="10" s="1"/>
  <c r="DX23" i="10" s="1"/>
  <c r="BL23" i="10"/>
  <c r="CM23" i="10" s="1"/>
  <c r="DB23" i="10" s="1"/>
  <c r="DY23" i="10" s="1"/>
  <c r="BM23" i="10"/>
  <c r="BN23" i="10"/>
  <c r="CO23" i="10" s="1"/>
  <c r="DD23" i="10" s="1"/>
  <c r="EA23" i="10" s="1"/>
  <c r="BO23" i="10"/>
  <c r="BP23" i="10"/>
  <c r="BQ23" i="10"/>
  <c r="BR23" i="10"/>
  <c r="BS23" i="10"/>
  <c r="BT23" i="10"/>
  <c r="CO245" i="10" l="1"/>
  <c r="CK244" i="10"/>
  <c r="CN210" i="10"/>
  <c r="CL40" i="10"/>
  <c r="BU291" i="10"/>
  <c r="CV291" i="10" s="1"/>
  <c r="DS291" i="10" s="1"/>
  <c r="BU47" i="10"/>
  <c r="CV47" i="10" s="1"/>
  <c r="DS47" i="10" s="1"/>
  <c r="BU155" i="10"/>
  <c r="CV155" i="10" s="1"/>
  <c r="DS155" i="10" s="1"/>
  <c r="BU121" i="10"/>
  <c r="CV121" i="10" s="1"/>
  <c r="DS121" i="10" s="1"/>
  <c r="BU322" i="10"/>
  <c r="CV322" i="10" s="1"/>
  <c r="DS322" i="10" s="1"/>
  <c r="CZ324" i="10"/>
  <c r="DW324" i="10" s="1"/>
  <c r="AP324" i="10" s="1"/>
  <c r="CZ322" i="10"/>
  <c r="DW322" i="10" s="1"/>
  <c r="AP322" i="10" s="1"/>
  <c r="BJ320" i="10"/>
  <c r="CK320" i="10" s="1"/>
  <c r="CN320" i="10"/>
  <c r="DC320" i="10" s="1"/>
  <c r="DZ320" i="10" s="1"/>
  <c r="CZ319" i="10"/>
  <c r="DW319" i="10" s="1"/>
  <c r="AP319" i="10" s="1"/>
  <c r="BJ325" i="10"/>
  <c r="CK325" i="10" s="1"/>
  <c r="CO320" i="10"/>
  <c r="DD320" i="10" s="1"/>
  <c r="EA320" i="10" s="1"/>
  <c r="BU320" i="10"/>
  <c r="CV320" i="10" s="1"/>
  <c r="DS320" i="10" s="1"/>
  <c r="CZ321" i="10"/>
  <c r="DW321" i="10" s="1"/>
  <c r="AP321" i="10" s="1"/>
  <c r="CJ322" i="10"/>
  <c r="CY322" i="10" s="1"/>
  <c r="DV322" i="10" s="1"/>
  <c r="AO322" i="10" s="1"/>
  <c r="BI323" i="10"/>
  <c r="CZ326" i="10"/>
  <c r="DW326" i="10" s="1"/>
  <c r="AP326" i="10" s="1"/>
  <c r="CO327" i="10"/>
  <c r="DD327" i="10" s="1"/>
  <c r="EA327" i="10" s="1"/>
  <c r="BJ329" i="10"/>
  <c r="CK329" i="10" s="1"/>
  <c r="BJ323" i="10"/>
  <c r="CK323" i="10" s="1"/>
  <c r="CZ290" i="10"/>
  <c r="DW290" i="10" s="1"/>
  <c r="AP290" i="10" s="1"/>
  <c r="BJ286" i="10"/>
  <c r="CK286" i="10" s="1"/>
  <c r="CN286" i="10"/>
  <c r="DC286" i="10" s="1"/>
  <c r="DZ286" i="10" s="1"/>
  <c r="CO286" i="10"/>
  <c r="DD286" i="10" s="1"/>
  <c r="EA286" i="10" s="1"/>
  <c r="BI288" i="10"/>
  <c r="CJ287" i="10"/>
  <c r="CY287" i="10" s="1"/>
  <c r="DV287" i="10" s="1"/>
  <c r="AO287" i="10" s="1"/>
  <c r="CZ284" i="10"/>
  <c r="DW284" i="10" s="1"/>
  <c r="AP284" i="10" s="1"/>
  <c r="CZ288" i="10"/>
  <c r="DW288" i="10" s="1"/>
  <c r="AP288" i="10" s="1"/>
  <c r="CZ292" i="10"/>
  <c r="DW292" i="10" s="1"/>
  <c r="AP292" i="10" s="1"/>
  <c r="CZ285" i="10"/>
  <c r="DW285" i="10" s="1"/>
  <c r="AP285" i="10" s="1"/>
  <c r="CZ287" i="10"/>
  <c r="DW287" i="10" s="1"/>
  <c r="AP287" i="10" s="1"/>
  <c r="CO291" i="10"/>
  <c r="DD291" i="10" s="1"/>
  <c r="EA291" i="10" s="1"/>
  <c r="BJ295" i="10"/>
  <c r="CK295" i="10" s="1"/>
  <c r="BJ289" i="10"/>
  <c r="CK289" i="10" s="1"/>
  <c r="CZ251" i="10"/>
  <c r="DW251" i="10" s="1"/>
  <c r="AP251" i="10" s="1"/>
  <c r="CZ254" i="10"/>
  <c r="DW254" i="10" s="1"/>
  <c r="AP254" i="10" s="1"/>
  <c r="CZ256" i="10"/>
  <c r="DW256" i="10" s="1"/>
  <c r="AP256" i="10" s="1"/>
  <c r="CZ258" i="10"/>
  <c r="DW258" i="10" s="1"/>
  <c r="AP258" i="10" s="1"/>
  <c r="BJ252" i="10"/>
  <c r="CK252" i="10" s="1"/>
  <c r="CN252" i="10"/>
  <c r="DC252" i="10" s="1"/>
  <c r="DZ252" i="10" s="1"/>
  <c r="CO252" i="10"/>
  <c r="DD252" i="10" s="1"/>
  <c r="EA252" i="10" s="1"/>
  <c r="CJ252" i="10"/>
  <c r="CY252" i="10" s="1"/>
  <c r="DV252" i="10" s="1"/>
  <c r="AO252" i="10" s="1"/>
  <c r="BI253" i="10"/>
  <c r="CZ259" i="10"/>
  <c r="DW259" i="10" s="1"/>
  <c r="AP259" i="10" s="1"/>
  <c r="CZ260" i="10"/>
  <c r="DW260" i="10" s="1"/>
  <c r="AP260" i="10" s="1"/>
  <c r="CZ250" i="10"/>
  <c r="DW250" i="10" s="1"/>
  <c r="AP250" i="10" s="1"/>
  <c r="CN251" i="10"/>
  <c r="DC251" i="10" s="1"/>
  <c r="DZ251" i="10" s="1"/>
  <c r="BJ253" i="10"/>
  <c r="CK253" i="10" s="1"/>
  <c r="BJ261" i="10"/>
  <c r="CK261" i="10" s="1"/>
  <c r="BJ225" i="10"/>
  <c r="CK225" i="10" s="1"/>
  <c r="CN225" i="10"/>
  <c r="DC225" i="10" s="1"/>
  <c r="DZ225" i="10" s="1"/>
  <c r="CZ216" i="10"/>
  <c r="DW216" i="10" s="1"/>
  <c r="AP216" i="10" s="1"/>
  <c r="BJ223" i="10"/>
  <c r="CK223" i="10" s="1"/>
  <c r="CZ219" i="10"/>
  <c r="DW219" i="10" s="1"/>
  <c r="AP219" i="10" s="1"/>
  <c r="CO223" i="10"/>
  <c r="DD223" i="10" s="1"/>
  <c r="EA223" i="10" s="1"/>
  <c r="BI219" i="10"/>
  <c r="CZ222" i="10"/>
  <c r="DW222" i="10" s="1"/>
  <c r="AP222" i="10" s="1"/>
  <c r="CO225" i="10"/>
  <c r="DD225" i="10" s="1"/>
  <c r="EA225" i="10" s="1"/>
  <c r="CZ224" i="10"/>
  <c r="DW224" i="10" s="1"/>
  <c r="AP224" i="10" s="1"/>
  <c r="CZ217" i="10"/>
  <c r="DW217" i="10" s="1"/>
  <c r="AP217" i="10" s="1"/>
  <c r="CZ220" i="10"/>
  <c r="DW220" i="10" s="1"/>
  <c r="AP220" i="10" s="1"/>
  <c r="CO221" i="10"/>
  <c r="DD221" i="10" s="1"/>
  <c r="EA221" i="10" s="1"/>
  <c r="CO220" i="10"/>
  <c r="DD220" i="10" s="1"/>
  <c r="EA220" i="10" s="1"/>
  <c r="CO218" i="10"/>
  <c r="DD218" i="10" s="1"/>
  <c r="EA218" i="10" s="1"/>
  <c r="BJ227" i="10"/>
  <c r="CK227" i="10" s="1"/>
  <c r="BJ226" i="10"/>
  <c r="CK226" i="10" s="1"/>
  <c r="CZ183" i="10"/>
  <c r="DW183" i="10" s="1"/>
  <c r="AP183" i="10" s="1"/>
  <c r="BJ184" i="10"/>
  <c r="CK184" i="10" s="1"/>
  <c r="CN184" i="10"/>
  <c r="DC184" i="10" s="1"/>
  <c r="DZ184" i="10" s="1"/>
  <c r="CZ191" i="10"/>
  <c r="DW191" i="10" s="1"/>
  <c r="AP191" i="10" s="1"/>
  <c r="CO189" i="10"/>
  <c r="DD189" i="10" s="1"/>
  <c r="EA189" i="10" s="1"/>
  <c r="CZ188" i="10"/>
  <c r="DW188" i="10" s="1"/>
  <c r="AP188" i="10" s="1"/>
  <c r="CO184" i="10"/>
  <c r="DD184" i="10" s="1"/>
  <c r="EA184" i="10" s="1"/>
  <c r="BI185" i="10"/>
  <c r="CJ184" i="10"/>
  <c r="CY184" i="10" s="1"/>
  <c r="DV184" i="10" s="1"/>
  <c r="AO184" i="10" s="1"/>
  <c r="BJ189" i="10"/>
  <c r="CK189" i="10" s="1"/>
  <c r="CZ185" i="10"/>
  <c r="DW185" i="10" s="1"/>
  <c r="AP185" i="10" s="1"/>
  <c r="CZ187" i="10"/>
  <c r="DW187" i="10" s="1"/>
  <c r="AP187" i="10" s="1"/>
  <c r="CZ190" i="10"/>
  <c r="DW190" i="10" s="1"/>
  <c r="AP190" i="10" s="1"/>
  <c r="BJ186" i="10"/>
  <c r="CK186" i="10" s="1"/>
  <c r="CO186" i="10"/>
  <c r="DD186" i="10" s="1"/>
  <c r="EA186" i="10" s="1"/>
  <c r="BJ182" i="10"/>
  <c r="CK182" i="10" s="1"/>
  <c r="BJ192" i="10"/>
  <c r="CK192" i="10" s="1"/>
  <c r="CZ152" i="10"/>
  <c r="DW152" i="10" s="1"/>
  <c r="AP152" i="10" s="1"/>
  <c r="CO152" i="10"/>
  <c r="DD152" i="10" s="1"/>
  <c r="EA152" i="10" s="1"/>
  <c r="CZ149" i="10"/>
  <c r="DW149" i="10" s="1"/>
  <c r="AP149" i="10" s="1"/>
  <c r="BJ150" i="10"/>
  <c r="CK150" i="10" s="1"/>
  <c r="CN150" i="10"/>
  <c r="DC150" i="10" s="1"/>
  <c r="DZ150" i="10" s="1"/>
  <c r="CJ150" i="10"/>
  <c r="CY150" i="10" s="1"/>
  <c r="DV150" i="10" s="1"/>
  <c r="AO150" i="10" s="1"/>
  <c r="BI151" i="10"/>
  <c r="CZ157" i="10"/>
  <c r="DW157" i="10" s="1"/>
  <c r="AP157" i="10" s="1"/>
  <c r="CO150" i="10"/>
  <c r="DD150" i="10" s="1"/>
  <c r="EA150" i="10" s="1"/>
  <c r="CN155" i="10"/>
  <c r="DC155" i="10" s="1"/>
  <c r="DZ155" i="10" s="1"/>
  <c r="BJ155" i="10"/>
  <c r="CK155" i="10" s="1"/>
  <c r="CZ151" i="10"/>
  <c r="DW151" i="10" s="1"/>
  <c r="AP151" i="10" s="1"/>
  <c r="CN152" i="10"/>
  <c r="DC152" i="10" s="1"/>
  <c r="DZ152" i="10" s="1"/>
  <c r="CO157" i="10"/>
  <c r="DD157" i="10" s="1"/>
  <c r="EA157" i="10" s="1"/>
  <c r="BJ159" i="10"/>
  <c r="CK159" i="10" s="1"/>
  <c r="BJ148" i="10"/>
  <c r="CK148" i="10" s="1"/>
  <c r="BJ158" i="10"/>
  <c r="CK158" i="10" s="1"/>
  <c r="CZ123" i="10"/>
  <c r="DW123" i="10" s="1"/>
  <c r="AP123" i="10" s="1"/>
  <c r="CZ115" i="10"/>
  <c r="DW115" i="10" s="1"/>
  <c r="AP115" i="10" s="1"/>
  <c r="CZ121" i="10"/>
  <c r="DW121" i="10" s="1"/>
  <c r="AP121" i="10" s="1"/>
  <c r="CN118" i="10"/>
  <c r="DC118" i="10" s="1"/>
  <c r="DZ118" i="10" s="1"/>
  <c r="CZ122" i="10"/>
  <c r="DW122" i="10" s="1"/>
  <c r="AP122" i="10" s="1"/>
  <c r="CN123" i="10"/>
  <c r="DC123" i="10" s="1"/>
  <c r="DZ123" i="10" s="1"/>
  <c r="CO123" i="10"/>
  <c r="DD123" i="10" s="1"/>
  <c r="EA123" i="10" s="1"/>
  <c r="CZ117" i="10"/>
  <c r="DW117" i="10" s="1"/>
  <c r="AP117" i="10" s="1"/>
  <c r="CZ120" i="10"/>
  <c r="DW120" i="10" s="1"/>
  <c r="AP120" i="10" s="1"/>
  <c r="CZ114" i="10"/>
  <c r="DW114" i="10" s="1"/>
  <c r="AP114" i="10" s="1"/>
  <c r="BJ116" i="10"/>
  <c r="CK116" i="10" s="1"/>
  <c r="CN116" i="10"/>
  <c r="DC116" i="10" s="1"/>
  <c r="DZ116" i="10" s="1"/>
  <c r="CO121" i="10"/>
  <c r="DD121" i="10" s="1"/>
  <c r="EA121" i="10" s="1"/>
  <c r="BI117" i="10"/>
  <c r="CZ125" i="10"/>
  <c r="DW125" i="10" s="1"/>
  <c r="AP125" i="10" s="1"/>
  <c r="CJ115" i="10"/>
  <c r="CY115" i="10" s="1"/>
  <c r="DV115" i="10" s="1"/>
  <c r="AO115" i="10" s="1"/>
  <c r="BJ119" i="10"/>
  <c r="CK119" i="10" s="1"/>
  <c r="CZ81" i="10"/>
  <c r="DW81" i="10" s="1"/>
  <c r="AP81" i="10" s="1"/>
  <c r="CJ83" i="10"/>
  <c r="CY83" i="10" s="1"/>
  <c r="DV83" i="10" s="1"/>
  <c r="AO83" i="10" s="1"/>
  <c r="CO91" i="10"/>
  <c r="DD91" i="10" s="1"/>
  <c r="EA91" i="10" s="1"/>
  <c r="BU91" i="10"/>
  <c r="CV91" i="10" s="1"/>
  <c r="DS91" i="10" s="1"/>
  <c r="CZ84" i="10"/>
  <c r="DW84" i="10" s="1"/>
  <c r="AP84" i="10" s="1"/>
  <c r="CZ90" i="10"/>
  <c r="DW90" i="10" s="1"/>
  <c r="AP90" i="10" s="1"/>
  <c r="BJ83" i="10"/>
  <c r="CK83" i="10" s="1"/>
  <c r="CN83" i="10"/>
  <c r="DC83" i="10" s="1"/>
  <c r="DZ83" i="10" s="1"/>
  <c r="CO83" i="10"/>
  <c r="DD83" i="10" s="1"/>
  <c r="EA83" i="10" s="1"/>
  <c r="BJ82" i="10"/>
  <c r="CK82" i="10" s="1"/>
  <c r="CN82" i="10"/>
  <c r="DC82" i="10" s="1"/>
  <c r="DZ82" i="10" s="1"/>
  <c r="CO82" i="10"/>
  <c r="DD82" i="10" s="1"/>
  <c r="EA82" i="10" s="1"/>
  <c r="CZ88" i="10"/>
  <c r="DW88" i="10" s="1"/>
  <c r="AP88" i="10" s="1"/>
  <c r="CJ84" i="10"/>
  <c r="CY84" i="10" s="1"/>
  <c r="DV84" i="10" s="1"/>
  <c r="AO84" i="10" s="1"/>
  <c r="BI85" i="10"/>
  <c r="CZ91" i="10"/>
  <c r="DW91" i="10" s="1"/>
  <c r="AP91" i="10" s="1"/>
  <c r="BJ86" i="10"/>
  <c r="CK86" i="10" s="1"/>
  <c r="CN86" i="10"/>
  <c r="DC86" i="10" s="1"/>
  <c r="DZ86" i="10" s="1"/>
  <c r="CZ80" i="10"/>
  <c r="DW80" i="10" s="1"/>
  <c r="AP80" i="10" s="1"/>
  <c r="CN81" i="10"/>
  <c r="DC81" i="10" s="1"/>
  <c r="DZ81" i="10" s="1"/>
  <c r="BJ87" i="10"/>
  <c r="CK87" i="10" s="1"/>
  <c r="CN84" i="10"/>
  <c r="DC84" i="10" s="1"/>
  <c r="DZ84" i="10" s="1"/>
  <c r="CJ82" i="10"/>
  <c r="CY82" i="10" s="1"/>
  <c r="DV82" i="10" s="1"/>
  <c r="AO82" i="10" s="1"/>
  <c r="CZ51" i="10"/>
  <c r="DW51" i="10" s="1"/>
  <c r="AP51" i="10" s="1"/>
  <c r="CZ46" i="10"/>
  <c r="DW46" i="10" s="1"/>
  <c r="AP46" i="10" s="1"/>
  <c r="CO48" i="10"/>
  <c r="DD48" i="10" s="1"/>
  <c r="EA48" i="10" s="1"/>
  <c r="BJ55" i="10"/>
  <c r="CK55" i="10" s="1"/>
  <c r="CN55" i="10"/>
  <c r="DC55" i="10" s="1"/>
  <c r="DZ55" i="10" s="1"/>
  <c r="CO46" i="10"/>
  <c r="DD46" i="10" s="1"/>
  <c r="EA46" i="10" s="1"/>
  <c r="BJ52" i="10"/>
  <c r="CK52" i="10" s="1"/>
  <c r="CN52" i="10"/>
  <c r="DC52" i="10" s="1"/>
  <c r="DZ52" i="10" s="1"/>
  <c r="CZ50" i="10"/>
  <c r="DW50" i="10" s="1"/>
  <c r="AP50" i="10" s="1"/>
  <c r="CZ49" i="10"/>
  <c r="DW49" i="10" s="1"/>
  <c r="AP49" i="10" s="1"/>
  <c r="CZ47" i="10"/>
  <c r="DW47" i="10" s="1"/>
  <c r="AP47" i="10" s="1"/>
  <c r="BI48" i="10"/>
  <c r="CJ47" i="10"/>
  <c r="CY47" i="10" s="1"/>
  <c r="DV47" i="10" s="1"/>
  <c r="AO47" i="10" s="1"/>
  <c r="CN56" i="10"/>
  <c r="DC56" i="10" s="1"/>
  <c r="DZ56" i="10" s="1"/>
  <c r="BJ53" i="10"/>
  <c r="CK53" i="10" s="1"/>
  <c r="BU55" i="10"/>
  <c r="CV55" i="10" s="1"/>
  <c r="DS55" i="10" s="1"/>
  <c r="CZ57" i="10"/>
  <c r="DW57" i="10" s="1"/>
  <c r="AP57" i="10" s="1"/>
  <c r="BJ54" i="10"/>
  <c r="CK54" i="10" s="1"/>
  <c r="CN54" i="10"/>
  <c r="DC54" i="10" s="1"/>
  <c r="DZ54" i="10" s="1"/>
  <c r="BJ48" i="10"/>
  <c r="CK48" i="10" s="1"/>
  <c r="BJ23" i="10"/>
  <c r="CK23" i="10" s="1"/>
  <c r="CZ23" i="10" s="1"/>
  <c r="DW23" i="10" s="1"/>
  <c r="AP23" i="10" s="1"/>
  <c r="CZ22" i="10"/>
  <c r="DW22" i="10" s="1"/>
  <c r="AP22" i="10" s="1"/>
  <c r="CN23" i="10"/>
  <c r="DC23" i="10" s="1"/>
  <c r="DZ23" i="10" s="1"/>
  <c r="CO22" i="10"/>
  <c r="DD22" i="10" s="1"/>
  <c r="EA22" i="10" s="1"/>
  <c r="CN22" i="10"/>
  <c r="DC22" i="10" s="1"/>
  <c r="DZ22" i="10" s="1"/>
  <c r="BJ6" i="10"/>
  <c r="BB7" i="10"/>
  <c r="CB11" i="10"/>
  <c r="CC11" i="10"/>
  <c r="CD11" i="10"/>
  <c r="CE11" i="10"/>
  <c r="CF11" i="10"/>
  <c r="CG11" i="10"/>
  <c r="BA12" i="10"/>
  <c r="BB12" i="10"/>
  <c r="BC12" i="10"/>
  <c r="DF17" i="10" s="1"/>
  <c r="BD12" i="10"/>
  <c r="DG17" i="10" s="1"/>
  <c r="BE12" i="10"/>
  <c r="BF12" i="10"/>
  <c r="DI16" i="10" s="1"/>
  <c r="BK12" i="10"/>
  <c r="CL12" i="10" s="1"/>
  <c r="DA12" i="10" s="1"/>
  <c r="DX12" i="10" s="1"/>
  <c r="BL12" i="10"/>
  <c r="CM12" i="10" s="1"/>
  <c r="DB12" i="10" s="1"/>
  <c r="DY12" i="10" s="1"/>
  <c r="BM12" i="10"/>
  <c r="BN12" i="10"/>
  <c r="CO12" i="10" s="1"/>
  <c r="DD12" i="10" s="1"/>
  <c r="EA12" i="10" s="1"/>
  <c r="BO12" i="10"/>
  <c r="BP12" i="10"/>
  <c r="BQ12" i="10"/>
  <c r="BR12" i="10"/>
  <c r="BS12" i="10"/>
  <c r="BT12" i="10"/>
  <c r="BW12" i="10"/>
  <c r="BU325" i="10" s="1"/>
  <c r="CV325" i="10" s="1"/>
  <c r="DS325" i="10" s="1"/>
  <c r="BX12" i="10"/>
  <c r="CB12" i="10"/>
  <c r="CC12" i="10"/>
  <c r="CD12" i="10"/>
  <c r="CE12" i="10"/>
  <c r="CF12" i="10"/>
  <c r="CG12" i="10"/>
  <c r="CJ12" i="10"/>
  <c r="CY12" i="10" s="1"/>
  <c r="DV12" i="10" s="1"/>
  <c r="AO12" i="10" s="1"/>
  <c r="BI13" i="10"/>
  <c r="CJ13" i="10" s="1"/>
  <c r="CY13" i="10" s="1"/>
  <c r="DV13" i="10" s="1"/>
  <c r="AO13" i="10" s="1"/>
  <c r="BK13" i="10"/>
  <c r="CL13" i="10" s="1"/>
  <c r="DA13" i="10" s="1"/>
  <c r="DX13" i="10" s="1"/>
  <c r="BL13" i="10"/>
  <c r="CM13" i="10" s="1"/>
  <c r="DB13" i="10" s="1"/>
  <c r="DY13" i="10" s="1"/>
  <c r="BM13" i="10"/>
  <c r="CN13" i="10" s="1"/>
  <c r="DC13" i="10" s="1"/>
  <c r="DZ13" i="10" s="1"/>
  <c r="BN13" i="10"/>
  <c r="CO13" i="10" s="1"/>
  <c r="DD13" i="10" s="1"/>
  <c r="EA13" i="10" s="1"/>
  <c r="BO13" i="10"/>
  <c r="BP13" i="10"/>
  <c r="BQ13" i="10"/>
  <c r="BR13" i="10"/>
  <c r="BS13" i="10"/>
  <c r="BT13" i="10"/>
  <c r="BW13" i="10"/>
  <c r="BX13" i="10"/>
  <c r="BK14" i="10"/>
  <c r="CL14" i="10" s="1"/>
  <c r="DA14" i="10" s="1"/>
  <c r="DX14" i="10" s="1"/>
  <c r="BL14" i="10"/>
  <c r="CM14" i="10" s="1"/>
  <c r="DB14" i="10" s="1"/>
  <c r="DY14" i="10" s="1"/>
  <c r="BM14" i="10"/>
  <c r="BN14" i="10"/>
  <c r="BO14" i="10"/>
  <c r="BP14" i="10"/>
  <c r="BQ14" i="10"/>
  <c r="BR14" i="10"/>
  <c r="BS14" i="10"/>
  <c r="BT14" i="10"/>
  <c r="BW14" i="10"/>
  <c r="BX14" i="10"/>
  <c r="BK15" i="10"/>
  <c r="CL15" i="10" s="1"/>
  <c r="DA15" i="10" s="1"/>
  <c r="DX15" i="10" s="1"/>
  <c r="BL15" i="10"/>
  <c r="CM15" i="10" s="1"/>
  <c r="DB15" i="10" s="1"/>
  <c r="DY15" i="10" s="1"/>
  <c r="BM15" i="10"/>
  <c r="CN15" i="10" s="1"/>
  <c r="DC15" i="10" s="1"/>
  <c r="DZ15" i="10" s="1"/>
  <c r="BN15" i="10"/>
  <c r="BO15" i="10"/>
  <c r="BP15" i="10"/>
  <c r="BQ15" i="10"/>
  <c r="BR15" i="10"/>
  <c r="BS15" i="10"/>
  <c r="BT15" i="10"/>
  <c r="BW15" i="10"/>
  <c r="BU157" i="10" s="1"/>
  <c r="CV157" i="10" s="1"/>
  <c r="DS157" i="10" s="1"/>
  <c r="BX15" i="10"/>
  <c r="BK16" i="10"/>
  <c r="CL16" i="10" s="1"/>
  <c r="DA16" i="10" s="1"/>
  <c r="DX16" i="10" s="1"/>
  <c r="BL16" i="10"/>
  <c r="CM16" i="10" s="1"/>
  <c r="DB16" i="10" s="1"/>
  <c r="DY16" i="10" s="1"/>
  <c r="BM16" i="10"/>
  <c r="BN16" i="10"/>
  <c r="CO16" i="10" s="1"/>
  <c r="DD16" i="10" s="1"/>
  <c r="EA16" i="10" s="1"/>
  <c r="BO16" i="10"/>
  <c r="BP16" i="10"/>
  <c r="BQ16" i="10"/>
  <c r="BR16" i="10"/>
  <c r="BS16" i="10"/>
  <c r="BT16" i="10"/>
  <c r="BW16" i="10"/>
  <c r="BX16" i="10"/>
  <c r="CB16" i="10"/>
  <c r="CC16" i="10"/>
  <c r="CD16" i="10"/>
  <c r="CE16" i="10"/>
  <c r="CF16" i="10"/>
  <c r="CG16" i="10"/>
  <c r="BK17" i="10"/>
  <c r="CL17" i="10" s="1"/>
  <c r="DA17" i="10" s="1"/>
  <c r="DX17" i="10" s="1"/>
  <c r="BL17" i="10"/>
  <c r="CM17" i="10" s="1"/>
  <c r="DB17" i="10" s="1"/>
  <c r="DY17" i="10" s="1"/>
  <c r="BM17" i="10"/>
  <c r="CN17" i="10" s="1"/>
  <c r="DC17" i="10" s="1"/>
  <c r="DZ17" i="10" s="1"/>
  <c r="BN17" i="10"/>
  <c r="BO17" i="10"/>
  <c r="BP17" i="10"/>
  <c r="BQ17" i="10"/>
  <c r="BR17" i="10"/>
  <c r="BS17" i="10"/>
  <c r="BT17" i="10"/>
  <c r="BW17" i="10"/>
  <c r="BX17" i="10"/>
  <c r="CB17" i="10"/>
  <c r="CC17" i="10"/>
  <c r="CD17" i="10"/>
  <c r="CE17" i="10"/>
  <c r="CF17" i="10"/>
  <c r="CG17" i="10"/>
  <c r="BK18" i="10"/>
  <c r="CL18" i="10" s="1"/>
  <c r="DA18" i="10" s="1"/>
  <c r="DX18" i="10" s="1"/>
  <c r="BL18" i="10"/>
  <c r="CM18" i="10" s="1"/>
  <c r="DB18" i="10" s="1"/>
  <c r="DY18" i="10" s="1"/>
  <c r="BM18" i="10"/>
  <c r="CN18" i="10" s="1"/>
  <c r="DC18" i="10" s="1"/>
  <c r="DZ18" i="10" s="1"/>
  <c r="BN18" i="10"/>
  <c r="CO18" i="10" s="1"/>
  <c r="DD18" i="10" s="1"/>
  <c r="EA18" i="10" s="1"/>
  <c r="BO18" i="10"/>
  <c r="BP18" i="10"/>
  <c r="BQ18" i="10"/>
  <c r="BR18" i="10"/>
  <c r="BS18" i="10"/>
  <c r="BT18" i="10"/>
  <c r="BW18" i="10"/>
  <c r="BX18" i="10"/>
  <c r="BK19" i="10"/>
  <c r="CL19" i="10" s="1"/>
  <c r="DA19" i="10" s="1"/>
  <c r="DX19" i="10" s="1"/>
  <c r="BL19" i="10"/>
  <c r="CM19" i="10" s="1"/>
  <c r="DB19" i="10" s="1"/>
  <c r="DY19" i="10" s="1"/>
  <c r="BM19" i="10"/>
  <c r="BN19" i="10"/>
  <c r="BO19" i="10"/>
  <c r="BP19" i="10"/>
  <c r="BQ19" i="10"/>
  <c r="BR19" i="10"/>
  <c r="BS19" i="10"/>
  <c r="BT19" i="10"/>
  <c r="BW19" i="10"/>
  <c r="BX19" i="10"/>
  <c r="BK20" i="10"/>
  <c r="CL20" i="10" s="1"/>
  <c r="DA20" i="10" s="1"/>
  <c r="DX20" i="10" s="1"/>
  <c r="BL20" i="10"/>
  <c r="CM20" i="10" s="1"/>
  <c r="DB20" i="10" s="1"/>
  <c r="DY20" i="10" s="1"/>
  <c r="BM20" i="10"/>
  <c r="CN20" i="10" s="1"/>
  <c r="DC20" i="10" s="1"/>
  <c r="DZ20" i="10" s="1"/>
  <c r="BN20" i="10"/>
  <c r="BO20" i="10"/>
  <c r="BP20" i="10"/>
  <c r="BQ20" i="10"/>
  <c r="BR20" i="10"/>
  <c r="BS20" i="10"/>
  <c r="BT20" i="10"/>
  <c r="BW20" i="10"/>
  <c r="BX20" i="10"/>
  <c r="BB21" i="10"/>
  <c r="BK21" i="10"/>
  <c r="CL21" i="10" s="1"/>
  <c r="DA21" i="10" s="1"/>
  <c r="DX21" i="10" s="1"/>
  <c r="BL21" i="10"/>
  <c r="CM21" i="10" s="1"/>
  <c r="DB21" i="10" s="1"/>
  <c r="DY21" i="10" s="1"/>
  <c r="BM21" i="10"/>
  <c r="CN21" i="10" s="1"/>
  <c r="DC21" i="10" s="1"/>
  <c r="DZ21" i="10" s="1"/>
  <c r="BN21" i="10"/>
  <c r="BO21" i="10"/>
  <c r="BP21" i="10"/>
  <c r="BQ21" i="10"/>
  <c r="BR21" i="10"/>
  <c r="BS21" i="10"/>
  <c r="BT21" i="10"/>
  <c r="BW21" i="10"/>
  <c r="BX21" i="10"/>
  <c r="BB22" i="10"/>
  <c r="BB23" i="10"/>
  <c r="BB24" i="10"/>
  <c r="BB25" i="10"/>
  <c r="BB26" i="10"/>
  <c r="BB27" i="10"/>
  <c r="BU186" i="10" l="1"/>
  <c r="CV186" i="10" s="1"/>
  <c r="DS186" i="10" s="1"/>
  <c r="BU46" i="10"/>
  <c r="CV46" i="10" s="1"/>
  <c r="DS46" i="10" s="1"/>
  <c r="BU83" i="10"/>
  <c r="CV83" i="10" s="1"/>
  <c r="DS83" i="10" s="1"/>
  <c r="BU152" i="10"/>
  <c r="CV152" i="10" s="1"/>
  <c r="DS152" i="10" s="1"/>
  <c r="BU225" i="10"/>
  <c r="CV225" i="10" s="1"/>
  <c r="DS225" i="10" s="1"/>
  <c r="BU257" i="10"/>
  <c r="CV257" i="10" s="1"/>
  <c r="DS257" i="10" s="1"/>
  <c r="BU293" i="10"/>
  <c r="CV293" i="10" s="1"/>
  <c r="DS293" i="10" s="1"/>
  <c r="BU221" i="10"/>
  <c r="CV221" i="10" s="1"/>
  <c r="DS221" i="10" s="1"/>
  <c r="BU217" i="10"/>
  <c r="CV217" i="10" s="1"/>
  <c r="DS217" i="10" s="1"/>
  <c r="BU218" i="10"/>
  <c r="CV218" i="10" s="1"/>
  <c r="DS218" i="10" s="1"/>
  <c r="BU123" i="10"/>
  <c r="CV123" i="10" s="1"/>
  <c r="DS123" i="10" s="1"/>
  <c r="BU184" i="10"/>
  <c r="CV184" i="10" s="1"/>
  <c r="DS184" i="10" s="1"/>
  <c r="BU226" i="10"/>
  <c r="CV226" i="10" s="1"/>
  <c r="DS226" i="10" s="1"/>
  <c r="BU149" i="10"/>
  <c r="CV149" i="10" s="1"/>
  <c r="DS149" i="10" s="1"/>
  <c r="BU119" i="10"/>
  <c r="CV119" i="10" s="1"/>
  <c r="DS119" i="10" s="1"/>
  <c r="BU285" i="10"/>
  <c r="CV285" i="10" s="1"/>
  <c r="DS285" i="10" s="1"/>
  <c r="BU255" i="10"/>
  <c r="CV255" i="10" s="1"/>
  <c r="DS255" i="10" s="1"/>
  <c r="BU253" i="10"/>
  <c r="CV253" i="10" s="1"/>
  <c r="DS253" i="10" s="1"/>
  <c r="BU188" i="10"/>
  <c r="CV188" i="10" s="1"/>
  <c r="DS188" i="10" s="1"/>
  <c r="BU122" i="10"/>
  <c r="CV122" i="10" s="1"/>
  <c r="DS122" i="10" s="1"/>
  <c r="BU84" i="10"/>
  <c r="CV84" i="10" s="1"/>
  <c r="DS84" i="10" s="1"/>
  <c r="BU329" i="10"/>
  <c r="CV329" i="10" s="1"/>
  <c r="DS329" i="10" s="1"/>
  <c r="BU182" i="10"/>
  <c r="CV182" i="10" s="1"/>
  <c r="DS182" i="10" s="1"/>
  <c r="BU158" i="10"/>
  <c r="CV158" i="10" s="1"/>
  <c r="DS158" i="10" s="1"/>
  <c r="BU81" i="10"/>
  <c r="CV81" i="10" s="1"/>
  <c r="DS81" i="10" s="1"/>
  <c r="BU159" i="10"/>
  <c r="CV159" i="10" s="1"/>
  <c r="DS159" i="10" s="1"/>
  <c r="BU156" i="10"/>
  <c r="CV156" i="10" s="1"/>
  <c r="DS156" i="10" s="1"/>
  <c r="BU193" i="10"/>
  <c r="CV193" i="10" s="1"/>
  <c r="DS193" i="10" s="1"/>
  <c r="BU324" i="10"/>
  <c r="CV324" i="10" s="1"/>
  <c r="DS324" i="10" s="1"/>
  <c r="BU151" i="10"/>
  <c r="CV151" i="10" s="1"/>
  <c r="DS151" i="10" s="1"/>
  <c r="BU80" i="10"/>
  <c r="CV80" i="10" s="1"/>
  <c r="DS80" i="10" s="1"/>
  <c r="BU185" i="10"/>
  <c r="CV185" i="10" s="1"/>
  <c r="DS185" i="10" s="1"/>
  <c r="BU148" i="10"/>
  <c r="CV148" i="10" s="1"/>
  <c r="DS148" i="10" s="1"/>
  <c r="BU86" i="10"/>
  <c r="CV86" i="10" s="1"/>
  <c r="DS86" i="10" s="1"/>
  <c r="BU321" i="10"/>
  <c r="CV321" i="10" s="1"/>
  <c r="DS321" i="10" s="1"/>
  <c r="BU294" i="10"/>
  <c r="CV294" i="10" s="1"/>
  <c r="DS294" i="10" s="1"/>
  <c r="BU290" i="10"/>
  <c r="CV290" i="10" s="1"/>
  <c r="DS290" i="10" s="1"/>
  <c r="BU216" i="10"/>
  <c r="CV216" i="10" s="1"/>
  <c r="DS216" i="10" s="1"/>
  <c r="BU187" i="10"/>
  <c r="CV187" i="10" s="1"/>
  <c r="DS187" i="10" s="1"/>
  <c r="BU153" i="10"/>
  <c r="CV153" i="10" s="1"/>
  <c r="DS153" i="10" s="1"/>
  <c r="BU56" i="10"/>
  <c r="CV56" i="10" s="1"/>
  <c r="DS56" i="10" s="1"/>
  <c r="BU284" i="10"/>
  <c r="CV284" i="10" s="1"/>
  <c r="DS284" i="10" s="1"/>
  <c r="BU116" i="10"/>
  <c r="CV116" i="10" s="1"/>
  <c r="DS116" i="10" s="1"/>
  <c r="BU114" i="10"/>
  <c r="CV114" i="10" s="1"/>
  <c r="DS114" i="10" s="1"/>
  <c r="BU323" i="10"/>
  <c r="CV323" i="10" s="1"/>
  <c r="DS323" i="10" s="1"/>
  <c r="BU287" i="10"/>
  <c r="CV287" i="10" s="1"/>
  <c r="DS287" i="10" s="1"/>
  <c r="BU258" i="10"/>
  <c r="CV258" i="10" s="1"/>
  <c r="DS258" i="10" s="1"/>
  <c r="BU219" i="10"/>
  <c r="CV219" i="10" s="1"/>
  <c r="DS219" i="10" s="1"/>
  <c r="BU115" i="10"/>
  <c r="CV115" i="10" s="1"/>
  <c r="DS115" i="10" s="1"/>
  <c r="BU326" i="10"/>
  <c r="CV326" i="10" s="1"/>
  <c r="DS326" i="10" s="1"/>
  <c r="BU224" i="10"/>
  <c r="CV224" i="10" s="1"/>
  <c r="DS224" i="10" s="1"/>
  <c r="BU318" i="10"/>
  <c r="CV318" i="10" s="1"/>
  <c r="DS318" i="10" s="1"/>
  <c r="BU125" i="10"/>
  <c r="CV125" i="10" s="1"/>
  <c r="DS125" i="10" s="1"/>
  <c r="BU251" i="10"/>
  <c r="CV251" i="10" s="1"/>
  <c r="DS251" i="10" s="1"/>
  <c r="BU87" i="10"/>
  <c r="CV87" i="10" s="1"/>
  <c r="DS87" i="10" s="1"/>
  <c r="BU52" i="10"/>
  <c r="CV52" i="10" s="1"/>
  <c r="DS52" i="10" s="1"/>
  <c r="BU51" i="10"/>
  <c r="CV51" i="10" s="1"/>
  <c r="DS51" i="10" s="1"/>
  <c r="BU49" i="10"/>
  <c r="CV49" i="10" s="1"/>
  <c r="DS49" i="10" s="1"/>
  <c r="BU260" i="10"/>
  <c r="CV260" i="10" s="1"/>
  <c r="DS260" i="10" s="1"/>
  <c r="BU292" i="10"/>
  <c r="CV292" i="10" s="1"/>
  <c r="DS292" i="10" s="1"/>
  <c r="BU289" i="10"/>
  <c r="CV289" i="10" s="1"/>
  <c r="DS289" i="10" s="1"/>
  <c r="BU222" i="10"/>
  <c r="CV222" i="10" s="1"/>
  <c r="DS222" i="10" s="1"/>
  <c r="BU124" i="10"/>
  <c r="CV124" i="10" s="1"/>
  <c r="DS124" i="10" s="1"/>
  <c r="BU328" i="10"/>
  <c r="CV328" i="10" s="1"/>
  <c r="DS328" i="10" s="1"/>
  <c r="BU261" i="10"/>
  <c r="CV261" i="10" s="1"/>
  <c r="DS261" i="10" s="1"/>
  <c r="BU295" i="10"/>
  <c r="CV295" i="10" s="1"/>
  <c r="DS295" i="10" s="1"/>
  <c r="BU190" i="10"/>
  <c r="CV190" i="10" s="1"/>
  <c r="DS190" i="10" s="1"/>
  <c r="BU192" i="10"/>
  <c r="CV192" i="10" s="1"/>
  <c r="DS192" i="10" s="1"/>
  <c r="BU88" i="10"/>
  <c r="CV88" i="10" s="1"/>
  <c r="DS88" i="10" s="1"/>
  <c r="BU250" i="10"/>
  <c r="CV250" i="10" s="1"/>
  <c r="DS250" i="10" s="1"/>
  <c r="BU183" i="10"/>
  <c r="CV183" i="10" s="1"/>
  <c r="DS183" i="10" s="1"/>
  <c r="BU227" i="10"/>
  <c r="CV227" i="10" s="1"/>
  <c r="DS227" i="10" s="1"/>
  <c r="BU120" i="10"/>
  <c r="CV120" i="10" s="1"/>
  <c r="DS120" i="10" s="1"/>
  <c r="BU90" i="10"/>
  <c r="CV90" i="10" s="1"/>
  <c r="DS90" i="10" s="1"/>
  <c r="BU85" i="10"/>
  <c r="CV85" i="10" s="1"/>
  <c r="DS85" i="10" s="1"/>
  <c r="BU319" i="10"/>
  <c r="CV319" i="10" s="1"/>
  <c r="DS319" i="10" s="1"/>
  <c r="BU256" i="10"/>
  <c r="CV256" i="10" s="1"/>
  <c r="DS256" i="10" s="1"/>
  <c r="BU154" i="10"/>
  <c r="CV154" i="10" s="1"/>
  <c r="DS154" i="10" s="1"/>
  <c r="BU117" i="10"/>
  <c r="CV117" i="10" s="1"/>
  <c r="DS117" i="10" s="1"/>
  <c r="BU54" i="10"/>
  <c r="CV54" i="10" s="1"/>
  <c r="DS54" i="10" s="1"/>
  <c r="BU53" i="10"/>
  <c r="CV53" i="10" s="1"/>
  <c r="DS53" i="10" s="1"/>
  <c r="BU89" i="10"/>
  <c r="CV89" i="10" s="1"/>
  <c r="DS89" i="10" s="1"/>
  <c r="BU254" i="10"/>
  <c r="CV254" i="10" s="1"/>
  <c r="DS254" i="10" s="1"/>
  <c r="BU327" i="10"/>
  <c r="CV327" i="10" s="1"/>
  <c r="DS327" i="10" s="1"/>
  <c r="BU286" i="10"/>
  <c r="CV286" i="10" s="1"/>
  <c r="DS286" i="10" s="1"/>
  <c r="BU252" i="10"/>
  <c r="CV252" i="10" s="1"/>
  <c r="DS252" i="10" s="1"/>
  <c r="BU288" i="10"/>
  <c r="CV288" i="10" s="1"/>
  <c r="DS288" i="10" s="1"/>
  <c r="BU118" i="10"/>
  <c r="CV118" i="10" s="1"/>
  <c r="DS118" i="10" s="1"/>
  <c r="BU48" i="10"/>
  <c r="CV48" i="10" s="1"/>
  <c r="DS48" i="10" s="1"/>
  <c r="BU259" i="10"/>
  <c r="CV259" i="10" s="1"/>
  <c r="DS259" i="10" s="1"/>
  <c r="BU189" i="10"/>
  <c r="CV189" i="10" s="1"/>
  <c r="DS189" i="10" s="1"/>
  <c r="BU223" i="10"/>
  <c r="CV223" i="10" s="1"/>
  <c r="DS223" i="10" s="1"/>
  <c r="BU57" i="10"/>
  <c r="CV57" i="10" s="1"/>
  <c r="DS57" i="10" s="1"/>
  <c r="BU150" i="10"/>
  <c r="CV150" i="10" s="1"/>
  <c r="DS150" i="10" s="1"/>
  <c r="BU50" i="10"/>
  <c r="CV50" i="10" s="1"/>
  <c r="DS50" i="10" s="1"/>
  <c r="BU17" i="10"/>
  <c r="CV17" i="10" s="1"/>
  <c r="DS17" i="10" s="1"/>
  <c r="BU82" i="10"/>
  <c r="CV82" i="10" s="1"/>
  <c r="DS82" i="10" s="1"/>
  <c r="BU191" i="10"/>
  <c r="CV191" i="10" s="1"/>
  <c r="DS191" i="10" s="1"/>
  <c r="BU220" i="10"/>
  <c r="CV220" i="10" s="1"/>
  <c r="DS220" i="10" s="1"/>
  <c r="DN329" i="10"/>
  <c r="CZ329" i="10"/>
  <c r="DW329" i="10" s="1"/>
  <c r="AP329" i="10" s="1"/>
  <c r="DR329" i="10"/>
  <c r="CJ323" i="10"/>
  <c r="CY323" i="10" s="1"/>
  <c r="DV323" i="10" s="1"/>
  <c r="AO323" i="10" s="1"/>
  <c r="BI324" i="10"/>
  <c r="CZ323" i="10"/>
  <c r="DW323" i="10" s="1"/>
  <c r="AP323" i="10" s="1"/>
  <c r="DR323" i="10"/>
  <c r="CZ320" i="10"/>
  <c r="DW320" i="10" s="1"/>
  <c r="AP320" i="10" s="1"/>
  <c r="CZ325" i="10"/>
  <c r="DW325" i="10" s="1"/>
  <c r="AP325" i="10" s="1"/>
  <c r="CZ295" i="10"/>
  <c r="DW295" i="10" s="1"/>
  <c r="AP295" i="10" s="1"/>
  <c r="CZ289" i="10"/>
  <c r="DW289" i="10" s="1"/>
  <c r="AP289" i="10" s="1"/>
  <c r="CZ286" i="10"/>
  <c r="DW286" i="10" s="1"/>
  <c r="AP286" i="10" s="1"/>
  <c r="DR286" i="10"/>
  <c r="CJ288" i="10"/>
  <c r="CY288" i="10" s="1"/>
  <c r="DV288" i="10" s="1"/>
  <c r="AO288" i="10" s="1"/>
  <c r="BI289" i="10"/>
  <c r="BI254" i="10"/>
  <c r="CJ253" i="10"/>
  <c r="CY253" i="10" s="1"/>
  <c r="DV253" i="10" s="1"/>
  <c r="AO253" i="10" s="1"/>
  <c r="DR261" i="10"/>
  <c r="CZ261" i="10"/>
  <c r="DW261" i="10" s="1"/>
  <c r="AP261" i="10" s="1"/>
  <c r="CZ253" i="10"/>
  <c r="DW253" i="10" s="1"/>
  <c r="AP253" i="10" s="1"/>
  <c r="DP253" i="10"/>
  <c r="CZ252" i="10"/>
  <c r="DW252" i="10" s="1"/>
  <c r="AP252" i="10" s="1"/>
  <c r="BI220" i="10"/>
  <c r="CJ219" i="10"/>
  <c r="CY219" i="10" s="1"/>
  <c r="DV219" i="10" s="1"/>
  <c r="AO219" i="10" s="1"/>
  <c r="CZ223" i="10"/>
  <c r="DW223" i="10" s="1"/>
  <c r="AP223" i="10" s="1"/>
  <c r="CZ225" i="10"/>
  <c r="DW225" i="10" s="1"/>
  <c r="AP225" i="10" s="1"/>
  <c r="DR225" i="10"/>
  <c r="DR226" i="10"/>
  <c r="DN226" i="10"/>
  <c r="CZ226" i="10"/>
  <c r="DW226" i="10" s="1"/>
  <c r="AP226" i="10" s="1"/>
  <c r="CZ227" i="10"/>
  <c r="DW227" i="10" s="1"/>
  <c r="AP227" i="10" s="1"/>
  <c r="DR227" i="10"/>
  <c r="CZ189" i="10"/>
  <c r="DW189" i="10" s="1"/>
  <c r="AP189" i="10" s="1"/>
  <c r="DN189" i="10"/>
  <c r="BI186" i="10"/>
  <c r="CJ185" i="10"/>
  <c r="CY185" i="10" s="1"/>
  <c r="DV185" i="10" s="1"/>
  <c r="AO185" i="10" s="1"/>
  <c r="CZ192" i="10"/>
  <c r="DW192" i="10" s="1"/>
  <c r="AP192" i="10" s="1"/>
  <c r="CZ182" i="10"/>
  <c r="DW182" i="10" s="1"/>
  <c r="AP182" i="10" s="1"/>
  <c r="DR182" i="10"/>
  <c r="CZ184" i="10"/>
  <c r="DW184" i="10" s="1"/>
  <c r="AP184" i="10" s="1"/>
  <c r="DR184" i="10"/>
  <c r="CZ186" i="10"/>
  <c r="DW186" i="10" s="1"/>
  <c r="AP186" i="10" s="1"/>
  <c r="DR186" i="10"/>
  <c r="CZ158" i="10"/>
  <c r="DW158" i="10" s="1"/>
  <c r="AP158" i="10" s="1"/>
  <c r="DP158" i="10"/>
  <c r="CZ150" i="10"/>
  <c r="DW150" i="10" s="1"/>
  <c r="AP150" i="10" s="1"/>
  <c r="CZ159" i="10"/>
  <c r="DW159" i="10" s="1"/>
  <c r="AP159" i="10" s="1"/>
  <c r="CZ148" i="10"/>
  <c r="DW148" i="10" s="1"/>
  <c r="AP148" i="10" s="1"/>
  <c r="DR148" i="10"/>
  <c r="DN148" i="10"/>
  <c r="CZ155" i="10"/>
  <c r="DW155" i="10" s="1"/>
  <c r="AP155" i="10" s="1"/>
  <c r="DR155" i="10"/>
  <c r="BI152" i="10"/>
  <c r="CJ151" i="10"/>
  <c r="CY151" i="10" s="1"/>
  <c r="DV151" i="10" s="1"/>
  <c r="AO151" i="10" s="1"/>
  <c r="CZ119" i="10"/>
  <c r="DW119" i="10" s="1"/>
  <c r="AP119" i="10" s="1"/>
  <c r="DR119" i="10"/>
  <c r="BI118" i="10"/>
  <c r="CJ117" i="10"/>
  <c r="CY117" i="10" s="1"/>
  <c r="DV117" i="10" s="1"/>
  <c r="AO117" i="10" s="1"/>
  <c r="CZ116" i="10"/>
  <c r="DW116" i="10" s="1"/>
  <c r="AP116" i="10" s="1"/>
  <c r="CZ87" i="10"/>
  <c r="DW87" i="10" s="1"/>
  <c r="AP87" i="10" s="1"/>
  <c r="CJ85" i="10"/>
  <c r="CY85" i="10" s="1"/>
  <c r="DV85" i="10" s="1"/>
  <c r="AO85" i="10" s="1"/>
  <c r="BI86" i="10"/>
  <c r="CZ83" i="10"/>
  <c r="DW83" i="10" s="1"/>
  <c r="AP83" i="10" s="1"/>
  <c r="DR83" i="10"/>
  <c r="CZ86" i="10"/>
  <c r="DW86" i="10" s="1"/>
  <c r="AP86" i="10" s="1"/>
  <c r="DR86" i="10"/>
  <c r="CZ82" i="10"/>
  <c r="DW82" i="10" s="1"/>
  <c r="AP82" i="10" s="1"/>
  <c r="CZ54" i="10"/>
  <c r="DW54" i="10" s="1"/>
  <c r="AP54" i="10" s="1"/>
  <c r="CZ53" i="10"/>
  <c r="DW53" i="10" s="1"/>
  <c r="AP53" i="10" s="1"/>
  <c r="DR53" i="10"/>
  <c r="CZ55" i="10"/>
  <c r="DW55" i="10" s="1"/>
  <c r="AP55" i="10" s="1"/>
  <c r="DR55" i="10"/>
  <c r="CZ52" i="10"/>
  <c r="DW52" i="10" s="1"/>
  <c r="AP52" i="10" s="1"/>
  <c r="DP52" i="10"/>
  <c r="DN52" i="10"/>
  <c r="DO52" i="10"/>
  <c r="CZ48" i="10"/>
  <c r="DW48" i="10" s="1"/>
  <c r="AP48" i="10" s="1"/>
  <c r="BI49" i="10"/>
  <c r="CJ48" i="10"/>
  <c r="CY48" i="10" s="1"/>
  <c r="DV48" i="10" s="1"/>
  <c r="AO48" i="10" s="1"/>
  <c r="BU14" i="10"/>
  <c r="CV14" i="10" s="1"/>
  <c r="DS14" i="10" s="1"/>
  <c r="CP7" i="10"/>
  <c r="DR320" i="10" s="1"/>
  <c r="BJ14" i="10"/>
  <c r="CK14" i="10" s="1"/>
  <c r="CZ14" i="10" s="1"/>
  <c r="DW14" i="10" s="1"/>
  <c r="AP14" i="10" s="1"/>
  <c r="CN6" i="10"/>
  <c r="CO7" i="10"/>
  <c r="CM6" i="10"/>
  <c r="CL7" i="10"/>
  <c r="DN150" i="10" s="1"/>
  <c r="CN7" i="10"/>
  <c r="DP182" i="10" s="1"/>
  <c r="CP6" i="10"/>
  <c r="CK6" i="10"/>
  <c r="BU18" i="10"/>
  <c r="CV18" i="10" s="1"/>
  <c r="DS18" i="10" s="1"/>
  <c r="BU15" i="10"/>
  <c r="CV15" i="10" s="1"/>
  <c r="DS15" i="10" s="1"/>
  <c r="BI14" i="10"/>
  <c r="DG14" i="10"/>
  <c r="BJ15" i="10"/>
  <c r="CK15" i="10" s="1"/>
  <c r="CZ15" i="10" s="1"/>
  <c r="DW15" i="10" s="1"/>
  <c r="AP15" i="10" s="1"/>
  <c r="DG15" i="10"/>
  <c r="BJ16" i="10"/>
  <c r="CK16" i="10" s="1"/>
  <c r="CZ16" i="10" s="1"/>
  <c r="DW16" i="10" s="1"/>
  <c r="AP16" i="10" s="1"/>
  <c r="DF15" i="10"/>
  <c r="CO15" i="10"/>
  <c r="DD15" i="10" s="1"/>
  <c r="EA15" i="10" s="1"/>
  <c r="BJ19" i="10"/>
  <c r="CK19" i="10" s="1"/>
  <c r="CZ19" i="10" s="1"/>
  <c r="DW19" i="10" s="1"/>
  <c r="AP19" i="10" s="1"/>
  <c r="CO6" i="10"/>
  <c r="BU22" i="10"/>
  <c r="CV22" i="10" s="1"/>
  <c r="DS22" i="10" s="1"/>
  <c r="BU19" i="10"/>
  <c r="CV19" i="10" s="1"/>
  <c r="DS19" i="10" s="1"/>
  <c r="BJ12" i="10"/>
  <c r="CK12" i="10" s="1"/>
  <c r="BU13" i="10"/>
  <c r="CV13" i="10" s="1"/>
  <c r="DS13" i="10" s="1"/>
  <c r="CM7" i="10"/>
  <c r="CL6" i="10"/>
  <c r="DI14" i="10"/>
  <c r="DH21" i="10"/>
  <c r="DH23" i="10"/>
  <c r="DH22" i="10"/>
  <c r="DG22" i="10"/>
  <c r="DG23" i="10"/>
  <c r="DH16" i="10"/>
  <c r="DI21" i="10"/>
  <c r="DI22" i="10"/>
  <c r="DI23" i="10"/>
  <c r="BU23" i="10"/>
  <c r="CV23" i="10" s="1"/>
  <c r="DS23" i="10" s="1"/>
  <c r="DF23" i="10"/>
  <c r="DF22" i="10"/>
  <c r="BG12" i="10"/>
  <c r="DE17" i="10" s="1"/>
  <c r="DH18" i="10"/>
  <c r="DG16" i="10"/>
  <c r="DH19" i="10"/>
  <c r="CN14" i="10"/>
  <c r="DC14" i="10" s="1"/>
  <c r="DZ14" i="10" s="1"/>
  <c r="DF13" i="10"/>
  <c r="DG20" i="10"/>
  <c r="DF19" i="10"/>
  <c r="DF14" i="10"/>
  <c r="DG19" i="10"/>
  <c r="CN16" i="10"/>
  <c r="DC16" i="10" s="1"/>
  <c r="DZ16" i="10" s="1"/>
  <c r="DI18" i="10"/>
  <c r="DG18" i="10"/>
  <c r="DF16" i="10"/>
  <c r="DH20" i="10"/>
  <c r="DF18" i="10"/>
  <c r="CN19" i="10"/>
  <c r="DC19" i="10" s="1"/>
  <c r="DZ19" i="10" s="1"/>
  <c r="CO17" i="10"/>
  <c r="DD17" i="10" s="1"/>
  <c r="EA17" i="10" s="1"/>
  <c r="DH14" i="10"/>
  <c r="DI13" i="10"/>
  <c r="CO14" i="10"/>
  <c r="DD14" i="10" s="1"/>
  <c r="EA14" i="10" s="1"/>
  <c r="DI20" i="10"/>
  <c r="DF20" i="10"/>
  <c r="CO19" i="10"/>
  <c r="DD19" i="10" s="1"/>
  <c r="EA19" i="10" s="1"/>
  <c r="DG21" i="10"/>
  <c r="BJ18" i="10"/>
  <c r="CK18" i="10" s="1"/>
  <c r="DI12" i="10"/>
  <c r="CN12" i="10"/>
  <c r="DC12" i="10" s="1"/>
  <c r="DZ12" i="10" s="1"/>
  <c r="BJ17" i="10"/>
  <c r="CK17" i="10" s="1"/>
  <c r="CZ17" i="10" s="1"/>
  <c r="DW17" i="10" s="1"/>
  <c r="AP17" i="10" s="1"/>
  <c r="DI19" i="10"/>
  <c r="DH13" i="10"/>
  <c r="DG13" i="10"/>
  <c r="DF21" i="10"/>
  <c r="DH12" i="10"/>
  <c r="DI17" i="10"/>
  <c r="DI15" i="10"/>
  <c r="DG12" i="10"/>
  <c r="DH17" i="10"/>
  <c r="DH15" i="10"/>
  <c r="DF12" i="10"/>
  <c r="BU12" i="10"/>
  <c r="CV12" i="10" s="1"/>
  <c r="DS12" i="10" s="1"/>
  <c r="BU20" i="10"/>
  <c r="CV20" i="10" s="1"/>
  <c r="DS20" i="10" s="1"/>
  <c r="CO20" i="10"/>
  <c r="DD20" i="10" s="1"/>
  <c r="EA20" i="10" s="1"/>
  <c r="BJ20" i="10"/>
  <c r="CK20" i="10" s="1"/>
  <c r="BU21" i="10"/>
  <c r="CV21" i="10" s="1"/>
  <c r="DS21" i="10" s="1"/>
  <c r="CO21" i="10"/>
  <c r="DD21" i="10" s="1"/>
  <c r="EA21" i="10" s="1"/>
  <c r="BJ21" i="10"/>
  <c r="CK21" i="10" s="1"/>
  <c r="BU16" i="10"/>
  <c r="CV16" i="10" s="1"/>
  <c r="DS16" i="10" s="1"/>
  <c r="CK7" i="10"/>
  <c r="BJ13" i="10"/>
  <c r="CK13" i="10" s="1"/>
  <c r="DR54" i="10" l="1"/>
  <c r="DR192" i="10"/>
  <c r="DR223" i="10"/>
  <c r="EG223" i="10" s="1"/>
  <c r="AV223" i="10" s="1"/>
  <c r="DR289" i="10"/>
  <c r="DR159" i="10"/>
  <c r="DR295" i="10"/>
  <c r="DR87" i="10"/>
  <c r="EG87" i="10" s="1"/>
  <c r="AV87" i="10" s="1"/>
  <c r="DR48" i="10"/>
  <c r="DR252" i="10"/>
  <c r="DR325" i="10"/>
  <c r="EG325" i="10" s="1"/>
  <c r="AV325" i="10" s="1"/>
  <c r="DR116" i="10"/>
  <c r="EG116" i="10" s="1"/>
  <c r="AV116" i="10" s="1"/>
  <c r="DR150" i="10"/>
  <c r="EG150" i="10" s="1"/>
  <c r="AV150" i="10" s="1"/>
  <c r="DR189" i="10"/>
  <c r="EG189" i="10" s="1"/>
  <c r="AV189" i="10" s="1"/>
  <c r="DR253" i="10"/>
  <c r="EG253" i="10" s="1"/>
  <c r="AV253" i="10" s="1"/>
  <c r="DR52" i="10"/>
  <c r="EG52" i="10" s="1"/>
  <c r="AV52" i="10" s="1"/>
  <c r="DR82" i="10"/>
  <c r="EG82" i="10" s="1"/>
  <c r="AV82" i="10" s="1"/>
  <c r="DR158" i="10"/>
  <c r="EG158" i="10" s="1"/>
  <c r="AV158" i="10" s="1"/>
  <c r="EG159" i="10"/>
  <c r="AV159" i="10" s="1"/>
  <c r="AV86" i="10"/>
  <c r="EG86" i="10"/>
  <c r="EG148" i="10"/>
  <c r="AV148" i="10" s="1"/>
  <c r="EG155" i="10"/>
  <c r="AV155" i="10" s="1"/>
  <c r="EG329" i="10"/>
  <c r="AV329" i="10" s="1"/>
  <c r="EG192" i="10"/>
  <c r="AV192" i="10" s="1"/>
  <c r="EG286" i="10"/>
  <c r="AV286" i="10" s="1"/>
  <c r="EG184" i="10"/>
  <c r="AV184" i="10" s="1"/>
  <c r="EG55" i="10"/>
  <c r="AV55" i="10" s="1"/>
  <c r="EG53" i="10"/>
  <c r="AV53" i="10" s="1"/>
  <c r="EG54" i="10"/>
  <c r="AV54" i="10" s="1"/>
  <c r="EG289" i="10"/>
  <c r="AV289" i="10" s="1"/>
  <c r="EG48" i="10"/>
  <c r="AV48" i="10" s="1"/>
  <c r="EG320" i="10"/>
  <c r="AV320" i="10" s="1"/>
  <c r="EG186" i="10"/>
  <c r="AV186" i="10" s="1"/>
  <c r="EG225" i="10"/>
  <c r="AV225" i="10" s="1"/>
  <c r="EG295" i="10"/>
  <c r="AV295" i="10" s="1"/>
  <c r="EG252" i="10"/>
  <c r="AV252" i="10" s="1"/>
  <c r="EG261" i="10"/>
  <c r="AV261" i="10" s="1"/>
  <c r="EG83" i="10"/>
  <c r="AV83" i="10" s="1"/>
  <c r="EG226" i="10"/>
  <c r="AV226" i="10" s="1"/>
  <c r="EG182" i="10"/>
  <c r="AV182" i="10" s="1"/>
  <c r="EG119" i="10"/>
  <c r="AV119" i="10" s="1"/>
  <c r="EG227" i="10"/>
  <c r="AV227" i="10" s="1"/>
  <c r="EG323" i="10"/>
  <c r="AV323" i="10" s="1"/>
  <c r="DR318" i="10"/>
  <c r="EG318" i="10" s="1"/>
  <c r="AV318" i="10" s="1"/>
  <c r="DR84" i="10"/>
  <c r="EG84" i="10" s="1"/>
  <c r="AV84" i="10" s="1"/>
  <c r="DR124" i="10"/>
  <c r="EG124" i="10" s="1"/>
  <c r="AV124" i="10" s="1"/>
  <c r="DR250" i="10"/>
  <c r="DR153" i="10"/>
  <c r="DR85" i="10"/>
  <c r="EG85" i="10" s="1"/>
  <c r="AV85" i="10" s="1"/>
  <c r="DR121" i="10"/>
  <c r="DR291" i="10"/>
  <c r="EG291" i="10" s="1"/>
  <c r="AV291" i="10" s="1"/>
  <c r="DR257" i="10"/>
  <c r="DR193" i="10"/>
  <c r="DR328" i="10"/>
  <c r="DR255" i="10"/>
  <c r="DR294" i="10"/>
  <c r="DR218" i="10"/>
  <c r="DR125" i="10"/>
  <c r="DR284" i="10"/>
  <c r="DR219" i="10"/>
  <c r="DR191" i="10"/>
  <c r="DR156" i="10"/>
  <c r="DR88" i="10"/>
  <c r="DR188" i="10"/>
  <c r="DR220" i="10"/>
  <c r="DR251" i="10"/>
  <c r="DR319" i="10"/>
  <c r="DR46" i="10"/>
  <c r="DR90" i="10"/>
  <c r="DR258" i="10"/>
  <c r="DR152" i="10"/>
  <c r="DR114" i="10"/>
  <c r="DR327" i="10"/>
  <c r="DR115" i="10"/>
  <c r="DR293" i="10"/>
  <c r="DR81" i="10"/>
  <c r="DR80" i="10"/>
  <c r="DR185" i="10"/>
  <c r="DR322" i="10"/>
  <c r="DR120" i="10"/>
  <c r="DR256" i="10"/>
  <c r="DR260" i="10"/>
  <c r="DR118" i="10"/>
  <c r="DR91" i="10"/>
  <c r="DR259" i="10"/>
  <c r="DR217" i="10"/>
  <c r="DR287" i="10"/>
  <c r="DR157" i="10"/>
  <c r="DR324" i="10"/>
  <c r="DR221" i="10"/>
  <c r="DR117" i="10"/>
  <c r="DR151" i="10"/>
  <c r="DR216" i="10"/>
  <c r="DR57" i="10"/>
  <c r="DR321" i="10"/>
  <c r="DR288" i="10"/>
  <c r="DR222" i="10"/>
  <c r="DR154" i="10"/>
  <c r="DR89" i="10"/>
  <c r="DR50" i="10"/>
  <c r="DR326" i="10"/>
  <c r="DR49" i="10"/>
  <c r="DR122" i="10"/>
  <c r="DR187" i="10"/>
  <c r="DR56" i="10"/>
  <c r="DR254" i="10"/>
  <c r="DR123" i="10"/>
  <c r="DR292" i="10"/>
  <c r="DR149" i="10"/>
  <c r="DR224" i="10"/>
  <c r="DR285" i="10"/>
  <c r="DR47" i="10"/>
  <c r="DR290" i="10"/>
  <c r="DR190" i="10"/>
  <c r="DR51" i="10"/>
  <c r="DR183" i="10"/>
  <c r="DQ226" i="10"/>
  <c r="DQ289" i="10"/>
  <c r="DQ227" i="10"/>
  <c r="DQ48" i="10"/>
  <c r="DQ150" i="10"/>
  <c r="DQ286" i="10"/>
  <c r="DP226" i="10"/>
  <c r="DP329" i="10"/>
  <c r="DP295" i="10"/>
  <c r="EE295" i="10" s="1"/>
  <c r="AT295" i="10" s="1"/>
  <c r="DP325" i="10"/>
  <c r="EE325" i="10" s="1"/>
  <c r="AT325" i="10" s="1"/>
  <c r="DQ186" i="10"/>
  <c r="EF186" i="10" s="1"/>
  <c r="AU186" i="10" s="1"/>
  <c r="DP223" i="10"/>
  <c r="EE223" i="10" s="1"/>
  <c r="AT223" i="10" s="1"/>
  <c r="DP53" i="10"/>
  <c r="DP261" i="10"/>
  <c r="EE261" i="10" s="1"/>
  <c r="AT261" i="10" s="1"/>
  <c r="DP186" i="10"/>
  <c r="EE186" i="10" s="1"/>
  <c r="AT186" i="10" s="1"/>
  <c r="DP320" i="10"/>
  <c r="EE320" i="10" s="1"/>
  <c r="AT320" i="10" s="1"/>
  <c r="DP54" i="10"/>
  <c r="EE54" i="10" s="1"/>
  <c r="AT54" i="10" s="1"/>
  <c r="DP150" i="10"/>
  <c r="EE150" i="10" s="1"/>
  <c r="AT150" i="10" s="1"/>
  <c r="DP155" i="10"/>
  <c r="EE155" i="10" s="1"/>
  <c r="AT155" i="10" s="1"/>
  <c r="DQ325" i="10"/>
  <c r="EF325" i="10" s="1"/>
  <c r="AU325" i="10" s="1"/>
  <c r="DP189" i="10"/>
  <c r="EE189" i="10" s="1"/>
  <c r="AT189" i="10" s="1"/>
  <c r="DP116" i="10"/>
  <c r="EE116" i="10" s="1"/>
  <c r="AT116" i="10" s="1"/>
  <c r="DP159" i="10"/>
  <c r="EE159" i="10" s="1"/>
  <c r="AT159" i="10" s="1"/>
  <c r="DP227" i="10"/>
  <c r="EE227" i="10" s="1"/>
  <c r="AT227" i="10" s="1"/>
  <c r="DP48" i="10"/>
  <c r="EE48" i="10" s="1"/>
  <c r="AT48" i="10" s="1"/>
  <c r="DQ182" i="10"/>
  <c r="EF182" i="10" s="1"/>
  <c r="AU182" i="10" s="1"/>
  <c r="DP289" i="10"/>
  <c r="EE289" i="10" s="1"/>
  <c r="AT289" i="10" s="1"/>
  <c r="DP87" i="10"/>
  <c r="EE87" i="10" s="1"/>
  <c r="AT87" i="10" s="1"/>
  <c r="DP225" i="10"/>
  <c r="DP86" i="10"/>
  <c r="EE86" i="10" s="1"/>
  <c r="AT86" i="10" s="1"/>
  <c r="DP184" i="10"/>
  <c r="EE184" i="10" s="1"/>
  <c r="AT184" i="10" s="1"/>
  <c r="DP286" i="10"/>
  <c r="DP252" i="10"/>
  <c r="DP323" i="10"/>
  <c r="EE323" i="10" s="1"/>
  <c r="AT323" i="10" s="1"/>
  <c r="DP119" i="10"/>
  <c r="DQ253" i="10"/>
  <c r="EE53" i="10"/>
  <c r="AT53" i="10" s="1"/>
  <c r="EE225" i="10"/>
  <c r="AT225" i="10" s="1"/>
  <c r="EE252" i="10"/>
  <c r="AT252" i="10" s="1"/>
  <c r="EE253" i="10"/>
  <c r="AT253" i="10" s="1"/>
  <c r="EE52" i="10"/>
  <c r="AT52" i="10" s="1"/>
  <c r="EE158" i="10"/>
  <c r="AT158" i="10" s="1"/>
  <c r="EE286" i="10"/>
  <c r="AT286" i="10" s="1"/>
  <c r="EE119" i="10"/>
  <c r="AT119" i="10" s="1"/>
  <c r="EE226" i="10"/>
  <c r="AT226" i="10" s="1"/>
  <c r="DQ158" i="10"/>
  <c r="DQ295" i="10"/>
  <c r="DP82" i="10"/>
  <c r="EE329" i="10"/>
  <c r="AT329" i="10" s="1"/>
  <c r="EE182" i="10"/>
  <c r="AT182" i="10" s="1"/>
  <c r="DP148" i="10"/>
  <c r="DP192" i="10"/>
  <c r="DP55" i="10"/>
  <c r="DP83" i="10"/>
  <c r="DO223" i="10"/>
  <c r="DO320" i="10"/>
  <c r="DO150" i="10"/>
  <c r="DO189" i="10"/>
  <c r="DO323" i="10"/>
  <c r="DO53" i="10"/>
  <c r="DO83" i="10"/>
  <c r="DO286" i="10"/>
  <c r="DO148" i="10"/>
  <c r="DO325" i="10"/>
  <c r="ED325" i="10" s="1"/>
  <c r="AS325" i="10" s="1"/>
  <c r="DN295" i="10"/>
  <c r="DN119" i="10"/>
  <c r="EC119" i="10" s="1"/>
  <c r="AR119" i="10" s="1"/>
  <c r="DN323" i="10"/>
  <c r="DN320" i="10"/>
  <c r="EC320" i="10" s="1"/>
  <c r="AR320" i="10" s="1"/>
  <c r="DN87" i="10"/>
  <c r="DN159" i="10"/>
  <c r="EC159" i="10" s="1"/>
  <c r="AR159" i="10" s="1"/>
  <c r="DN186" i="10"/>
  <c r="EC186" i="10" s="1"/>
  <c r="AR186" i="10" s="1"/>
  <c r="DN182" i="10"/>
  <c r="EC182" i="10" s="1"/>
  <c r="AR182" i="10" s="1"/>
  <c r="DN155" i="10"/>
  <c r="EC155" i="10" s="1"/>
  <c r="AR155" i="10" s="1"/>
  <c r="DN223" i="10"/>
  <c r="DN289" i="10"/>
  <c r="EC289" i="10" s="1"/>
  <c r="AR289" i="10" s="1"/>
  <c r="DN225" i="10"/>
  <c r="EC225" i="10" s="1"/>
  <c r="AR225" i="10" s="1"/>
  <c r="DN286" i="10"/>
  <c r="EC286" i="10" s="1"/>
  <c r="AR286" i="10" s="1"/>
  <c r="DN261" i="10"/>
  <c r="EC261" i="10" s="1"/>
  <c r="AR261" i="10" s="1"/>
  <c r="DN325" i="10"/>
  <c r="EC325" i="10" s="1"/>
  <c r="AR325" i="10" s="1"/>
  <c r="DN86" i="10"/>
  <c r="EC86" i="10" s="1"/>
  <c r="AR86" i="10" s="1"/>
  <c r="DN48" i="10"/>
  <c r="EC48" i="10" s="1"/>
  <c r="AR48" i="10" s="1"/>
  <c r="DN53" i="10"/>
  <c r="EC53" i="10"/>
  <c r="AR53" i="10" s="1"/>
  <c r="EC223" i="10"/>
  <c r="AR223" i="10" s="1"/>
  <c r="EC189" i="10"/>
  <c r="AR189" i="10" s="1"/>
  <c r="EC150" i="10"/>
  <c r="AR150" i="10" s="1"/>
  <c r="EC87" i="10"/>
  <c r="AR87" i="10" s="1"/>
  <c r="EC329" i="10"/>
  <c r="AR329" i="10" s="1"/>
  <c r="EC226" i="10"/>
  <c r="AR226" i="10" s="1"/>
  <c r="DN192" i="10"/>
  <c r="EC295" i="10"/>
  <c r="AR295" i="10" s="1"/>
  <c r="EC52" i="10"/>
  <c r="AR52" i="10" s="1"/>
  <c r="DO252" i="10"/>
  <c r="DN158" i="10"/>
  <c r="ED52" i="10"/>
  <c r="AS52" i="10" s="1"/>
  <c r="EC148" i="10"/>
  <c r="AR148" i="10" s="1"/>
  <c r="EC323" i="10"/>
  <c r="AR323" i="10" s="1"/>
  <c r="DN252" i="10"/>
  <c r="DN54" i="10"/>
  <c r="DN82" i="10"/>
  <c r="DN184" i="10"/>
  <c r="DN116" i="10"/>
  <c r="DN227" i="10"/>
  <c r="DN55" i="10"/>
  <c r="DN83" i="10"/>
  <c r="DO119" i="10"/>
  <c r="DN253" i="10"/>
  <c r="DM159" i="10"/>
  <c r="EB159" i="10" s="1"/>
  <c r="AQ159" i="10" s="1"/>
  <c r="DM325" i="10"/>
  <c r="EB325" i="10" s="1"/>
  <c r="AQ325" i="10" s="1"/>
  <c r="DM155" i="10"/>
  <c r="EB155" i="10" s="1"/>
  <c r="AQ155" i="10" s="1"/>
  <c r="DM253" i="10"/>
  <c r="EB253" i="10" s="1"/>
  <c r="AQ253" i="10" s="1"/>
  <c r="DM184" i="10"/>
  <c r="DM323" i="10"/>
  <c r="EB323" i="10" s="1"/>
  <c r="AQ323" i="10" s="1"/>
  <c r="DM55" i="10"/>
  <c r="DM54" i="10"/>
  <c r="EB54" i="10" s="1"/>
  <c r="AQ54" i="10" s="1"/>
  <c r="DM119" i="10"/>
  <c r="EB119" i="10" s="1"/>
  <c r="AQ119" i="10" s="1"/>
  <c r="DM157" i="10"/>
  <c r="EB157" i="10" s="1"/>
  <c r="AQ157" i="10" s="1"/>
  <c r="DM221" i="10"/>
  <c r="DM91" i="10"/>
  <c r="DM46" i="10"/>
  <c r="DM47" i="10"/>
  <c r="EB47" i="10" s="1"/>
  <c r="AQ47" i="10" s="1"/>
  <c r="DM121" i="10"/>
  <c r="EB121" i="10" s="1"/>
  <c r="AQ121" i="10" s="1"/>
  <c r="DM322" i="10"/>
  <c r="EB322" i="10" s="1"/>
  <c r="AQ322" i="10" s="1"/>
  <c r="DM291" i="10"/>
  <c r="EB291" i="10" s="1"/>
  <c r="AQ291" i="10" s="1"/>
  <c r="DM192" i="10"/>
  <c r="EB192" i="10" s="1"/>
  <c r="AQ192" i="10" s="1"/>
  <c r="DM218" i="10"/>
  <c r="DM158" i="10"/>
  <c r="EB158" i="10" s="1"/>
  <c r="AQ158" i="10" s="1"/>
  <c r="DM289" i="10"/>
  <c r="EB289" i="10" s="1"/>
  <c r="AQ289" i="10" s="1"/>
  <c r="DM261" i="10"/>
  <c r="EB261" i="10" s="1"/>
  <c r="AQ261" i="10" s="1"/>
  <c r="DM189" i="10"/>
  <c r="EB189" i="10" s="1"/>
  <c r="AQ189" i="10" s="1"/>
  <c r="DM224" i="10"/>
  <c r="EB224" i="10" s="1"/>
  <c r="AQ224" i="10" s="1"/>
  <c r="DM115" i="10"/>
  <c r="EB115" i="10" s="1"/>
  <c r="AQ115" i="10" s="1"/>
  <c r="DM153" i="10"/>
  <c r="EB153" i="10" s="1"/>
  <c r="AQ153" i="10" s="1"/>
  <c r="DM86" i="10"/>
  <c r="EB86" i="10" s="1"/>
  <c r="AQ86" i="10" s="1"/>
  <c r="DM148" i="10"/>
  <c r="EB148" i="10" s="1"/>
  <c r="AQ148" i="10" s="1"/>
  <c r="DM116" i="10"/>
  <c r="EB116" i="10" s="1"/>
  <c r="AQ116" i="10" s="1"/>
  <c r="DM57" i="10"/>
  <c r="EB57" i="10" s="1"/>
  <c r="AQ57" i="10" s="1"/>
  <c r="DQ329" i="10"/>
  <c r="DQ320" i="10"/>
  <c r="CJ324" i="10"/>
  <c r="CY324" i="10" s="1"/>
  <c r="DV324" i="10" s="1"/>
  <c r="AO324" i="10" s="1"/>
  <c r="BI325" i="10"/>
  <c r="DM320" i="10"/>
  <c r="DO329" i="10"/>
  <c r="CJ289" i="10"/>
  <c r="CY289" i="10" s="1"/>
  <c r="DV289" i="10" s="1"/>
  <c r="AO289" i="10" s="1"/>
  <c r="BI290" i="10"/>
  <c r="DO295" i="10"/>
  <c r="DO289" i="10"/>
  <c r="DM252" i="10"/>
  <c r="CJ254" i="10"/>
  <c r="CY254" i="10" s="1"/>
  <c r="DV254" i="10" s="1"/>
  <c r="AO254" i="10" s="1"/>
  <c r="BI255" i="10"/>
  <c r="DO226" i="10"/>
  <c r="BI221" i="10"/>
  <c r="CJ220" i="10"/>
  <c r="CY220" i="10" s="1"/>
  <c r="DV220" i="10" s="1"/>
  <c r="AO220" i="10" s="1"/>
  <c r="DQ225" i="10"/>
  <c r="DM223" i="10"/>
  <c r="DM225" i="10"/>
  <c r="CJ186" i="10"/>
  <c r="CY186" i="10" s="1"/>
  <c r="DV186" i="10" s="1"/>
  <c r="AO186" i="10" s="1"/>
  <c r="BI187" i="10"/>
  <c r="DO184" i="10"/>
  <c r="DM150" i="10"/>
  <c r="DM82" i="10"/>
  <c r="DQ119" i="10"/>
  <c r="DO155" i="10"/>
  <c r="CJ152" i="10"/>
  <c r="CY152" i="10" s="1"/>
  <c r="DV152" i="10" s="1"/>
  <c r="AO152" i="10" s="1"/>
  <c r="BI153" i="10"/>
  <c r="DM83" i="10"/>
  <c r="CJ118" i="10"/>
  <c r="CY118" i="10" s="1"/>
  <c r="DV118" i="10" s="1"/>
  <c r="AO118" i="10" s="1"/>
  <c r="BI119" i="10"/>
  <c r="DM89" i="10"/>
  <c r="DQ82" i="10"/>
  <c r="BI87" i="10"/>
  <c r="CJ86" i="10"/>
  <c r="CY86" i="10" s="1"/>
  <c r="DV86" i="10" s="1"/>
  <c r="AO86" i="10" s="1"/>
  <c r="DQ87" i="10"/>
  <c r="BI50" i="10"/>
  <c r="CJ49" i="10"/>
  <c r="CY49" i="10" s="1"/>
  <c r="DV49" i="10" s="1"/>
  <c r="AO49" i="10" s="1"/>
  <c r="DM48" i="10"/>
  <c r="DQ54" i="10"/>
  <c r="DQ52" i="10"/>
  <c r="DO54" i="10"/>
  <c r="DN15" i="10"/>
  <c r="DN12" i="10"/>
  <c r="DN19" i="10"/>
  <c r="DP15" i="10"/>
  <c r="DP16" i="10"/>
  <c r="DP12" i="10"/>
  <c r="DP19" i="10"/>
  <c r="CZ12" i="10"/>
  <c r="DW12" i="10" s="1"/>
  <c r="AP12" i="10" s="1"/>
  <c r="DR12" i="10"/>
  <c r="DE21" i="10"/>
  <c r="DN18" i="10"/>
  <c r="DR14" i="10"/>
  <c r="DR16" i="10"/>
  <c r="DE19" i="10"/>
  <c r="DR15" i="10"/>
  <c r="DP14" i="10"/>
  <c r="DE20" i="10"/>
  <c r="DQ14" i="10"/>
  <c r="DE16" i="10"/>
  <c r="DN16" i="10"/>
  <c r="DN17" i="10"/>
  <c r="DR19" i="10"/>
  <c r="DE14" i="10"/>
  <c r="CJ14" i="10"/>
  <c r="CY14" i="10" s="1"/>
  <c r="DV14" i="10" s="1"/>
  <c r="AO14" i="10" s="1"/>
  <c r="BI15" i="10"/>
  <c r="DR23" i="10"/>
  <c r="DN23" i="10"/>
  <c r="DP23" i="10"/>
  <c r="DR17" i="10"/>
  <c r="DR18" i="10"/>
  <c r="DN22" i="10"/>
  <c r="DP18" i="10"/>
  <c r="DE23" i="10"/>
  <c r="DE22" i="10"/>
  <c r="DE15" i="10"/>
  <c r="DE13" i="10"/>
  <c r="DE18" i="10"/>
  <c r="DR22" i="10"/>
  <c r="CZ18" i="10"/>
  <c r="DW18" i="10" s="1"/>
  <c r="AP18" i="10" s="1"/>
  <c r="DP22" i="10"/>
  <c r="DP17" i="10"/>
  <c r="DN21" i="10"/>
  <c r="DP21" i="10"/>
  <c r="DR21" i="10"/>
  <c r="CZ21" i="10"/>
  <c r="DW21" i="10" s="1"/>
  <c r="AP21" i="10" s="1"/>
  <c r="DM17" i="10"/>
  <c r="EB17" i="10" s="1"/>
  <c r="AQ17" i="10" s="1"/>
  <c r="DP20" i="10"/>
  <c r="DR20" i="10"/>
  <c r="CZ20" i="10"/>
  <c r="DW20" i="10" s="1"/>
  <c r="AP20" i="10" s="1"/>
  <c r="DN20" i="10"/>
  <c r="DN13" i="10"/>
  <c r="DO13" i="10"/>
  <c r="DP13" i="10"/>
  <c r="DR13" i="10"/>
  <c r="CZ13" i="10"/>
  <c r="DW13" i="10" s="1"/>
  <c r="AP13" i="10" s="1"/>
  <c r="DN14" i="10"/>
  <c r="EG90" i="10" l="1"/>
  <c r="AV90" i="10" s="1"/>
  <c r="EG114" i="10"/>
  <c r="AV114" i="10" s="1"/>
  <c r="EG14" i="10"/>
  <c r="AV14" i="10" s="1"/>
  <c r="EG149" i="10"/>
  <c r="AV149" i="10" s="1"/>
  <c r="EG157" i="10"/>
  <c r="AV157" i="10" s="1"/>
  <c r="EG217" i="10"/>
  <c r="AV217" i="10" s="1"/>
  <c r="EG187" i="10"/>
  <c r="AV187" i="10" s="1"/>
  <c r="EG91" i="10"/>
  <c r="AV91" i="10" s="1"/>
  <c r="EG188" i="10"/>
  <c r="AV188" i="10" s="1"/>
  <c r="EG327" i="10"/>
  <c r="AV327" i="10" s="1"/>
  <c r="EG47" i="10"/>
  <c r="AV47" i="10" s="1"/>
  <c r="EG117" i="10"/>
  <c r="AV117" i="10" s="1"/>
  <c r="EG258" i="10"/>
  <c r="AV258" i="10" s="1"/>
  <c r="EG292" i="10"/>
  <c r="AV292" i="10" s="1"/>
  <c r="EG287" i="10"/>
  <c r="AV287" i="10" s="1"/>
  <c r="EG319" i="10"/>
  <c r="AV319" i="10" s="1"/>
  <c r="EG250" i="10"/>
  <c r="AV250" i="10" s="1"/>
  <c r="EG254" i="10"/>
  <c r="AV254" i="10" s="1"/>
  <c r="EG251" i="10"/>
  <c r="AV251" i="10" s="1"/>
  <c r="EG20" i="10"/>
  <c r="AV20" i="10" s="1"/>
  <c r="EG56" i="10"/>
  <c r="AV56" i="10" s="1"/>
  <c r="EG259" i="10"/>
  <c r="AV259" i="10" s="1"/>
  <c r="EG220" i="10"/>
  <c r="AV220" i="10" s="1"/>
  <c r="EG122" i="10"/>
  <c r="AV122" i="10" s="1"/>
  <c r="EG118" i="10"/>
  <c r="AV118" i="10" s="1"/>
  <c r="EG88" i="10"/>
  <c r="AV88" i="10" s="1"/>
  <c r="EG290" i="10"/>
  <c r="AV290" i="10" s="1"/>
  <c r="EG151" i="10"/>
  <c r="AV151" i="10" s="1"/>
  <c r="EG152" i="10"/>
  <c r="AV152" i="10" s="1"/>
  <c r="EG22" i="10"/>
  <c r="AV22" i="10" s="1"/>
  <c r="EG121" i="10"/>
  <c r="AV121" i="10" s="1"/>
  <c r="EG19" i="10"/>
  <c r="AV19" i="10" s="1"/>
  <c r="EG46" i="10"/>
  <c r="AV46" i="10" s="1"/>
  <c r="EG123" i="10"/>
  <c r="AV123" i="10" s="1"/>
  <c r="EG156" i="10"/>
  <c r="AV156" i="10" s="1"/>
  <c r="EG191" i="10"/>
  <c r="AV191" i="10" s="1"/>
  <c r="EG50" i="10"/>
  <c r="AV50" i="10" s="1"/>
  <c r="EG89" i="10"/>
  <c r="AV89" i="10" s="1"/>
  <c r="EG322" i="10"/>
  <c r="AV322" i="10" s="1"/>
  <c r="EG284" i="10"/>
  <c r="AV284" i="10" s="1"/>
  <c r="EG324" i="10"/>
  <c r="AV324" i="10" s="1"/>
  <c r="EG154" i="10"/>
  <c r="AV154" i="10" s="1"/>
  <c r="EG185" i="10"/>
  <c r="AV185" i="10" s="1"/>
  <c r="EG125" i="10"/>
  <c r="AV125" i="10" s="1"/>
  <c r="EG285" i="10"/>
  <c r="AV285" i="10" s="1"/>
  <c r="EG221" i="10"/>
  <c r="AV221" i="10" s="1"/>
  <c r="EG153" i="10"/>
  <c r="AV153" i="10" s="1"/>
  <c r="EG49" i="10"/>
  <c r="AV49" i="10" s="1"/>
  <c r="EG326" i="10"/>
  <c r="AV326" i="10" s="1"/>
  <c r="EG13" i="10"/>
  <c r="AV13" i="10" s="1"/>
  <c r="AV120" i="10"/>
  <c r="EG120" i="10"/>
  <c r="EG219" i="10"/>
  <c r="AV219" i="10" s="1"/>
  <c r="EG18" i="10"/>
  <c r="AV18" i="10" s="1"/>
  <c r="EG21" i="10"/>
  <c r="AV21" i="10" s="1"/>
  <c r="EG17" i="10"/>
  <c r="AV17" i="10" s="1"/>
  <c r="EG15" i="10"/>
  <c r="AV15" i="10" s="1"/>
  <c r="EG222" i="10"/>
  <c r="AV222" i="10" s="1"/>
  <c r="EG80" i="10"/>
  <c r="AV80" i="10" s="1"/>
  <c r="EG218" i="10"/>
  <c r="AV218" i="10" s="1"/>
  <c r="EG216" i="10"/>
  <c r="AV216" i="10" s="1"/>
  <c r="EG257" i="10"/>
  <c r="AV257" i="10" s="1"/>
  <c r="EG224" i="10"/>
  <c r="AV224" i="10" s="1"/>
  <c r="EG12" i="10"/>
  <c r="AV12" i="10" s="1"/>
  <c r="EG260" i="10"/>
  <c r="AV260" i="10" s="1"/>
  <c r="EG256" i="10"/>
  <c r="AV256" i="10" s="1"/>
  <c r="EG183" i="10"/>
  <c r="AV183" i="10" s="1"/>
  <c r="EG288" i="10"/>
  <c r="AV288" i="10" s="1"/>
  <c r="EG81" i="10"/>
  <c r="AV81" i="10" s="1"/>
  <c r="EG294" i="10"/>
  <c r="AV294" i="10" s="1"/>
  <c r="EG16" i="10"/>
  <c r="AV16" i="10" s="1"/>
  <c r="EG51" i="10"/>
  <c r="AV51" i="10" s="1"/>
  <c r="EG321" i="10"/>
  <c r="AV321" i="10" s="1"/>
  <c r="EG293" i="10"/>
  <c r="AV293" i="10" s="1"/>
  <c r="EG255" i="10"/>
  <c r="AV255" i="10" s="1"/>
  <c r="EG193" i="10"/>
  <c r="AV193" i="10" s="1"/>
  <c r="EG23" i="10"/>
  <c r="AV23" i="10" s="1"/>
  <c r="EG190" i="10"/>
  <c r="AV190" i="10" s="1"/>
  <c r="EG57" i="10"/>
  <c r="AV57" i="10" s="1"/>
  <c r="EG115" i="10"/>
  <c r="AV115" i="10" s="1"/>
  <c r="EG328" i="10"/>
  <c r="AV328" i="10" s="1"/>
  <c r="DQ116" i="10"/>
  <c r="EF116" i="10" s="1"/>
  <c r="AU116" i="10" s="1"/>
  <c r="DQ53" i="10"/>
  <c r="DQ252" i="10"/>
  <c r="DQ159" i="10"/>
  <c r="EF159" i="10" s="1"/>
  <c r="AU159" i="10" s="1"/>
  <c r="DQ184" i="10"/>
  <c r="DQ155" i="10"/>
  <c r="EF155" i="10" s="1"/>
  <c r="AU155" i="10" s="1"/>
  <c r="DQ323" i="10"/>
  <c r="EF323" i="10" s="1"/>
  <c r="AU323" i="10" s="1"/>
  <c r="DQ55" i="10"/>
  <c r="EF55" i="10" s="1"/>
  <c r="AU55" i="10" s="1"/>
  <c r="DQ86" i="10"/>
  <c r="EF86" i="10" s="1"/>
  <c r="AU86" i="10" s="1"/>
  <c r="DQ261" i="10"/>
  <c r="EF261" i="10" s="1"/>
  <c r="AU261" i="10" s="1"/>
  <c r="DQ223" i="10"/>
  <c r="EF223" i="10" s="1"/>
  <c r="AU223" i="10" s="1"/>
  <c r="DQ189" i="10"/>
  <c r="DP123" i="10"/>
  <c r="DQ123" i="10"/>
  <c r="DP121" i="10"/>
  <c r="DQ121" i="10"/>
  <c r="EE83" i="10"/>
  <c r="AT83" i="10" s="1"/>
  <c r="DP255" i="10"/>
  <c r="DQ255" i="10"/>
  <c r="DP321" i="10"/>
  <c r="DQ321" i="10"/>
  <c r="DP151" i="10"/>
  <c r="DQ151" i="10"/>
  <c r="EF225" i="10"/>
  <c r="AU225" i="10" s="1"/>
  <c r="EF329" i="10"/>
  <c r="AU329" i="10" s="1"/>
  <c r="EE55" i="10"/>
  <c r="AT55" i="10" s="1"/>
  <c r="DP257" i="10"/>
  <c r="DQ257" i="10"/>
  <c r="DP259" i="10"/>
  <c r="DQ259" i="10"/>
  <c r="DP222" i="10"/>
  <c r="DQ222" i="10"/>
  <c r="EF189" i="10"/>
  <c r="AU189" i="10" s="1"/>
  <c r="EE17" i="10"/>
  <c r="AT17" i="10" s="1"/>
  <c r="EE148" i="10"/>
  <c r="AT148" i="10" s="1"/>
  <c r="DP89" i="10"/>
  <c r="DQ89" i="10"/>
  <c r="DP292" i="10"/>
  <c r="DQ292" i="10"/>
  <c r="DP256" i="10"/>
  <c r="DQ256" i="10"/>
  <c r="DP120" i="10"/>
  <c r="DQ120" i="10"/>
  <c r="DP114" i="10"/>
  <c r="DQ114" i="10"/>
  <c r="DP88" i="10"/>
  <c r="DQ88" i="10"/>
  <c r="DP47" i="10"/>
  <c r="EE47" i="10" s="1"/>
  <c r="AT47" i="10" s="1"/>
  <c r="DQ47" i="10"/>
  <c r="DP254" i="10"/>
  <c r="DQ254" i="10"/>
  <c r="DP157" i="10"/>
  <c r="DQ157" i="10"/>
  <c r="DP84" i="10"/>
  <c r="DQ84" i="10"/>
  <c r="EE192" i="10"/>
  <c r="AT192" i="10" s="1"/>
  <c r="DP288" i="10"/>
  <c r="DQ288" i="10"/>
  <c r="DP185" i="10"/>
  <c r="DQ185" i="10"/>
  <c r="DP190" i="10"/>
  <c r="DQ190" i="10"/>
  <c r="DP294" i="10"/>
  <c r="EE294" i="10" s="1"/>
  <c r="AT294" i="10" s="1"/>
  <c r="DQ294" i="10"/>
  <c r="DP154" i="10"/>
  <c r="DQ154" i="10"/>
  <c r="DP319" i="10"/>
  <c r="DQ319" i="10"/>
  <c r="DP260" i="10"/>
  <c r="DQ260" i="10"/>
  <c r="DP51" i="10"/>
  <c r="DQ51" i="10"/>
  <c r="DP318" i="10"/>
  <c r="DQ318" i="10"/>
  <c r="DP327" i="10"/>
  <c r="DQ327" i="10"/>
  <c r="DP57" i="10"/>
  <c r="DQ57" i="10"/>
  <c r="EE22" i="10"/>
  <c r="AT22" i="10" s="1"/>
  <c r="DP46" i="10"/>
  <c r="DQ46" i="10"/>
  <c r="DP90" i="10"/>
  <c r="DQ90" i="10"/>
  <c r="DP290" i="10"/>
  <c r="DQ290" i="10"/>
  <c r="EF226" i="10"/>
  <c r="AU226" i="10" s="1"/>
  <c r="EF53" i="10"/>
  <c r="AU53" i="10" s="1"/>
  <c r="DP81" i="10"/>
  <c r="DQ81" i="10"/>
  <c r="EE19" i="10"/>
  <c r="AT19" i="10" s="1"/>
  <c r="EF52" i="10"/>
  <c r="AU52" i="10" s="1"/>
  <c r="DP188" i="10"/>
  <c r="DQ188" i="10"/>
  <c r="DP221" i="10"/>
  <c r="DQ221" i="10"/>
  <c r="DP80" i="10"/>
  <c r="DQ80" i="10"/>
  <c r="DP250" i="10"/>
  <c r="EE250" i="10" s="1"/>
  <c r="AT250" i="10" s="1"/>
  <c r="DQ250" i="10"/>
  <c r="EF289" i="10"/>
  <c r="AU289" i="10" s="1"/>
  <c r="DP322" i="10"/>
  <c r="DQ322" i="10"/>
  <c r="DP251" i="10"/>
  <c r="DQ251" i="10"/>
  <c r="DP49" i="10"/>
  <c r="DQ49" i="10"/>
  <c r="DP326" i="10"/>
  <c r="DQ326" i="10"/>
  <c r="DP291" i="10"/>
  <c r="DQ291" i="10"/>
  <c r="DP152" i="10"/>
  <c r="DQ152" i="10"/>
  <c r="DP220" i="10"/>
  <c r="EE220" i="10" s="1"/>
  <c r="AT220" i="10" s="1"/>
  <c r="DQ220" i="10"/>
  <c r="EE20" i="10"/>
  <c r="AT20" i="10" s="1"/>
  <c r="DP50" i="10"/>
  <c r="DQ50" i="10"/>
  <c r="DP117" i="10"/>
  <c r="DQ117" i="10"/>
  <c r="DP118" i="10"/>
  <c r="DQ118" i="10"/>
  <c r="DP153" i="10"/>
  <c r="EE153" i="10" s="1"/>
  <c r="AT153" i="10" s="1"/>
  <c r="DQ153" i="10"/>
  <c r="EE82" i="10"/>
  <c r="AT82" i="10" s="1"/>
  <c r="DP122" i="10"/>
  <c r="DQ122" i="10"/>
  <c r="DP56" i="10"/>
  <c r="DQ56" i="10"/>
  <c r="DP293" i="10"/>
  <c r="DQ293" i="10"/>
  <c r="DP287" i="10"/>
  <c r="DQ287" i="10"/>
  <c r="DP187" i="10"/>
  <c r="DQ187" i="10"/>
  <c r="EF295" i="10"/>
  <c r="AU295" i="10" s="1"/>
  <c r="EF253" i="10"/>
  <c r="AU253" i="10" s="1"/>
  <c r="DP124" i="10"/>
  <c r="EE124" i="10" s="1"/>
  <c r="AT124" i="10" s="1"/>
  <c r="DQ124" i="10"/>
  <c r="EF158" i="10"/>
  <c r="AU158" i="10" s="1"/>
  <c r="DP85" i="10"/>
  <c r="EE85" i="10" s="1"/>
  <c r="AT85" i="10" s="1"/>
  <c r="DQ85" i="10"/>
  <c r="EE23" i="10"/>
  <c r="AT23" i="10" s="1"/>
  <c r="DP219" i="10"/>
  <c r="DQ219" i="10"/>
  <c r="EE21" i="10"/>
  <c r="AT21" i="10" s="1"/>
  <c r="EF54" i="10"/>
  <c r="AU54" i="10" s="1"/>
  <c r="EF252" i="10"/>
  <c r="AU252" i="10" s="1"/>
  <c r="EE16" i="10"/>
  <c r="AT16" i="10" s="1"/>
  <c r="DQ192" i="10"/>
  <c r="DP217" i="10"/>
  <c r="DQ217" i="10"/>
  <c r="EE15" i="10"/>
  <c r="AT15" i="10" s="1"/>
  <c r="EF286" i="10"/>
  <c r="AU286" i="10" s="1"/>
  <c r="DP149" i="10"/>
  <c r="DQ149" i="10"/>
  <c r="DP328" i="10"/>
  <c r="DQ328" i="10"/>
  <c r="DP324" i="10"/>
  <c r="DQ324" i="10"/>
  <c r="DP191" i="10"/>
  <c r="DQ191" i="10"/>
  <c r="DP285" i="10"/>
  <c r="DQ285" i="10"/>
  <c r="EF320" i="10"/>
  <c r="AU320" i="10" s="1"/>
  <c r="DQ83" i="10"/>
  <c r="EF119" i="10"/>
  <c r="AU119" i="10" s="1"/>
  <c r="EE12" i="10"/>
  <c r="AT12" i="10" s="1"/>
  <c r="EF14" i="10"/>
  <c r="AU14" i="10" s="1"/>
  <c r="EF48" i="10"/>
  <c r="AU48" i="10" s="1"/>
  <c r="DP258" i="10"/>
  <c r="DQ258" i="10"/>
  <c r="EE14" i="10"/>
  <c r="AT14" i="10" s="1"/>
  <c r="EF184" i="10"/>
  <c r="AU184" i="10" s="1"/>
  <c r="DP183" i="10"/>
  <c r="DQ183" i="10"/>
  <c r="DP156" i="10"/>
  <c r="DQ156" i="10"/>
  <c r="DP91" i="10"/>
  <c r="DQ91" i="10"/>
  <c r="DP218" i="10"/>
  <c r="DQ218" i="10"/>
  <c r="DP193" i="10"/>
  <c r="DQ193" i="10"/>
  <c r="EF82" i="10"/>
  <c r="AU82" i="10" s="1"/>
  <c r="EF150" i="10"/>
  <c r="AU150" i="10" s="1"/>
  <c r="EE18" i="10"/>
  <c r="AT18" i="10" s="1"/>
  <c r="DP125" i="10"/>
  <c r="DQ125" i="10"/>
  <c r="EE13" i="10"/>
  <c r="AT13" i="10" s="1"/>
  <c r="EF87" i="10"/>
  <c r="AU87" i="10" s="1"/>
  <c r="DQ148" i="10"/>
  <c r="DP224" i="10"/>
  <c r="DQ224" i="10"/>
  <c r="DP216" i="10"/>
  <c r="DQ216" i="10"/>
  <c r="DP115" i="10"/>
  <c r="DQ115" i="10"/>
  <c r="DP284" i="10"/>
  <c r="EE284" i="10" s="1"/>
  <c r="AT284" i="10" s="1"/>
  <c r="DQ284" i="10"/>
  <c r="EF227" i="10"/>
  <c r="AU227" i="10" s="1"/>
  <c r="DO48" i="10"/>
  <c r="ED48" i="10" s="1"/>
  <c r="AS48" i="10" s="1"/>
  <c r="DO55" i="10"/>
  <c r="ED55" i="10" s="1"/>
  <c r="AS55" i="10" s="1"/>
  <c r="DO82" i="10"/>
  <c r="ED82" i="10" s="1"/>
  <c r="AS82" i="10" s="1"/>
  <c r="DO182" i="10"/>
  <c r="ED182" i="10" s="1"/>
  <c r="AS182" i="10" s="1"/>
  <c r="DO261" i="10"/>
  <c r="ED261" i="10" s="1"/>
  <c r="AS261" i="10" s="1"/>
  <c r="DO87" i="10"/>
  <c r="ED87" i="10" s="1"/>
  <c r="AS87" i="10" s="1"/>
  <c r="DO159" i="10"/>
  <c r="ED159" i="10" s="1"/>
  <c r="AS159" i="10" s="1"/>
  <c r="DO225" i="10"/>
  <c r="ED225" i="10" s="1"/>
  <c r="AS225" i="10" s="1"/>
  <c r="DO86" i="10"/>
  <c r="ED86" i="10" s="1"/>
  <c r="AS86" i="10" s="1"/>
  <c r="DO186" i="10"/>
  <c r="ED186" i="10" s="1"/>
  <c r="AS186" i="10" s="1"/>
  <c r="EC20" i="10"/>
  <c r="AR20" i="10" s="1"/>
  <c r="DN57" i="10"/>
  <c r="EC57" i="10" s="1"/>
  <c r="AR57" i="10" s="1"/>
  <c r="DO57" i="10"/>
  <c r="DN222" i="10"/>
  <c r="DO222" i="10"/>
  <c r="DN46" i="10"/>
  <c r="DO46" i="10"/>
  <c r="DN285" i="10"/>
  <c r="DO285" i="10"/>
  <c r="DN321" i="10"/>
  <c r="DO321" i="10"/>
  <c r="DN251" i="10"/>
  <c r="DO251" i="10"/>
  <c r="EC14" i="10"/>
  <c r="AR14" i="10" s="1"/>
  <c r="EC22" i="10"/>
  <c r="AR22" i="10" s="1"/>
  <c r="ED320" i="10"/>
  <c r="AS320" i="10" s="1"/>
  <c r="EC184" i="10"/>
  <c r="AR184" i="10" s="1"/>
  <c r="DN324" i="10"/>
  <c r="DO324" i="10"/>
  <c r="DN51" i="10"/>
  <c r="DO51" i="10"/>
  <c r="DN84" i="10"/>
  <c r="DO84" i="10"/>
  <c r="DN257" i="10"/>
  <c r="DO257" i="10"/>
  <c r="DN50" i="10"/>
  <c r="DO50" i="10"/>
  <c r="DN124" i="10"/>
  <c r="EC124" i="10" s="1"/>
  <c r="AR124" i="10" s="1"/>
  <c r="DO124" i="10"/>
  <c r="ED124" i="10" s="1"/>
  <c r="AS124" i="10" s="1"/>
  <c r="EC116" i="10"/>
  <c r="AR116" i="10" s="1"/>
  <c r="DO116" i="10"/>
  <c r="DN326" i="10"/>
  <c r="DO326" i="10"/>
  <c r="DN115" i="10"/>
  <c r="DO115" i="10"/>
  <c r="DN292" i="10"/>
  <c r="DO292" i="10"/>
  <c r="DN294" i="10"/>
  <c r="EC294" i="10" s="1"/>
  <c r="AR294" i="10" s="1"/>
  <c r="DO294" i="10"/>
  <c r="DN319" i="10"/>
  <c r="DO319" i="10"/>
  <c r="DN47" i="10"/>
  <c r="DO47" i="10"/>
  <c r="EC17" i="10"/>
  <c r="AR17" i="10" s="1"/>
  <c r="EC16" i="10"/>
  <c r="AR16" i="10" s="1"/>
  <c r="DN125" i="10"/>
  <c r="DO125" i="10"/>
  <c r="DN291" i="10"/>
  <c r="EC291" i="10" s="1"/>
  <c r="AR291" i="10" s="1"/>
  <c r="DO291" i="10"/>
  <c r="DN149" i="10"/>
  <c r="DO149" i="10"/>
  <c r="ED252" i="10"/>
  <c r="AS252" i="10" s="1"/>
  <c r="DN90" i="10"/>
  <c r="DO90" i="10"/>
  <c r="DN284" i="10"/>
  <c r="EC284" i="10" s="1"/>
  <c r="AR284" i="10" s="1"/>
  <c r="DO284" i="10"/>
  <c r="ED284" i="10" s="1"/>
  <c r="AS284" i="10" s="1"/>
  <c r="DN114" i="10"/>
  <c r="DO114" i="10"/>
  <c r="ED329" i="10"/>
  <c r="AS329" i="10" s="1"/>
  <c r="DN187" i="10"/>
  <c r="EC187" i="10" s="1"/>
  <c r="AR187" i="10" s="1"/>
  <c r="DO187" i="10"/>
  <c r="DN224" i="10"/>
  <c r="DO224" i="10"/>
  <c r="EC253" i="10"/>
  <c r="AR253" i="10" s="1"/>
  <c r="ED223" i="10"/>
  <c r="AS223" i="10" s="1"/>
  <c r="DN121" i="10"/>
  <c r="DO121" i="10"/>
  <c r="ED13" i="10"/>
  <c r="AS13" i="10" s="1"/>
  <c r="ED226" i="10"/>
  <c r="AS226" i="10" s="1"/>
  <c r="EC55" i="10"/>
  <c r="AR55" i="10" s="1"/>
  <c r="DO192" i="10"/>
  <c r="DN322" i="10"/>
  <c r="DO322" i="10"/>
  <c r="DN80" i="10"/>
  <c r="DO80" i="10"/>
  <c r="DN293" i="10"/>
  <c r="EC293" i="10" s="1"/>
  <c r="AR293" i="10" s="1"/>
  <c r="DO293" i="10"/>
  <c r="DN287" i="10"/>
  <c r="DO287" i="10"/>
  <c r="DN258" i="10"/>
  <c r="DO258" i="10"/>
  <c r="DN191" i="10"/>
  <c r="EC191" i="10" s="1"/>
  <c r="AR191" i="10" s="1"/>
  <c r="DO191" i="10"/>
  <c r="ED191" i="10" s="1"/>
  <c r="AS191" i="10" s="1"/>
  <c r="ED323" i="10"/>
  <c r="AS323" i="10" s="1"/>
  <c r="DN154" i="10"/>
  <c r="DO154" i="10"/>
  <c r="DN156" i="10"/>
  <c r="DO156" i="10"/>
  <c r="DN250" i="10"/>
  <c r="EC250" i="10" s="1"/>
  <c r="AR250" i="10" s="1"/>
  <c r="DO250" i="10"/>
  <c r="DN217" i="10"/>
  <c r="DO217" i="10"/>
  <c r="DN49" i="10"/>
  <c r="DO49" i="10"/>
  <c r="DO227" i="10"/>
  <c r="DN122" i="10"/>
  <c r="DO122" i="10"/>
  <c r="DN218" i="10"/>
  <c r="DO218" i="10"/>
  <c r="DN188" i="10"/>
  <c r="DO188" i="10"/>
  <c r="DN221" i="10"/>
  <c r="EC221" i="10" s="1"/>
  <c r="AR221" i="10" s="1"/>
  <c r="DO221" i="10"/>
  <c r="DN327" i="10"/>
  <c r="EC327" i="10" s="1"/>
  <c r="AR327" i="10" s="1"/>
  <c r="DO327" i="10"/>
  <c r="ED286" i="10"/>
  <c r="AS286" i="10" s="1"/>
  <c r="DN85" i="10"/>
  <c r="DO85" i="10"/>
  <c r="ED184" i="10"/>
  <c r="AS184" i="10" s="1"/>
  <c r="DO158" i="10"/>
  <c r="EC227" i="10"/>
  <c r="AR227" i="10" s="1"/>
  <c r="EC19" i="10"/>
  <c r="AR19" i="10" s="1"/>
  <c r="EC82" i="10"/>
  <c r="AR82" i="10" s="1"/>
  <c r="DN81" i="10"/>
  <c r="DO81" i="10"/>
  <c r="EC83" i="10"/>
  <c r="AR83" i="10" s="1"/>
  <c r="EC13" i="10"/>
  <c r="AR13" i="10" s="1"/>
  <c r="DO253" i="10"/>
  <c r="DN152" i="10"/>
  <c r="DO152" i="10"/>
  <c r="DN220" i="10"/>
  <c r="DO220" i="10"/>
  <c r="DN219" i="10"/>
  <c r="DO219" i="10"/>
  <c r="DN117" i="10"/>
  <c r="DO117" i="10"/>
  <c r="ED295" i="10"/>
  <c r="AS295" i="10" s="1"/>
  <c r="DN185" i="10"/>
  <c r="DO185" i="10"/>
  <c r="ED53" i="10"/>
  <c r="AS53" i="10" s="1"/>
  <c r="ED150" i="10"/>
  <c r="AS150" i="10" s="1"/>
  <c r="DN254" i="10"/>
  <c r="DO254" i="10"/>
  <c r="DN56" i="10"/>
  <c r="DO56" i="10"/>
  <c r="DN193" i="10"/>
  <c r="DO193" i="10"/>
  <c r="EC192" i="10"/>
  <c r="AR192" i="10" s="1"/>
  <c r="DN88" i="10"/>
  <c r="EC88" i="10" s="1"/>
  <c r="AR88" i="10" s="1"/>
  <c r="DO88" i="10"/>
  <c r="DN318" i="10"/>
  <c r="DO318" i="10"/>
  <c r="EC54" i="10"/>
  <c r="AR54" i="10" s="1"/>
  <c r="ED155" i="10"/>
  <c r="AS155" i="10" s="1"/>
  <c r="EC252" i="10"/>
  <c r="AR252" i="10" s="1"/>
  <c r="EC12" i="10"/>
  <c r="AR12" i="10" s="1"/>
  <c r="DN259" i="10"/>
  <c r="DO259" i="10"/>
  <c r="EC23" i="10"/>
  <c r="AR23" i="10" s="1"/>
  <c r="ED148" i="10"/>
  <c r="AS148" i="10" s="1"/>
  <c r="EC21" i="10"/>
  <c r="AR21" i="10" s="1"/>
  <c r="EC15" i="10"/>
  <c r="AR15" i="10" s="1"/>
  <c r="DN256" i="10"/>
  <c r="DO256" i="10"/>
  <c r="DN91" i="10"/>
  <c r="DO91" i="10"/>
  <c r="DN123" i="10"/>
  <c r="DO123" i="10"/>
  <c r="DN157" i="10"/>
  <c r="DO157" i="10"/>
  <c r="ED189" i="10"/>
  <c r="AS189" i="10" s="1"/>
  <c r="DN118" i="10"/>
  <c r="DO118" i="10"/>
  <c r="ED54" i="10"/>
  <c r="AS54" i="10" s="1"/>
  <c r="DN255" i="10"/>
  <c r="DO255" i="10"/>
  <c r="DN89" i="10"/>
  <c r="DO89" i="10"/>
  <c r="DN290" i="10"/>
  <c r="DO290" i="10"/>
  <c r="ED119" i="10"/>
  <c r="AS119" i="10" s="1"/>
  <c r="DN216" i="10"/>
  <c r="DO216" i="10"/>
  <c r="EC18" i="10"/>
  <c r="AR18" i="10" s="1"/>
  <c r="DN288" i="10"/>
  <c r="DO288" i="10"/>
  <c r="DN120" i="10"/>
  <c r="DO120" i="10"/>
  <c r="DN151" i="10"/>
  <c r="DO151" i="10"/>
  <c r="DN260" i="10"/>
  <c r="EC260" i="10" s="1"/>
  <c r="AR260" i="10" s="1"/>
  <c r="DO260" i="10"/>
  <c r="ED83" i="10"/>
  <c r="AS83" i="10" s="1"/>
  <c r="ED289" i="10"/>
  <c r="AS289" i="10" s="1"/>
  <c r="DN190" i="10"/>
  <c r="DO190" i="10"/>
  <c r="DN183" i="10"/>
  <c r="DO183" i="10"/>
  <c r="DN328" i="10"/>
  <c r="DO328" i="10"/>
  <c r="DN153" i="10"/>
  <c r="EC153" i="10" s="1"/>
  <c r="AR153" i="10" s="1"/>
  <c r="DO153" i="10"/>
  <c r="EC158" i="10"/>
  <c r="AR158" i="10" s="1"/>
  <c r="DM250" i="10"/>
  <c r="EB250" i="10" s="1"/>
  <c r="AQ250" i="10" s="1"/>
  <c r="DM227" i="10"/>
  <c r="EB227" i="10" s="1"/>
  <c r="AQ227" i="10" s="1"/>
  <c r="DM186" i="10"/>
  <c r="EB186" i="10" s="1"/>
  <c r="AQ186" i="10" s="1"/>
  <c r="DM84" i="10"/>
  <c r="EB84" i="10" s="1"/>
  <c r="AQ84" i="10" s="1"/>
  <c r="DM182" i="10"/>
  <c r="EB182" i="10" s="1"/>
  <c r="AQ182" i="10" s="1"/>
  <c r="DM87" i="10"/>
  <c r="EB87" i="10" s="1"/>
  <c r="AQ87" i="10" s="1"/>
  <c r="DM286" i="10"/>
  <c r="EB286" i="10" s="1"/>
  <c r="AQ286" i="10" s="1"/>
  <c r="DM329" i="10"/>
  <c r="EB329" i="10" s="1"/>
  <c r="AQ329" i="10" s="1"/>
  <c r="DM81" i="10"/>
  <c r="EB81" i="10" s="1"/>
  <c r="AQ81" i="10" s="1"/>
  <c r="DM185" i="10"/>
  <c r="EB185" i="10" s="1"/>
  <c r="AQ185" i="10" s="1"/>
  <c r="DM53" i="10"/>
  <c r="EB53" i="10" s="1"/>
  <c r="AQ53" i="10" s="1"/>
  <c r="DM52" i="10"/>
  <c r="EB52" i="10" s="1"/>
  <c r="AQ52" i="10" s="1"/>
  <c r="DM256" i="10"/>
  <c r="EB256" i="10" s="1"/>
  <c r="AQ256" i="10" s="1"/>
  <c r="DM255" i="10"/>
  <c r="EB255" i="10" s="1"/>
  <c r="AQ255" i="10" s="1"/>
  <c r="DM220" i="10"/>
  <c r="EB220" i="10" s="1"/>
  <c r="AQ220" i="10" s="1"/>
  <c r="DM226" i="10"/>
  <c r="EB226" i="10" s="1"/>
  <c r="AQ226" i="10" s="1"/>
  <c r="DM183" i="10"/>
  <c r="EB183" i="10" s="1"/>
  <c r="AQ183" i="10" s="1"/>
  <c r="DM319" i="10"/>
  <c r="EB319" i="10" s="1"/>
  <c r="AQ319" i="10" s="1"/>
  <c r="DM290" i="10"/>
  <c r="EB290" i="10" s="1"/>
  <c r="AQ290" i="10" s="1"/>
  <c r="DM193" i="10"/>
  <c r="EB193" i="10" s="1"/>
  <c r="AQ193" i="10" s="1"/>
  <c r="DM191" i="10"/>
  <c r="EB191" i="10" s="1"/>
  <c r="AQ191" i="10" s="1"/>
  <c r="DM288" i="10"/>
  <c r="EB288" i="10" s="1"/>
  <c r="AQ288" i="10" s="1"/>
  <c r="DM187" i="10"/>
  <c r="EB187" i="10" s="1"/>
  <c r="AQ187" i="10" s="1"/>
  <c r="DM328" i="10"/>
  <c r="EB328" i="10" s="1"/>
  <c r="AQ328" i="10" s="1"/>
  <c r="DM88" i="10"/>
  <c r="EB88" i="10" s="1"/>
  <c r="AQ88" i="10" s="1"/>
  <c r="DM294" i="10"/>
  <c r="EB294" i="10" s="1"/>
  <c r="AQ294" i="10" s="1"/>
  <c r="DM188" i="10"/>
  <c r="EB188" i="10" s="1"/>
  <c r="AQ188" i="10" s="1"/>
  <c r="DM295" i="10"/>
  <c r="EB295" i="10" s="1"/>
  <c r="AQ295" i="10" s="1"/>
  <c r="DM222" i="10"/>
  <c r="EB222" i="10" s="1"/>
  <c r="AQ222" i="10" s="1"/>
  <c r="DM122" i="10"/>
  <c r="EB122" i="10" s="1"/>
  <c r="AQ122" i="10" s="1"/>
  <c r="DM114" i="10"/>
  <c r="EB114" i="10" s="1"/>
  <c r="AQ114" i="10" s="1"/>
  <c r="DM216" i="10"/>
  <c r="EB216" i="10" s="1"/>
  <c r="AQ216" i="10" s="1"/>
  <c r="DM90" i="10"/>
  <c r="EB90" i="10" s="1"/>
  <c r="AQ90" i="10" s="1"/>
  <c r="DM50" i="10"/>
  <c r="EB50" i="10" s="1"/>
  <c r="AQ50" i="10" s="1"/>
  <c r="DM284" i="10"/>
  <c r="EB284" i="10" s="1"/>
  <c r="AQ284" i="10" s="1"/>
  <c r="DM151" i="10"/>
  <c r="EB151" i="10" s="1"/>
  <c r="AQ151" i="10" s="1"/>
  <c r="DM259" i="10"/>
  <c r="EB259" i="10" s="1"/>
  <c r="AQ259" i="10" s="1"/>
  <c r="DM327" i="10"/>
  <c r="EB327" i="10" s="1"/>
  <c r="AQ327" i="10" s="1"/>
  <c r="DM56" i="10"/>
  <c r="EB56" i="10" s="1"/>
  <c r="AQ56" i="10" s="1"/>
  <c r="DM326" i="10"/>
  <c r="EB326" i="10" s="1"/>
  <c r="AQ326" i="10" s="1"/>
  <c r="DM80" i="10"/>
  <c r="EB80" i="10" s="1"/>
  <c r="AQ80" i="10" s="1"/>
  <c r="DM190" i="10"/>
  <c r="EB190" i="10" s="1"/>
  <c r="AQ190" i="10" s="1"/>
  <c r="DM152" i="10"/>
  <c r="EB152" i="10" s="1"/>
  <c r="AQ152" i="10" s="1"/>
  <c r="DM49" i="10"/>
  <c r="EB49" i="10" s="1"/>
  <c r="AQ49" i="10" s="1"/>
  <c r="DM324" i="10"/>
  <c r="EB324" i="10" s="1"/>
  <c r="AQ324" i="10" s="1"/>
  <c r="DM149" i="10"/>
  <c r="EB149" i="10" s="1"/>
  <c r="AQ149" i="10" s="1"/>
  <c r="DM85" i="10"/>
  <c r="EB85" i="10" s="1"/>
  <c r="AQ85" i="10" s="1"/>
  <c r="DM285" i="10"/>
  <c r="EB285" i="10" s="1"/>
  <c r="AQ285" i="10" s="1"/>
  <c r="DM287" i="10"/>
  <c r="EB287" i="10" s="1"/>
  <c r="AQ287" i="10" s="1"/>
  <c r="DM293" i="10"/>
  <c r="EB293" i="10" s="1"/>
  <c r="AQ293" i="10" s="1"/>
  <c r="DM156" i="10"/>
  <c r="EB156" i="10" s="1"/>
  <c r="AQ156" i="10" s="1"/>
  <c r="DM125" i="10"/>
  <c r="EB125" i="10" s="1"/>
  <c r="AQ125" i="10" s="1"/>
  <c r="DM51" i="10"/>
  <c r="EB51" i="10" s="1"/>
  <c r="AQ51" i="10" s="1"/>
  <c r="DM154" i="10"/>
  <c r="EB154" i="10" s="1"/>
  <c r="AQ154" i="10" s="1"/>
  <c r="DM123" i="10"/>
  <c r="EB123" i="10" s="1"/>
  <c r="AQ123" i="10" s="1"/>
  <c r="DM120" i="10"/>
  <c r="EB120" i="10" s="1"/>
  <c r="AQ120" i="10" s="1"/>
  <c r="DM118" i="10"/>
  <c r="EB118" i="10" s="1"/>
  <c r="AQ118" i="10" s="1"/>
  <c r="DM257" i="10"/>
  <c r="EB257" i="10" s="1"/>
  <c r="AQ257" i="10" s="1"/>
  <c r="DM258" i="10"/>
  <c r="EB258" i="10" s="1"/>
  <c r="AQ258" i="10" s="1"/>
  <c r="DM254" i="10"/>
  <c r="EB254" i="10" s="1"/>
  <c r="AQ254" i="10" s="1"/>
  <c r="DM260" i="10"/>
  <c r="EB260" i="10" s="1"/>
  <c r="AQ260" i="10" s="1"/>
  <c r="DM292" i="10"/>
  <c r="EB292" i="10" s="1"/>
  <c r="AQ292" i="10" s="1"/>
  <c r="DM219" i="10"/>
  <c r="EB219" i="10" s="1"/>
  <c r="AQ219" i="10" s="1"/>
  <c r="DM124" i="10"/>
  <c r="EB124" i="10" s="1"/>
  <c r="AQ124" i="10" s="1"/>
  <c r="DM251" i="10"/>
  <c r="EB251" i="10" s="1"/>
  <c r="AQ251" i="10" s="1"/>
  <c r="DM321" i="10"/>
  <c r="EB321" i="10" s="1"/>
  <c r="AQ321" i="10" s="1"/>
  <c r="DM318" i="10"/>
  <c r="EB318" i="10" s="1"/>
  <c r="AQ318" i="10" s="1"/>
  <c r="DM117" i="10"/>
  <c r="EB117" i="10" s="1"/>
  <c r="AQ117" i="10" s="1"/>
  <c r="DM217" i="10"/>
  <c r="EB217" i="10" s="1"/>
  <c r="AQ217" i="10" s="1"/>
  <c r="EB89" i="10"/>
  <c r="AQ89" i="10" s="1"/>
  <c r="EB225" i="10"/>
  <c r="AQ225" i="10" s="1"/>
  <c r="EB218" i="10"/>
  <c r="AQ218" i="10" s="1"/>
  <c r="EB46" i="10"/>
  <c r="AQ46" i="10" s="1"/>
  <c r="EB184" i="10"/>
  <c r="AQ184" i="10" s="1"/>
  <c r="EB83" i="10"/>
  <c r="AQ83" i="10" s="1"/>
  <c r="EB223" i="10"/>
  <c r="AQ223" i="10" s="1"/>
  <c r="EB82" i="10"/>
  <c r="AQ82" i="10" s="1"/>
  <c r="EB150" i="10"/>
  <c r="AQ150" i="10" s="1"/>
  <c r="EB55" i="10"/>
  <c r="AQ55" i="10" s="1"/>
  <c r="EB91" i="10"/>
  <c r="AQ91" i="10" s="1"/>
  <c r="EB320" i="10"/>
  <c r="AQ320" i="10" s="1"/>
  <c r="EB221" i="10"/>
  <c r="AQ221" i="10" s="1"/>
  <c r="EB252" i="10"/>
  <c r="AQ252" i="10" s="1"/>
  <c r="EB48" i="10"/>
  <c r="AQ48" i="10" s="1"/>
  <c r="CJ325" i="10"/>
  <c r="CY325" i="10" s="1"/>
  <c r="DV325" i="10" s="1"/>
  <c r="AO325" i="10" s="1"/>
  <c r="BI326" i="10"/>
  <c r="CJ290" i="10"/>
  <c r="CY290" i="10" s="1"/>
  <c r="DV290" i="10" s="1"/>
  <c r="AO290" i="10" s="1"/>
  <c r="BI291" i="10"/>
  <c r="CJ255" i="10"/>
  <c r="CY255" i="10" s="1"/>
  <c r="DV255" i="10" s="1"/>
  <c r="AO255" i="10" s="1"/>
  <c r="BI256" i="10"/>
  <c r="CJ221" i="10"/>
  <c r="CY221" i="10" s="1"/>
  <c r="DV221" i="10" s="1"/>
  <c r="AO221" i="10" s="1"/>
  <c r="BI222" i="10"/>
  <c r="CJ187" i="10"/>
  <c r="CY187" i="10" s="1"/>
  <c r="DV187" i="10" s="1"/>
  <c r="AO187" i="10" s="1"/>
  <c r="BI188" i="10"/>
  <c r="CJ153" i="10"/>
  <c r="CY153" i="10" s="1"/>
  <c r="DV153" i="10" s="1"/>
  <c r="AO153" i="10" s="1"/>
  <c r="BI154" i="10"/>
  <c r="DQ16" i="10"/>
  <c r="CJ119" i="10"/>
  <c r="CY119" i="10" s="1"/>
  <c r="DV119" i="10" s="1"/>
  <c r="AO119" i="10" s="1"/>
  <c r="BI120" i="10"/>
  <c r="DQ15" i="10"/>
  <c r="DQ12" i="10"/>
  <c r="CJ87" i="10"/>
  <c r="CY87" i="10" s="1"/>
  <c r="DV87" i="10" s="1"/>
  <c r="AO87" i="10" s="1"/>
  <c r="BI88" i="10"/>
  <c r="DO15" i="10"/>
  <c r="CJ50" i="10"/>
  <c r="CY50" i="10" s="1"/>
  <c r="DV50" i="10" s="1"/>
  <c r="AO50" i="10" s="1"/>
  <c r="BI51" i="10"/>
  <c r="DO19" i="10"/>
  <c r="DQ19" i="10"/>
  <c r="DQ17" i="10"/>
  <c r="DO12" i="10"/>
  <c r="DM19" i="10"/>
  <c r="EB19" i="10" s="1"/>
  <c r="AQ19" i="10" s="1"/>
  <c r="DM18" i="10"/>
  <c r="EB18" i="10" s="1"/>
  <c r="AQ18" i="10" s="1"/>
  <c r="DO17" i="10"/>
  <c r="DO23" i="10"/>
  <c r="DQ23" i="10"/>
  <c r="DO18" i="10"/>
  <c r="DM13" i="10"/>
  <c r="EB13" i="10" s="1"/>
  <c r="AQ13" i="10" s="1"/>
  <c r="DM14" i="10"/>
  <c r="EB14" i="10" s="1"/>
  <c r="AQ14" i="10" s="1"/>
  <c r="DO16" i="10"/>
  <c r="DM15" i="10"/>
  <c r="EB15" i="10" s="1"/>
  <c r="AQ15" i="10" s="1"/>
  <c r="CJ15" i="10"/>
  <c r="CY15" i="10" s="1"/>
  <c r="DV15" i="10" s="1"/>
  <c r="AO15" i="10" s="1"/>
  <c r="BI16" i="10"/>
  <c r="DO22" i="10"/>
  <c r="DM23" i="10"/>
  <c r="EB23" i="10" s="1"/>
  <c r="AQ23" i="10" s="1"/>
  <c r="DM12" i="10"/>
  <c r="EB12" i="10" s="1"/>
  <c r="AQ12" i="10" s="1"/>
  <c r="DM22" i="10"/>
  <c r="EB22" i="10" s="1"/>
  <c r="AQ22" i="10" s="1"/>
  <c r="DM16" i="10"/>
  <c r="EB16" i="10" s="1"/>
  <c r="AQ16" i="10" s="1"/>
  <c r="DQ21" i="10"/>
  <c r="DM21" i="10"/>
  <c r="EB21" i="10" s="1"/>
  <c r="AQ21" i="10" s="1"/>
  <c r="DQ18" i="10"/>
  <c r="DQ22" i="10"/>
  <c r="DQ20" i="10"/>
  <c r="DO20" i="10"/>
  <c r="DM20" i="10"/>
  <c r="EB20" i="10" s="1"/>
  <c r="AQ20" i="10" s="1"/>
  <c r="DO21" i="10"/>
  <c r="DQ13" i="10"/>
  <c r="DO14" i="10"/>
  <c r="EF326" i="10" l="1"/>
  <c r="AU326" i="10" s="1"/>
  <c r="EF153" i="10"/>
  <c r="AU153" i="10" s="1"/>
  <c r="EF318" i="10"/>
  <c r="AU318" i="10" s="1"/>
  <c r="EF120" i="10"/>
  <c r="AU120" i="10" s="1"/>
  <c r="EF327" i="10"/>
  <c r="AU327" i="10" s="1"/>
  <c r="EF218" i="10"/>
  <c r="AU218" i="10" s="1"/>
  <c r="EE328" i="10"/>
  <c r="AT328" i="10" s="1"/>
  <c r="EE326" i="10"/>
  <c r="AT326" i="10" s="1"/>
  <c r="EF85" i="10"/>
  <c r="AU85" i="10" s="1"/>
  <c r="EE251" i="10"/>
  <c r="AT251" i="10" s="1"/>
  <c r="EF124" i="10"/>
  <c r="AU124" i="10" s="1"/>
  <c r="EF117" i="10"/>
  <c r="AU117" i="10" s="1"/>
  <c r="EF192" i="10"/>
  <c r="AU192" i="10" s="1"/>
  <c r="EF156" i="10"/>
  <c r="AU156" i="10" s="1"/>
  <c r="EF57" i="10"/>
  <c r="AU57" i="10" s="1"/>
  <c r="EF149" i="10"/>
  <c r="AU149" i="10" s="1"/>
  <c r="EF23" i="10"/>
  <c r="AU23" i="10" s="1"/>
  <c r="EE149" i="10"/>
  <c r="AT149" i="10" s="1"/>
  <c r="EE288" i="10"/>
  <c r="AT288" i="10" s="1"/>
  <c r="EF118" i="10"/>
  <c r="AU118" i="10" s="1"/>
  <c r="EF83" i="10"/>
  <c r="AU83" i="10" s="1"/>
  <c r="EF21" i="10"/>
  <c r="AU21" i="10" s="1"/>
  <c r="EF148" i="10"/>
  <c r="AU148" i="10" s="1"/>
  <c r="EE254" i="10"/>
  <c r="AT254" i="10" s="1"/>
  <c r="EE321" i="10"/>
  <c r="AT321" i="10" s="1"/>
  <c r="EE256" i="10"/>
  <c r="AT256" i="10" s="1"/>
  <c r="EF84" i="10"/>
  <c r="AU84" i="10" s="1"/>
  <c r="EE218" i="10"/>
  <c r="AT218" i="10" s="1"/>
  <c r="EE318" i="10"/>
  <c r="AT318" i="10" s="1"/>
  <c r="EE216" i="10"/>
  <c r="AT216" i="10" s="1"/>
  <c r="EF151" i="10"/>
  <c r="AU151" i="10" s="1"/>
  <c r="EE117" i="10"/>
  <c r="AT117" i="10" s="1"/>
  <c r="EE51" i="10"/>
  <c r="AT51" i="10" s="1"/>
  <c r="EF50" i="10"/>
  <c r="AU50" i="10" s="1"/>
  <c r="EE156" i="10"/>
  <c r="AT156" i="10" s="1"/>
  <c r="EE260" i="10"/>
  <c r="AT260" i="10" s="1"/>
  <c r="EF183" i="10"/>
  <c r="AU183" i="10" s="1"/>
  <c r="EE285" i="10"/>
  <c r="AT285" i="10" s="1"/>
  <c r="EF187" i="10"/>
  <c r="AU187" i="10" s="1"/>
  <c r="EF250" i="10"/>
  <c r="AU250" i="10" s="1"/>
  <c r="EF290" i="10"/>
  <c r="AU290" i="10" s="1"/>
  <c r="EF319" i="10"/>
  <c r="AU319" i="10" s="1"/>
  <c r="EF255" i="10"/>
  <c r="AU255" i="10" s="1"/>
  <c r="EF257" i="10"/>
  <c r="AU257" i="10" s="1"/>
  <c r="EE183" i="10"/>
  <c r="AT183" i="10" s="1"/>
  <c r="EE290" i="10"/>
  <c r="AT290" i="10" s="1"/>
  <c r="EE319" i="10"/>
  <c r="AT319" i="10" s="1"/>
  <c r="EE255" i="10"/>
  <c r="AT255" i="10" s="1"/>
  <c r="EE57" i="10"/>
  <c r="AT57" i="10" s="1"/>
  <c r="EE49" i="10"/>
  <c r="AT49" i="10" s="1"/>
  <c r="EE81" i="10"/>
  <c r="AT81" i="10" s="1"/>
  <c r="EE118" i="10"/>
  <c r="AT118" i="10" s="1"/>
  <c r="EE157" i="10"/>
  <c r="AT157" i="10" s="1"/>
  <c r="EF287" i="10"/>
  <c r="AU287" i="10" s="1"/>
  <c r="EF220" i="10"/>
  <c r="AU220" i="10" s="1"/>
  <c r="EF80" i="10"/>
  <c r="AU80" i="10" s="1"/>
  <c r="EF90" i="10"/>
  <c r="AU90" i="10" s="1"/>
  <c r="EF154" i="10"/>
  <c r="AU154" i="10" s="1"/>
  <c r="EF47" i="10"/>
  <c r="AU47" i="10" s="1"/>
  <c r="EE185" i="10"/>
  <c r="AT185" i="10" s="1"/>
  <c r="EF16" i="10"/>
  <c r="AU16" i="10" s="1"/>
  <c r="EE120" i="10"/>
  <c r="AT120" i="10" s="1"/>
  <c r="EF284" i="10"/>
  <c r="AU284" i="10" s="1"/>
  <c r="EF20" i="10"/>
  <c r="AU20" i="10" s="1"/>
  <c r="EE193" i="10"/>
  <c r="AT193" i="10" s="1"/>
  <c r="EF292" i="10"/>
  <c r="AU292" i="10" s="1"/>
  <c r="EE292" i="10"/>
  <c r="AT292" i="10" s="1"/>
  <c r="EF89" i="10"/>
  <c r="AU89" i="10" s="1"/>
  <c r="EE322" i="10"/>
  <c r="AT322" i="10" s="1"/>
  <c r="EE224" i="10"/>
  <c r="AT224" i="10" s="1"/>
  <c r="EF321" i="10"/>
  <c r="AU321" i="10" s="1"/>
  <c r="EF285" i="10"/>
  <c r="AU285" i="10" s="1"/>
  <c r="EE187" i="10"/>
  <c r="AT187" i="10" s="1"/>
  <c r="EE154" i="10"/>
  <c r="AT154" i="10" s="1"/>
  <c r="EF125" i="10"/>
  <c r="AU125" i="10" s="1"/>
  <c r="EE191" i="10"/>
  <c r="AT191" i="10" s="1"/>
  <c r="EF293" i="10"/>
  <c r="AU293" i="10" s="1"/>
  <c r="EF152" i="10"/>
  <c r="AU152" i="10" s="1"/>
  <c r="EF221" i="10"/>
  <c r="AU221" i="10" s="1"/>
  <c r="EF46" i="10"/>
  <c r="AU46" i="10" s="1"/>
  <c r="EF294" i="10"/>
  <c r="AU294" i="10" s="1"/>
  <c r="EF88" i="10"/>
  <c r="AU88" i="10" s="1"/>
  <c r="EF222" i="10"/>
  <c r="AU222" i="10" s="1"/>
  <c r="EF121" i="10"/>
  <c r="AU121" i="10" s="1"/>
  <c r="EF122" i="10"/>
  <c r="AU122" i="10" s="1"/>
  <c r="EE257" i="10"/>
  <c r="AT257" i="10" s="1"/>
  <c r="EF81" i="10"/>
  <c r="AU81" i="10" s="1"/>
  <c r="EF115" i="10"/>
  <c r="AU115" i="10" s="1"/>
  <c r="EF18" i="10"/>
  <c r="AU18" i="10" s="1"/>
  <c r="EF217" i="10"/>
  <c r="AU217" i="10" s="1"/>
  <c r="EE84" i="10"/>
  <c r="AT84" i="10" s="1"/>
  <c r="EF91" i="10"/>
  <c r="AU91" i="10" s="1"/>
  <c r="EF157" i="10"/>
  <c r="AU157" i="10" s="1"/>
  <c r="EE91" i="10"/>
  <c r="AT91" i="10" s="1"/>
  <c r="EE151" i="10"/>
  <c r="AT151" i="10" s="1"/>
  <c r="EE50" i="10"/>
  <c r="AT50" i="10" s="1"/>
  <c r="EE80" i="10"/>
  <c r="AT80" i="10" s="1"/>
  <c r="EF15" i="10"/>
  <c r="AU15" i="10" s="1"/>
  <c r="EE125" i="10"/>
  <c r="AT125" i="10" s="1"/>
  <c r="EF324" i="10"/>
  <c r="AU324" i="10" s="1"/>
  <c r="EE293" i="10"/>
  <c r="AT293" i="10" s="1"/>
  <c r="EE152" i="10"/>
  <c r="AT152" i="10" s="1"/>
  <c r="EE221" i="10"/>
  <c r="AT221" i="10" s="1"/>
  <c r="EE46" i="10"/>
  <c r="AT46" i="10" s="1"/>
  <c r="EE88" i="10"/>
  <c r="AT88" i="10" s="1"/>
  <c r="EE222" i="10"/>
  <c r="AT222" i="10" s="1"/>
  <c r="EE121" i="10"/>
  <c r="AT121" i="10" s="1"/>
  <c r="EF185" i="10"/>
  <c r="AU185" i="10" s="1"/>
  <c r="EF13" i="10"/>
  <c r="AU13" i="10" s="1"/>
  <c r="EF288" i="10"/>
  <c r="AU288" i="10" s="1"/>
  <c r="EF193" i="10"/>
  <c r="AU193" i="10" s="1"/>
  <c r="EF256" i="10"/>
  <c r="AU256" i="10" s="1"/>
  <c r="EE327" i="10"/>
  <c r="AT327" i="10" s="1"/>
  <c r="EF22" i="10"/>
  <c r="AU22" i="10" s="1"/>
  <c r="EE115" i="10"/>
  <c r="AT115" i="10" s="1"/>
  <c r="EF216" i="10"/>
  <c r="AU216" i="10" s="1"/>
  <c r="EF17" i="10"/>
  <c r="AU17" i="10" s="1"/>
  <c r="EE217" i="10"/>
  <c r="AT217" i="10" s="1"/>
  <c r="EF51" i="10"/>
  <c r="AU51" i="10" s="1"/>
  <c r="EF19" i="10"/>
  <c r="AU19" i="10" s="1"/>
  <c r="EE89" i="10"/>
  <c r="AT89" i="10" s="1"/>
  <c r="EF260" i="10"/>
  <c r="AU260" i="10" s="1"/>
  <c r="EF191" i="10"/>
  <c r="AU191" i="10" s="1"/>
  <c r="EE90" i="10"/>
  <c r="AT90" i="10" s="1"/>
  <c r="EF258" i="10"/>
  <c r="AU258" i="10" s="1"/>
  <c r="EE324" i="10"/>
  <c r="AT324" i="10" s="1"/>
  <c r="EF219" i="10"/>
  <c r="AU219" i="10" s="1"/>
  <c r="EF56" i="10"/>
  <c r="AU56" i="10" s="1"/>
  <c r="EF291" i="10"/>
  <c r="AU291" i="10" s="1"/>
  <c r="EF188" i="10"/>
  <c r="AU188" i="10" s="1"/>
  <c r="EF190" i="10"/>
  <c r="AU190" i="10" s="1"/>
  <c r="EF114" i="10"/>
  <c r="AU114" i="10" s="1"/>
  <c r="EF259" i="10"/>
  <c r="AU259" i="10" s="1"/>
  <c r="EF123" i="10"/>
  <c r="AU123" i="10" s="1"/>
  <c r="EE122" i="10"/>
  <c r="AT122" i="10" s="1"/>
  <c r="EF49" i="10"/>
  <c r="AU49" i="10" s="1"/>
  <c r="EF251" i="10"/>
  <c r="AU251" i="10" s="1"/>
  <c r="EF322" i="10"/>
  <c r="AU322" i="10" s="1"/>
  <c r="EF224" i="10"/>
  <c r="AU224" i="10" s="1"/>
  <c r="EF254" i="10"/>
  <c r="AU254" i="10" s="1"/>
  <c r="EE287" i="10"/>
  <c r="AT287" i="10" s="1"/>
  <c r="EF12" i="10"/>
  <c r="AU12" i="10" s="1"/>
  <c r="EE258" i="10"/>
  <c r="AT258" i="10" s="1"/>
  <c r="EF328" i="10"/>
  <c r="AU328" i="10" s="1"/>
  <c r="EE219" i="10"/>
  <c r="AT219" i="10" s="1"/>
  <c r="EE56" i="10"/>
  <c r="AT56" i="10" s="1"/>
  <c r="EE291" i="10"/>
  <c r="AT291" i="10" s="1"/>
  <c r="EE188" i="10"/>
  <c r="AT188" i="10" s="1"/>
  <c r="EE190" i="10"/>
  <c r="AT190" i="10" s="1"/>
  <c r="EE114" i="10"/>
  <c r="AT114" i="10" s="1"/>
  <c r="EE259" i="10"/>
  <c r="AT259" i="10" s="1"/>
  <c r="EE123" i="10"/>
  <c r="AT123" i="10" s="1"/>
  <c r="EC290" i="10"/>
  <c r="AR290" i="10" s="1"/>
  <c r="EC188" i="10"/>
  <c r="AR188" i="10" s="1"/>
  <c r="ED89" i="10"/>
  <c r="AS89" i="10" s="1"/>
  <c r="EC318" i="10"/>
  <c r="AR318" i="10" s="1"/>
  <c r="EC125" i="10"/>
  <c r="AR125" i="10" s="1"/>
  <c r="ED255" i="10"/>
  <c r="AS255" i="10" s="1"/>
  <c r="ED251" i="10"/>
  <c r="AS251" i="10" s="1"/>
  <c r="EC219" i="10"/>
  <c r="AR219" i="10" s="1"/>
  <c r="ED49" i="10"/>
  <c r="AS49" i="10" s="1"/>
  <c r="ED80" i="10"/>
  <c r="AS80" i="10" s="1"/>
  <c r="ED50" i="10"/>
  <c r="AS50" i="10" s="1"/>
  <c r="ED321" i="10"/>
  <c r="AS321" i="10" s="1"/>
  <c r="EC89" i="10"/>
  <c r="AR89" i="10" s="1"/>
  <c r="EC122" i="10"/>
  <c r="AR122" i="10" s="1"/>
  <c r="ED187" i="10"/>
  <c r="AS187" i="10" s="1"/>
  <c r="ED217" i="10"/>
  <c r="AS217" i="10" s="1"/>
  <c r="ED288" i="10"/>
  <c r="AS288" i="10" s="1"/>
  <c r="ED56" i="10"/>
  <c r="AS56" i="10" s="1"/>
  <c r="ED152" i="10"/>
  <c r="AS152" i="10" s="1"/>
  <c r="EC217" i="10"/>
  <c r="AR217" i="10" s="1"/>
  <c r="EC322" i="10"/>
  <c r="AR322" i="10" s="1"/>
  <c r="ED114" i="10"/>
  <c r="AS114" i="10" s="1"/>
  <c r="ED319" i="10"/>
  <c r="AS319" i="10" s="1"/>
  <c r="EC257" i="10"/>
  <c r="AR257" i="10" s="1"/>
  <c r="EC285" i="10"/>
  <c r="AR285" i="10" s="1"/>
  <c r="EC117" i="10"/>
  <c r="AR117" i="10" s="1"/>
  <c r="EC224" i="10"/>
  <c r="AR224" i="10" s="1"/>
  <c r="ED118" i="10"/>
  <c r="AS118" i="10" s="1"/>
  <c r="EC321" i="10"/>
  <c r="AR321" i="10" s="1"/>
  <c r="ED158" i="10"/>
  <c r="AS158" i="10" s="1"/>
  <c r="EC288" i="10"/>
  <c r="AR288" i="10" s="1"/>
  <c r="EC56" i="10"/>
  <c r="AR56" i="10" s="1"/>
  <c r="EC152" i="10"/>
  <c r="AR152" i="10" s="1"/>
  <c r="ED250" i="10"/>
  <c r="AS250" i="10" s="1"/>
  <c r="ED192" i="10"/>
  <c r="AS192" i="10" s="1"/>
  <c r="EC114" i="10"/>
  <c r="AR114" i="10" s="1"/>
  <c r="EC319" i="10"/>
  <c r="AR319" i="10" s="1"/>
  <c r="ED84" i="10"/>
  <c r="AS84" i="10" s="1"/>
  <c r="ED125" i="10"/>
  <c r="AS125" i="10" s="1"/>
  <c r="ED88" i="10"/>
  <c r="AS88" i="10" s="1"/>
  <c r="ED122" i="10"/>
  <c r="AS122" i="10" s="1"/>
  <c r="ED15" i="10"/>
  <c r="AS15" i="10" s="1"/>
  <c r="ED219" i="10"/>
  <c r="AS219" i="10" s="1"/>
  <c r="ED22" i="10"/>
  <c r="AS22" i="10" s="1"/>
  <c r="ED193" i="10"/>
  <c r="AS193" i="10" s="1"/>
  <c r="EC50" i="10"/>
  <c r="AR50" i="10" s="1"/>
  <c r="ED153" i="10"/>
  <c r="AS153" i="10" s="1"/>
  <c r="ED157" i="10"/>
  <c r="AS157" i="10" s="1"/>
  <c r="ED259" i="10"/>
  <c r="AS259" i="10" s="1"/>
  <c r="ED254" i="10"/>
  <c r="AS254" i="10" s="1"/>
  <c r="ED85" i="10"/>
  <c r="AS85" i="10" s="1"/>
  <c r="ED294" i="10"/>
  <c r="AS294" i="10" s="1"/>
  <c r="EC84" i="10"/>
  <c r="AR84" i="10" s="1"/>
  <c r="ED318" i="10"/>
  <c r="AS318" i="10" s="1"/>
  <c r="ED19" i="10"/>
  <c r="AS19" i="10" s="1"/>
  <c r="EC287" i="10"/>
  <c r="AR287" i="10" s="1"/>
  <c r="EC255" i="10"/>
  <c r="AR255" i="10" s="1"/>
  <c r="ED227" i="10"/>
  <c r="AS227" i="10" s="1"/>
  <c r="ED81" i="10"/>
  <c r="AS81" i="10" s="1"/>
  <c r="EC258" i="10"/>
  <c r="AR258" i="10" s="1"/>
  <c r="ED287" i="10"/>
  <c r="AS287" i="10" s="1"/>
  <c r="ED285" i="10"/>
  <c r="AS285" i="10" s="1"/>
  <c r="ED16" i="10"/>
  <c r="AS16" i="10" s="1"/>
  <c r="ED18" i="10"/>
  <c r="AS18" i="10" s="1"/>
  <c r="EC328" i="10"/>
  <c r="AR328" i="10" s="1"/>
  <c r="ED154" i="10"/>
  <c r="AS154" i="10" s="1"/>
  <c r="ED222" i="10"/>
  <c r="AS222" i="10" s="1"/>
  <c r="ED183" i="10"/>
  <c r="AS183" i="10" s="1"/>
  <c r="ED327" i="10"/>
  <c r="AS327" i="10" s="1"/>
  <c r="EC154" i="10"/>
  <c r="AR154" i="10" s="1"/>
  <c r="ED115" i="10"/>
  <c r="AS115" i="10" s="1"/>
  <c r="EC324" i="10"/>
  <c r="AR324" i="10" s="1"/>
  <c r="EC222" i="10"/>
  <c r="AR222" i="10" s="1"/>
  <c r="EC151" i="10"/>
  <c r="AR151" i="10" s="1"/>
  <c r="ED120" i="10"/>
  <c r="AS120" i="10" s="1"/>
  <c r="ED220" i="10"/>
  <c r="AS220" i="10" s="1"/>
  <c r="ED47" i="10"/>
  <c r="AS47" i="10" s="1"/>
  <c r="EC120" i="10"/>
  <c r="AR120" i="10" s="1"/>
  <c r="EC220" i="10"/>
  <c r="AR220" i="10" s="1"/>
  <c r="EC47" i="10"/>
  <c r="AR47" i="10" s="1"/>
  <c r="ED14" i="10"/>
  <c r="AS14" i="10" s="1"/>
  <c r="EC254" i="10"/>
  <c r="AR254" i="10" s="1"/>
  <c r="EC85" i="10"/>
  <c r="AR85" i="10" s="1"/>
  <c r="ED156" i="10"/>
  <c r="AS156" i="10" s="1"/>
  <c r="ED46" i="10"/>
  <c r="AS46" i="10" s="1"/>
  <c r="EC156" i="10"/>
  <c r="AR156" i="10" s="1"/>
  <c r="EC46" i="10"/>
  <c r="AR46" i="10" s="1"/>
  <c r="ED21" i="10"/>
  <c r="AS21" i="10" s="1"/>
  <c r="EC292" i="10"/>
  <c r="AR292" i="10" s="1"/>
  <c r="ED20" i="10"/>
  <c r="AS20" i="10" s="1"/>
  <c r="ED17" i="10"/>
  <c r="AS17" i="10" s="1"/>
  <c r="EC183" i="10"/>
  <c r="AR183" i="10" s="1"/>
  <c r="EC216" i="10"/>
  <c r="AR216" i="10" s="1"/>
  <c r="EC91" i="10"/>
  <c r="AR91" i="10" s="1"/>
  <c r="EC115" i="10"/>
  <c r="AR115" i="10" s="1"/>
  <c r="ED57" i="10"/>
  <c r="AS57" i="10" s="1"/>
  <c r="ED258" i="10"/>
  <c r="AS258" i="10" s="1"/>
  <c r="EC81" i="10"/>
  <c r="AR81" i="10" s="1"/>
  <c r="ED260" i="10"/>
  <c r="AS260" i="10" s="1"/>
  <c r="ED117" i="10"/>
  <c r="AS117" i="10" s="1"/>
  <c r="EC251" i="10"/>
  <c r="AR251" i="10" s="1"/>
  <c r="EC49" i="10"/>
  <c r="AR49" i="10" s="1"/>
  <c r="EC118" i="10"/>
  <c r="AR118" i="10" s="1"/>
  <c r="ED257" i="10"/>
  <c r="AS257" i="10" s="1"/>
  <c r="EC259" i="10"/>
  <c r="AR259" i="10" s="1"/>
  <c r="ED51" i="10"/>
  <c r="AS51" i="10" s="1"/>
  <c r="ED328" i="10"/>
  <c r="AS328" i="10" s="1"/>
  <c r="ED253" i="10"/>
  <c r="AS253" i="10" s="1"/>
  <c r="ED90" i="10"/>
  <c r="AS90" i="10" s="1"/>
  <c r="ED324" i="10"/>
  <c r="AS324" i="10" s="1"/>
  <c r="ED190" i="10"/>
  <c r="AS190" i="10" s="1"/>
  <c r="ED256" i="10"/>
  <c r="AS256" i="10" s="1"/>
  <c r="ED221" i="10"/>
  <c r="AS221" i="10" s="1"/>
  <c r="ED121" i="10"/>
  <c r="AS121" i="10" s="1"/>
  <c r="ED149" i="10"/>
  <c r="AS149" i="10" s="1"/>
  <c r="ED326" i="10"/>
  <c r="AS326" i="10" s="1"/>
  <c r="EC185" i="10"/>
  <c r="AR185" i="10" s="1"/>
  <c r="ED218" i="10"/>
  <c r="AS218" i="10" s="1"/>
  <c r="EC218" i="10"/>
  <c r="AR218" i="10" s="1"/>
  <c r="ED224" i="10"/>
  <c r="AS224" i="10" s="1"/>
  <c r="ED293" i="10"/>
  <c r="AS293" i="10" s="1"/>
  <c r="ED151" i="10"/>
  <c r="AS151" i="10" s="1"/>
  <c r="EC80" i="10"/>
  <c r="AR80" i="10" s="1"/>
  <c r="EC193" i="10"/>
  <c r="AR193" i="10" s="1"/>
  <c r="ED322" i="10"/>
  <c r="AS322" i="10" s="1"/>
  <c r="EC157" i="10"/>
  <c r="AR157" i="10" s="1"/>
  <c r="ED123" i="10"/>
  <c r="AS123" i="10" s="1"/>
  <c r="EC51" i="10"/>
  <c r="AR51" i="10" s="1"/>
  <c r="EC90" i="10"/>
  <c r="AR90" i="10" s="1"/>
  <c r="ED91" i="10"/>
  <c r="AS91" i="10" s="1"/>
  <c r="EC190" i="10"/>
  <c r="AR190" i="10" s="1"/>
  <c r="EC256" i="10"/>
  <c r="AR256" i="10" s="1"/>
  <c r="EC121" i="10"/>
  <c r="AR121" i="10" s="1"/>
  <c r="EC149" i="10"/>
  <c r="AR149" i="10" s="1"/>
  <c r="EC326" i="10"/>
  <c r="AR326" i="10" s="1"/>
  <c r="ED292" i="10"/>
  <c r="AS292" i="10" s="1"/>
  <c r="EC123" i="10"/>
  <c r="AR123" i="10" s="1"/>
  <c r="ED23" i="10"/>
  <c r="AS23" i="10" s="1"/>
  <c r="ED216" i="10"/>
  <c r="AS216" i="10" s="1"/>
  <c r="ED12" i="10"/>
  <c r="AS12" i="10" s="1"/>
  <c r="ED290" i="10"/>
  <c r="AS290" i="10" s="1"/>
  <c r="ED185" i="10"/>
  <c r="AS185" i="10" s="1"/>
  <c r="ED188" i="10"/>
  <c r="AS188" i="10" s="1"/>
  <c r="ED291" i="10"/>
  <c r="AS291" i="10" s="1"/>
  <c r="ED116" i="10"/>
  <c r="AS116" i="10" s="1"/>
  <c r="CJ326" i="10"/>
  <c r="CY326" i="10" s="1"/>
  <c r="DV326" i="10" s="1"/>
  <c r="AO326" i="10" s="1"/>
  <c r="BI327" i="10"/>
  <c r="CJ291" i="10"/>
  <c r="CY291" i="10" s="1"/>
  <c r="DV291" i="10" s="1"/>
  <c r="AO291" i="10" s="1"/>
  <c r="BI292" i="10"/>
  <c r="CJ256" i="10"/>
  <c r="CY256" i="10" s="1"/>
  <c r="DV256" i="10" s="1"/>
  <c r="AO256" i="10" s="1"/>
  <c r="BI257" i="10"/>
  <c r="BI223" i="10"/>
  <c r="CJ222" i="10"/>
  <c r="CY222" i="10" s="1"/>
  <c r="DV222" i="10" s="1"/>
  <c r="AO222" i="10" s="1"/>
  <c r="BI189" i="10"/>
  <c r="CJ188" i="10"/>
  <c r="CY188" i="10" s="1"/>
  <c r="DV188" i="10" s="1"/>
  <c r="AO188" i="10" s="1"/>
  <c r="BI155" i="10"/>
  <c r="CJ154" i="10"/>
  <c r="CY154" i="10" s="1"/>
  <c r="DV154" i="10" s="1"/>
  <c r="AO154" i="10" s="1"/>
  <c r="BI121" i="10"/>
  <c r="CJ120" i="10"/>
  <c r="CY120" i="10" s="1"/>
  <c r="DV120" i="10" s="1"/>
  <c r="AO120" i="10" s="1"/>
  <c r="CJ88" i="10"/>
  <c r="CY88" i="10" s="1"/>
  <c r="DV88" i="10" s="1"/>
  <c r="AO88" i="10" s="1"/>
  <c r="BI89" i="10"/>
  <c r="BI52" i="10"/>
  <c r="CJ51" i="10"/>
  <c r="CY51" i="10" s="1"/>
  <c r="DV51" i="10" s="1"/>
  <c r="AO51" i="10" s="1"/>
  <c r="BI17" i="10"/>
  <c r="CJ16" i="10"/>
  <c r="CY16" i="10" s="1"/>
  <c r="DV16" i="10" s="1"/>
  <c r="AO16" i="10" s="1"/>
  <c r="CJ327" i="10" l="1"/>
  <c r="CY327" i="10" s="1"/>
  <c r="DV327" i="10" s="1"/>
  <c r="AO327" i="10" s="1"/>
  <c r="BI328" i="10"/>
  <c r="BI293" i="10"/>
  <c r="CJ292" i="10"/>
  <c r="CY292" i="10" s="1"/>
  <c r="DV292" i="10" s="1"/>
  <c r="AO292" i="10" s="1"/>
  <c r="CJ257" i="10"/>
  <c r="CY257" i="10" s="1"/>
  <c r="DV257" i="10" s="1"/>
  <c r="AO257" i="10" s="1"/>
  <c r="BI258" i="10"/>
  <c r="CJ223" i="10"/>
  <c r="CY223" i="10" s="1"/>
  <c r="DV223" i="10" s="1"/>
  <c r="AO223" i="10" s="1"/>
  <c r="BI224" i="10"/>
  <c r="CJ189" i="10"/>
  <c r="CY189" i="10" s="1"/>
  <c r="DV189" i="10" s="1"/>
  <c r="AO189" i="10" s="1"/>
  <c r="BI190" i="10"/>
  <c r="CJ155" i="10"/>
  <c r="CY155" i="10" s="1"/>
  <c r="DV155" i="10" s="1"/>
  <c r="AO155" i="10" s="1"/>
  <c r="BI156" i="10"/>
  <c r="CJ121" i="10"/>
  <c r="CY121" i="10" s="1"/>
  <c r="DV121" i="10" s="1"/>
  <c r="AO121" i="10" s="1"/>
  <c r="BI122" i="10"/>
  <c r="CJ89" i="10"/>
  <c r="CY89" i="10" s="1"/>
  <c r="DV89" i="10" s="1"/>
  <c r="AO89" i="10" s="1"/>
  <c r="BI90" i="10"/>
  <c r="CJ52" i="10"/>
  <c r="CY52" i="10" s="1"/>
  <c r="DV52" i="10" s="1"/>
  <c r="AO52" i="10" s="1"/>
  <c r="BI53" i="10"/>
  <c r="CJ17" i="10"/>
  <c r="CY17" i="10" s="1"/>
  <c r="DV17" i="10" s="1"/>
  <c r="AO17" i="10" s="1"/>
  <c r="BI18" i="10"/>
  <c r="CJ328" i="10" l="1"/>
  <c r="CY328" i="10" s="1"/>
  <c r="DV328" i="10" s="1"/>
  <c r="AO328" i="10" s="1"/>
  <c r="BI329" i="10"/>
  <c r="CJ329" i="10" s="1"/>
  <c r="CY329" i="10" s="1"/>
  <c r="DV329" i="10" s="1"/>
  <c r="AO329" i="10" s="1"/>
  <c r="CJ293" i="10"/>
  <c r="CY293" i="10" s="1"/>
  <c r="DV293" i="10" s="1"/>
  <c r="AO293" i="10" s="1"/>
  <c r="BI294" i="10"/>
  <c r="BI259" i="10"/>
  <c r="CJ258" i="10"/>
  <c r="CY258" i="10" s="1"/>
  <c r="DV258" i="10" s="1"/>
  <c r="AO258" i="10" s="1"/>
  <c r="BI225" i="10"/>
  <c r="CJ224" i="10"/>
  <c r="CY224" i="10" s="1"/>
  <c r="DV224" i="10" s="1"/>
  <c r="AO224" i="10" s="1"/>
  <c r="BI191" i="10"/>
  <c r="CJ190" i="10"/>
  <c r="CY190" i="10" s="1"/>
  <c r="DV190" i="10" s="1"/>
  <c r="AO190" i="10" s="1"/>
  <c r="BI157" i="10"/>
  <c r="CJ156" i="10"/>
  <c r="CY156" i="10" s="1"/>
  <c r="DV156" i="10" s="1"/>
  <c r="AO156" i="10" s="1"/>
  <c r="BI123" i="10"/>
  <c r="CJ122" i="10"/>
  <c r="CY122" i="10" s="1"/>
  <c r="DV122" i="10" s="1"/>
  <c r="AO122" i="10" s="1"/>
  <c r="CJ90" i="10"/>
  <c r="CY90" i="10" s="1"/>
  <c r="DV90" i="10" s="1"/>
  <c r="AO90" i="10" s="1"/>
  <c r="BI91" i="10"/>
  <c r="CJ91" i="10" s="1"/>
  <c r="CY91" i="10" s="1"/>
  <c r="DV91" i="10" s="1"/>
  <c r="AO91" i="10" s="1"/>
  <c r="CJ53" i="10"/>
  <c r="CY53" i="10" s="1"/>
  <c r="DV53" i="10" s="1"/>
  <c r="AO53" i="10" s="1"/>
  <c r="BI54" i="10"/>
  <c r="BI19" i="10"/>
  <c r="CJ18" i="10"/>
  <c r="CY18" i="10" s="1"/>
  <c r="DV18" i="10" s="1"/>
  <c r="AO18" i="10" s="1"/>
  <c r="CJ294" i="10" l="1"/>
  <c r="CY294" i="10" s="1"/>
  <c r="DV294" i="10" s="1"/>
  <c r="AO294" i="10" s="1"/>
  <c r="BI295" i="10"/>
  <c r="CJ295" i="10" s="1"/>
  <c r="CY295" i="10" s="1"/>
  <c r="DV295" i="10" s="1"/>
  <c r="AO295" i="10" s="1"/>
  <c r="CJ259" i="10"/>
  <c r="CY259" i="10" s="1"/>
  <c r="DV259" i="10" s="1"/>
  <c r="AO259" i="10" s="1"/>
  <c r="BI260" i="10"/>
  <c r="CJ225" i="10"/>
  <c r="CY225" i="10" s="1"/>
  <c r="DV225" i="10" s="1"/>
  <c r="AO225" i="10" s="1"/>
  <c r="BI226" i="10"/>
  <c r="CJ191" i="10"/>
  <c r="CY191" i="10" s="1"/>
  <c r="DV191" i="10" s="1"/>
  <c r="AO191" i="10" s="1"/>
  <c r="BI192" i="10"/>
  <c r="CJ157" i="10"/>
  <c r="CY157" i="10" s="1"/>
  <c r="DV157" i="10" s="1"/>
  <c r="AO157" i="10" s="1"/>
  <c r="BI158" i="10"/>
  <c r="CJ123" i="10"/>
  <c r="CY123" i="10" s="1"/>
  <c r="DV123" i="10" s="1"/>
  <c r="AO123" i="10" s="1"/>
  <c r="BI124" i="10"/>
  <c r="CJ54" i="10"/>
  <c r="CY54" i="10" s="1"/>
  <c r="DV54" i="10" s="1"/>
  <c r="AO54" i="10" s="1"/>
  <c r="BI55" i="10"/>
  <c r="CJ19" i="10"/>
  <c r="CY19" i="10" s="1"/>
  <c r="DV19" i="10" s="1"/>
  <c r="AO19" i="10" s="1"/>
  <c r="BI20" i="10"/>
  <c r="CJ260" i="10" l="1"/>
  <c r="CY260" i="10" s="1"/>
  <c r="DV260" i="10" s="1"/>
  <c r="AO260" i="10" s="1"/>
  <c r="BI261" i="10"/>
  <c r="CJ261" i="10" s="1"/>
  <c r="CY261" i="10" s="1"/>
  <c r="DV261" i="10" s="1"/>
  <c r="AO261" i="10" s="1"/>
  <c r="CJ226" i="10"/>
  <c r="CY226" i="10" s="1"/>
  <c r="DV226" i="10" s="1"/>
  <c r="AO226" i="10" s="1"/>
  <c r="BI227" i="10"/>
  <c r="CJ227" i="10" s="1"/>
  <c r="CY227" i="10" s="1"/>
  <c r="DV227" i="10" s="1"/>
  <c r="AO227" i="10" s="1"/>
  <c r="CJ192" i="10"/>
  <c r="CY192" i="10" s="1"/>
  <c r="DV192" i="10" s="1"/>
  <c r="AO192" i="10" s="1"/>
  <c r="BI193" i="10"/>
  <c r="CJ193" i="10" s="1"/>
  <c r="CY193" i="10" s="1"/>
  <c r="DV193" i="10" s="1"/>
  <c r="AO193" i="10" s="1"/>
  <c r="CJ158" i="10"/>
  <c r="CY158" i="10" s="1"/>
  <c r="DV158" i="10" s="1"/>
  <c r="AO158" i="10" s="1"/>
  <c r="BI159" i="10"/>
  <c r="CJ159" i="10" s="1"/>
  <c r="CY159" i="10" s="1"/>
  <c r="DV159" i="10" s="1"/>
  <c r="AO159" i="10" s="1"/>
  <c r="CJ124" i="10"/>
  <c r="CY124" i="10" s="1"/>
  <c r="DV124" i="10" s="1"/>
  <c r="AO124" i="10" s="1"/>
  <c r="BI125" i="10"/>
  <c r="CJ125" i="10" s="1"/>
  <c r="CY125" i="10" s="1"/>
  <c r="DV125" i="10" s="1"/>
  <c r="AO125" i="10" s="1"/>
  <c r="BI56" i="10"/>
  <c r="CJ55" i="10"/>
  <c r="CY55" i="10" s="1"/>
  <c r="DV55" i="10" s="1"/>
  <c r="AO55" i="10" s="1"/>
  <c r="CJ20" i="10"/>
  <c r="CY20" i="10" s="1"/>
  <c r="DV20" i="10" s="1"/>
  <c r="AO20" i="10" s="1"/>
  <c r="BI21" i="10"/>
  <c r="BI57" i="10" l="1"/>
  <c r="CJ57" i="10" s="1"/>
  <c r="CY57" i="10" s="1"/>
  <c r="DV57" i="10" s="1"/>
  <c r="AO57" i="10" s="1"/>
  <c r="CJ56" i="10"/>
  <c r="CY56" i="10" s="1"/>
  <c r="DV56" i="10" s="1"/>
  <c r="AO56" i="10" s="1"/>
  <c r="CJ21" i="10"/>
  <c r="CY21" i="10" s="1"/>
  <c r="DV21" i="10" s="1"/>
  <c r="AO21" i="10" s="1"/>
  <c r="BI22" i="10"/>
  <c r="CJ22" i="10" l="1"/>
  <c r="CY22" i="10" s="1"/>
  <c r="DV22" i="10" s="1"/>
  <c r="AO22" i="10" s="1"/>
  <c r="BI23" i="10"/>
  <c r="CJ23" i="10" s="1"/>
  <c r="CY23" i="10" s="1"/>
  <c r="DV23" i="10" s="1"/>
  <c r="AO2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tc={5949354B-6352-4AA3-A4E5-5C26A9C06B39}</author>
    <author>tc={4F564314-336F-45B3-A177-0815F9D82062}</author>
    <author>tc={CE0B9E86-C837-4CEF-81BE-0651A61B79F8}</author>
    <author>tc={CDDE7F0D-0473-43B6-A770-0ECA8FA409E3}</author>
    <author>tc={2C88CC33-6936-4A58-BA26-AC9CE82DDAB4}</author>
    <author>tc={75E55B1C-8F07-43F4-AFEF-8E89B6EFBF2F}</author>
    <author>tc={A2D027A7-A44D-4D90-B03F-646BCE04558F}</author>
    <author>tc={E60DDE2E-BE85-43D8-819C-0053E9E21852}</author>
    <author>tc={745C10C3-47A4-4F24-83DD-2EB2F306C3AB}</author>
    <author>tc={963A140C-A024-46FE-8E96-8A07905230E9}</author>
    <author>tc={4CD759BA-8063-4AD8-8BA6-EE99E7C38E59}</author>
    <author>tc={C6453A6E-D630-4A18-A630-FB28A60DB722}</author>
    <author>tc={83989CC9-BB63-4011-A878-BB8BAE8FDC0C}</author>
    <author>tc={EFB62BCA-33D5-4E2E-8E49-EB1FF9CC4FB3}</author>
    <author>tc={4FA542A7-B7DE-4970-9A8B-DC1757556267}</author>
    <author>tc={3E0A7CAE-1CC6-46A9-B79E-82F0B145D900}</author>
    <author>tc={93576DE1-DED1-4F30-86C1-D1AECEAEE15B}</author>
    <author>tc={5C9DF222-1548-4274-B49C-36D3AD7D90B2}</author>
    <author>tc={DEA4EDA9-5709-4444-8E18-FEE52AE969AB}</author>
    <author>tc={DC921F62-4A1B-4E8D-9A45-A54CC4FDC596}</author>
    <author>tc={F24D3676-7FAC-491C-9080-9848827AAF85}</author>
    <author>tc={49D81B30-07FB-40E9-845A-9CC9C7C7609D}</author>
    <author>tc={69FB015F-9025-4B47-A0EF-CF84BD8C6EA1}</author>
    <author>tc={1939CE0C-5D3F-4214-B5C1-D1F782D39B26}</author>
    <author>tc={3464F4CB-E41C-4761-BA33-766EDF61BBC0}</author>
    <author>tc={EE77BCED-8991-4D25-94E2-37B8117F448C}</author>
    <author>tc={60267070-079F-488E-82ED-C57CFE012954}</author>
    <author>tc={3F69EC3C-437D-4208-B1AA-36C8E58D3AFF}</author>
  </authors>
  <commentList>
    <comment ref="AW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1" authorId="2" shapeId="0" xr:uid="{5949354B-6352-4AA3-A4E5-5C26A9C06B3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44" authorId="3" shapeId="0" xr:uid="{4F564314-336F-45B3-A177-0815F9D8206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45" authorId="4" shapeId="0" xr:uid="{CE0B9E86-C837-4CEF-81BE-0651A61B79F8}">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65" authorId="5" shapeId="0" xr:uid="{CDDE7F0D-0473-43B6-A770-0ECA8FA409E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78" authorId="6" shapeId="0" xr:uid="{2C88CC33-6936-4A58-BA26-AC9CE82DDAB4}">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79" authorId="7" shapeId="0" xr:uid="{75E55B1C-8F07-43F4-AFEF-8E89B6EFBF2F}">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99" authorId="8" shapeId="0" xr:uid="{A2D027A7-A44D-4D90-B03F-646BCE04558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12" authorId="9" shapeId="0" xr:uid="{E60DDE2E-BE85-43D8-819C-0053E9E2185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3" authorId="10" shapeId="0" xr:uid="{745C10C3-47A4-4F24-83DD-2EB2F306C3AB}">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33" authorId="11" shapeId="0" xr:uid="{963A140C-A024-46FE-8E96-8A07905230E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46" authorId="12" shapeId="0" xr:uid="{4CD759BA-8063-4AD8-8BA6-EE99E7C38E5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47" authorId="13" shapeId="0" xr:uid="{C6453A6E-D630-4A18-A630-FB28A60DB72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67" authorId="14" shapeId="0" xr:uid="{83989CC9-BB63-4011-A878-BB8BAE8FDC0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80" authorId="15" shapeId="0" xr:uid="{EFB62BCA-33D5-4E2E-8E49-EB1FF9CC4FB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81" authorId="16" shapeId="0" xr:uid="{4FA542A7-B7DE-4970-9A8B-DC1757556267}">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01" authorId="17" shapeId="0" xr:uid="{3E0A7CAE-1CC6-46A9-B79E-82F0B145D90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14" authorId="18" shapeId="0" xr:uid="{93576DE1-DED1-4F30-86C1-D1AECEAEE15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15" authorId="19" shapeId="0" xr:uid="{5C9DF222-1548-4274-B49C-36D3AD7D90B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35" authorId="20" shapeId="0" xr:uid="{DEA4EDA9-5709-4444-8E18-FEE52AE969A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48" authorId="21" shapeId="0" xr:uid="{DC921F62-4A1B-4E8D-9A45-A54CC4FDC596}">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49" authorId="22" shapeId="0" xr:uid="{F24D3676-7FAC-491C-9080-9848827AAF85}">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69" authorId="23" shapeId="0" xr:uid="{49D81B30-07FB-40E9-845A-9CC9C7C7609D}">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82" authorId="24" shapeId="0" xr:uid="{69FB015F-9025-4B47-A0EF-CF84BD8C6EA1}">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83" authorId="25" shapeId="0" xr:uid="{1939CE0C-5D3F-4214-B5C1-D1F782D39B26}">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03" authorId="26" shapeId="0" xr:uid="{3464F4CB-E41C-4761-BA33-766EDF61BBC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316" authorId="27" shapeId="0" xr:uid="{EE77BCED-8991-4D25-94E2-37B8117F448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317" authorId="28" shapeId="0" xr:uid="{60267070-079F-488E-82ED-C57CFE012954}">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37" authorId="29" shapeId="0" xr:uid="{3F69EC3C-437D-4208-B1AA-36C8E58D3AF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List>
</comments>
</file>

<file path=xl/sharedStrings.xml><?xml version="1.0" encoding="utf-8"?>
<sst xmlns="http://schemas.openxmlformats.org/spreadsheetml/2006/main" count="3268" uniqueCount="205">
  <si>
    <t>Poisson's ratio (all loading modes)</t>
  </si>
  <si>
    <t>x (m)</t>
  </si>
  <si>
    <t>y (m)</t>
  </si>
  <si>
    <t>STR</t>
  </si>
  <si>
    <t>SLU</t>
  </si>
  <si>
    <t>γG1 SLV (-)</t>
  </si>
  <si>
    <t>Mzz</t>
  </si>
  <si>
    <t>Mxx</t>
  </si>
  <si>
    <t>Fy</t>
  </si>
  <si>
    <t>Myy</t>
  </si>
  <si>
    <t>Fx</t>
  </si>
  <si>
    <t>Fz</t>
  </si>
  <si>
    <t>GEO</t>
  </si>
  <si>
    <t>γG1 SLU (-)</t>
  </si>
  <si>
    <t>SLV</t>
  </si>
  <si>
    <t/>
  </si>
  <si>
    <t>T (f)</t>
  </si>
  <si>
    <t>M (q)</t>
  </si>
  <si>
    <t>H (v)</t>
  </si>
  <si>
    <t>H (u)</t>
  </si>
  <si>
    <t>V (w)</t>
  </si>
  <si>
    <t>Mxx+Fy*h</t>
  </si>
  <si>
    <t>Myy+Fx*h</t>
  </si>
  <si>
    <t>h</t>
  </si>
  <si>
    <t>W</t>
  </si>
  <si>
    <t xml:space="preserve">γG1 </t>
  </si>
  <si>
    <t>W (kN)</t>
  </si>
  <si>
    <t>h (m) (ez)</t>
  </si>
  <si>
    <t>Area (m2)</t>
  </si>
  <si>
    <t>[kNm]</t>
  </si>
  <si>
    <t>[kN]</t>
  </si>
  <si>
    <t>C/P</t>
  </si>
  <si>
    <t>Node</t>
  </si>
  <si>
    <t>(m)</t>
  </si>
  <si>
    <t>(kN)</t>
  </si>
  <si>
    <t>(-)</t>
  </si>
  <si>
    <t>x to y</t>
  </si>
  <si>
    <t>y to z</t>
  </si>
  <si>
    <t>y</t>
  </si>
  <si>
    <t>x to z</t>
  </si>
  <si>
    <t>x</t>
  </si>
  <si>
    <t>γcls (kN/m3)</t>
  </si>
  <si>
    <t>Materiale: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</si>
  <si>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</si>
  <si>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</si>
  <si>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</si>
  <si>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</si>
  <si>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</si>
  <si>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</si>
  <si>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</si>
  <si>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</si>
  <si>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</si>
  <si>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</si>
  <si>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</si>
  <si>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</si>
  <si>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</si>
  <si>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</si>
  <si>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</si>
  <si>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</si>
  <si>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</si>
  <si>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</si>
  <si>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</si>
  <si>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</si>
  <si>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</si>
  <si>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</si>
  <si>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</si>
  <si>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</si>
  <si>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</si>
  <si>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Plinto_01</t>
  </si>
  <si>
    <t>Axial, hyperbolic constant, f_a</t>
  </si>
  <si>
    <t>Axial, hyperbolic power g_a</t>
  </si>
  <si>
    <t>Lateral, normalised ground displacement (U0/d)^50</t>
  </si>
  <si>
    <t>Lateral, hyperbolic power p</t>
  </si>
  <si>
    <t xml:space="preserve">    Load case number:</t>
  </si>
  <si>
    <t>Load case name</t>
  </si>
  <si>
    <t>Pile No.</t>
  </si>
  <si>
    <t xml:space="preserve">    Load case number</t>
  </si>
  <si>
    <t>Title</t>
  </si>
  <si>
    <t>Scope of problem</t>
  </si>
  <si>
    <t>Load scenario</t>
  </si>
  <si>
    <t>A1</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</si>
  <si>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</si>
  <si>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</si>
  <si>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</si>
  <si>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</si>
  <si>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</si>
  <si>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</si>
  <si>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</si>
  <si>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</si>
  <si>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</si>
  <si>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</si>
  <si>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</si>
  <si>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</si>
  <si>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</si>
  <si>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</si>
  <si>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</si>
  <si>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</si>
  <si>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</si>
  <si>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</si>
  <si>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</si>
  <si>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</si>
  <si>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</si>
  <si>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</si>
  <si>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</si>
  <si>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</si>
  <si>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</si>
  <si>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</si>
  <si>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</si>
  <si>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</si>
  <si>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Qk (kPa)</t>
  </si>
  <si>
    <t>G2 (kPa)</t>
  </si>
  <si>
    <t>(m2)</t>
  </si>
  <si>
    <t>(kPa)</t>
  </si>
  <si>
    <t>MIDAS</t>
  </si>
  <si>
    <t>Profile switches x:z</t>
  </si>
  <si>
    <t>Profile switches y:z</t>
  </si>
  <si>
    <t>Slv 22</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</si>
  <si>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</si>
  <si>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</si>
  <si>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</si>
  <si>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</si>
  <si>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</si>
  <si>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</si>
  <si>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</si>
  <si>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</si>
  <si>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</si>
  <si>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</si>
  <si>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</si>
  <si>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</si>
  <si>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</si>
  <si>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</si>
  <si>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</si>
  <si>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</si>
  <si>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</si>
  <si>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</si>
  <si>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</si>
  <si>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</si>
  <si>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</si>
  <si>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</si>
  <si>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</si>
  <si>
    <t>-</t>
  </si>
  <si>
    <t>NOTE: possibility to add/decrease the number of piles</t>
  </si>
  <si>
    <t>1) Geometric and mechanical properties</t>
  </si>
  <si>
    <t>Info:</t>
  </si>
  <si>
    <t>1: One degree of freedom, vertical loading (V) only.</t>
  </si>
  <si>
    <t>2: three degrees of freedom, loading in x-z plane: V, Hx, Mxz.</t>
  </si>
  <si>
    <t>3: six degrees of freedom: V, Hx, Hy, Mxz, Myz, Mxy.</t>
  </si>
  <si>
    <t>-1: non-linear analysis, inputs are loads and moments</t>
  </si>
  <si>
    <t>1: rigid pile-cap, inputs are loads and moments</t>
  </si>
  <si>
    <t>2: rigid pile-cap, inputs are deflections and rotations</t>
  </si>
  <si>
    <t>3: flexible pile-cap, inputs are loads and moments</t>
  </si>
  <si>
    <t>4: flexible pile-cap, inputs are deflections and rotations</t>
  </si>
  <si>
    <t>Profile Switches can be 1 or 2:</t>
  </si>
  <si>
    <t>1: results contain moment profiles only.</t>
  </si>
  <si>
    <t>2: results contain moment and lateral deflection profiles.</t>
  </si>
  <si>
    <t>Scope can be 1, 2 or 3.</t>
  </si>
  <si>
    <t>Loading Type can be 1, 2, 3, 4 or -1:</t>
  </si>
  <si>
    <t>1a) Slab data</t>
  </si>
  <si>
    <t>Material:</t>
  </si>
  <si>
    <t>Foundation</t>
  </si>
  <si>
    <t>Geometry and Loads on slab level:</t>
  </si>
  <si>
    <t>Tributary Area for G2 and Qk (m2)</t>
  </si>
  <si>
    <t>1b)  Loads from STR</t>
  </si>
  <si>
    <t>1e)  Load coefficients</t>
  </si>
  <si>
    <t>Load amplification factors:</t>
  </si>
  <si>
    <t>User defined:</t>
  </si>
  <si>
    <t>1c) Load combinations</t>
  </si>
  <si>
    <t>ULS/SLS Case</t>
  </si>
  <si>
    <t>1d) Ref. Sys. Transformation</t>
  </si>
  <si>
    <t>GSA Str to GEO:</t>
  </si>
  <si>
    <t>MIDAS Str to GEO:</t>
  </si>
  <si>
    <t>3) Load table STR to GEO:</t>
  </si>
  <si>
    <t xml:space="preserve">4) Inclusion of Eccentricity, Foundation Weight and Slab level Loads </t>
  </si>
  <si>
    <t>2) Elaboration of Foundation Weight and Slab level Loads</t>
  </si>
  <si>
    <t>5)  Load factor application</t>
  </si>
  <si>
    <t>6) PIGLET Load table:</t>
  </si>
  <si>
    <t>PIGLET Loading type:</t>
  </si>
  <si>
    <t>1) Analysis Data</t>
  </si>
  <si>
    <t>NOTE: possibility to add/decrease the number of load cases up to 12</t>
  </si>
  <si>
    <t>2a) Slab data</t>
  </si>
  <si>
    <t>2e) Load coefficients</t>
  </si>
  <si>
    <t>2b)  Loads from STR</t>
  </si>
  <si>
    <t>Ref Sys STR:</t>
  </si>
  <si>
    <t>2d)  Ref. Sys. Transformation</t>
  </si>
  <si>
    <t>Ref. Sys. chosen</t>
  </si>
  <si>
    <t>Ref. Sys. Chosen</t>
  </si>
  <si>
    <t>PILE OPT 1</t>
  </si>
  <si>
    <t>PILE OPT 2</t>
  </si>
  <si>
    <t>PILE OPT 3</t>
  </si>
  <si>
    <t>PILE OPT 4</t>
  </si>
  <si>
    <t>PILE OPT 5</t>
  </si>
  <si>
    <t>PILE OPT 6</t>
  </si>
  <si>
    <t>PILE OPT 7</t>
  </si>
  <si>
    <t>PILE OPT 10</t>
  </si>
  <si>
    <t>PILE OPT 9</t>
  </si>
  <si>
    <t>PILE OPT 8</t>
  </si>
  <si>
    <t>Axial: Surface shear modulus, G(0)  [kPa]</t>
  </si>
  <si>
    <t>Axial: Shear modulus gradient, dG/dz  [kPa]</t>
  </si>
  <si>
    <t>Axial: Shear modulus below base, Gb  [kPa]</t>
  </si>
  <si>
    <t>Lateral: Surface shear modulus, G(0)  [kPa]</t>
  </si>
  <si>
    <t>Lateral: Shear modulus gradient, dG/dz  [kPa]</t>
  </si>
  <si>
    <t>Lateral: Shear modulus gradient, dG/dz   [kPa]</t>
  </si>
  <si>
    <t>Axial capacity [kN]</t>
  </si>
  <si>
    <t>Lpile [m]</t>
  </si>
  <si>
    <r>
      <t xml:space="preserve">In the </t>
    </r>
    <r>
      <rPr>
        <b/>
        <sz val="11"/>
        <color theme="1"/>
        <rFont val="Arial"/>
        <family val="2"/>
      </rPr>
      <t>Loads Sheet</t>
    </r>
    <r>
      <rPr>
        <sz val="11"/>
        <color theme="1"/>
        <rFont val="Arial"/>
        <family val="2"/>
      </rPr>
      <t xml:space="preserve">, cells highlighted in </t>
    </r>
    <r>
      <rPr>
        <b/>
        <sz val="11"/>
        <color theme="1"/>
        <rFont val="Arial"/>
        <family val="2"/>
      </rPr>
      <t>yellow are input fields</t>
    </r>
    <r>
      <rPr>
        <sz val="11"/>
        <color theme="1"/>
        <rFont val="Arial"/>
        <family val="2"/>
      </rPr>
      <t>. Please enter or modify the required values in these cells. Do not change other cells.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</si>
</sst>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b/>
      <i/>
      <sz val="11"/>
      <color theme="1"/>
      <name val="Arial"/>
      <family val="2"/>
    </font>
    <font>
      <sz val="8"/>
      <name val="Arial"/>
      <family val="2"/>
    </font>
    <font>
      <b/>
      <sz val="11"/>
      <color theme="3"/>
      <name val="Calibri"/>
      <family val="2"/>
    </font>
    <font>
      <sz val="14"/>
      <name val="Times New Roman"/>
      <family val="1"/>
    </font>
    <font>
      <b/>
      <sz val="14"/>
      <color theme="1"/>
      <name val="Arial"/>
      <family val="2"/>
    </font>
    <font>
      <sz val="12"/>
      <color theme="1"/>
      <name val="Arial"/>
      <family val="2"/>
    </font>
    <font>
      <b/>
      <sz val="16"/>
      <name val="Times New Roman"/>
      <family val="1"/>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87">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2"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31" fillId="0" borderId="0" xfId="0" applyFont="1"/>
    <xf numFmtId="0" fontId="36" fillId="0" borderId="0" xfId="0" applyFont="1"/>
    <xf numFmtId="0" fontId="37" fillId="0" borderId="0" xfId="0" applyFont="1" applyAlignment="1">
      <alignment wrapText="1"/>
    </xf>
    <xf numFmtId="0" fontId="37" fillId="0" borderId="0" xfId="0" quotePrefix="1" applyFont="1" applyAlignment="1">
      <alignment wrapText="1"/>
    </xf>
    <xf numFmtId="0" fontId="37" fillId="0" borderId="0" xfId="0" applyFont="1"/>
    <xf numFmtId="0" fontId="31" fillId="0" borderId="0" xfId="0" applyFont="1" applyAlignment="1">
      <alignment wrapText="1"/>
    </xf>
    <xf numFmtId="0" fontId="32" fillId="0" borderId="0" xfId="0" applyFont="1"/>
    <xf numFmtId="0" fontId="17" fillId="3" borderId="0" xfId="9" applyFont="1" applyFill="1" applyAlignment="1">
      <alignment horizontal="center" vertical="center"/>
    </xf>
    <xf numFmtId="0" fontId="9" fillId="0" borderId="7" xfId="9" applyBorder="1" applyAlignment="1">
      <alignment horizontal="center" vertical="center"/>
    </xf>
    <xf numFmtId="1" fontId="9" fillId="0" borderId="7" xfId="9" applyNumberFormat="1" applyBorder="1" applyAlignment="1">
      <alignment horizontal="center" vertical="center"/>
    </xf>
    <xf numFmtId="0" fontId="0" fillId="0" borderId="8" xfId="0" applyBorder="1"/>
    <xf numFmtId="0" fontId="0" fillId="0" borderId="7" xfId="0" applyBorder="1"/>
    <xf numFmtId="0" fontId="9" fillId="0" borderId="9" xfId="9" applyBorder="1" applyAlignment="1">
      <alignment horizontal="center" vertical="center"/>
    </xf>
    <xf numFmtId="0" fontId="9" fillId="0" borderId="8" xfId="9" applyBorder="1" applyAlignment="1">
      <alignment horizontal="center" vertical="center"/>
    </xf>
    <xf numFmtId="0" fontId="12" fillId="0" borderId="6" xfId="9" applyFont="1" applyBorder="1" applyAlignment="1">
      <alignment horizontal="center" vertical="center"/>
    </xf>
    <xf numFmtId="0" fontId="38" fillId="0" borderId="6" xfId="9" applyFont="1" applyBorder="1" applyAlignment="1">
      <alignment horizontal="center" vertical="center"/>
    </xf>
    <xf numFmtId="0" fontId="31" fillId="0" borderId="0" xfId="0" applyFont="1" applyAlignment="1">
      <alignment horizontal="center"/>
    </xf>
    <xf numFmtId="0" fontId="31" fillId="0" borderId="0" xfId="0" applyFont="1" applyAlignment="1">
      <alignment horizontal="center" vertical="center"/>
    </xf>
    <xf numFmtId="0" fontId="35" fillId="0" borderId="0" xfId="0" applyFont="1" applyAlignment="1">
      <alignment horizontal="center" vertical="center" wrapText="1"/>
    </xf>
    <xf numFmtId="1" fontId="14" fillId="0" borderId="0" xfId="9" applyNumberFormat="1" applyFont="1" applyFill="1" applyAlignment="1">
      <alignment horizontal="center" vertical="center"/>
    </xf>
    <xf numFmtId="0" fontId="14" fillId="0" borderId="0" xfId="9" applyFont="1" applyFill="1" applyAlignment="1">
      <alignment horizontal="center" vertical="center"/>
    </xf>
    <xf numFmtId="0" fontId="9" fillId="0" borderId="0" xfId="9" applyFill="1" applyAlignment="1">
      <alignment horizontal="center" vertical="center"/>
    </xf>
    <xf numFmtId="164" fontId="9" fillId="0" borderId="0" xfId="9" applyNumberFormat="1" applyFill="1" applyAlignment="1">
      <alignment horizontal="center" vertical="center"/>
    </xf>
    <xf numFmtId="0" fontId="0" fillId="4" borderId="0" xfId="0" applyFill="1"/>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72">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17838</xdr:rowOff>
    </xdr:from>
    <xdr:to>
      <xdr:col>2</xdr:col>
      <xdr:colOff>427229</xdr:colOff>
      <xdr:row>32</xdr:row>
      <xdr:rowOff>114383</xdr:rowOff>
    </xdr:to>
    <xdr:pic>
      <xdr:nvPicPr>
        <xdr:cNvPr id="2" name="Picture 1">
          <a:extLst>
            <a:ext uri="{FF2B5EF4-FFF2-40B4-BE49-F238E27FC236}">
              <a16:creationId xmlns:a16="http://schemas.microsoft.com/office/drawing/2014/main" id="{13E3909D-ECB2-4BF3-B512-D7934A199A1C}"/>
            </a:ext>
          </a:extLst>
        </xdr:cNvPr>
        <xdr:cNvPicPr>
          <a:picLocks noChangeAspect="1"/>
        </xdr:cNvPicPr>
      </xdr:nvPicPr>
      <xdr:blipFill>
        <a:blip xmlns:r="http://schemas.openxmlformats.org/officeDocument/2006/relationships" r:embed="rId1"/>
        <a:stretch>
          <a:fillRect/>
        </a:stretch>
      </xdr:blipFill>
      <xdr:spPr>
        <a:xfrm>
          <a:off x="0" y="4580313"/>
          <a:ext cx="3086609" cy="1878504"/>
        </a:xfrm>
        <a:prstGeom prst="rect">
          <a:avLst/>
        </a:prstGeom>
      </xdr:spPr>
    </xdr:pic>
    <xdr:clientData/>
  </xdr:twoCellAnchor>
  <xdr:twoCellAnchor editAs="oneCell">
    <xdr:from>
      <xdr:col>0</xdr:col>
      <xdr:colOff>0</xdr:colOff>
      <xdr:row>9</xdr:row>
      <xdr:rowOff>0</xdr:rowOff>
    </xdr:from>
    <xdr:to>
      <xdr:col>2</xdr:col>
      <xdr:colOff>332677</xdr:colOff>
      <xdr:row>21</xdr:row>
      <xdr:rowOff>182208</xdr:rowOff>
    </xdr:to>
    <xdr:pic>
      <xdr:nvPicPr>
        <xdr:cNvPr id="3" name="Picture 2">
          <a:extLst>
            <a:ext uri="{FF2B5EF4-FFF2-40B4-BE49-F238E27FC236}">
              <a16:creationId xmlns:a16="http://schemas.microsoft.com/office/drawing/2014/main" id="{4980BF5A-3FCE-44DD-AC80-BA1A941320A7}"/>
            </a:ext>
          </a:extLst>
        </xdr:cNvPr>
        <xdr:cNvPicPr>
          <a:picLocks noChangeAspect="1"/>
        </xdr:cNvPicPr>
      </xdr:nvPicPr>
      <xdr:blipFill>
        <a:blip xmlns:r="http://schemas.openxmlformats.org/officeDocument/2006/relationships" r:embed="rId2"/>
        <a:stretch>
          <a:fillRect/>
        </a:stretch>
      </xdr:blipFill>
      <xdr:spPr>
        <a:xfrm>
          <a:off x="0" y="1895475"/>
          <a:ext cx="2992057" cy="2466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51</xdr:col>
      <xdr:colOff>396874</xdr:colOff>
      <xdr:row>2</xdr:row>
      <xdr:rowOff>111125</xdr:rowOff>
    </xdr:from>
    <xdr:to>
      <xdr:col>59</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xdr:row>
      <xdr:rowOff>95252</xdr:rowOff>
    </xdr:from>
    <xdr:to>
      <xdr:col>73</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xdr:row>
      <xdr:rowOff>95251</xdr:rowOff>
    </xdr:from>
    <xdr:to>
      <xdr:col>85</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16</xdr:row>
      <xdr:rowOff>158751</xdr:rowOff>
    </xdr:from>
    <xdr:to>
      <xdr:col>59</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xdr:row>
      <xdr:rowOff>111125</xdr:rowOff>
    </xdr:from>
    <xdr:to>
      <xdr:col>14</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xdr:row>
      <xdr:rowOff>95252</xdr:rowOff>
    </xdr:from>
    <xdr:to>
      <xdr:col>26</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xdr:row>
      <xdr:rowOff>95252</xdr:rowOff>
    </xdr:from>
    <xdr:to>
      <xdr:col>30</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xdr:row>
      <xdr:rowOff>95251</xdr:rowOff>
    </xdr:from>
    <xdr:to>
      <xdr:col>38</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16</xdr:row>
      <xdr:rowOff>158751</xdr:rowOff>
    </xdr:from>
    <xdr:to>
      <xdr:col>14</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xdr:row>
      <xdr:rowOff>95252</xdr:rowOff>
    </xdr:from>
    <xdr:to>
      <xdr:col>77</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29</xdr:row>
      <xdr:rowOff>12883</xdr:rowOff>
    </xdr:from>
    <xdr:to>
      <xdr:col>14</xdr:col>
      <xdr:colOff>299357</xdr:colOff>
      <xdr:row>32</xdr:row>
      <xdr:rowOff>97973</xdr:rowOff>
    </xdr:to>
    <xdr:sp macro="" textlink="">
      <xdr:nvSpPr>
        <xdr:cNvPr id="12" name="Rectangle 11">
          <a:extLst>
            <a:ext uri="{FF2B5EF4-FFF2-40B4-BE49-F238E27FC236}">
              <a16:creationId xmlns:a16="http://schemas.microsoft.com/office/drawing/2014/main" id="{7638F86D-E06F-440C-ADB9-3258205D52B4}"/>
            </a:ext>
          </a:extLst>
        </xdr:cNvPr>
        <xdr:cNvSpPr/>
      </xdr:nvSpPr>
      <xdr:spPr>
        <a:xfrm>
          <a:off x="2182133" y="5695226"/>
          <a:ext cx="6020253" cy="672918"/>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0</xdr:colOff>
      <xdr:row>17</xdr:row>
      <xdr:rowOff>160713</xdr:rowOff>
    </xdr:from>
    <xdr:to>
      <xdr:col>5</xdr:col>
      <xdr:colOff>324359</xdr:colOff>
      <xdr:row>27</xdr:row>
      <xdr:rowOff>134217</xdr:rowOff>
    </xdr:to>
    <xdr:pic>
      <xdr:nvPicPr>
        <xdr:cNvPr id="13" name="Picture 12">
          <a:extLst>
            <a:ext uri="{FF2B5EF4-FFF2-40B4-BE49-F238E27FC236}">
              <a16:creationId xmlns:a16="http://schemas.microsoft.com/office/drawing/2014/main" id="{5913640E-22C5-45C3-AB2D-889AAF3BE736}"/>
            </a:ext>
          </a:extLst>
        </xdr:cNvPr>
        <xdr:cNvPicPr>
          <a:picLocks noChangeAspect="1"/>
        </xdr:cNvPicPr>
      </xdr:nvPicPr>
      <xdr:blipFill>
        <a:blip xmlns:r="http://schemas.openxmlformats.org/officeDocument/2006/relationships" r:embed="rId1"/>
        <a:stretch>
          <a:fillRect/>
        </a:stretch>
      </xdr:blipFill>
      <xdr:spPr>
        <a:xfrm>
          <a:off x="690563" y="3399213"/>
          <a:ext cx="3086609" cy="1878504"/>
        </a:xfrm>
        <a:prstGeom prst="rect">
          <a:avLst/>
        </a:prstGeom>
      </xdr:spPr>
    </xdr:pic>
    <xdr:clientData/>
  </xdr:twoCellAnchor>
  <xdr:twoCellAnchor editAs="oneCell">
    <xdr:from>
      <xdr:col>1</xdr:col>
      <xdr:colOff>0</xdr:colOff>
      <xdr:row>3</xdr:row>
      <xdr:rowOff>142875</xdr:rowOff>
    </xdr:from>
    <xdr:to>
      <xdr:col>5</xdr:col>
      <xdr:colOff>229807</xdr:colOff>
      <xdr:row>16</xdr:row>
      <xdr:rowOff>132679</xdr:rowOff>
    </xdr:to>
    <xdr:pic>
      <xdr:nvPicPr>
        <xdr:cNvPr id="14" name="Picture 13">
          <a:extLst>
            <a:ext uri="{FF2B5EF4-FFF2-40B4-BE49-F238E27FC236}">
              <a16:creationId xmlns:a16="http://schemas.microsoft.com/office/drawing/2014/main" id="{EEF162E3-D83C-43DB-A78E-F1AB98527C01}"/>
            </a:ext>
          </a:extLst>
        </xdr:cNvPr>
        <xdr:cNvPicPr>
          <a:picLocks noChangeAspect="1"/>
        </xdr:cNvPicPr>
      </xdr:nvPicPr>
      <xdr:blipFill>
        <a:blip xmlns:r="http://schemas.openxmlformats.org/officeDocument/2006/relationships" r:embed="rId2"/>
        <a:stretch>
          <a:fillRect/>
        </a:stretch>
      </xdr:blipFill>
      <xdr:spPr>
        <a:xfrm>
          <a:off x="690563" y="714375"/>
          <a:ext cx="2992057" cy="2466303"/>
        </a:xfrm>
        <a:prstGeom prst="rect">
          <a:avLst/>
        </a:prstGeom>
      </xdr:spPr>
    </xdr:pic>
    <xdr:clientData/>
  </xdr:twoCellAnchor>
  <xdr:twoCellAnchor>
    <xdr:from>
      <xdr:col>51</xdr:col>
      <xdr:colOff>396874</xdr:colOff>
      <xdr:row>36</xdr:row>
      <xdr:rowOff>111125</xdr:rowOff>
    </xdr:from>
    <xdr:to>
      <xdr:col>59</xdr:col>
      <xdr:colOff>72572</xdr:colOff>
      <xdr:row>47</xdr:row>
      <xdr:rowOff>127000</xdr:rowOff>
    </xdr:to>
    <xdr:sp macro="" textlink="">
      <xdr:nvSpPr>
        <xdr:cNvPr id="15" name="Rectangle 14">
          <a:extLst>
            <a:ext uri="{FF2B5EF4-FFF2-40B4-BE49-F238E27FC236}">
              <a16:creationId xmlns:a16="http://schemas.microsoft.com/office/drawing/2014/main" id="{746857DE-7A9C-4F63-8FA4-047F3BDABB54}"/>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36</xdr:row>
      <xdr:rowOff>95252</xdr:rowOff>
    </xdr:from>
    <xdr:to>
      <xdr:col>73</xdr:col>
      <xdr:colOff>174626</xdr:colOff>
      <xdr:row>60</xdr:row>
      <xdr:rowOff>81643</xdr:rowOff>
    </xdr:to>
    <xdr:sp macro="" textlink="">
      <xdr:nvSpPr>
        <xdr:cNvPr id="16" name="Rectangle 15">
          <a:extLst>
            <a:ext uri="{FF2B5EF4-FFF2-40B4-BE49-F238E27FC236}">
              <a16:creationId xmlns:a16="http://schemas.microsoft.com/office/drawing/2014/main" id="{C5F0A0F7-7807-4931-B007-293B405DBA56}"/>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36</xdr:row>
      <xdr:rowOff>95251</xdr:rowOff>
    </xdr:from>
    <xdr:to>
      <xdr:col>85</xdr:col>
      <xdr:colOff>301625</xdr:colOff>
      <xdr:row>60</xdr:row>
      <xdr:rowOff>81643</xdr:rowOff>
    </xdr:to>
    <xdr:sp macro="" textlink="">
      <xdr:nvSpPr>
        <xdr:cNvPr id="17" name="Rectangle 16">
          <a:extLst>
            <a:ext uri="{FF2B5EF4-FFF2-40B4-BE49-F238E27FC236}">
              <a16:creationId xmlns:a16="http://schemas.microsoft.com/office/drawing/2014/main" id="{74D88758-3A61-4CA0-A4EB-8EAF15616ADF}"/>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50</xdr:row>
      <xdr:rowOff>158751</xdr:rowOff>
    </xdr:from>
    <xdr:to>
      <xdr:col>59</xdr:col>
      <xdr:colOff>54429</xdr:colOff>
      <xdr:row>61</xdr:row>
      <xdr:rowOff>72571</xdr:rowOff>
    </xdr:to>
    <xdr:sp macro="" textlink="">
      <xdr:nvSpPr>
        <xdr:cNvPr id="18" name="Rectangle 17">
          <a:extLst>
            <a:ext uri="{FF2B5EF4-FFF2-40B4-BE49-F238E27FC236}">
              <a16:creationId xmlns:a16="http://schemas.microsoft.com/office/drawing/2014/main" id="{1467B43E-0559-4E32-A0D4-7071A15F9439}"/>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36</xdr:row>
      <xdr:rowOff>111125</xdr:rowOff>
    </xdr:from>
    <xdr:to>
      <xdr:col>14</xdr:col>
      <xdr:colOff>299357</xdr:colOff>
      <xdr:row>47</xdr:row>
      <xdr:rowOff>127000</xdr:rowOff>
    </xdr:to>
    <xdr:sp macro="" textlink="">
      <xdr:nvSpPr>
        <xdr:cNvPr id="19" name="Rectangle 18">
          <a:extLst>
            <a:ext uri="{FF2B5EF4-FFF2-40B4-BE49-F238E27FC236}">
              <a16:creationId xmlns:a16="http://schemas.microsoft.com/office/drawing/2014/main" id="{31F91675-EF31-4DA6-8214-593A7B2242FC}"/>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36</xdr:row>
      <xdr:rowOff>95252</xdr:rowOff>
    </xdr:from>
    <xdr:to>
      <xdr:col>26</xdr:col>
      <xdr:colOff>75564</xdr:colOff>
      <xdr:row>60</xdr:row>
      <xdr:rowOff>77833</xdr:rowOff>
    </xdr:to>
    <xdr:sp macro="" textlink="">
      <xdr:nvSpPr>
        <xdr:cNvPr id="20" name="Rectangle 19">
          <a:extLst>
            <a:ext uri="{FF2B5EF4-FFF2-40B4-BE49-F238E27FC236}">
              <a16:creationId xmlns:a16="http://schemas.microsoft.com/office/drawing/2014/main" id="{480018C0-C930-43FB-A440-7B5E25E86CE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36</xdr:row>
      <xdr:rowOff>95252</xdr:rowOff>
    </xdr:from>
    <xdr:to>
      <xdr:col>30</xdr:col>
      <xdr:colOff>519545</xdr:colOff>
      <xdr:row>60</xdr:row>
      <xdr:rowOff>81643</xdr:rowOff>
    </xdr:to>
    <xdr:sp macro="" textlink="">
      <xdr:nvSpPr>
        <xdr:cNvPr id="21" name="Rectangle 20">
          <a:extLst>
            <a:ext uri="{FF2B5EF4-FFF2-40B4-BE49-F238E27FC236}">
              <a16:creationId xmlns:a16="http://schemas.microsoft.com/office/drawing/2014/main" id="{7E1EDFC7-E228-47AD-B468-5E43E1D2FA11}"/>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36</xdr:row>
      <xdr:rowOff>95251</xdr:rowOff>
    </xdr:from>
    <xdr:to>
      <xdr:col>38</xdr:col>
      <xdr:colOff>301625</xdr:colOff>
      <xdr:row>60</xdr:row>
      <xdr:rowOff>81643</xdr:rowOff>
    </xdr:to>
    <xdr:sp macro="" textlink="">
      <xdr:nvSpPr>
        <xdr:cNvPr id="22" name="Rectangle 21">
          <a:extLst>
            <a:ext uri="{FF2B5EF4-FFF2-40B4-BE49-F238E27FC236}">
              <a16:creationId xmlns:a16="http://schemas.microsoft.com/office/drawing/2014/main" id="{AEB47525-F385-4DCF-A4DD-54B607F387C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50</xdr:row>
      <xdr:rowOff>158751</xdr:rowOff>
    </xdr:from>
    <xdr:to>
      <xdr:col>14</xdr:col>
      <xdr:colOff>281213</xdr:colOff>
      <xdr:row>61</xdr:row>
      <xdr:rowOff>72571</xdr:rowOff>
    </xdr:to>
    <xdr:sp macro="" textlink="">
      <xdr:nvSpPr>
        <xdr:cNvPr id="23" name="Rectangle 22">
          <a:extLst>
            <a:ext uri="{FF2B5EF4-FFF2-40B4-BE49-F238E27FC236}">
              <a16:creationId xmlns:a16="http://schemas.microsoft.com/office/drawing/2014/main" id="{15381E72-058C-43B4-989A-9FC2754397B9}"/>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36</xdr:row>
      <xdr:rowOff>95252</xdr:rowOff>
    </xdr:from>
    <xdr:to>
      <xdr:col>77</xdr:col>
      <xdr:colOff>412751</xdr:colOff>
      <xdr:row>60</xdr:row>
      <xdr:rowOff>81643</xdr:rowOff>
    </xdr:to>
    <xdr:sp macro="" textlink="">
      <xdr:nvSpPr>
        <xdr:cNvPr id="24" name="Rectangle 23">
          <a:extLst>
            <a:ext uri="{FF2B5EF4-FFF2-40B4-BE49-F238E27FC236}">
              <a16:creationId xmlns:a16="http://schemas.microsoft.com/office/drawing/2014/main" id="{59FE888B-7326-4C86-8F16-DC375B7793E3}"/>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63</xdr:row>
      <xdr:rowOff>12883</xdr:rowOff>
    </xdr:from>
    <xdr:to>
      <xdr:col>14</xdr:col>
      <xdr:colOff>299357</xdr:colOff>
      <xdr:row>66</xdr:row>
      <xdr:rowOff>97973</xdr:rowOff>
    </xdr:to>
    <xdr:sp macro="" textlink="">
      <xdr:nvSpPr>
        <xdr:cNvPr id="25" name="Rectangle 24">
          <a:extLst>
            <a:ext uri="{FF2B5EF4-FFF2-40B4-BE49-F238E27FC236}">
              <a16:creationId xmlns:a16="http://schemas.microsoft.com/office/drawing/2014/main" id="{72D08A39-83F7-4156-B8FE-CD22C0D3738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70</xdr:row>
      <xdr:rowOff>111125</xdr:rowOff>
    </xdr:from>
    <xdr:to>
      <xdr:col>59</xdr:col>
      <xdr:colOff>72572</xdr:colOff>
      <xdr:row>81</xdr:row>
      <xdr:rowOff>127000</xdr:rowOff>
    </xdr:to>
    <xdr:sp macro="" textlink="">
      <xdr:nvSpPr>
        <xdr:cNvPr id="26" name="Rectangle 25">
          <a:extLst>
            <a:ext uri="{FF2B5EF4-FFF2-40B4-BE49-F238E27FC236}">
              <a16:creationId xmlns:a16="http://schemas.microsoft.com/office/drawing/2014/main" id="{F74F231B-BB92-4FFB-93FC-4807A06DEF3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70</xdr:row>
      <xdr:rowOff>95252</xdr:rowOff>
    </xdr:from>
    <xdr:to>
      <xdr:col>73</xdr:col>
      <xdr:colOff>174626</xdr:colOff>
      <xdr:row>94</xdr:row>
      <xdr:rowOff>81643</xdr:rowOff>
    </xdr:to>
    <xdr:sp macro="" textlink="">
      <xdr:nvSpPr>
        <xdr:cNvPr id="27" name="Rectangle 26">
          <a:extLst>
            <a:ext uri="{FF2B5EF4-FFF2-40B4-BE49-F238E27FC236}">
              <a16:creationId xmlns:a16="http://schemas.microsoft.com/office/drawing/2014/main" id="{EB6117C2-FAB7-48F1-A77D-ED6627EB3E22}"/>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70</xdr:row>
      <xdr:rowOff>95251</xdr:rowOff>
    </xdr:from>
    <xdr:to>
      <xdr:col>85</xdr:col>
      <xdr:colOff>301625</xdr:colOff>
      <xdr:row>94</xdr:row>
      <xdr:rowOff>81643</xdr:rowOff>
    </xdr:to>
    <xdr:sp macro="" textlink="">
      <xdr:nvSpPr>
        <xdr:cNvPr id="28" name="Rectangle 27">
          <a:extLst>
            <a:ext uri="{FF2B5EF4-FFF2-40B4-BE49-F238E27FC236}">
              <a16:creationId xmlns:a16="http://schemas.microsoft.com/office/drawing/2014/main" id="{F296D3E9-3508-4DC3-A365-78FD2D154A5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84</xdr:row>
      <xdr:rowOff>158751</xdr:rowOff>
    </xdr:from>
    <xdr:to>
      <xdr:col>59</xdr:col>
      <xdr:colOff>54429</xdr:colOff>
      <xdr:row>95</xdr:row>
      <xdr:rowOff>72571</xdr:rowOff>
    </xdr:to>
    <xdr:sp macro="" textlink="">
      <xdr:nvSpPr>
        <xdr:cNvPr id="29" name="Rectangle 28">
          <a:extLst>
            <a:ext uri="{FF2B5EF4-FFF2-40B4-BE49-F238E27FC236}">
              <a16:creationId xmlns:a16="http://schemas.microsoft.com/office/drawing/2014/main" id="{646AB6F5-A040-495E-A364-2E091287407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70</xdr:row>
      <xdr:rowOff>111125</xdr:rowOff>
    </xdr:from>
    <xdr:to>
      <xdr:col>14</xdr:col>
      <xdr:colOff>299357</xdr:colOff>
      <xdr:row>81</xdr:row>
      <xdr:rowOff>127000</xdr:rowOff>
    </xdr:to>
    <xdr:sp macro="" textlink="">
      <xdr:nvSpPr>
        <xdr:cNvPr id="30" name="Rectangle 29">
          <a:extLst>
            <a:ext uri="{FF2B5EF4-FFF2-40B4-BE49-F238E27FC236}">
              <a16:creationId xmlns:a16="http://schemas.microsoft.com/office/drawing/2014/main" id="{7A81E954-DCCE-4144-A850-472E9540450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70</xdr:row>
      <xdr:rowOff>95252</xdr:rowOff>
    </xdr:from>
    <xdr:to>
      <xdr:col>26</xdr:col>
      <xdr:colOff>75564</xdr:colOff>
      <xdr:row>94</xdr:row>
      <xdr:rowOff>77833</xdr:rowOff>
    </xdr:to>
    <xdr:sp macro="" textlink="">
      <xdr:nvSpPr>
        <xdr:cNvPr id="31" name="Rectangle 30">
          <a:extLst>
            <a:ext uri="{FF2B5EF4-FFF2-40B4-BE49-F238E27FC236}">
              <a16:creationId xmlns:a16="http://schemas.microsoft.com/office/drawing/2014/main" id="{8C0CE587-A5BE-422B-ACBE-3EA1A1BC9F1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70</xdr:row>
      <xdr:rowOff>95252</xdr:rowOff>
    </xdr:from>
    <xdr:to>
      <xdr:col>30</xdr:col>
      <xdr:colOff>519545</xdr:colOff>
      <xdr:row>94</xdr:row>
      <xdr:rowOff>81643</xdr:rowOff>
    </xdr:to>
    <xdr:sp macro="" textlink="">
      <xdr:nvSpPr>
        <xdr:cNvPr id="32" name="Rectangle 31">
          <a:extLst>
            <a:ext uri="{FF2B5EF4-FFF2-40B4-BE49-F238E27FC236}">
              <a16:creationId xmlns:a16="http://schemas.microsoft.com/office/drawing/2014/main" id="{396D5EB5-88BE-4D94-A16B-E640F544A2F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70</xdr:row>
      <xdr:rowOff>95251</xdr:rowOff>
    </xdr:from>
    <xdr:to>
      <xdr:col>38</xdr:col>
      <xdr:colOff>301625</xdr:colOff>
      <xdr:row>94</xdr:row>
      <xdr:rowOff>81643</xdr:rowOff>
    </xdr:to>
    <xdr:sp macro="" textlink="">
      <xdr:nvSpPr>
        <xdr:cNvPr id="33" name="Rectangle 32">
          <a:extLst>
            <a:ext uri="{FF2B5EF4-FFF2-40B4-BE49-F238E27FC236}">
              <a16:creationId xmlns:a16="http://schemas.microsoft.com/office/drawing/2014/main" id="{5828511C-BD76-4301-9DCE-C8B08BB97527}"/>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84</xdr:row>
      <xdr:rowOff>158751</xdr:rowOff>
    </xdr:from>
    <xdr:to>
      <xdr:col>14</xdr:col>
      <xdr:colOff>281213</xdr:colOff>
      <xdr:row>95</xdr:row>
      <xdr:rowOff>72571</xdr:rowOff>
    </xdr:to>
    <xdr:sp macro="" textlink="">
      <xdr:nvSpPr>
        <xdr:cNvPr id="34" name="Rectangle 33">
          <a:extLst>
            <a:ext uri="{FF2B5EF4-FFF2-40B4-BE49-F238E27FC236}">
              <a16:creationId xmlns:a16="http://schemas.microsoft.com/office/drawing/2014/main" id="{F2E28C86-2880-4EDB-8D7E-9B7965642B0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70</xdr:row>
      <xdr:rowOff>95252</xdr:rowOff>
    </xdr:from>
    <xdr:to>
      <xdr:col>77</xdr:col>
      <xdr:colOff>412751</xdr:colOff>
      <xdr:row>94</xdr:row>
      <xdr:rowOff>81643</xdr:rowOff>
    </xdr:to>
    <xdr:sp macro="" textlink="">
      <xdr:nvSpPr>
        <xdr:cNvPr id="35" name="Rectangle 34">
          <a:extLst>
            <a:ext uri="{FF2B5EF4-FFF2-40B4-BE49-F238E27FC236}">
              <a16:creationId xmlns:a16="http://schemas.microsoft.com/office/drawing/2014/main" id="{188789F4-C52B-425D-889D-1C939A89623A}"/>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97</xdr:row>
      <xdr:rowOff>12883</xdr:rowOff>
    </xdr:from>
    <xdr:to>
      <xdr:col>14</xdr:col>
      <xdr:colOff>299357</xdr:colOff>
      <xdr:row>100</xdr:row>
      <xdr:rowOff>97973</xdr:rowOff>
    </xdr:to>
    <xdr:sp macro="" textlink="">
      <xdr:nvSpPr>
        <xdr:cNvPr id="36" name="Rectangle 35">
          <a:extLst>
            <a:ext uri="{FF2B5EF4-FFF2-40B4-BE49-F238E27FC236}">
              <a16:creationId xmlns:a16="http://schemas.microsoft.com/office/drawing/2014/main" id="{989E6E40-14F2-4992-93D6-8DF3C359394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104</xdr:row>
      <xdr:rowOff>111125</xdr:rowOff>
    </xdr:from>
    <xdr:to>
      <xdr:col>59</xdr:col>
      <xdr:colOff>72572</xdr:colOff>
      <xdr:row>115</xdr:row>
      <xdr:rowOff>127000</xdr:rowOff>
    </xdr:to>
    <xdr:sp macro="" textlink="">
      <xdr:nvSpPr>
        <xdr:cNvPr id="37" name="Rectangle 36">
          <a:extLst>
            <a:ext uri="{FF2B5EF4-FFF2-40B4-BE49-F238E27FC236}">
              <a16:creationId xmlns:a16="http://schemas.microsoft.com/office/drawing/2014/main" id="{93AB92E5-90DA-4CA5-8E70-4BFB610D3A5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104</xdr:row>
      <xdr:rowOff>95252</xdr:rowOff>
    </xdr:from>
    <xdr:to>
      <xdr:col>73</xdr:col>
      <xdr:colOff>174626</xdr:colOff>
      <xdr:row>128</xdr:row>
      <xdr:rowOff>81643</xdr:rowOff>
    </xdr:to>
    <xdr:sp macro="" textlink="">
      <xdr:nvSpPr>
        <xdr:cNvPr id="38" name="Rectangle 37">
          <a:extLst>
            <a:ext uri="{FF2B5EF4-FFF2-40B4-BE49-F238E27FC236}">
              <a16:creationId xmlns:a16="http://schemas.microsoft.com/office/drawing/2014/main" id="{FB55E8DE-C78F-4C41-B61A-8A0B5AE12D18}"/>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104</xdr:row>
      <xdr:rowOff>95251</xdr:rowOff>
    </xdr:from>
    <xdr:to>
      <xdr:col>85</xdr:col>
      <xdr:colOff>301625</xdr:colOff>
      <xdr:row>128</xdr:row>
      <xdr:rowOff>81643</xdr:rowOff>
    </xdr:to>
    <xdr:sp macro="" textlink="">
      <xdr:nvSpPr>
        <xdr:cNvPr id="39" name="Rectangle 38">
          <a:extLst>
            <a:ext uri="{FF2B5EF4-FFF2-40B4-BE49-F238E27FC236}">
              <a16:creationId xmlns:a16="http://schemas.microsoft.com/office/drawing/2014/main" id="{D334B082-FD37-4300-BB5F-148307CC2BD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118</xdr:row>
      <xdr:rowOff>158751</xdr:rowOff>
    </xdr:from>
    <xdr:to>
      <xdr:col>59</xdr:col>
      <xdr:colOff>54429</xdr:colOff>
      <xdr:row>129</xdr:row>
      <xdr:rowOff>72571</xdr:rowOff>
    </xdr:to>
    <xdr:sp macro="" textlink="">
      <xdr:nvSpPr>
        <xdr:cNvPr id="40" name="Rectangle 39">
          <a:extLst>
            <a:ext uri="{FF2B5EF4-FFF2-40B4-BE49-F238E27FC236}">
              <a16:creationId xmlns:a16="http://schemas.microsoft.com/office/drawing/2014/main" id="{EC499DC3-B381-4DF0-B54B-562FE796DAE5}"/>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104</xdr:row>
      <xdr:rowOff>111125</xdr:rowOff>
    </xdr:from>
    <xdr:to>
      <xdr:col>14</xdr:col>
      <xdr:colOff>299357</xdr:colOff>
      <xdr:row>115</xdr:row>
      <xdr:rowOff>127000</xdr:rowOff>
    </xdr:to>
    <xdr:sp macro="" textlink="">
      <xdr:nvSpPr>
        <xdr:cNvPr id="41" name="Rectangle 40">
          <a:extLst>
            <a:ext uri="{FF2B5EF4-FFF2-40B4-BE49-F238E27FC236}">
              <a16:creationId xmlns:a16="http://schemas.microsoft.com/office/drawing/2014/main" id="{4F14EF81-CF02-4AD1-BC18-3F84838D216B}"/>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104</xdr:row>
      <xdr:rowOff>95252</xdr:rowOff>
    </xdr:from>
    <xdr:to>
      <xdr:col>26</xdr:col>
      <xdr:colOff>75564</xdr:colOff>
      <xdr:row>128</xdr:row>
      <xdr:rowOff>77833</xdr:rowOff>
    </xdr:to>
    <xdr:sp macro="" textlink="">
      <xdr:nvSpPr>
        <xdr:cNvPr id="42" name="Rectangle 41">
          <a:extLst>
            <a:ext uri="{FF2B5EF4-FFF2-40B4-BE49-F238E27FC236}">
              <a16:creationId xmlns:a16="http://schemas.microsoft.com/office/drawing/2014/main" id="{4A4584BB-6A0D-4B31-857C-26D6FB4615D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104</xdr:row>
      <xdr:rowOff>95252</xdr:rowOff>
    </xdr:from>
    <xdr:to>
      <xdr:col>30</xdr:col>
      <xdr:colOff>519545</xdr:colOff>
      <xdr:row>128</xdr:row>
      <xdr:rowOff>81643</xdr:rowOff>
    </xdr:to>
    <xdr:sp macro="" textlink="">
      <xdr:nvSpPr>
        <xdr:cNvPr id="43" name="Rectangle 42">
          <a:extLst>
            <a:ext uri="{FF2B5EF4-FFF2-40B4-BE49-F238E27FC236}">
              <a16:creationId xmlns:a16="http://schemas.microsoft.com/office/drawing/2014/main" id="{5D1E3A2E-B10D-4973-9CA2-A4AAC582661B}"/>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104</xdr:row>
      <xdr:rowOff>95251</xdr:rowOff>
    </xdr:from>
    <xdr:to>
      <xdr:col>38</xdr:col>
      <xdr:colOff>301625</xdr:colOff>
      <xdr:row>128</xdr:row>
      <xdr:rowOff>81643</xdr:rowOff>
    </xdr:to>
    <xdr:sp macro="" textlink="">
      <xdr:nvSpPr>
        <xdr:cNvPr id="44" name="Rectangle 43">
          <a:extLst>
            <a:ext uri="{FF2B5EF4-FFF2-40B4-BE49-F238E27FC236}">
              <a16:creationId xmlns:a16="http://schemas.microsoft.com/office/drawing/2014/main" id="{19750C44-666A-40EF-B084-35D6F7DAEDF4}"/>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118</xdr:row>
      <xdr:rowOff>158751</xdr:rowOff>
    </xdr:from>
    <xdr:to>
      <xdr:col>14</xdr:col>
      <xdr:colOff>281213</xdr:colOff>
      <xdr:row>129</xdr:row>
      <xdr:rowOff>72571</xdr:rowOff>
    </xdr:to>
    <xdr:sp macro="" textlink="">
      <xdr:nvSpPr>
        <xdr:cNvPr id="45" name="Rectangle 44">
          <a:extLst>
            <a:ext uri="{FF2B5EF4-FFF2-40B4-BE49-F238E27FC236}">
              <a16:creationId xmlns:a16="http://schemas.microsoft.com/office/drawing/2014/main" id="{EE218B28-B11D-46AC-AAF2-93D5B029678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104</xdr:row>
      <xdr:rowOff>95252</xdr:rowOff>
    </xdr:from>
    <xdr:to>
      <xdr:col>77</xdr:col>
      <xdr:colOff>412751</xdr:colOff>
      <xdr:row>128</xdr:row>
      <xdr:rowOff>81643</xdr:rowOff>
    </xdr:to>
    <xdr:sp macro="" textlink="">
      <xdr:nvSpPr>
        <xdr:cNvPr id="46" name="Rectangle 45">
          <a:extLst>
            <a:ext uri="{FF2B5EF4-FFF2-40B4-BE49-F238E27FC236}">
              <a16:creationId xmlns:a16="http://schemas.microsoft.com/office/drawing/2014/main" id="{88EA73A3-E9B3-4F67-9064-9DFE987EEDD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131</xdr:row>
      <xdr:rowOff>12883</xdr:rowOff>
    </xdr:from>
    <xdr:to>
      <xdr:col>14</xdr:col>
      <xdr:colOff>299357</xdr:colOff>
      <xdr:row>134</xdr:row>
      <xdr:rowOff>97973</xdr:rowOff>
    </xdr:to>
    <xdr:sp macro="" textlink="">
      <xdr:nvSpPr>
        <xdr:cNvPr id="47" name="Rectangle 46">
          <a:extLst>
            <a:ext uri="{FF2B5EF4-FFF2-40B4-BE49-F238E27FC236}">
              <a16:creationId xmlns:a16="http://schemas.microsoft.com/office/drawing/2014/main" id="{38A6E960-DAEE-4177-96A3-776B28AAD7B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138</xdr:row>
      <xdr:rowOff>111125</xdr:rowOff>
    </xdr:from>
    <xdr:to>
      <xdr:col>59</xdr:col>
      <xdr:colOff>72572</xdr:colOff>
      <xdr:row>149</xdr:row>
      <xdr:rowOff>127000</xdr:rowOff>
    </xdr:to>
    <xdr:sp macro="" textlink="">
      <xdr:nvSpPr>
        <xdr:cNvPr id="48" name="Rectangle 47">
          <a:extLst>
            <a:ext uri="{FF2B5EF4-FFF2-40B4-BE49-F238E27FC236}">
              <a16:creationId xmlns:a16="http://schemas.microsoft.com/office/drawing/2014/main" id="{500A24AF-DCF1-4E49-AE44-F92794940EC8}"/>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138</xdr:row>
      <xdr:rowOff>95252</xdr:rowOff>
    </xdr:from>
    <xdr:to>
      <xdr:col>73</xdr:col>
      <xdr:colOff>174626</xdr:colOff>
      <xdr:row>162</xdr:row>
      <xdr:rowOff>81643</xdr:rowOff>
    </xdr:to>
    <xdr:sp macro="" textlink="">
      <xdr:nvSpPr>
        <xdr:cNvPr id="49" name="Rectangle 48">
          <a:extLst>
            <a:ext uri="{FF2B5EF4-FFF2-40B4-BE49-F238E27FC236}">
              <a16:creationId xmlns:a16="http://schemas.microsoft.com/office/drawing/2014/main" id="{0682211E-F319-46EF-9A56-3428603291ED}"/>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138</xdr:row>
      <xdr:rowOff>95251</xdr:rowOff>
    </xdr:from>
    <xdr:to>
      <xdr:col>85</xdr:col>
      <xdr:colOff>301625</xdr:colOff>
      <xdr:row>162</xdr:row>
      <xdr:rowOff>81643</xdr:rowOff>
    </xdr:to>
    <xdr:sp macro="" textlink="">
      <xdr:nvSpPr>
        <xdr:cNvPr id="50" name="Rectangle 49">
          <a:extLst>
            <a:ext uri="{FF2B5EF4-FFF2-40B4-BE49-F238E27FC236}">
              <a16:creationId xmlns:a16="http://schemas.microsoft.com/office/drawing/2014/main" id="{822583CF-A583-4075-8E23-F8911F23E43B}"/>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152</xdr:row>
      <xdr:rowOff>158751</xdr:rowOff>
    </xdr:from>
    <xdr:to>
      <xdr:col>59</xdr:col>
      <xdr:colOff>54429</xdr:colOff>
      <xdr:row>163</xdr:row>
      <xdr:rowOff>72571</xdr:rowOff>
    </xdr:to>
    <xdr:sp macro="" textlink="">
      <xdr:nvSpPr>
        <xdr:cNvPr id="51" name="Rectangle 50">
          <a:extLst>
            <a:ext uri="{FF2B5EF4-FFF2-40B4-BE49-F238E27FC236}">
              <a16:creationId xmlns:a16="http://schemas.microsoft.com/office/drawing/2014/main" id="{145E73AC-8F1F-4720-828F-5A5404538EA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138</xdr:row>
      <xdr:rowOff>111125</xdr:rowOff>
    </xdr:from>
    <xdr:to>
      <xdr:col>14</xdr:col>
      <xdr:colOff>299357</xdr:colOff>
      <xdr:row>149</xdr:row>
      <xdr:rowOff>127000</xdr:rowOff>
    </xdr:to>
    <xdr:sp macro="" textlink="">
      <xdr:nvSpPr>
        <xdr:cNvPr id="52" name="Rectangle 51">
          <a:extLst>
            <a:ext uri="{FF2B5EF4-FFF2-40B4-BE49-F238E27FC236}">
              <a16:creationId xmlns:a16="http://schemas.microsoft.com/office/drawing/2014/main" id="{E86555A6-51FF-4E4D-8B52-EF2FD1BF387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138</xdr:row>
      <xdr:rowOff>95252</xdr:rowOff>
    </xdr:from>
    <xdr:to>
      <xdr:col>26</xdr:col>
      <xdr:colOff>75564</xdr:colOff>
      <xdr:row>162</xdr:row>
      <xdr:rowOff>77833</xdr:rowOff>
    </xdr:to>
    <xdr:sp macro="" textlink="">
      <xdr:nvSpPr>
        <xdr:cNvPr id="53" name="Rectangle 52">
          <a:extLst>
            <a:ext uri="{FF2B5EF4-FFF2-40B4-BE49-F238E27FC236}">
              <a16:creationId xmlns:a16="http://schemas.microsoft.com/office/drawing/2014/main" id="{BBA5F6F1-E94A-4A6C-879B-2664B41D9829}"/>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138</xdr:row>
      <xdr:rowOff>95252</xdr:rowOff>
    </xdr:from>
    <xdr:to>
      <xdr:col>30</xdr:col>
      <xdr:colOff>519545</xdr:colOff>
      <xdr:row>162</xdr:row>
      <xdr:rowOff>81643</xdr:rowOff>
    </xdr:to>
    <xdr:sp macro="" textlink="">
      <xdr:nvSpPr>
        <xdr:cNvPr id="54" name="Rectangle 53">
          <a:extLst>
            <a:ext uri="{FF2B5EF4-FFF2-40B4-BE49-F238E27FC236}">
              <a16:creationId xmlns:a16="http://schemas.microsoft.com/office/drawing/2014/main" id="{7027D7C1-4530-47D9-88B8-8AB111BB547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138</xdr:row>
      <xdr:rowOff>95251</xdr:rowOff>
    </xdr:from>
    <xdr:to>
      <xdr:col>38</xdr:col>
      <xdr:colOff>301625</xdr:colOff>
      <xdr:row>162</xdr:row>
      <xdr:rowOff>81643</xdr:rowOff>
    </xdr:to>
    <xdr:sp macro="" textlink="">
      <xdr:nvSpPr>
        <xdr:cNvPr id="55" name="Rectangle 54">
          <a:extLst>
            <a:ext uri="{FF2B5EF4-FFF2-40B4-BE49-F238E27FC236}">
              <a16:creationId xmlns:a16="http://schemas.microsoft.com/office/drawing/2014/main" id="{905E471C-642E-41BE-B40D-612C1B5ECF0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152</xdr:row>
      <xdr:rowOff>158751</xdr:rowOff>
    </xdr:from>
    <xdr:to>
      <xdr:col>14</xdr:col>
      <xdr:colOff>281213</xdr:colOff>
      <xdr:row>163</xdr:row>
      <xdr:rowOff>72571</xdr:rowOff>
    </xdr:to>
    <xdr:sp macro="" textlink="">
      <xdr:nvSpPr>
        <xdr:cNvPr id="56" name="Rectangle 55">
          <a:extLst>
            <a:ext uri="{FF2B5EF4-FFF2-40B4-BE49-F238E27FC236}">
              <a16:creationId xmlns:a16="http://schemas.microsoft.com/office/drawing/2014/main" id="{4C9DF18B-9A82-4FBD-B90A-650289533B1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138</xdr:row>
      <xdr:rowOff>95252</xdr:rowOff>
    </xdr:from>
    <xdr:to>
      <xdr:col>77</xdr:col>
      <xdr:colOff>412751</xdr:colOff>
      <xdr:row>162</xdr:row>
      <xdr:rowOff>81643</xdr:rowOff>
    </xdr:to>
    <xdr:sp macro="" textlink="">
      <xdr:nvSpPr>
        <xdr:cNvPr id="57" name="Rectangle 56">
          <a:extLst>
            <a:ext uri="{FF2B5EF4-FFF2-40B4-BE49-F238E27FC236}">
              <a16:creationId xmlns:a16="http://schemas.microsoft.com/office/drawing/2014/main" id="{05E6BFD8-E640-49A2-88B3-5CC8B35638A7}"/>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165</xdr:row>
      <xdr:rowOff>12883</xdr:rowOff>
    </xdr:from>
    <xdr:to>
      <xdr:col>14</xdr:col>
      <xdr:colOff>299357</xdr:colOff>
      <xdr:row>168</xdr:row>
      <xdr:rowOff>97973</xdr:rowOff>
    </xdr:to>
    <xdr:sp macro="" textlink="">
      <xdr:nvSpPr>
        <xdr:cNvPr id="58" name="Rectangle 57">
          <a:extLst>
            <a:ext uri="{FF2B5EF4-FFF2-40B4-BE49-F238E27FC236}">
              <a16:creationId xmlns:a16="http://schemas.microsoft.com/office/drawing/2014/main" id="{C60E1887-388B-4024-9733-5258638CB32A}"/>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172</xdr:row>
      <xdr:rowOff>111125</xdr:rowOff>
    </xdr:from>
    <xdr:to>
      <xdr:col>59</xdr:col>
      <xdr:colOff>72572</xdr:colOff>
      <xdr:row>183</xdr:row>
      <xdr:rowOff>127000</xdr:rowOff>
    </xdr:to>
    <xdr:sp macro="" textlink="">
      <xdr:nvSpPr>
        <xdr:cNvPr id="59" name="Rectangle 58">
          <a:extLst>
            <a:ext uri="{FF2B5EF4-FFF2-40B4-BE49-F238E27FC236}">
              <a16:creationId xmlns:a16="http://schemas.microsoft.com/office/drawing/2014/main" id="{113C7465-FDAA-4724-B283-511661ECAF3C}"/>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172</xdr:row>
      <xdr:rowOff>95252</xdr:rowOff>
    </xdr:from>
    <xdr:to>
      <xdr:col>73</xdr:col>
      <xdr:colOff>174626</xdr:colOff>
      <xdr:row>196</xdr:row>
      <xdr:rowOff>81643</xdr:rowOff>
    </xdr:to>
    <xdr:sp macro="" textlink="">
      <xdr:nvSpPr>
        <xdr:cNvPr id="60" name="Rectangle 59">
          <a:extLst>
            <a:ext uri="{FF2B5EF4-FFF2-40B4-BE49-F238E27FC236}">
              <a16:creationId xmlns:a16="http://schemas.microsoft.com/office/drawing/2014/main" id="{FA78C6AE-46FF-4983-9036-14B281CBB054}"/>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172</xdr:row>
      <xdr:rowOff>95251</xdr:rowOff>
    </xdr:from>
    <xdr:to>
      <xdr:col>85</xdr:col>
      <xdr:colOff>301625</xdr:colOff>
      <xdr:row>196</xdr:row>
      <xdr:rowOff>81643</xdr:rowOff>
    </xdr:to>
    <xdr:sp macro="" textlink="">
      <xdr:nvSpPr>
        <xdr:cNvPr id="61" name="Rectangle 60">
          <a:extLst>
            <a:ext uri="{FF2B5EF4-FFF2-40B4-BE49-F238E27FC236}">
              <a16:creationId xmlns:a16="http://schemas.microsoft.com/office/drawing/2014/main" id="{6A44C10A-DBBD-4E64-B33C-B3EAF2E538D9}"/>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186</xdr:row>
      <xdr:rowOff>158751</xdr:rowOff>
    </xdr:from>
    <xdr:to>
      <xdr:col>59</xdr:col>
      <xdr:colOff>54429</xdr:colOff>
      <xdr:row>197</xdr:row>
      <xdr:rowOff>72571</xdr:rowOff>
    </xdr:to>
    <xdr:sp macro="" textlink="">
      <xdr:nvSpPr>
        <xdr:cNvPr id="62" name="Rectangle 61">
          <a:extLst>
            <a:ext uri="{FF2B5EF4-FFF2-40B4-BE49-F238E27FC236}">
              <a16:creationId xmlns:a16="http://schemas.microsoft.com/office/drawing/2014/main" id="{56295098-0139-4693-9D34-85257F187AA8}"/>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172</xdr:row>
      <xdr:rowOff>111125</xdr:rowOff>
    </xdr:from>
    <xdr:to>
      <xdr:col>14</xdr:col>
      <xdr:colOff>299357</xdr:colOff>
      <xdr:row>183</xdr:row>
      <xdr:rowOff>127000</xdr:rowOff>
    </xdr:to>
    <xdr:sp macro="" textlink="">
      <xdr:nvSpPr>
        <xdr:cNvPr id="63" name="Rectangle 62">
          <a:extLst>
            <a:ext uri="{FF2B5EF4-FFF2-40B4-BE49-F238E27FC236}">
              <a16:creationId xmlns:a16="http://schemas.microsoft.com/office/drawing/2014/main" id="{D172F058-27D2-41AF-9D35-5F0063B0BDED}"/>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172</xdr:row>
      <xdr:rowOff>95252</xdr:rowOff>
    </xdr:from>
    <xdr:to>
      <xdr:col>26</xdr:col>
      <xdr:colOff>75564</xdr:colOff>
      <xdr:row>196</xdr:row>
      <xdr:rowOff>77833</xdr:rowOff>
    </xdr:to>
    <xdr:sp macro="" textlink="">
      <xdr:nvSpPr>
        <xdr:cNvPr id="64" name="Rectangle 63">
          <a:extLst>
            <a:ext uri="{FF2B5EF4-FFF2-40B4-BE49-F238E27FC236}">
              <a16:creationId xmlns:a16="http://schemas.microsoft.com/office/drawing/2014/main" id="{A8F78BF7-9867-4426-AF9C-EDED095B3B6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172</xdr:row>
      <xdr:rowOff>95252</xdr:rowOff>
    </xdr:from>
    <xdr:to>
      <xdr:col>30</xdr:col>
      <xdr:colOff>519545</xdr:colOff>
      <xdr:row>196</xdr:row>
      <xdr:rowOff>81643</xdr:rowOff>
    </xdr:to>
    <xdr:sp macro="" textlink="">
      <xdr:nvSpPr>
        <xdr:cNvPr id="65" name="Rectangle 64">
          <a:extLst>
            <a:ext uri="{FF2B5EF4-FFF2-40B4-BE49-F238E27FC236}">
              <a16:creationId xmlns:a16="http://schemas.microsoft.com/office/drawing/2014/main" id="{0DE5D02D-4612-485B-81EA-8C1A8701136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172</xdr:row>
      <xdr:rowOff>95251</xdr:rowOff>
    </xdr:from>
    <xdr:to>
      <xdr:col>38</xdr:col>
      <xdr:colOff>301625</xdr:colOff>
      <xdr:row>196</xdr:row>
      <xdr:rowOff>81643</xdr:rowOff>
    </xdr:to>
    <xdr:sp macro="" textlink="">
      <xdr:nvSpPr>
        <xdr:cNvPr id="66" name="Rectangle 65">
          <a:extLst>
            <a:ext uri="{FF2B5EF4-FFF2-40B4-BE49-F238E27FC236}">
              <a16:creationId xmlns:a16="http://schemas.microsoft.com/office/drawing/2014/main" id="{5FF65973-750C-48AD-8FDA-AA753E418C6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186</xdr:row>
      <xdr:rowOff>158751</xdr:rowOff>
    </xdr:from>
    <xdr:to>
      <xdr:col>14</xdr:col>
      <xdr:colOff>281213</xdr:colOff>
      <xdr:row>197</xdr:row>
      <xdr:rowOff>72571</xdr:rowOff>
    </xdr:to>
    <xdr:sp macro="" textlink="">
      <xdr:nvSpPr>
        <xdr:cNvPr id="67" name="Rectangle 66">
          <a:extLst>
            <a:ext uri="{FF2B5EF4-FFF2-40B4-BE49-F238E27FC236}">
              <a16:creationId xmlns:a16="http://schemas.microsoft.com/office/drawing/2014/main" id="{D3618063-FF82-4091-B540-1F8ABA7B19C2}"/>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172</xdr:row>
      <xdr:rowOff>95252</xdr:rowOff>
    </xdr:from>
    <xdr:to>
      <xdr:col>77</xdr:col>
      <xdr:colOff>412751</xdr:colOff>
      <xdr:row>196</xdr:row>
      <xdr:rowOff>81643</xdr:rowOff>
    </xdr:to>
    <xdr:sp macro="" textlink="">
      <xdr:nvSpPr>
        <xdr:cNvPr id="68" name="Rectangle 67">
          <a:extLst>
            <a:ext uri="{FF2B5EF4-FFF2-40B4-BE49-F238E27FC236}">
              <a16:creationId xmlns:a16="http://schemas.microsoft.com/office/drawing/2014/main" id="{0383433D-B84E-41DC-BBAB-2D43089882A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199</xdr:row>
      <xdr:rowOff>12883</xdr:rowOff>
    </xdr:from>
    <xdr:to>
      <xdr:col>14</xdr:col>
      <xdr:colOff>299357</xdr:colOff>
      <xdr:row>202</xdr:row>
      <xdr:rowOff>97973</xdr:rowOff>
    </xdr:to>
    <xdr:sp macro="" textlink="">
      <xdr:nvSpPr>
        <xdr:cNvPr id="69" name="Rectangle 68">
          <a:extLst>
            <a:ext uri="{FF2B5EF4-FFF2-40B4-BE49-F238E27FC236}">
              <a16:creationId xmlns:a16="http://schemas.microsoft.com/office/drawing/2014/main" id="{176F3D65-C40E-4703-85B8-64174BD8147D}"/>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206</xdr:row>
      <xdr:rowOff>111125</xdr:rowOff>
    </xdr:from>
    <xdr:to>
      <xdr:col>59</xdr:col>
      <xdr:colOff>72572</xdr:colOff>
      <xdr:row>217</xdr:row>
      <xdr:rowOff>127000</xdr:rowOff>
    </xdr:to>
    <xdr:sp macro="" textlink="">
      <xdr:nvSpPr>
        <xdr:cNvPr id="70" name="Rectangle 69">
          <a:extLst>
            <a:ext uri="{FF2B5EF4-FFF2-40B4-BE49-F238E27FC236}">
              <a16:creationId xmlns:a16="http://schemas.microsoft.com/office/drawing/2014/main" id="{AD53A923-A405-4400-BE2C-ACBBECF8E1B9}"/>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206</xdr:row>
      <xdr:rowOff>95252</xdr:rowOff>
    </xdr:from>
    <xdr:to>
      <xdr:col>73</xdr:col>
      <xdr:colOff>174626</xdr:colOff>
      <xdr:row>230</xdr:row>
      <xdr:rowOff>81643</xdr:rowOff>
    </xdr:to>
    <xdr:sp macro="" textlink="">
      <xdr:nvSpPr>
        <xdr:cNvPr id="71" name="Rectangle 70">
          <a:extLst>
            <a:ext uri="{FF2B5EF4-FFF2-40B4-BE49-F238E27FC236}">
              <a16:creationId xmlns:a16="http://schemas.microsoft.com/office/drawing/2014/main" id="{640B6B03-8DDB-4CF6-9E7C-A7F19745023E}"/>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206</xdr:row>
      <xdr:rowOff>95251</xdr:rowOff>
    </xdr:from>
    <xdr:to>
      <xdr:col>85</xdr:col>
      <xdr:colOff>301625</xdr:colOff>
      <xdr:row>230</xdr:row>
      <xdr:rowOff>81643</xdr:rowOff>
    </xdr:to>
    <xdr:sp macro="" textlink="">
      <xdr:nvSpPr>
        <xdr:cNvPr id="72" name="Rectangle 71">
          <a:extLst>
            <a:ext uri="{FF2B5EF4-FFF2-40B4-BE49-F238E27FC236}">
              <a16:creationId xmlns:a16="http://schemas.microsoft.com/office/drawing/2014/main" id="{81326781-377A-4E0B-990F-747387513302}"/>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220</xdr:row>
      <xdr:rowOff>158751</xdr:rowOff>
    </xdr:from>
    <xdr:to>
      <xdr:col>59</xdr:col>
      <xdr:colOff>54429</xdr:colOff>
      <xdr:row>231</xdr:row>
      <xdr:rowOff>72571</xdr:rowOff>
    </xdr:to>
    <xdr:sp macro="" textlink="">
      <xdr:nvSpPr>
        <xdr:cNvPr id="73" name="Rectangle 72">
          <a:extLst>
            <a:ext uri="{FF2B5EF4-FFF2-40B4-BE49-F238E27FC236}">
              <a16:creationId xmlns:a16="http://schemas.microsoft.com/office/drawing/2014/main" id="{50F73B35-675B-438D-96DD-27C5E9A3CB2C}"/>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206</xdr:row>
      <xdr:rowOff>111125</xdr:rowOff>
    </xdr:from>
    <xdr:to>
      <xdr:col>14</xdr:col>
      <xdr:colOff>299357</xdr:colOff>
      <xdr:row>217</xdr:row>
      <xdr:rowOff>127000</xdr:rowOff>
    </xdr:to>
    <xdr:sp macro="" textlink="">
      <xdr:nvSpPr>
        <xdr:cNvPr id="74" name="Rectangle 73">
          <a:extLst>
            <a:ext uri="{FF2B5EF4-FFF2-40B4-BE49-F238E27FC236}">
              <a16:creationId xmlns:a16="http://schemas.microsoft.com/office/drawing/2014/main" id="{D2E94363-B8DF-420B-8C04-B36011FAF11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206</xdr:row>
      <xdr:rowOff>95252</xdr:rowOff>
    </xdr:from>
    <xdr:to>
      <xdr:col>26</xdr:col>
      <xdr:colOff>75564</xdr:colOff>
      <xdr:row>230</xdr:row>
      <xdr:rowOff>77833</xdr:rowOff>
    </xdr:to>
    <xdr:sp macro="" textlink="">
      <xdr:nvSpPr>
        <xdr:cNvPr id="75" name="Rectangle 74">
          <a:extLst>
            <a:ext uri="{FF2B5EF4-FFF2-40B4-BE49-F238E27FC236}">
              <a16:creationId xmlns:a16="http://schemas.microsoft.com/office/drawing/2014/main" id="{EEB27C09-1329-4E60-BC8D-425054EC3A7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206</xdr:row>
      <xdr:rowOff>95252</xdr:rowOff>
    </xdr:from>
    <xdr:to>
      <xdr:col>30</xdr:col>
      <xdr:colOff>519545</xdr:colOff>
      <xdr:row>230</xdr:row>
      <xdr:rowOff>81643</xdr:rowOff>
    </xdr:to>
    <xdr:sp macro="" textlink="">
      <xdr:nvSpPr>
        <xdr:cNvPr id="76" name="Rectangle 75">
          <a:extLst>
            <a:ext uri="{FF2B5EF4-FFF2-40B4-BE49-F238E27FC236}">
              <a16:creationId xmlns:a16="http://schemas.microsoft.com/office/drawing/2014/main" id="{6AF04ADB-5355-463E-AD5A-4FFDEFECE4B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206</xdr:row>
      <xdr:rowOff>95251</xdr:rowOff>
    </xdr:from>
    <xdr:to>
      <xdr:col>38</xdr:col>
      <xdr:colOff>301625</xdr:colOff>
      <xdr:row>230</xdr:row>
      <xdr:rowOff>81643</xdr:rowOff>
    </xdr:to>
    <xdr:sp macro="" textlink="">
      <xdr:nvSpPr>
        <xdr:cNvPr id="77" name="Rectangle 76">
          <a:extLst>
            <a:ext uri="{FF2B5EF4-FFF2-40B4-BE49-F238E27FC236}">
              <a16:creationId xmlns:a16="http://schemas.microsoft.com/office/drawing/2014/main" id="{5842368B-7F0B-4B02-96AC-552688DFA51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220</xdr:row>
      <xdr:rowOff>158751</xdr:rowOff>
    </xdr:from>
    <xdr:to>
      <xdr:col>14</xdr:col>
      <xdr:colOff>281213</xdr:colOff>
      <xdr:row>231</xdr:row>
      <xdr:rowOff>72571</xdr:rowOff>
    </xdr:to>
    <xdr:sp macro="" textlink="">
      <xdr:nvSpPr>
        <xdr:cNvPr id="78" name="Rectangle 77">
          <a:extLst>
            <a:ext uri="{FF2B5EF4-FFF2-40B4-BE49-F238E27FC236}">
              <a16:creationId xmlns:a16="http://schemas.microsoft.com/office/drawing/2014/main" id="{76B812A1-55D9-47D0-B0CE-C01D142DD6CB}"/>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206</xdr:row>
      <xdr:rowOff>95252</xdr:rowOff>
    </xdr:from>
    <xdr:to>
      <xdr:col>77</xdr:col>
      <xdr:colOff>412751</xdr:colOff>
      <xdr:row>230</xdr:row>
      <xdr:rowOff>81643</xdr:rowOff>
    </xdr:to>
    <xdr:sp macro="" textlink="">
      <xdr:nvSpPr>
        <xdr:cNvPr id="79" name="Rectangle 78">
          <a:extLst>
            <a:ext uri="{FF2B5EF4-FFF2-40B4-BE49-F238E27FC236}">
              <a16:creationId xmlns:a16="http://schemas.microsoft.com/office/drawing/2014/main" id="{18774142-0CF4-47BE-81E8-4BE9B972B509}"/>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233</xdr:row>
      <xdr:rowOff>12883</xdr:rowOff>
    </xdr:from>
    <xdr:to>
      <xdr:col>14</xdr:col>
      <xdr:colOff>299357</xdr:colOff>
      <xdr:row>236</xdr:row>
      <xdr:rowOff>97973</xdr:rowOff>
    </xdr:to>
    <xdr:sp macro="" textlink="">
      <xdr:nvSpPr>
        <xdr:cNvPr id="80" name="Rectangle 79">
          <a:extLst>
            <a:ext uri="{FF2B5EF4-FFF2-40B4-BE49-F238E27FC236}">
              <a16:creationId xmlns:a16="http://schemas.microsoft.com/office/drawing/2014/main" id="{F2981A7D-67C5-4732-A836-30D1D807C19C}"/>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240</xdr:row>
      <xdr:rowOff>111125</xdr:rowOff>
    </xdr:from>
    <xdr:to>
      <xdr:col>59</xdr:col>
      <xdr:colOff>72572</xdr:colOff>
      <xdr:row>251</xdr:row>
      <xdr:rowOff>127000</xdr:rowOff>
    </xdr:to>
    <xdr:sp macro="" textlink="">
      <xdr:nvSpPr>
        <xdr:cNvPr id="81" name="Rectangle 80">
          <a:extLst>
            <a:ext uri="{FF2B5EF4-FFF2-40B4-BE49-F238E27FC236}">
              <a16:creationId xmlns:a16="http://schemas.microsoft.com/office/drawing/2014/main" id="{2F0D045F-4FA8-4392-9B6C-EBAE8D453EB3}"/>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240</xdr:row>
      <xdr:rowOff>95252</xdr:rowOff>
    </xdr:from>
    <xdr:to>
      <xdr:col>73</xdr:col>
      <xdr:colOff>174626</xdr:colOff>
      <xdr:row>264</xdr:row>
      <xdr:rowOff>81643</xdr:rowOff>
    </xdr:to>
    <xdr:sp macro="" textlink="">
      <xdr:nvSpPr>
        <xdr:cNvPr id="82" name="Rectangle 81">
          <a:extLst>
            <a:ext uri="{FF2B5EF4-FFF2-40B4-BE49-F238E27FC236}">
              <a16:creationId xmlns:a16="http://schemas.microsoft.com/office/drawing/2014/main" id="{0E82F524-28BE-4D41-9F99-CF69410E309B}"/>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240</xdr:row>
      <xdr:rowOff>95251</xdr:rowOff>
    </xdr:from>
    <xdr:to>
      <xdr:col>85</xdr:col>
      <xdr:colOff>301625</xdr:colOff>
      <xdr:row>264</xdr:row>
      <xdr:rowOff>81643</xdr:rowOff>
    </xdr:to>
    <xdr:sp macro="" textlink="">
      <xdr:nvSpPr>
        <xdr:cNvPr id="83" name="Rectangle 82">
          <a:extLst>
            <a:ext uri="{FF2B5EF4-FFF2-40B4-BE49-F238E27FC236}">
              <a16:creationId xmlns:a16="http://schemas.microsoft.com/office/drawing/2014/main" id="{8AD96AB6-15F7-4394-A93E-D140A8A42FC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254</xdr:row>
      <xdr:rowOff>158751</xdr:rowOff>
    </xdr:from>
    <xdr:to>
      <xdr:col>59</xdr:col>
      <xdr:colOff>54429</xdr:colOff>
      <xdr:row>265</xdr:row>
      <xdr:rowOff>72571</xdr:rowOff>
    </xdr:to>
    <xdr:sp macro="" textlink="">
      <xdr:nvSpPr>
        <xdr:cNvPr id="84" name="Rectangle 83">
          <a:extLst>
            <a:ext uri="{FF2B5EF4-FFF2-40B4-BE49-F238E27FC236}">
              <a16:creationId xmlns:a16="http://schemas.microsoft.com/office/drawing/2014/main" id="{C85494E8-2DA4-486C-B4ED-4E7DF59B794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240</xdr:row>
      <xdr:rowOff>111125</xdr:rowOff>
    </xdr:from>
    <xdr:to>
      <xdr:col>14</xdr:col>
      <xdr:colOff>299357</xdr:colOff>
      <xdr:row>251</xdr:row>
      <xdr:rowOff>127000</xdr:rowOff>
    </xdr:to>
    <xdr:sp macro="" textlink="">
      <xdr:nvSpPr>
        <xdr:cNvPr id="85" name="Rectangle 84">
          <a:extLst>
            <a:ext uri="{FF2B5EF4-FFF2-40B4-BE49-F238E27FC236}">
              <a16:creationId xmlns:a16="http://schemas.microsoft.com/office/drawing/2014/main" id="{0D1B8AFE-0239-4FC9-AC1B-2E1F11EABF69}"/>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240</xdr:row>
      <xdr:rowOff>95252</xdr:rowOff>
    </xdr:from>
    <xdr:to>
      <xdr:col>26</xdr:col>
      <xdr:colOff>75564</xdr:colOff>
      <xdr:row>264</xdr:row>
      <xdr:rowOff>77833</xdr:rowOff>
    </xdr:to>
    <xdr:sp macro="" textlink="">
      <xdr:nvSpPr>
        <xdr:cNvPr id="86" name="Rectangle 85">
          <a:extLst>
            <a:ext uri="{FF2B5EF4-FFF2-40B4-BE49-F238E27FC236}">
              <a16:creationId xmlns:a16="http://schemas.microsoft.com/office/drawing/2014/main" id="{B3161C9C-98BB-4227-AE9F-3A2B7EF3FDD8}"/>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240</xdr:row>
      <xdr:rowOff>95252</xdr:rowOff>
    </xdr:from>
    <xdr:to>
      <xdr:col>30</xdr:col>
      <xdr:colOff>519545</xdr:colOff>
      <xdr:row>264</xdr:row>
      <xdr:rowOff>81643</xdr:rowOff>
    </xdr:to>
    <xdr:sp macro="" textlink="">
      <xdr:nvSpPr>
        <xdr:cNvPr id="87" name="Rectangle 86">
          <a:extLst>
            <a:ext uri="{FF2B5EF4-FFF2-40B4-BE49-F238E27FC236}">
              <a16:creationId xmlns:a16="http://schemas.microsoft.com/office/drawing/2014/main" id="{DD6A8F3E-4D6C-49B1-AB91-C906C9747CD2}"/>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240</xdr:row>
      <xdr:rowOff>95251</xdr:rowOff>
    </xdr:from>
    <xdr:to>
      <xdr:col>38</xdr:col>
      <xdr:colOff>301625</xdr:colOff>
      <xdr:row>264</xdr:row>
      <xdr:rowOff>81643</xdr:rowOff>
    </xdr:to>
    <xdr:sp macro="" textlink="">
      <xdr:nvSpPr>
        <xdr:cNvPr id="88" name="Rectangle 87">
          <a:extLst>
            <a:ext uri="{FF2B5EF4-FFF2-40B4-BE49-F238E27FC236}">
              <a16:creationId xmlns:a16="http://schemas.microsoft.com/office/drawing/2014/main" id="{60F8B2C6-D127-4E4B-9E1A-E295CDCA51B3}"/>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254</xdr:row>
      <xdr:rowOff>158751</xdr:rowOff>
    </xdr:from>
    <xdr:to>
      <xdr:col>14</xdr:col>
      <xdr:colOff>281213</xdr:colOff>
      <xdr:row>265</xdr:row>
      <xdr:rowOff>72571</xdr:rowOff>
    </xdr:to>
    <xdr:sp macro="" textlink="">
      <xdr:nvSpPr>
        <xdr:cNvPr id="89" name="Rectangle 88">
          <a:extLst>
            <a:ext uri="{FF2B5EF4-FFF2-40B4-BE49-F238E27FC236}">
              <a16:creationId xmlns:a16="http://schemas.microsoft.com/office/drawing/2014/main" id="{CACC3C7B-229A-47C3-B136-D56CE9C2E566}"/>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240</xdr:row>
      <xdr:rowOff>95252</xdr:rowOff>
    </xdr:from>
    <xdr:to>
      <xdr:col>77</xdr:col>
      <xdr:colOff>412751</xdr:colOff>
      <xdr:row>264</xdr:row>
      <xdr:rowOff>81643</xdr:rowOff>
    </xdr:to>
    <xdr:sp macro="" textlink="">
      <xdr:nvSpPr>
        <xdr:cNvPr id="90" name="Rectangle 89">
          <a:extLst>
            <a:ext uri="{FF2B5EF4-FFF2-40B4-BE49-F238E27FC236}">
              <a16:creationId xmlns:a16="http://schemas.microsoft.com/office/drawing/2014/main" id="{0F2799CE-0EEE-46C8-AC9D-F651E92F7C0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267</xdr:row>
      <xdr:rowOff>12883</xdr:rowOff>
    </xdr:from>
    <xdr:to>
      <xdr:col>14</xdr:col>
      <xdr:colOff>299357</xdr:colOff>
      <xdr:row>270</xdr:row>
      <xdr:rowOff>97973</xdr:rowOff>
    </xdr:to>
    <xdr:sp macro="" textlink="">
      <xdr:nvSpPr>
        <xdr:cNvPr id="91" name="Rectangle 90">
          <a:extLst>
            <a:ext uri="{FF2B5EF4-FFF2-40B4-BE49-F238E27FC236}">
              <a16:creationId xmlns:a16="http://schemas.microsoft.com/office/drawing/2014/main" id="{4E0D004D-A425-4B9D-A1D5-3C203C816E36}"/>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274</xdr:row>
      <xdr:rowOff>111125</xdr:rowOff>
    </xdr:from>
    <xdr:to>
      <xdr:col>59</xdr:col>
      <xdr:colOff>72572</xdr:colOff>
      <xdr:row>285</xdr:row>
      <xdr:rowOff>127000</xdr:rowOff>
    </xdr:to>
    <xdr:sp macro="" textlink="">
      <xdr:nvSpPr>
        <xdr:cNvPr id="92" name="Rectangle 91">
          <a:extLst>
            <a:ext uri="{FF2B5EF4-FFF2-40B4-BE49-F238E27FC236}">
              <a16:creationId xmlns:a16="http://schemas.microsoft.com/office/drawing/2014/main" id="{348BCEB7-A4D3-4CE3-BCCE-A35D66CAEE22}"/>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274</xdr:row>
      <xdr:rowOff>95252</xdr:rowOff>
    </xdr:from>
    <xdr:to>
      <xdr:col>73</xdr:col>
      <xdr:colOff>174626</xdr:colOff>
      <xdr:row>298</xdr:row>
      <xdr:rowOff>81643</xdr:rowOff>
    </xdr:to>
    <xdr:sp macro="" textlink="">
      <xdr:nvSpPr>
        <xdr:cNvPr id="93" name="Rectangle 92">
          <a:extLst>
            <a:ext uri="{FF2B5EF4-FFF2-40B4-BE49-F238E27FC236}">
              <a16:creationId xmlns:a16="http://schemas.microsoft.com/office/drawing/2014/main" id="{836DAA23-F4A7-48E2-A544-648E61C54191}"/>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274</xdr:row>
      <xdr:rowOff>95251</xdr:rowOff>
    </xdr:from>
    <xdr:to>
      <xdr:col>85</xdr:col>
      <xdr:colOff>301625</xdr:colOff>
      <xdr:row>298</xdr:row>
      <xdr:rowOff>81643</xdr:rowOff>
    </xdr:to>
    <xdr:sp macro="" textlink="">
      <xdr:nvSpPr>
        <xdr:cNvPr id="94" name="Rectangle 93">
          <a:extLst>
            <a:ext uri="{FF2B5EF4-FFF2-40B4-BE49-F238E27FC236}">
              <a16:creationId xmlns:a16="http://schemas.microsoft.com/office/drawing/2014/main" id="{B06BF533-5ACD-4BF9-8FF0-9272D46A83E5}"/>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288</xdr:row>
      <xdr:rowOff>158751</xdr:rowOff>
    </xdr:from>
    <xdr:to>
      <xdr:col>59</xdr:col>
      <xdr:colOff>54429</xdr:colOff>
      <xdr:row>299</xdr:row>
      <xdr:rowOff>72571</xdr:rowOff>
    </xdr:to>
    <xdr:sp macro="" textlink="">
      <xdr:nvSpPr>
        <xdr:cNvPr id="95" name="Rectangle 94">
          <a:extLst>
            <a:ext uri="{FF2B5EF4-FFF2-40B4-BE49-F238E27FC236}">
              <a16:creationId xmlns:a16="http://schemas.microsoft.com/office/drawing/2014/main" id="{E8EE9026-ECC4-4CEF-A017-18E287D51FA0}"/>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274</xdr:row>
      <xdr:rowOff>111125</xdr:rowOff>
    </xdr:from>
    <xdr:to>
      <xdr:col>14</xdr:col>
      <xdr:colOff>299357</xdr:colOff>
      <xdr:row>285</xdr:row>
      <xdr:rowOff>127000</xdr:rowOff>
    </xdr:to>
    <xdr:sp macro="" textlink="">
      <xdr:nvSpPr>
        <xdr:cNvPr id="96" name="Rectangle 95">
          <a:extLst>
            <a:ext uri="{FF2B5EF4-FFF2-40B4-BE49-F238E27FC236}">
              <a16:creationId xmlns:a16="http://schemas.microsoft.com/office/drawing/2014/main" id="{34869ADC-2C05-475F-80D6-F1A3B0879C7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274</xdr:row>
      <xdr:rowOff>95252</xdr:rowOff>
    </xdr:from>
    <xdr:to>
      <xdr:col>26</xdr:col>
      <xdr:colOff>75564</xdr:colOff>
      <xdr:row>298</xdr:row>
      <xdr:rowOff>77833</xdr:rowOff>
    </xdr:to>
    <xdr:sp macro="" textlink="">
      <xdr:nvSpPr>
        <xdr:cNvPr id="97" name="Rectangle 96">
          <a:extLst>
            <a:ext uri="{FF2B5EF4-FFF2-40B4-BE49-F238E27FC236}">
              <a16:creationId xmlns:a16="http://schemas.microsoft.com/office/drawing/2014/main" id="{8DA4EE98-390C-4EAD-AA41-C69094F9B04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274</xdr:row>
      <xdr:rowOff>95252</xdr:rowOff>
    </xdr:from>
    <xdr:to>
      <xdr:col>30</xdr:col>
      <xdr:colOff>519545</xdr:colOff>
      <xdr:row>298</xdr:row>
      <xdr:rowOff>81643</xdr:rowOff>
    </xdr:to>
    <xdr:sp macro="" textlink="">
      <xdr:nvSpPr>
        <xdr:cNvPr id="98" name="Rectangle 97">
          <a:extLst>
            <a:ext uri="{FF2B5EF4-FFF2-40B4-BE49-F238E27FC236}">
              <a16:creationId xmlns:a16="http://schemas.microsoft.com/office/drawing/2014/main" id="{1F210373-6C6D-4B77-A796-BA2E57965E87}"/>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274</xdr:row>
      <xdr:rowOff>95251</xdr:rowOff>
    </xdr:from>
    <xdr:to>
      <xdr:col>38</xdr:col>
      <xdr:colOff>301625</xdr:colOff>
      <xdr:row>298</xdr:row>
      <xdr:rowOff>81643</xdr:rowOff>
    </xdr:to>
    <xdr:sp macro="" textlink="">
      <xdr:nvSpPr>
        <xdr:cNvPr id="99" name="Rectangle 98">
          <a:extLst>
            <a:ext uri="{FF2B5EF4-FFF2-40B4-BE49-F238E27FC236}">
              <a16:creationId xmlns:a16="http://schemas.microsoft.com/office/drawing/2014/main" id="{256FCB83-5EC4-477C-BBAF-1CF015C0C60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288</xdr:row>
      <xdr:rowOff>158751</xdr:rowOff>
    </xdr:from>
    <xdr:to>
      <xdr:col>14</xdr:col>
      <xdr:colOff>281213</xdr:colOff>
      <xdr:row>299</xdr:row>
      <xdr:rowOff>72571</xdr:rowOff>
    </xdr:to>
    <xdr:sp macro="" textlink="">
      <xdr:nvSpPr>
        <xdr:cNvPr id="100" name="Rectangle 99">
          <a:extLst>
            <a:ext uri="{FF2B5EF4-FFF2-40B4-BE49-F238E27FC236}">
              <a16:creationId xmlns:a16="http://schemas.microsoft.com/office/drawing/2014/main" id="{8E1A2731-EAF8-494B-987B-7D1B79E6004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274</xdr:row>
      <xdr:rowOff>95252</xdr:rowOff>
    </xdr:from>
    <xdr:to>
      <xdr:col>77</xdr:col>
      <xdr:colOff>412751</xdr:colOff>
      <xdr:row>298</xdr:row>
      <xdr:rowOff>81643</xdr:rowOff>
    </xdr:to>
    <xdr:sp macro="" textlink="">
      <xdr:nvSpPr>
        <xdr:cNvPr id="101" name="Rectangle 100">
          <a:extLst>
            <a:ext uri="{FF2B5EF4-FFF2-40B4-BE49-F238E27FC236}">
              <a16:creationId xmlns:a16="http://schemas.microsoft.com/office/drawing/2014/main" id="{24BD775D-85CE-40AA-8339-AAD75CFDB1C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301</xdr:row>
      <xdr:rowOff>12883</xdr:rowOff>
    </xdr:from>
    <xdr:to>
      <xdr:col>14</xdr:col>
      <xdr:colOff>299357</xdr:colOff>
      <xdr:row>304</xdr:row>
      <xdr:rowOff>97973</xdr:rowOff>
    </xdr:to>
    <xdr:sp macro="" textlink="">
      <xdr:nvSpPr>
        <xdr:cNvPr id="102" name="Rectangle 101">
          <a:extLst>
            <a:ext uri="{FF2B5EF4-FFF2-40B4-BE49-F238E27FC236}">
              <a16:creationId xmlns:a16="http://schemas.microsoft.com/office/drawing/2014/main" id="{ABBFDCF7-C582-456B-A2E0-2035BAC59060}"/>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308</xdr:row>
      <xdr:rowOff>111125</xdr:rowOff>
    </xdr:from>
    <xdr:to>
      <xdr:col>59</xdr:col>
      <xdr:colOff>72572</xdr:colOff>
      <xdr:row>319</xdr:row>
      <xdr:rowOff>127000</xdr:rowOff>
    </xdr:to>
    <xdr:sp macro="" textlink="">
      <xdr:nvSpPr>
        <xdr:cNvPr id="103" name="Rectangle 102">
          <a:extLst>
            <a:ext uri="{FF2B5EF4-FFF2-40B4-BE49-F238E27FC236}">
              <a16:creationId xmlns:a16="http://schemas.microsoft.com/office/drawing/2014/main" id="{EF780126-BFD7-4F25-A781-252878709500}"/>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308</xdr:row>
      <xdr:rowOff>95252</xdr:rowOff>
    </xdr:from>
    <xdr:to>
      <xdr:col>73</xdr:col>
      <xdr:colOff>174626</xdr:colOff>
      <xdr:row>332</xdr:row>
      <xdr:rowOff>81643</xdr:rowOff>
    </xdr:to>
    <xdr:sp macro="" textlink="">
      <xdr:nvSpPr>
        <xdr:cNvPr id="104" name="Rectangle 103">
          <a:extLst>
            <a:ext uri="{FF2B5EF4-FFF2-40B4-BE49-F238E27FC236}">
              <a16:creationId xmlns:a16="http://schemas.microsoft.com/office/drawing/2014/main" id="{10AC3D67-CF27-45D6-ACDB-54632E858937}"/>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308</xdr:row>
      <xdr:rowOff>95251</xdr:rowOff>
    </xdr:from>
    <xdr:to>
      <xdr:col>85</xdr:col>
      <xdr:colOff>301625</xdr:colOff>
      <xdr:row>332</xdr:row>
      <xdr:rowOff>81643</xdr:rowOff>
    </xdr:to>
    <xdr:sp macro="" textlink="">
      <xdr:nvSpPr>
        <xdr:cNvPr id="105" name="Rectangle 104">
          <a:extLst>
            <a:ext uri="{FF2B5EF4-FFF2-40B4-BE49-F238E27FC236}">
              <a16:creationId xmlns:a16="http://schemas.microsoft.com/office/drawing/2014/main" id="{AC3F5C23-3F76-4754-9B83-B24EE5B2C15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322</xdr:row>
      <xdr:rowOff>158751</xdr:rowOff>
    </xdr:from>
    <xdr:to>
      <xdr:col>59</xdr:col>
      <xdr:colOff>54429</xdr:colOff>
      <xdr:row>333</xdr:row>
      <xdr:rowOff>72571</xdr:rowOff>
    </xdr:to>
    <xdr:sp macro="" textlink="">
      <xdr:nvSpPr>
        <xdr:cNvPr id="106" name="Rectangle 105">
          <a:extLst>
            <a:ext uri="{FF2B5EF4-FFF2-40B4-BE49-F238E27FC236}">
              <a16:creationId xmlns:a16="http://schemas.microsoft.com/office/drawing/2014/main" id="{44510F97-6C9C-4356-9DAA-013A8804F4D2}"/>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308</xdr:row>
      <xdr:rowOff>111125</xdr:rowOff>
    </xdr:from>
    <xdr:to>
      <xdr:col>14</xdr:col>
      <xdr:colOff>299357</xdr:colOff>
      <xdr:row>319</xdr:row>
      <xdr:rowOff>127000</xdr:rowOff>
    </xdr:to>
    <xdr:sp macro="" textlink="">
      <xdr:nvSpPr>
        <xdr:cNvPr id="107" name="Rectangle 106">
          <a:extLst>
            <a:ext uri="{FF2B5EF4-FFF2-40B4-BE49-F238E27FC236}">
              <a16:creationId xmlns:a16="http://schemas.microsoft.com/office/drawing/2014/main" id="{56E33B18-C9DD-4716-A93D-E6ADDDCB343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308</xdr:row>
      <xdr:rowOff>95252</xdr:rowOff>
    </xdr:from>
    <xdr:to>
      <xdr:col>26</xdr:col>
      <xdr:colOff>75564</xdr:colOff>
      <xdr:row>332</xdr:row>
      <xdr:rowOff>77833</xdr:rowOff>
    </xdr:to>
    <xdr:sp macro="" textlink="">
      <xdr:nvSpPr>
        <xdr:cNvPr id="108" name="Rectangle 107">
          <a:extLst>
            <a:ext uri="{FF2B5EF4-FFF2-40B4-BE49-F238E27FC236}">
              <a16:creationId xmlns:a16="http://schemas.microsoft.com/office/drawing/2014/main" id="{3EEE7505-F81E-4BF6-84CD-4E3EF7F33C64}"/>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308</xdr:row>
      <xdr:rowOff>95252</xdr:rowOff>
    </xdr:from>
    <xdr:to>
      <xdr:col>30</xdr:col>
      <xdr:colOff>519545</xdr:colOff>
      <xdr:row>332</xdr:row>
      <xdr:rowOff>81643</xdr:rowOff>
    </xdr:to>
    <xdr:sp macro="" textlink="">
      <xdr:nvSpPr>
        <xdr:cNvPr id="109" name="Rectangle 108">
          <a:extLst>
            <a:ext uri="{FF2B5EF4-FFF2-40B4-BE49-F238E27FC236}">
              <a16:creationId xmlns:a16="http://schemas.microsoft.com/office/drawing/2014/main" id="{DC41A69A-C95B-49FE-A9F8-8AF441A6FDCF}"/>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308</xdr:row>
      <xdr:rowOff>95251</xdr:rowOff>
    </xdr:from>
    <xdr:to>
      <xdr:col>38</xdr:col>
      <xdr:colOff>301625</xdr:colOff>
      <xdr:row>332</xdr:row>
      <xdr:rowOff>81643</xdr:rowOff>
    </xdr:to>
    <xdr:sp macro="" textlink="">
      <xdr:nvSpPr>
        <xdr:cNvPr id="110" name="Rectangle 109">
          <a:extLst>
            <a:ext uri="{FF2B5EF4-FFF2-40B4-BE49-F238E27FC236}">
              <a16:creationId xmlns:a16="http://schemas.microsoft.com/office/drawing/2014/main" id="{89E69951-1979-4C2A-B117-BAF0C3C1284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322</xdr:row>
      <xdr:rowOff>158751</xdr:rowOff>
    </xdr:from>
    <xdr:to>
      <xdr:col>14</xdr:col>
      <xdr:colOff>281213</xdr:colOff>
      <xdr:row>333</xdr:row>
      <xdr:rowOff>72571</xdr:rowOff>
    </xdr:to>
    <xdr:sp macro="" textlink="">
      <xdr:nvSpPr>
        <xdr:cNvPr id="111" name="Rectangle 110">
          <a:extLst>
            <a:ext uri="{FF2B5EF4-FFF2-40B4-BE49-F238E27FC236}">
              <a16:creationId xmlns:a16="http://schemas.microsoft.com/office/drawing/2014/main" id="{7ADD78E7-1561-4BFD-8712-C3E5FBD5563D}"/>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308</xdr:row>
      <xdr:rowOff>95252</xdr:rowOff>
    </xdr:from>
    <xdr:to>
      <xdr:col>77</xdr:col>
      <xdr:colOff>412751</xdr:colOff>
      <xdr:row>332</xdr:row>
      <xdr:rowOff>81643</xdr:rowOff>
    </xdr:to>
    <xdr:sp macro="" textlink="">
      <xdr:nvSpPr>
        <xdr:cNvPr id="112" name="Rectangle 111">
          <a:extLst>
            <a:ext uri="{FF2B5EF4-FFF2-40B4-BE49-F238E27FC236}">
              <a16:creationId xmlns:a16="http://schemas.microsoft.com/office/drawing/2014/main" id="{BEF40085-B427-485B-BC34-CD7BCB9964CB}"/>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335</xdr:row>
      <xdr:rowOff>12883</xdr:rowOff>
    </xdr:from>
    <xdr:to>
      <xdr:col>14</xdr:col>
      <xdr:colOff>299357</xdr:colOff>
      <xdr:row>338</xdr:row>
      <xdr:rowOff>97973</xdr:rowOff>
    </xdr:to>
    <xdr:sp macro="" textlink="">
      <xdr:nvSpPr>
        <xdr:cNvPr id="113" name="Rectangle 112">
          <a:extLst>
            <a:ext uri="{FF2B5EF4-FFF2-40B4-BE49-F238E27FC236}">
              <a16:creationId xmlns:a16="http://schemas.microsoft.com/office/drawing/2014/main" id="{B8840373-57A1-40D2-9B4E-AC74AC318815}"/>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AW10" dT="2023-12-11T15:37:06.37" personId="{79DC39D3-93BE-4C44-8EFD-C9B3CA0B57BB}" id="{DF59250E-9051-4273-9566-7502C45EBC58}">
    <text>Varia da 1 a 4,  (-1 indica analisi non lineare)</text>
  </threadedComment>
  <threadedComment ref="J11" dT="2023-12-18T17:47:25.44" personId="{79DC39D3-93BE-4C44-8EFD-C9B3CA0B57BB}" id="{42AA9AB4-377F-49BC-9063-A586BD837F6A}">
    <text>Inserire area plinto+connessioni</text>
  </threadedComment>
  <threadedComment ref="I31" dT="2023-12-11T15:37:06.37" personId="{79DC39D3-93BE-4C44-8EFD-C9B3CA0B57BB}" id="{5949354B-6352-4AA3-A4E5-5C26A9C06B39}">
    <text>Varia da 1 a 4,  (-1 indica analisi non lineare)</text>
  </threadedComment>
  <threadedComment ref="AW44" dT="2023-12-11T15:37:06.37" personId="{79DC39D3-93BE-4C44-8EFD-C9B3CA0B57BB}" id="{4F564314-336F-45B3-A177-0815F9D82062}">
    <text>Varia da 1 a 4,  (-1 indica analisi non lineare)</text>
  </threadedComment>
  <threadedComment ref="J45" dT="2023-12-18T17:47:25.44" personId="{79DC39D3-93BE-4C44-8EFD-C9B3CA0B57BB}" id="{CE0B9E86-C837-4CEF-81BE-0651A61B79F8}">
    <text>Inserire area plinto+connessioni</text>
  </threadedComment>
  <threadedComment ref="I65" dT="2023-12-11T15:37:06.37" personId="{79DC39D3-93BE-4C44-8EFD-C9B3CA0B57BB}" id="{CDDE7F0D-0473-43B6-A770-0ECA8FA409E3}">
    <text>Varia da 1 a 4,  (-1 indica analisi non lineare)</text>
  </threadedComment>
  <threadedComment ref="AW78" dT="2023-12-11T15:37:06.37" personId="{79DC39D3-93BE-4C44-8EFD-C9B3CA0B57BB}" id="{2C88CC33-6936-4A58-BA26-AC9CE82DDAB4}">
    <text>Varia da 1 a 4,  (-1 indica analisi non lineare)</text>
  </threadedComment>
  <threadedComment ref="J79" dT="2023-12-18T17:47:25.44" personId="{79DC39D3-93BE-4C44-8EFD-C9B3CA0B57BB}" id="{75E55B1C-8F07-43F4-AFEF-8E89B6EFBF2F}">
    <text>Inserire area plinto+connessioni</text>
  </threadedComment>
  <threadedComment ref="I99" dT="2023-12-11T15:37:06.37" personId="{79DC39D3-93BE-4C44-8EFD-C9B3CA0B57BB}" id="{A2D027A7-A44D-4D90-B03F-646BCE04558F}">
    <text>Varia da 1 a 4,  (-1 indica analisi non lineare)</text>
  </threadedComment>
  <threadedComment ref="AW112" dT="2023-12-11T15:37:06.37" personId="{79DC39D3-93BE-4C44-8EFD-C9B3CA0B57BB}" id="{E60DDE2E-BE85-43D8-819C-0053E9E21852}">
    <text>Varia da 1 a 4,  (-1 indica analisi non lineare)</text>
  </threadedComment>
  <threadedComment ref="J113" dT="2023-12-18T17:47:25.44" personId="{79DC39D3-93BE-4C44-8EFD-C9B3CA0B57BB}" id="{745C10C3-47A4-4F24-83DD-2EB2F306C3AB}">
    <text>Inserire area plinto+connessioni</text>
  </threadedComment>
  <threadedComment ref="I133" dT="2023-12-11T15:37:06.37" personId="{79DC39D3-93BE-4C44-8EFD-C9B3CA0B57BB}" id="{963A140C-A024-46FE-8E96-8A07905230E9}">
    <text>Varia da 1 a 4,  (-1 indica analisi non lineare)</text>
  </threadedComment>
  <threadedComment ref="AW146" dT="2023-12-11T15:37:06.37" personId="{79DC39D3-93BE-4C44-8EFD-C9B3CA0B57BB}" id="{4CD759BA-8063-4AD8-8BA6-EE99E7C38E59}">
    <text>Varia da 1 a 4,  (-1 indica analisi non lineare)</text>
  </threadedComment>
  <threadedComment ref="J147" dT="2023-12-18T17:47:25.44" personId="{79DC39D3-93BE-4C44-8EFD-C9B3CA0B57BB}" id="{C6453A6E-D630-4A18-A630-FB28A60DB722}">
    <text>Inserire area plinto+connessioni</text>
  </threadedComment>
  <threadedComment ref="I167" dT="2023-12-11T15:37:06.37" personId="{79DC39D3-93BE-4C44-8EFD-C9B3CA0B57BB}" id="{83989CC9-BB63-4011-A878-BB8BAE8FDC0C}">
    <text>Varia da 1 a 4,  (-1 indica analisi non lineare)</text>
  </threadedComment>
  <threadedComment ref="AW180" dT="2023-12-11T15:37:06.37" personId="{79DC39D3-93BE-4C44-8EFD-C9B3CA0B57BB}" id="{EFB62BCA-33D5-4E2E-8E49-EB1FF9CC4FB3}">
    <text>Varia da 1 a 4,  (-1 indica analisi non lineare)</text>
  </threadedComment>
  <threadedComment ref="J181" dT="2023-12-18T17:47:25.44" personId="{79DC39D3-93BE-4C44-8EFD-C9B3CA0B57BB}" id="{4FA542A7-B7DE-4970-9A8B-DC1757556267}">
    <text>Inserire area plinto+connessioni</text>
  </threadedComment>
  <threadedComment ref="I201" dT="2023-12-11T15:37:06.37" personId="{79DC39D3-93BE-4C44-8EFD-C9B3CA0B57BB}" id="{3E0A7CAE-1CC6-46A9-B79E-82F0B145D900}">
    <text>Varia da 1 a 4,  (-1 indica analisi non lineare)</text>
  </threadedComment>
  <threadedComment ref="AW214" dT="2023-12-11T15:37:06.37" personId="{79DC39D3-93BE-4C44-8EFD-C9B3CA0B57BB}" id="{93576DE1-DED1-4F30-86C1-D1AECEAEE15B}">
    <text>Varia da 1 a 4,  (-1 indica analisi non lineare)</text>
  </threadedComment>
  <threadedComment ref="J215" dT="2023-12-18T17:47:25.44" personId="{79DC39D3-93BE-4C44-8EFD-C9B3CA0B57BB}" id="{5C9DF222-1548-4274-B49C-36D3AD7D90B2}">
    <text>Inserire area plinto+connessioni</text>
  </threadedComment>
  <threadedComment ref="I235" dT="2023-12-11T15:37:06.37" personId="{79DC39D3-93BE-4C44-8EFD-C9B3CA0B57BB}" id="{DEA4EDA9-5709-4444-8E18-FEE52AE969AB}">
    <text>Varia da 1 a 4,  (-1 indica analisi non lineare)</text>
  </threadedComment>
  <threadedComment ref="AW248" dT="2023-12-11T15:37:06.37" personId="{79DC39D3-93BE-4C44-8EFD-C9B3CA0B57BB}" id="{DC921F62-4A1B-4E8D-9A45-A54CC4FDC596}">
    <text>Varia da 1 a 4,  (-1 indica analisi non lineare)</text>
  </threadedComment>
  <threadedComment ref="J249" dT="2023-12-18T17:47:25.44" personId="{79DC39D3-93BE-4C44-8EFD-C9B3CA0B57BB}" id="{F24D3676-7FAC-491C-9080-9848827AAF85}">
    <text>Inserire area plinto+connessioni</text>
  </threadedComment>
  <threadedComment ref="I269" dT="2023-12-11T15:37:06.37" personId="{79DC39D3-93BE-4C44-8EFD-C9B3CA0B57BB}" id="{49D81B30-07FB-40E9-845A-9CC9C7C7609D}">
    <text>Varia da 1 a 4,  (-1 indica analisi non lineare)</text>
  </threadedComment>
  <threadedComment ref="AW282" dT="2023-12-11T15:37:06.37" personId="{79DC39D3-93BE-4C44-8EFD-C9B3CA0B57BB}" id="{69FB015F-9025-4B47-A0EF-CF84BD8C6EA1}">
    <text>Varia da 1 a 4,  (-1 indica analisi non lineare)</text>
  </threadedComment>
  <threadedComment ref="J283" dT="2023-12-18T17:47:25.44" personId="{79DC39D3-93BE-4C44-8EFD-C9B3CA0B57BB}" id="{1939CE0C-5D3F-4214-B5C1-D1F782D39B26}">
    <text>Inserire area plinto+connessioni</text>
  </threadedComment>
  <threadedComment ref="I303" dT="2023-12-11T15:37:06.37" personId="{79DC39D3-93BE-4C44-8EFD-C9B3CA0B57BB}" id="{3464F4CB-E41C-4761-BA33-766EDF61BBC0}">
    <text>Varia da 1 a 4,  (-1 indica analisi non lineare)</text>
  </threadedComment>
  <threadedComment ref="AW316" dT="2023-12-11T15:37:06.37" personId="{79DC39D3-93BE-4C44-8EFD-C9B3CA0B57BB}" id="{EE77BCED-8991-4D25-94E2-37B8117F448C}">
    <text>Varia da 1 a 4,  (-1 indica analisi non lineare)</text>
  </threadedComment>
  <threadedComment ref="J317" dT="2023-12-18T17:47:25.44" personId="{79DC39D3-93BE-4C44-8EFD-C9B3CA0B57BB}" id="{60267070-079F-488E-82ED-C57CFE012954}">
    <text>Inserire area plinto+connessioni</text>
  </threadedComment>
  <threadedComment ref="I337" dT="2023-12-11T15:37:06.37" personId="{79DC39D3-93BE-4C44-8EFD-C9B3CA0B57BB}" id="{3F69EC3C-437D-4208-B1AA-36C8E58D3AFF}">
    <text>Varia da 1 a 4,  (-1 indica analisi non lineare)</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33"/>
  <sheetViews>
    <sheetView workbookViewId="0">
      <selection activeCell="A11" sqref="A11"/>
    </sheetView>
  </sheetViews>
  <sheetFormatPr defaultRowHeight="13.8" x14ac:dyDescent="0.45"/>
  <cols>
    <col min="1" max="1" width="125.76171875" customWidth="1"/>
  </cols>
  <sheetData>
    <row r="1" spans="1:4" ht="17.7" x14ac:dyDescent="0.6">
      <c r="A1" s="64" t="s">
        <v>138</v>
      </c>
    </row>
    <row r="3" spans="1:4" ht="15" x14ac:dyDescent="0.5">
      <c r="A3" s="63" t="s">
        <v>136</v>
      </c>
    </row>
    <row r="4" spans="1:4" ht="16.5" customHeight="1" x14ac:dyDescent="0.5">
      <c r="A4" s="65" t="s">
        <v>132</v>
      </c>
      <c r="B4" s="62"/>
      <c r="C4" s="62"/>
      <c r="D4" s="62"/>
    </row>
    <row r="5" spans="1:4" ht="33" customHeight="1" x14ac:dyDescent="0.5">
      <c r="A5" s="66" t="s">
        <v>137</v>
      </c>
    </row>
    <row r="6" spans="1:4" ht="31" customHeight="1" x14ac:dyDescent="0.5">
      <c r="A6" s="66" t="s">
        <v>139</v>
      </c>
    </row>
    <row r="7" spans="1:4" ht="15" x14ac:dyDescent="0.5">
      <c r="A7" s="66" t="s">
        <v>134</v>
      </c>
    </row>
    <row r="8" spans="1:4" ht="15" x14ac:dyDescent="0.5">
      <c r="A8" s="66" t="s">
        <v>135</v>
      </c>
    </row>
    <row r="9" spans="1:4" ht="15" x14ac:dyDescent="0.5">
      <c r="A9" s="67"/>
    </row>
    <row r="10" spans="1:4" ht="15" x14ac:dyDescent="0.5">
      <c r="A10" s="68" t="s">
        <v>133</v>
      </c>
    </row>
    <row r="11" spans="1:4" ht="15" x14ac:dyDescent="0.5">
      <c r="A11" s="65" t="s">
        <v>125</v>
      </c>
    </row>
    <row r="12" spans="1:4" ht="15" x14ac:dyDescent="0.5">
      <c r="A12" s="65" t="s">
        <v>126</v>
      </c>
    </row>
    <row r="13" spans="1:4" ht="15" x14ac:dyDescent="0.5">
      <c r="A13" s="65" t="s">
        <v>127</v>
      </c>
    </row>
    <row r="14" spans="1:4" ht="15" x14ac:dyDescent="0.5">
      <c r="A14" s="65" t="s">
        <v>128</v>
      </c>
    </row>
    <row r="15" spans="1:4" ht="15" x14ac:dyDescent="0.5">
      <c r="A15" s="65" t="s">
        <v>129</v>
      </c>
    </row>
    <row r="16" spans="1:4" ht="30" x14ac:dyDescent="0.5">
      <c r="A16" s="65" t="s">
        <v>130</v>
      </c>
    </row>
    <row r="17" spans="1:3" ht="15" x14ac:dyDescent="0.5">
      <c r="A17" s="65" t="s">
        <v>131</v>
      </c>
    </row>
    <row r="19" spans="1:3" ht="15" x14ac:dyDescent="0.5">
      <c r="A19" s="68" t="s">
        <v>143</v>
      </c>
      <c r="C19" s="47"/>
    </row>
    <row r="20" spans="1:3" ht="14.1" x14ac:dyDescent="0.5">
      <c r="A20" s="86" t="s">
        <v>204</v>
      </c>
    </row>
    <row r="21" spans="1:3" x14ac:dyDescent="0.45">
      <c r="A21" s="69" t="s">
        <v>155</v>
      </c>
    </row>
    <row r="22" spans="1:3" ht="15" x14ac:dyDescent="0.5">
      <c r="A22" s="65" t="s">
        <v>144</v>
      </c>
    </row>
    <row r="23" spans="1:3" ht="15" x14ac:dyDescent="0.5">
      <c r="A23" s="65" t="s">
        <v>145</v>
      </c>
    </row>
    <row r="24" spans="1:3" ht="15" x14ac:dyDescent="0.5">
      <c r="A24" s="65" t="s">
        <v>146</v>
      </c>
    </row>
    <row r="25" spans="1:3" x14ac:dyDescent="0.45">
      <c r="A25" s="69" t="s">
        <v>156</v>
      </c>
    </row>
    <row r="26" spans="1:3" ht="15" x14ac:dyDescent="0.5">
      <c r="A26" s="65" t="s">
        <v>147</v>
      </c>
    </row>
    <row r="27" spans="1:3" ht="15" x14ac:dyDescent="0.5">
      <c r="A27" s="65" t="s">
        <v>148</v>
      </c>
    </row>
    <row r="28" spans="1:3" ht="15" x14ac:dyDescent="0.5">
      <c r="A28" s="65" t="s">
        <v>149</v>
      </c>
    </row>
    <row r="29" spans="1:3" ht="15" x14ac:dyDescent="0.5">
      <c r="A29" s="65" t="s">
        <v>150</v>
      </c>
    </row>
    <row r="30" spans="1:3" ht="15" x14ac:dyDescent="0.5">
      <c r="A30" s="65" t="s">
        <v>151</v>
      </c>
    </row>
    <row r="31" spans="1:3" x14ac:dyDescent="0.45">
      <c r="A31" s="69" t="s">
        <v>152</v>
      </c>
    </row>
    <row r="32" spans="1:3" ht="15" x14ac:dyDescent="0.5">
      <c r="A32" s="65" t="s">
        <v>153</v>
      </c>
    </row>
    <row r="33" spans="1:1" ht="15" x14ac:dyDescent="0.5">
      <c r="A33" s="65" t="s">
        <v>154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4" sqref="C4"/>
    </sheetView>
  </sheetViews>
  <sheetFormatPr defaultRowHeight="13.8" x14ac:dyDescent="0.45"/>
  <cols>
    <col min="2" max="2" width="21" bestFit="1" customWidth="1"/>
  </cols>
  <sheetData>
    <row r="2" spans="2:5" ht="15.3" x14ac:dyDescent="0.45">
      <c r="B2" s="13" t="s">
        <v>77</v>
      </c>
      <c r="C2" s="33" t="s">
        <v>68</v>
      </c>
    </row>
    <row r="3" spans="2:5" ht="14.1" customHeight="1" x14ac:dyDescent="0.45">
      <c r="C3" s="40"/>
    </row>
    <row r="4" spans="2:5" ht="15.3" x14ac:dyDescent="0.45">
      <c r="B4" s="13" t="s">
        <v>78</v>
      </c>
      <c r="C4" s="33">
        <v>3</v>
      </c>
      <c r="E4" s="37"/>
    </row>
    <row r="5" spans="2:5" x14ac:dyDescent="0.45">
      <c r="C5" s="40"/>
      <c r="E5" s="37"/>
    </row>
    <row r="6" spans="2:5" x14ac:dyDescent="0.45">
      <c r="E6" s="37"/>
    </row>
    <row r="7" spans="2:5" x14ac:dyDescent="0.45">
      <c r="E7" s="3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zoomScaleNormal="100" workbookViewId="0">
      <selection activeCell="F25" sqref="F25"/>
    </sheetView>
  </sheetViews>
  <sheetFormatPr defaultRowHeight="13.8" x14ac:dyDescent="0.45"/>
  <cols>
    <col min="1" max="1" width="23.6171875" customWidth="1"/>
    <col min="4" max="4" width="44" bestFit="1" customWidth="1"/>
    <col min="5" max="5" width="16.37890625" bestFit="1" customWidth="1"/>
    <col min="6" max="6" width="63.47265625" bestFit="1" customWidth="1"/>
    <col min="7" max="7" width="13.140625" bestFit="1" customWidth="1"/>
    <col min="8" max="8" width="10.140625" customWidth="1"/>
  </cols>
  <sheetData>
    <row r="1" spans="1:13" ht="15" x14ac:dyDescent="0.45">
      <c r="A1" s="17" t="s">
        <v>91</v>
      </c>
      <c r="B1" s="50">
        <v>1</v>
      </c>
      <c r="D1" s="30"/>
      <c r="E1" s="30"/>
      <c r="F1" s="30"/>
      <c r="G1" s="30"/>
      <c r="H1" s="30"/>
      <c r="I1" s="1"/>
      <c r="J1" s="1"/>
      <c r="K1" s="1"/>
      <c r="L1" s="1"/>
      <c r="M1" s="1"/>
    </row>
    <row r="2" spans="1:13" ht="15" x14ac:dyDescent="0.5">
      <c r="A2" s="51" t="s">
        <v>93</v>
      </c>
      <c r="D2" s="79" t="s">
        <v>81</v>
      </c>
      <c r="E2" s="79"/>
      <c r="F2" s="30"/>
      <c r="G2" s="31"/>
      <c r="H2" s="31"/>
      <c r="I2" s="2"/>
      <c r="J2" s="2"/>
      <c r="K2" s="2"/>
      <c r="L2" s="2"/>
      <c r="M2" s="2"/>
    </row>
    <row r="3" spans="1:13" ht="15.3" x14ac:dyDescent="0.45">
      <c r="D3" s="13" t="s">
        <v>196</v>
      </c>
      <c r="E3" s="46">
        <v>3846.1538461538462</v>
      </c>
      <c r="F3" s="30"/>
      <c r="G3" s="31"/>
      <c r="H3" s="31"/>
      <c r="I3" s="2"/>
      <c r="J3" s="2"/>
      <c r="K3" s="2"/>
      <c r="L3" s="2"/>
      <c r="M3" s="2"/>
    </row>
    <row r="4" spans="1:13" ht="15.3" x14ac:dyDescent="0.45">
      <c r="D4" s="13" t="s">
        <v>197</v>
      </c>
      <c r="E4" s="46">
        <v>180</v>
      </c>
      <c r="F4" s="30"/>
      <c r="G4" s="31"/>
      <c r="H4" s="31"/>
      <c r="I4" s="2"/>
      <c r="J4" s="2"/>
      <c r="K4" s="2"/>
      <c r="L4" s="2"/>
      <c r="M4" s="2"/>
    </row>
    <row r="5" spans="1:13" ht="15.3" x14ac:dyDescent="0.45">
      <c r="D5" s="13" t="s">
        <v>198</v>
      </c>
      <c r="E5" s="46">
        <v>7986.1538461520004</v>
      </c>
      <c r="F5" s="30"/>
      <c r="G5" s="31"/>
      <c r="H5" s="31"/>
      <c r="I5" s="2"/>
      <c r="J5" s="2"/>
      <c r="K5" s="2"/>
      <c r="L5" s="2"/>
      <c r="M5" s="2"/>
    </row>
    <row r="6" spans="1:13" ht="15.3" x14ac:dyDescent="0.45">
      <c r="D6" s="13" t="s">
        <v>199</v>
      </c>
      <c r="E6" s="46">
        <v>3846.1538461537998</v>
      </c>
      <c r="F6" s="30"/>
      <c r="G6" s="31"/>
      <c r="H6" s="31"/>
      <c r="I6" s="2"/>
      <c r="J6" s="2"/>
      <c r="K6" s="2"/>
      <c r="L6" s="2"/>
      <c r="M6" s="2"/>
    </row>
    <row r="7" spans="1:13" ht="15.3" x14ac:dyDescent="0.45">
      <c r="D7" s="13" t="s">
        <v>200</v>
      </c>
      <c r="E7" s="46">
        <v>181</v>
      </c>
      <c r="F7" s="30"/>
      <c r="G7" s="32"/>
      <c r="H7" s="32"/>
      <c r="I7" s="3"/>
      <c r="J7" s="3"/>
      <c r="K7" s="3"/>
      <c r="L7" s="3"/>
      <c r="M7" s="3"/>
    </row>
    <row r="8" spans="1:13" ht="15.3" x14ac:dyDescent="0.5">
      <c r="D8" s="13" t="s">
        <v>0</v>
      </c>
      <c r="E8" s="45">
        <v>0.3</v>
      </c>
      <c r="F8" s="29"/>
      <c r="G8" s="29"/>
      <c r="H8" s="29"/>
    </row>
    <row r="9" spans="1:13" ht="14.1" x14ac:dyDescent="0.5">
      <c r="D9" s="29"/>
      <c r="E9" s="29"/>
      <c r="F9" s="29"/>
      <c r="G9" s="29"/>
      <c r="H9" s="29"/>
    </row>
    <row r="10" spans="1:13" ht="14.1" x14ac:dyDescent="0.5">
      <c r="D10" s="29"/>
      <c r="E10" s="29"/>
      <c r="F10" s="29"/>
      <c r="G10" s="29"/>
      <c r="H10" s="29"/>
    </row>
    <row r="11" spans="1:13" ht="15" x14ac:dyDescent="0.5">
      <c r="D11" s="79" t="s">
        <v>82</v>
      </c>
      <c r="E11" s="79"/>
      <c r="F11" s="29"/>
      <c r="G11" s="29"/>
      <c r="H11" s="29"/>
    </row>
    <row r="12" spans="1:13" ht="15.3" x14ac:dyDescent="0.5">
      <c r="D12" s="13" t="s">
        <v>196</v>
      </c>
      <c r="E12" s="46">
        <v>3846.1538461538462</v>
      </c>
      <c r="F12" s="29"/>
      <c r="G12" s="29"/>
      <c r="H12" s="29"/>
    </row>
    <row r="13" spans="1:13" ht="15.3" x14ac:dyDescent="0.5">
      <c r="D13" s="13" t="s">
        <v>197</v>
      </c>
      <c r="E13" s="46">
        <v>180</v>
      </c>
      <c r="F13" s="29"/>
      <c r="G13" s="29"/>
      <c r="H13" s="29"/>
    </row>
    <row r="14" spans="1:13" ht="15.3" x14ac:dyDescent="0.5">
      <c r="D14" s="13" t="s">
        <v>198</v>
      </c>
      <c r="E14" s="46">
        <v>7986.1538461520004</v>
      </c>
      <c r="F14" s="29"/>
      <c r="G14" s="29"/>
      <c r="H14" s="29"/>
    </row>
    <row r="15" spans="1:13" ht="15.3" x14ac:dyDescent="0.5">
      <c r="D15" s="13" t="s">
        <v>199</v>
      </c>
      <c r="E15" s="46">
        <v>3846.1538461537998</v>
      </c>
      <c r="F15" s="29"/>
      <c r="G15" s="29"/>
      <c r="H15" s="29"/>
    </row>
    <row r="16" spans="1:13" ht="15.3" x14ac:dyDescent="0.5">
      <c r="D16" s="13" t="s">
        <v>200</v>
      </c>
      <c r="E16" s="46">
        <v>181</v>
      </c>
      <c r="F16" s="29"/>
      <c r="G16" s="29"/>
      <c r="H16" s="29"/>
    </row>
    <row r="17" spans="4:8" ht="15.3" x14ac:dyDescent="0.5">
      <c r="D17" s="13" t="s">
        <v>0</v>
      </c>
      <c r="E17" s="45">
        <v>0.3</v>
      </c>
      <c r="F17" s="29"/>
      <c r="G17" s="29"/>
      <c r="H17" s="29"/>
    </row>
    <row r="18" spans="4:8" ht="14.1" x14ac:dyDescent="0.5">
      <c r="D18" s="29"/>
      <c r="E18" s="29"/>
      <c r="F18" s="29"/>
      <c r="G18" s="29"/>
      <c r="H18" s="29"/>
    </row>
    <row r="19" spans="4:8" ht="14.1" x14ac:dyDescent="0.5">
      <c r="D19" s="29"/>
      <c r="E19" s="29"/>
      <c r="F19" s="29"/>
      <c r="G19" s="29"/>
      <c r="H19" s="29"/>
    </row>
    <row r="20" spans="4:8" ht="15" x14ac:dyDescent="0.5">
      <c r="D20" s="79" t="s">
        <v>83</v>
      </c>
      <c r="E20" s="79"/>
      <c r="F20" s="29"/>
      <c r="G20" s="29"/>
      <c r="H20" s="29"/>
    </row>
    <row r="21" spans="4:8" ht="15.3" x14ac:dyDescent="0.5">
      <c r="D21" s="13" t="s">
        <v>196</v>
      </c>
      <c r="E21" s="46">
        <v>3846.1538461538462</v>
      </c>
      <c r="F21" s="29"/>
      <c r="G21" s="29"/>
      <c r="H21" s="29"/>
    </row>
    <row r="22" spans="4:8" ht="15.3" x14ac:dyDescent="0.5">
      <c r="D22" s="13" t="s">
        <v>197</v>
      </c>
      <c r="E22" s="46">
        <v>180</v>
      </c>
      <c r="F22" s="29"/>
      <c r="G22" s="29"/>
      <c r="H22" s="29"/>
    </row>
    <row r="23" spans="4:8" ht="15.3" x14ac:dyDescent="0.5">
      <c r="D23" s="13" t="s">
        <v>198</v>
      </c>
      <c r="E23" s="46">
        <v>7986.1538461520004</v>
      </c>
      <c r="F23" s="29"/>
      <c r="G23" s="29"/>
      <c r="H23" s="29"/>
    </row>
    <row r="24" spans="4:8" ht="15.3" x14ac:dyDescent="0.5">
      <c r="D24" s="13" t="s">
        <v>199</v>
      </c>
      <c r="E24" s="46">
        <v>3846.1538461537998</v>
      </c>
      <c r="F24" s="29"/>
      <c r="G24" s="29"/>
      <c r="H24" s="29"/>
    </row>
    <row r="25" spans="4:8" ht="15.3" x14ac:dyDescent="0.5">
      <c r="D25" s="13" t="s">
        <v>200</v>
      </c>
      <c r="E25" s="46">
        <v>181</v>
      </c>
      <c r="F25" s="29"/>
      <c r="G25" s="29"/>
      <c r="H25" s="29"/>
    </row>
    <row r="26" spans="4:8" ht="15.3" x14ac:dyDescent="0.5">
      <c r="D26" s="13" t="s">
        <v>0</v>
      </c>
      <c r="E26" s="45">
        <v>0.3</v>
      </c>
      <c r="F26" s="29"/>
      <c r="G26" s="29"/>
      <c r="H26" s="29"/>
    </row>
    <row r="27" spans="4:8" ht="14.1" x14ac:dyDescent="0.5">
      <c r="D27" s="29"/>
      <c r="E27" s="29"/>
      <c r="F27" s="29"/>
      <c r="G27" s="29"/>
      <c r="H27" s="29"/>
    </row>
    <row r="28" spans="4:8" ht="14.1" x14ac:dyDescent="0.5">
      <c r="D28" s="29"/>
      <c r="E28" s="29"/>
      <c r="F28" s="29"/>
      <c r="G28" s="29"/>
      <c r="H28" s="29"/>
    </row>
    <row r="29" spans="4:8" ht="15" x14ac:dyDescent="0.5">
      <c r="D29" s="79" t="s">
        <v>84</v>
      </c>
      <c r="E29" s="79"/>
      <c r="F29" s="29"/>
      <c r="G29" s="29"/>
      <c r="H29" s="29"/>
    </row>
    <row r="30" spans="4:8" ht="15.3" x14ac:dyDescent="0.45">
      <c r="D30" s="13" t="s">
        <v>196</v>
      </c>
      <c r="E30" s="46">
        <v>52840.909090909088</v>
      </c>
    </row>
    <row r="31" spans="4:8" ht="15.3" x14ac:dyDescent="0.45">
      <c r="D31" s="13" t="s">
        <v>197</v>
      </c>
      <c r="E31" s="46">
        <v>5816.6011619958981</v>
      </c>
    </row>
    <row r="32" spans="4:8" ht="15.3" x14ac:dyDescent="0.45">
      <c r="D32" s="13" t="s">
        <v>198</v>
      </c>
      <c r="E32" s="46">
        <v>169172.93233082705</v>
      </c>
    </row>
    <row r="33" spans="4:5" ht="15.3" x14ac:dyDescent="0.45">
      <c r="D33" s="13" t="s">
        <v>199</v>
      </c>
      <c r="E33" s="46">
        <v>59402.593678450678</v>
      </c>
    </row>
    <row r="34" spans="4:5" ht="15.3" x14ac:dyDescent="0.45">
      <c r="D34" s="13" t="s">
        <v>201</v>
      </c>
      <c r="E34" s="46">
        <v>758.5017716820505</v>
      </c>
    </row>
    <row r="35" spans="4:5" ht="15.3" x14ac:dyDescent="0.45">
      <c r="D35" s="13" t="s">
        <v>0</v>
      </c>
      <c r="E35" s="45">
        <v>0.3</v>
      </c>
    </row>
    <row r="38" spans="4:5" ht="15" x14ac:dyDescent="0.5">
      <c r="D38" s="79" t="s">
        <v>85</v>
      </c>
      <c r="E38" s="79"/>
    </row>
    <row r="39" spans="4:5" ht="15.3" x14ac:dyDescent="0.45">
      <c r="D39" s="13" t="s">
        <v>196</v>
      </c>
      <c r="E39" s="46">
        <v>52840.909090909088</v>
      </c>
    </row>
    <row r="40" spans="4:5" ht="15.3" x14ac:dyDescent="0.45">
      <c r="D40" s="13" t="s">
        <v>197</v>
      </c>
      <c r="E40" s="46">
        <v>5816.6011619958981</v>
      </c>
    </row>
    <row r="41" spans="4:5" ht="15.3" x14ac:dyDescent="0.45">
      <c r="D41" s="13" t="s">
        <v>198</v>
      </c>
      <c r="E41" s="46">
        <v>169172.93233082705</v>
      </c>
    </row>
    <row r="42" spans="4:5" ht="15.3" x14ac:dyDescent="0.45">
      <c r="D42" s="13" t="s">
        <v>199</v>
      </c>
      <c r="E42" s="46">
        <v>59402.593678450678</v>
      </c>
    </row>
    <row r="43" spans="4:5" ht="15.3" x14ac:dyDescent="0.45">
      <c r="D43" s="13" t="s">
        <v>200</v>
      </c>
      <c r="E43" s="46">
        <v>758.5017716820505</v>
      </c>
    </row>
    <row r="44" spans="4:5" ht="15.3" x14ac:dyDescent="0.45">
      <c r="D44" s="13" t="s">
        <v>0</v>
      </c>
      <c r="E44" s="45">
        <v>0.3</v>
      </c>
    </row>
    <row r="47" spans="4:5" ht="15" x14ac:dyDescent="0.5">
      <c r="D47" s="79" t="s">
        <v>86</v>
      </c>
      <c r="E47" s="79"/>
    </row>
    <row r="48" spans="4:5" ht="15.3" x14ac:dyDescent="0.45">
      <c r="D48" s="13" t="s">
        <v>196</v>
      </c>
      <c r="E48" s="46">
        <v>52840.909090909088</v>
      </c>
    </row>
    <row r="49" spans="4:5" ht="15.3" x14ac:dyDescent="0.45">
      <c r="D49" s="13" t="s">
        <v>197</v>
      </c>
      <c r="E49" s="46">
        <v>5816.6011619958981</v>
      </c>
    </row>
    <row r="50" spans="4:5" ht="15.3" x14ac:dyDescent="0.45">
      <c r="D50" s="13" t="s">
        <v>198</v>
      </c>
      <c r="E50" s="46">
        <v>169172.93233082705</v>
      </c>
    </row>
    <row r="51" spans="4:5" ht="15.3" x14ac:dyDescent="0.45">
      <c r="D51" s="13" t="s">
        <v>199</v>
      </c>
      <c r="E51" s="46">
        <v>59402.593678450678</v>
      </c>
    </row>
    <row r="52" spans="4:5" ht="15.3" x14ac:dyDescent="0.45">
      <c r="D52" s="13" t="s">
        <v>200</v>
      </c>
      <c r="E52" s="46">
        <v>758.5017716820505</v>
      </c>
    </row>
    <row r="53" spans="4:5" ht="15.3" x14ac:dyDescent="0.45">
      <c r="D53" s="13" t="s">
        <v>0</v>
      </c>
      <c r="E53" s="45">
        <v>0.3</v>
      </c>
    </row>
    <row r="56" spans="4:5" ht="15" x14ac:dyDescent="0.5">
      <c r="D56" s="79" t="s">
        <v>87</v>
      </c>
      <c r="E56" s="79"/>
    </row>
    <row r="57" spans="4:5" ht="15.3" x14ac:dyDescent="0.45">
      <c r="D57" s="13" t="s">
        <v>196</v>
      </c>
      <c r="E57" s="46">
        <v>52840.909090909088</v>
      </c>
    </row>
    <row r="58" spans="4:5" ht="15.3" x14ac:dyDescent="0.45">
      <c r="D58" s="13" t="s">
        <v>197</v>
      </c>
      <c r="E58" s="46">
        <v>5816.6011619958981</v>
      </c>
    </row>
    <row r="59" spans="4:5" ht="15.3" x14ac:dyDescent="0.45">
      <c r="D59" s="13" t="s">
        <v>198</v>
      </c>
      <c r="E59" s="46">
        <v>169172.93233082705</v>
      </c>
    </row>
    <row r="60" spans="4:5" ht="15.3" x14ac:dyDescent="0.45">
      <c r="D60" s="13" t="s">
        <v>199</v>
      </c>
      <c r="E60" s="46">
        <v>59402.593678450678</v>
      </c>
    </row>
    <row r="61" spans="4:5" ht="15.3" x14ac:dyDescent="0.45">
      <c r="D61" s="13" t="s">
        <v>200</v>
      </c>
      <c r="E61" s="46">
        <v>758.5017716820505</v>
      </c>
    </row>
    <row r="62" spans="4:5" ht="15.3" x14ac:dyDescent="0.45">
      <c r="D62" s="13" t="s">
        <v>0</v>
      </c>
      <c r="E62" s="45">
        <v>0.3</v>
      </c>
    </row>
    <row r="65" spans="4:5" ht="15" x14ac:dyDescent="0.5">
      <c r="D65" s="79" t="s">
        <v>88</v>
      </c>
      <c r="E65" s="79"/>
    </row>
    <row r="66" spans="4:5" ht="15.3" x14ac:dyDescent="0.45">
      <c r="D66" s="13" t="s">
        <v>196</v>
      </c>
      <c r="E66" s="46">
        <v>52840.909090909088</v>
      </c>
    </row>
    <row r="67" spans="4:5" ht="15.3" x14ac:dyDescent="0.45">
      <c r="D67" s="13" t="s">
        <v>197</v>
      </c>
      <c r="E67" s="46">
        <v>5816.6011619958981</v>
      </c>
    </row>
    <row r="68" spans="4:5" ht="15.3" x14ac:dyDescent="0.45">
      <c r="D68" s="13" t="s">
        <v>198</v>
      </c>
      <c r="E68" s="46">
        <v>169172.93233082705</v>
      </c>
    </row>
    <row r="69" spans="4:5" ht="15.3" x14ac:dyDescent="0.45">
      <c r="D69" s="13" t="s">
        <v>199</v>
      </c>
      <c r="E69" s="46">
        <v>59402.593678450678</v>
      </c>
    </row>
    <row r="70" spans="4:5" ht="15.3" x14ac:dyDescent="0.45">
      <c r="D70" s="13" t="s">
        <v>200</v>
      </c>
      <c r="E70" s="46">
        <v>758.5017716820505</v>
      </c>
    </row>
    <row r="71" spans="4:5" ht="15.3" x14ac:dyDescent="0.45">
      <c r="D71" s="13" t="s">
        <v>0</v>
      </c>
      <c r="E71" s="45">
        <v>0.3</v>
      </c>
    </row>
    <row r="74" spans="4:5" ht="15" x14ac:dyDescent="0.5">
      <c r="D74" s="79" t="s">
        <v>90</v>
      </c>
      <c r="E74" s="79"/>
    </row>
    <row r="75" spans="4:5" ht="15.3" x14ac:dyDescent="0.45">
      <c r="D75" s="13" t="s">
        <v>196</v>
      </c>
      <c r="E75" s="46">
        <v>52840.909090909088</v>
      </c>
    </row>
    <row r="76" spans="4:5" ht="15.3" x14ac:dyDescent="0.45">
      <c r="D76" s="13" t="s">
        <v>197</v>
      </c>
      <c r="E76" s="46">
        <v>5816.6011619958981</v>
      </c>
    </row>
    <row r="77" spans="4:5" ht="15.3" x14ac:dyDescent="0.45">
      <c r="D77" s="13" t="s">
        <v>198</v>
      </c>
      <c r="E77" s="46">
        <v>169172.93233082705</v>
      </c>
    </row>
    <row r="78" spans="4:5" ht="15.3" x14ac:dyDescent="0.45">
      <c r="D78" s="13" t="s">
        <v>199</v>
      </c>
      <c r="E78" s="46">
        <v>59402.593678450678</v>
      </c>
    </row>
    <row r="79" spans="4:5" ht="15.3" x14ac:dyDescent="0.45">
      <c r="D79" s="13" t="s">
        <v>200</v>
      </c>
      <c r="E79" s="46">
        <v>758.5017716820505</v>
      </c>
    </row>
    <row r="80" spans="4:5" ht="15.3" x14ac:dyDescent="0.45">
      <c r="D80" s="13" t="s">
        <v>0</v>
      </c>
      <c r="E80" s="45">
        <v>0.3</v>
      </c>
    </row>
    <row r="83" spans="4:5" ht="15" x14ac:dyDescent="0.5">
      <c r="D83" s="79" t="s">
        <v>89</v>
      </c>
      <c r="E83" s="79"/>
    </row>
    <row r="84" spans="4:5" ht="15.3" x14ac:dyDescent="0.45">
      <c r="D84" s="13" t="s">
        <v>196</v>
      </c>
      <c r="E84" s="46">
        <v>52840.909090909088</v>
      </c>
    </row>
    <row r="85" spans="4:5" ht="15.3" x14ac:dyDescent="0.45">
      <c r="D85" s="13" t="s">
        <v>197</v>
      </c>
      <c r="E85" s="46">
        <v>5816.6011619958981</v>
      </c>
    </row>
    <row r="86" spans="4:5" ht="15.3" x14ac:dyDescent="0.45">
      <c r="D86" s="13" t="s">
        <v>198</v>
      </c>
      <c r="E86" s="46">
        <v>169172.93233082705</v>
      </c>
    </row>
    <row r="87" spans="4:5" ht="15.3" x14ac:dyDescent="0.45">
      <c r="D87" s="13" t="s">
        <v>199</v>
      </c>
      <c r="E87" s="46">
        <v>59402.593678450678</v>
      </c>
    </row>
    <row r="88" spans="4:5" ht="15.3" x14ac:dyDescent="0.45">
      <c r="D88" s="13" t="s">
        <v>200</v>
      </c>
      <c r="E88" s="46">
        <v>758.5017716820505</v>
      </c>
    </row>
    <row r="89" spans="4:5" ht="15.3" x14ac:dyDescent="0.45">
      <c r="D89" s="13" t="s">
        <v>0</v>
      </c>
      <c r="E89" s="45">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71" priority="10" operator="between">
      <formula>1</formula>
      <formula>10</formula>
    </cfRule>
    <cfRule type="cellIs" dxfId="70" priority="11" operator="greaterThan">
      <formula>10</formula>
    </cfRule>
    <cfRule type="cellIs" dxfId="69" priority="12" operator="lessThan">
      <formula>1</formula>
    </cfRule>
  </conditionalFormatting>
  <conditionalFormatting sqref="D11:E11 D12:D17">
    <cfRule type="expression" dxfId="67" priority="9">
      <formula>$B$1&lt;2</formula>
    </cfRule>
  </conditionalFormatting>
  <conditionalFormatting sqref="D20:E20 D21:D26">
    <cfRule type="expression" dxfId="66" priority="8">
      <formula>$B$1&lt;3</formula>
    </cfRule>
  </conditionalFormatting>
  <conditionalFormatting sqref="D29:E35">
    <cfRule type="expression" dxfId="65" priority="7">
      <formula>$B$1&lt;4</formula>
    </cfRule>
  </conditionalFormatting>
  <conditionalFormatting sqref="D38:E44">
    <cfRule type="expression" dxfId="64" priority="6">
      <formula>$B$1&lt;5</formula>
    </cfRule>
  </conditionalFormatting>
  <conditionalFormatting sqref="D47:E53">
    <cfRule type="expression" dxfId="63" priority="5">
      <formula>$B$1&lt;6</formula>
    </cfRule>
  </conditionalFormatting>
  <conditionalFormatting sqref="D56:E62">
    <cfRule type="expression" dxfId="62" priority="4">
      <formula>$B$1&lt;7</formula>
    </cfRule>
  </conditionalFormatting>
  <conditionalFormatting sqref="D65:E71">
    <cfRule type="expression" dxfId="61" priority="3">
      <formula>$B$1&lt;8</formula>
    </cfRule>
  </conditionalFormatting>
  <conditionalFormatting sqref="D74:E80">
    <cfRule type="expression" dxfId="60" priority="2">
      <formula>$B$1&lt;9</formula>
    </cfRule>
  </conditionalFormatting>
  <conditionalFormatting sqref="D83:E89">
    <cfRule type="expression" dxfId="59" priority="1">
      <formula>$B$1&lt;10</formula>
    </cfRule>
  </conditionalFormatting>
  <dataValidations disablePrompts="1"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50"/>
  <sheetViews>
    <sheetView zoomScale="70" zoomScaleNormal="70" workbookViewId="0">
      <selection activeCell="B1" sqref="B1"/>
    </sheetView>
  </sheetViews>
  <sheetFormatPr defaultRowHeight="13.8" x14ac:dyDescent="0.45"/>
  <cols>
    <col min="1" max="1" width="24.37890625" customWidth="1"/>
    <col min="3" max="3" width="8.6171875"/>
    <col min="4" max="4" width="35.85546875" bestFit="1" customWidth="1"/>
    <col min="5" max="5" width="12.37890625" bestFit="1" customWidth="1"/>
    <col min="6" max="6" width="12.140625" bestFit="1" customWidth="1"/>
    <col min="9" max="9" width="12" bestFit="1" customWidth="1"/>
    <col min="11" max="12" width="9.76171875" bestFit="1" customWidth="1"/>
    <col min="13" max="13" width="13.6171875" bestFit="1" customWidth="1"/>
    <col min="16" max="16" width="38.140625" customWidth="1"/>
    <col min="19" max="19" width="9.140625" customWidth="1"/>
    <col min="20" max="20" width="35.37890625" bestFit="1" customWidth="1"/>
    <col min="30" max="30" width="42.37890625" bestFit="1" customWidth="1"/>
    <col min="44" max="44" width="47.85546875" bestFit="1" customWidth="1"/>
    <col min="48" max="48" width="35.37890625" bestFit="1" customWidth="1"/>
    <col min="49" max="49" width="11.6171875" bestFit="1" customWidth="1"/>
    <col min="50" max="50" width="11.37890625" bestFit="1" customWidth="1"/>
    <col min="51" max="52" width="9.76171875" bestFit="1" customWidth="1"/>
    <col min="53" max="53" width="11.47265625" bestFit="1" customWidth="1"/>
    <col min="54" max="54" width="9" customWidth="1"/>
    <col min="55" max="55" width="9.140625" bestFit="1" customWidth="1"/>
    <col min="56" max="56" width="9" bestFit="1" customWidth="1"/>
    <col min="58" max="58" width="40.140625" bestFit="1" customWidth="1"/>
    <col min="62" max="62" width="35.37890625" bestFit="1" customWidth="1"/>
    <col min="63" max="63" width="11.6171875" bestFit="1" customWidth="1"/>
    <col min="64" max="64" width="11.37890625" bestFit="1" customWidth="1"/>
    <col min="65" max="66" width="9.76171875" bestFit="1" customWidth="1"/>
    <col min="67" max="67" width="11.47265625" bestFit="1" customWidth="1"/>
    <col min="69" max="69" width="9.140625" bestFit="1" customWidth="1"/>
    <col min="70" max="70" width="9" bestFit="1" customWidth="1"/>
    <col min="72" max="72" width="40.140625" bestFit="1" customWidth="1"/>
    <col min="76" max="76" width="35.37890625" bestFit="1" customWidth="1"/>
    <col min="77" max="77" width="11.6171875" bestFit="1" customWidth="1"/>
    <col min="78" max="78" width="11.37890625" bestFit="1" customWidth="1"/>
    <col min="79" max="80" width="9.76171875" bestFit="1" customWidth="1"/>
    <col min="81" max="81" width="11.47265625" bestFit="1" customWidth="1"/>
    <col min="82" max="82" width="8.85546875" customWidth="1"/>
    <col min="83" max="83" width="9.140625" bestFit="1" customWidth="1"/>
    <col min="84" max="84" width="9" bestFit="1" customWidth="1"/>
    <col min="86" max="86" width="40.140625" bestFit="1" customWidth="1"/>
    <col min="90" max="90" width="35.37890625" bestFit="1" customWidth="1"/>
    <col min="91" max="91" width="11.6171875" bestFit="1" customWidth="1"/>
    <col min="92" max="92" width="11.37890625" bestFit="1" customWidth="1"/>
    <col min="93" max="94" width="9.76171875" bestFit="1" customWidth="1"/>
    <col min="95" max="95" width="11.47265625" bestFit="1" customWidth="1"/>
    <col min="97" max="97" width="9.140625" bestFit="1" customWidth="1"/>
    <col min="98" max="98" width="9" bestFit="1" customWidth="1"/>
    <col min="100" max="100" width="40.140625" bestFit="1" customWidth="1"/>
    <col min="104" max="104" width="35.37890625" bestFit="1" customWidth="1"/>
    <col min="105" max="105" width="11.6171875" bestFit="1" customWidth="1"/>
    <col min="106" max="106" width="11.37890625" bestFit="1" customWidth="1"/>
    <col min="107" max="108" width="9.76171875" bestFit="1" customWidth="1"/>
    <col min="109" max="109" width="11.47265625" bestFit="1" customWidth="1"/>
    <col min="111" max="111" width="9.140625" bestFit="1" customWidth="1"/>
    <col min="112" max="112" width="9" bestFit="1" customWidth="1"/>
    <col min="114" max="114" width="40.140625" bestFit="1" customWidth="1"/>
    <col min="118" max="118" width="35.37890625" bestFit="1" customWidth="1"/>
    <col min="119" max="119" width="11.6171875" bestFit="1" customWidth="1"/>
    <col min="120" max="120" width="11.37890625" bestFit="1" customWidth="1"/>
    <col min="121" max="122" width="9.76171875" bestFit="1" customWidth="1"/>
    <col min="123" max="123" width="11.47265625" bestFit="1" customWidth="1"/>
    <col min="124" max="124" width="6.85546875" customWidth="1"/>
    <col min="125" max="125" width="9.140625" bestFit="1" customWidth="1"/>
    <col min="126" max="126" width="9" bestFit="1" customWidth="1"/>
    <col min="128" max="128" width="40.140625" bestFit="1" customWidth="1"/>
    <col min="132" max="132" width="35.37890625" bestFit="1" customWidth="1"/>
    <col min="133" max="133" width="11.6171875" bestFit="1" customWidth="1"/>
    <col min="134" max="134" width="11.37890625" bestFit="1" customWidth="1"/>
    <col min="135" max="136" width="9.76171875" bestFit="1" customWidth="1"/>
    <col min="137" max="137" width="11.47265625" bestFit="1" customWidth="1"/>
    <col min="139" max="139" width="9.140625" bestFit="1" customWidth="1"/>
    <col min="140" max="140" width="9" bestFit="1" customWidth="1"/>
    <col min="142" max="142" width="40.140625" bestFit="1" customWidth="1"/>
  </cols>
  <sheetData>
    <row r="1" spans="1:144" ht="15" x14ac:dyDescent="0.45">
      <c r="A1" s="17" t="s">
        <v>92</v>
      </c>
      <c r="B1" s="50">
        <v>10</v>
      </c>
    </row>
    <row r="2" spans="1:144" s="47" customFormat="1" ht="22.5" customHeight="1" x14ac:dyDescent="0.5">
      <c r="A2" s="51" t="s">
        <v>93</v>
      </c>
      <c r="B2"/>
      <c r="D2" s="80" t="s">
        <v>81</v>
      </c>
      <c r="E2" s="80"/>
      <c r="F2" s="80"/>
      <c r="G2" s="80"/>
      <c r="H2" s="80"/>
      <c r="I2" s="80"/>
      <c r="J2" s="80"/>
      <c r="K2" s="80"/>
      <c r="L2" s="80"/>
      <c r="M2" s="80"/>
      <c r="N2" s="80"/>
      <c r="O2" s="80"/>
      <c r="P2" s="80"/>
      <c r="Q2" s="80"/>
      <c r="R2" s="80"/>
      <c r="T2" s="80" t="s">
        <v>82</v>
      </c>
      <c r="U2" s="80"/>
      <c r="V2" s="80"/>
      <c r="W2" s="80"/>
      <c r="X2" s="80"/>
      <c r="Y2" s="80"/>
      <c r="Z2" s="80"/>
      <c r="AA2" s="80"/>
      <c r="AB2" s="80"/>
      <c r="AC2" s="80"/>
      <c r="AD2" s="80"/>
      <c r="AE2" s="80"/>
      <c r="AF2" s="80"/>
      <c r="AG2" s="49"/>
      <c r="AH2" s="80" t="s">
        <v>83</v>
      </c>
      <c r="AI2" s="80"/>
      <c r="AJ2" s="80"/>
      <c r="AK2" s="80"/>
      <c r="AL2" s="80"/>
      <c r="AM2" s="80"/>
      <c r="AN2" s="80"/>
      <c r="AO2" s="80"/>
      <c r="AP2" s="80"/>
      <c r="AQ2" s="80"/>
      <c r="AR2" s="80"/>
      <c r="AS2" s="80"/>
      <c r="AT2" s="80"/>
      <c r="AV2" s="80" t="s">
        <v>84</v>
      </c>
      <c r="AW2" s="80"/>
      <c r="AX2" s="80"/>
      <c r="AY2" s="80"/>
      <c r="AZ2" s="80"/>
      <c r="BA2" s="80"/>
      <c r="BB2" s="80"/>
      <c r="BC2" s="80"/>
      <c r="BD2" s="80"/>
      <c r="BE2" s="80"/>
      <c r="BF2" s="80"/>
      <c r="BG2" s="80"/>
      <c r="BH2" s="80"/>
      <c r="BJ2" s="80" t="s">
        <v>85</v>
      </c>
      <c r="BK2" s="80"/>
      <c r="BL2" s="80"/>
      <c r="BM2" s="80"/>
      <c r="BN2" s="80"/>
      <c r="BO2" s="80"/>
      <c r="BP2" s="80"/>
      <c r="BQ2" s="80"/>
      <c r="BR2" s="80"/>
      <c r="BS2" s="80"/>
      <c r="BT2" s="80"/>
      <c r="BU2" s="80"/>
      <c r="BV2" s="80"/>
      <c r="BX2" s="80" t="s">
        <v>86</v>
      </c>
      <c r="BY2" s="80"/>
      <c r="BZ2" s="80"/>
      <c r="CA2" s="80"/>
      <c r="CB2" s="80"/>
      <c r="CC2" s="80"/>
      <c r="CD2" s="80"/>
      <c r="CE2" s="80"/>
      <c r="CF2" s="80"/>
      <c r="CG2" s="80"/>
      <c r="CH2" s="80"/>
      <c r="CI2" s="80"/>
      <c r="CJ2" s="80"/>
      <c r="CL2" s="80" t="s">
        <v>87</v>
      </c>
      <c r="CM2" s="80"/>
      <c r="CN2" s="80"/>
      <c r="CO2" s="80"/>
      <c r="CP2" s="80"/>
      <c r="CQ2" s="80"/>
      <c r="CR2" s="80"/>
      <c r="CS2" s="80"/>
      <c r="CT2" s="80"/>
      <c r="CU2" s="80"/>
      <c r="CV2" s="80"/>
      <c r="CW2" s="80"/>
      <c r="CX2" s="80"/>
      <c r="CZ2" s="80" t="s">
        <v>88</v>
      </c>
      <c r="DA2" s="80"/>
      <c r="DB2" s="80"/>
      <c r="DC2" s="80"/>
      <c r="DD2" s="80"/>
      <c r="DE2" s="80"/>
      <c r="DF2" s="80"/>
      <c r="DG2" s="80"/>
      <c r="DH2" s="80"/>
      <c r="DI2" s="80"/>
      <c r="DJ2" s="80"/>
      <c r="DK2" s="80"/>
      <c r="DL2" s="80"/>
      <c r="DN2" s="80" t="s">
        <v>90</v>
      </c>
      <c r="DO2" s="80"/>
      <c r="DP2" s="80"/>
      <c r="DQ2" s="80"/>
      <c r="DR2" s="80"/>
      <c r="DS2" s="80"/>
      <c r="DT2" s="80"/>
      <c r="DU2" s="80"/>
      <c r="DV2" s="80"/>
      <c r="DW2" s="80"/>
      <c r="DX2" s="80"/>
      <c r="DY2" s="80"/>
      <c r="DZ2" s="80"/>
      <c r="EB2" s="80" t="s">
        <v>89</v>
      </c>
      <c r="EC2" s="80"/>
      <c r="ED2" s="80"/>
      <c r="EE2" s="80"/>
      <c r="EF2" s="80"/>
      <c r="EG2" s="80"/>
      <c r="EH2" s="80"/>
      <c r="EI2" s="80"/>
      <c r="EJ2" s="80"/>
      <c r="EK2" s="80"/>
      <c r="EL2" s="80"/>
      <c r="EM2" s="80"/>
      <c r="EN2" s="80"/>
    </row>
    <row r="3" spans="1:144" ht="25.15" customHeight="1" x14ac:dyDescent="0.45">
      <c r="A3" s="81" t="s">
        <v>141</v>
      </c>
      <c r="D3" s="17" t="s">
        <v>142</v>
      </c>
      <c r="T3" s="17" t="s">
        <v>142</v>
      </c>
      <c r="AH3" s="17" t="s">
        <v>142</v>
      </c>
      <c r="AV3" s="17" t="s">
        <v>142</v>
      </c>
      <c r="BJ3" s="17" t="s">
        <v>142</v>
      </c>
      <c r="BX3" s="17" t="s">
        <v>142</v>
      </c>
      <c r="CL3" s="17" t="s">
        <v>142</v>
      </c>
      <c r="CZ3" s="17" t="s">
        <v>142</v>
      </c>
      <c r="DN3" s="17" t="s">
        <v>142</v>
      </c>
      <c r="EB3" s="17" t="s">
        <v>142</v>
      </c>
    </row>
    <row r="4" spans="1:144" ht="13.9" customHeight="1" x14ac:dyDescent="0.45">
      <c r="A4" s="81"/>
    </row>
    <row r="5" spans="1:144" ht="15.3" x14ac:dyDescent="0.5">
      <c r="A5" s="81"/>
      <c r="D5" s="39" t="s">
        <v>52</v>
      </c>
      <c r="E5" s="44">
        <v>0.6</v>
      </c>
      <c r="F5" s="29"/>
      <c r="G5" s="29"/>
      <c r="H5" s="29"/>
      <c r="I5" s="29"/>
      <c r="J5" s="29"/>
      <c r="T5" s="39" t="s">
        <v>52</v>
      </c>
      <c r="U5" s="44">
        <v>0.6</v>
      </c>
      <c r="V5" s="29"/>
      <c r="W5" s="29"/>
      <c r="X5" s="29"/>
      <c r="Y5" s="29"/>
      <c r="Z5" s="29"/>
      <c r="AH5" s="39" t="s">
        <v>52</v>
      </c>
      <c r="AI5" s="44">
        <v>0.73</v>
      </c>
      <c r="AJ5" s="29"/>
      <c r="AK5" s="29"/>
      <c r="AL5" s="29"/>
      <c r="AM5" s="29"/>
      <c r="AN5" s="29"/>
      <c r="AV5" s="39" t="s">
        <v>52</v>
      </c>
      <c r="AW5" s="44">
        <v>0.70125684821140832</v>
      </c>
      <c r="AX5" s="29"/>
      <c r="AY5" s="29"/>
      <c r="AZ5" s="29"/>
      <c r="BA5" s="29"/>
      <c r="BB5" s="29"/>
      <c r="BJ5" s="39" t="s">
        <v>52</v>
      </c>
      <c r="BK5" s="44">
        <v>0.70125684821140832</v>
      </c>
      <c r="BL5" s="29"/>
      <c r="BM5" s="29"/>
      <c r="BN5" s="29"/>
      <c r="BO5" s="29"/>
      <c r="BP5" s="29"/>
      <c r="BX5" s="39" t="s">
        <v>52</v>
      </c>
      <c r="BY5" s="44">
        <v>0.70125684821140832</v>
      </c>
      <c r="BZ5" s="29"/>
      <c r="CA5" s="29"/>
      <c r="CB5" s="29"/>
      <c r="CC5" s="29"/>
      <c r="CD5" s="29"/>
      <c r="CL5" s="39" t="s">
        <v>52</v>
      </c>
      <c r="CM5" s="44">
        <v>0.70125684821140832</v>
      </c>
      <c r="CN5" s="29"/>
      <c r="CO5" s="29"/>
      <c r="CP5" s="29"/>
      <c r="CQ5" s="29"/>
      <c r="CR5" s="29"/>
      <c r="CZ5" s="39" t="s">
        <v>52</v>
      </c>
      <c r="DA5" s="44">
        <v>0.70125684821140832</v>
      </c>
      <c r="DB5" s="29"/>
      <c r="DC5" s="29"/>
      <c r="DD5" s="29"/>
      <c r="DE5" s="29"/>
      <c r="DF5" s="29"/>
      <c r="DN5" s="39" t="s">
        <v>52</v>
      </c>
      <c r="DO5" s="44">
        <v>0.70125684821140832</v>
      </c>
      <c r="DP5" s="29"/>
      <c r="DQ5" s="29"/>
      <c r="DR5" s="29"/>
      <c r="DS5" s="29"/>
      <c r="DT5" s="29"/>
      <c r="EB5" s="39" t="s">
        <v>52</v>
      </c>
      <c r="EC5" s="44">
        <v>0.70125684821140832</v>
      </c>
      <c r="ED5" s="29"/>
      <c r="EE5" s="29"/>
      <c r="EF5" s="29"/>
      <c r="EG5" s="29"/>
      <c r="EH5" s="29"/>
    </row>
    <row r="7" spans="1:144" ht="15.3" x14ac:dyDescent="0.6">
      <c r="F7" s="29"/>
      <c r="G7" s="29"/>
      <c r="H7" s="29"/>
      <c r="I7" s="29"/>
      <c r="J7" s="29"/>
      <c r="K7" s="23" t="s">
        <v>50</v>
      </c>
      <c r="L7" s="23" t="s">
        <v>51</v>
      </c>
      <c r="M7" s="48"/>
      <c r="N7" s="48"/>
      <c r="P7" s="39" t="s">
        <v>53</v>
      </c>
      <c r="Q7" s="44">
        <v>0</v>
      </c>
      <c r="R7" t="s">
        <v>54</v>
      </c>
      <c r="V7" s="29"/>
      <c r="W7" s="29"/>
      <c r="X7" s="29"/>
      <c r="Y7" s="29"/>
      <c r="Z7" s="29"/>
      <c r="AA7" s="23" t="s">
        <v>50</v>
      </c>
      <c r="AB7" s="23" t="s">
        <v>51</v>
      </c>
      <c r="AC7" s="48"/>
      <c r="AD7" s="39" t="s">
        <v>53</v>
      </c>
      <c r="AE7" s="44">
        <v>0</v>
      </c>
      <c r="AF7" t="s">
        <v>54</v>
      </c>
      <c r="AJ7" s="29"/>
      <c r="AK7" s="29"/>
      <c r="AL7" s="29"/>
      <c r="AM7" s="29"/>
      <c r="AN7" s="29"/>
      <c r="AO7" s="23" t="s">
        <v>50</v>
      </c>
      <c r="AP7" s="23" t="s">
        <v>51</v>
      </c>
      <c r="AQ7" s="48"/>
      <c r="AR7" s="39" t="s">
        <v>53</v>
      </c>
      <c r="AS7" s="44">
        <v>0</v>
      </c>
      <c r="AT7" t="s">
        <v>54</v>
      </c>
      <c r="AX7" s="29"/>
      <c r="AY7" s="29"/>
      <c r="AZ7" s="29"/>
      <c r="BA7" s="29"/>
      <c r="BB7" s="29"/>
      <c r="BC7" s="23" t="s">
        <v>50</v>
      </c>
      <c r="BD7" s="23" t="s">
        <v>51</v>
      </c>
      <c r="BE7" s="48"/>
      <c r="BF7" s="39" t="s">
        <v>53</v>
      </c>
      <c r="BG7" s="44">
        <v>0</v>
      </c>
      <c r="BH7" t="s">
        <v>54</v>
      </c>
      <c r="BL7" s="29"/>
      <c r="BM7" s="29"/>
      <c r="BN7" s="29"/>
      <c r="BO7" s="29"/>
      <c r="BP7" s="29"/>
      <c r="BQ7" s="23" t="s">
        <v>50</v>
      </c>
      <c r="BR7" s="23" t="s">
        <v>51</v>
      </c>
      <c r="BS7" s="48"/>
      <c r="BT7" s="39" t="s">
        <v>53</v>
      </c>
      <c r="BU7" s="44">
        <v>0</v>
      </c>
      <c r="BV7" t="s">
        <v>54</v>
      </c>
      <c r="BZ7" s="29"/>
      <c r="CA7" s="29"/>
      <c r="CB7" s="29"/>
      <c r="CC7" s="29"/>
      <c r="CD7" s="29"/>
      <c r="CE7" s="23" t="s">
        <v>50</v>
      </c>
      <c r="CF7" s="23" t="s">
        <v>51</v>
      </c>
      <c r="CG7" s="48"/>
      <c r="CH7" s="39" t="s">
        <v>53</v>
      </c>
      <c r="CI7" s="44">
        <v>0</v>
      </c>
      <c r="CJ7" t="s">
        <v>54</v>
      </c>
      <c r="CN7" s="29"/>
      <c r="CO7" s="29"/>
      <c r="CP7" s="29"/>
      <c r="CQ7" s="29"/>
      <c r="CR7" s="29"/>
      <c r="CS7" s="23" t="s">
        <v>50</v>
      </c>
      <c r="CT7" s="23" t="s">
        <v>51</v>
      </c>
      <c r="CU7" s="48"/>
      <c r="CV7" s="39" t="s">
        <v>53</v>
      </c>
      <c r="CW7" s="44">
        <v>0</v>
      </c>
      <c r="CX7" t="s">
        <v>54</v>
      </c>
      <c r="DB7" s="29"/>
      <c r="DC7" s="29"/>
      <c r="DD7" s="29"/>
      <c r="DE7" s="29"/>
      <c r="DF7" s="29"/>
      <c r="DG7" s="23" t="s">
        <v>50</v>
      </c>
      <c r="DH7" s="23" t="s">
        <v>51</v>
      </c>
      <c r="DI7" s="48"/>
      <c r="DJ7" s="39" t="s">
        <v>53</v>
      </c>
      <c r="DK7" s="44">
        <v>0</v>
      </c>
      <c r="DL7" t="s">
        <v>54</v>
      </c>
      <c r="DP7" s="29"/>
      <c r="DQ7" s="29"/>
      <c r="DR7" s="29"/>
      <c r="DS7" s="29"/>
      <c r="DT7" s="29"/>
      <c r="DU7" s="23" t="s">
        <v>50</v>
      </c>
      <c r="DV7" s="23" t="s">
        <v>51</v>
      </c>
      <c r="DW7" s="48"/>
      <c r="DX7" s="39" t="s">
        <v>53</v>
      </c>
      <c r="DY7" s="44">
        <v>0</v>
      </c>
      <c r="DZ7" t="s">
        <v>54</v>
      </c>
      <c r="ED7" s="29"/>
      <c r="EE7" s="29"/>
      <c r="EF7" s="29"/>
      <c r="EG7" s="29"/>
      <c r="EH7" s="29"/>
      <c r="EI7" s="23" t="s">
        <v>50</v>
      </c>
      <c r="EJ7" s="23" t="s">
        <v>51</v>
      </c>
      <c r="EK7" s="48"/>
      <c r="EL7" s="39" t="s">
        <v>53</v>
      </c>
      <c r="EM7" s="44">
        <v>0</v>
      </c>
      <c r="EN7" t="s">
        <v>54</v>
      </c>
    </row>
    <row r="8" spans="1:144" ht="15.3" x14ac:dyDescent="0.6">
      <c r="D8" s="23" t="s">
        <v>75</v>
      </c>
      <c r="E8" s="23" t="s">
        <v>46</v>
      </c>
      <c r="F8" s="23" t="s">
        <v>47</v>
      </c>
      <c r="G8" s="23" t="s">
        <v>1</v>
      </c>
      <c r="H8" s="23" t="s">
        <v>2</v>
      </c>
      <c r="I8" s="23" t="s">
        <v>202</v>
      </c>
      <c r="J8" s="23" t="s">
        <v>203</v>
      </c>
      <c r="K8" s="23" t="s">
        <v>48</v>
      </c>
      <c r="L8" s="23" t="s">
        <v>49</v>
      </c>
      <c r="M8" s="27"/>
      <c r="N8" s="27"/>
      <c r="P8" s="39" t="s">
        <v>55</v>
      </c>
      <c r="Q8" s="44">
        <v>33000000</v>
      </c>
      <c r="R8" t="s">
        <v>56</v>
      </c>
      <c r="T8" s="23" t="s">
        <v>75</v>
      </c>
      <c r="U8" s="23" t="s">
        <v>46</v>
      </c>
      <c r="V8" s="23" t="s">
        <v>47</v>
      </c>
      <c r="W8" s="23" t="s">
        <v>1</v>
      </c>
      <c r="X8" s="23" t="s">
        <v>2</v>
      </c>
      <c r="Y8" s="23" t="s">
        <v>202</v>
      </c>
      <c r="Z8" s="23" t="s">
        <v>203</v>
      </c>
      <c r="AA8" s="23" t="s">
        <v>48</v>
      </c>
      <c r="AB8" s="23" t="s">
        <v>49</v>
      </c>
      <c r="AC8" s="27"/>
      <c r="AD8" s="39" t="s">
        <v>55</v>
      </c>
      <c r="AE8" s="44">
        <v>33000000</v>
      </c>
      <c r="AF8" t="s">
        <v>56</v>
      </c>
      <c r="AH8" s="23" t="s">
        <v>75</v>
      </c>
      <c r="AI8" s="23" t="s">
        <v>46</v>
      </c>
      <c r="AJ8" s="23" t="s">
        <v>47</v>
      </c>
      <c r="AK8" s="23" t="s">
        <v>1</v>
      </c>
      <c r="AL8" s="23" t="s">
        <v>2</v>
      </c>
      <c r="AM8" s="23" t="s">
        <v>202</v>
      </c>
      <c r="AN8" s="23" t="s">
        <v>203</v>
      </c>
      <c r="AO8" s="23" t="s">
        <v>48</v>
      </c>
      <c r="AP8" s="23" t="s">
        <v>49</v>
      </c>
      <c r="AQ8" s="27"/>
      <c r="AR8" s="39" t="s">
        <v>55</v>
      </c>
      <c r="AS8" s="44">
        <v>33000000</v>
      </c>
      <c r="AT8" t="s">
        <v>56</v>
      </c>
      <c r="AV8" s="23" t="s">
        <v>75</v>
      </c>
      <c r="AW8" s="23" t="s">
        <v>46</v>
      </c>
      <c r="AX8" s="23" t="s">
        <v>47</v>
      </c>
      <c r="AY8" s="23" t="s">
        <v>1</v>
      </c>
      <c r="AZ8" s="23" t="s">
        <v>2</v>
      </c>
      <c r="BA8" s="23" t="s">
        <v>202</v>
      </c>
      <c r="BB8" s="23" t="s">
        <v>203</v>
      </c>
      <c r="BC8" s="23" t="s">
        <v>48</v>
      </c>
      <c r="BD8" s="23" t="s">
        <v>49</v>
      </c>
      <c r="BE8" s="27"/>
      <c r="BF8" s="39" t="s">
        <v>55</v>
      </c>
      <c r="BG8" s="44">
        <v>33000000</v>
      </c>
      <c r="BH8" t="s">
        <v>56</v>
      </c>
      <c r="BJ8" s="23" t="s">
        <v>75</v>
      </c>
      <c r="BK8" s="23" t="s">
        <v>46</v>
      </c>
      <c r="BL8" s="23" t="s">
        <v>47</v>
      </c>
      <c r="BM8" s="23" t="s">
        <v>1</v>
      </c>
      <c r="BN8" s="23" t="s">
        <v>2</v>
      </c>
      <c r="BO8" s="23" t="s">
        <v>202</v>
      </c>
      <c r="BP8" s="23" t="s">
        <v>203</v>
      </c>
      <c r="BQ8" s="23" t="s">
        <v>48</v>
      </c>
      <c r="BR8" s="23" t="s">
        <v>49</v>
      </c>
      <c r="BS8" s="27"/>
      <c r="BT8" s="39" t="s">
        <v>55</v>
      </c>
      <c r="BU8" s="44">
        <v>33000000</v>
      </c>
      <c r="BV8" t="s">
        <v>56</v>
      </c>
      <c r="BX8" s="23" t="s">
        <v>75</v>
      </c>
      <c r="BY8" s="23" t="s">
        <v>46</v>
      </c>
      <c r="BZ8" s="23" t="s">
        <v>47</v>
      </c>
      <c r="CA8" s="23" t="s">
        <v>1</v>
      </c>
      <c r="CB8" s="23" t="s">
        <v>2</v>
      </c>
      <c r="CC8" s="23" t="s">
        <v>202</v>
      </c>
      <c r="CD8" s="23" t="s">
        <v>203</v>
      </c>
      <c r="CE8" s="23" t="s">
        <v>48</v>
      </c>
      <c r="CF8" s="23" t="s">
        <v>49</v>
      </c>
      <c r="CG8" s="27"/>
      <c r="CH8" s="39" t="s">
        <v>55</v>
      </c>
      <c r="CI8" s="44">
        <v>33000000</v>
      </c>
      <c r="CJ8" t="s">
        <v>56</v>
      </c>
      <c r="CL8" s="23" t="s">
        <v>75</v>
      </c>
      <c r="CM8" s="23" t="s">
        <v>46</v>
      </c>
      <c r="CN8" s="23" t="s">
        <v>47</v>
      </c>
      <c r="CO8" s="23" t="s">
        <v>1</v>
      </c>
      <c r="CP8" s="23" t="s">
        <v>2</v>
      </c>
      <c r="CQ8" s="23" t="s">
        <v>202</v>
      </c>
      <c r="CR8" s="23" t="s">
        <v>203</v>
      </c>
      <c r="CS8" s="23" t="s">
        <v>48</v>
      </c>
      <c r="CT8" s="23" t="s">
        <v>49</v>
      </c>
      <c r="CU8" s="27"/>
      <c r="CV8" s="39" t="s">
        <v>55</v>
      </c>
      <c r="CW8" s="44">
        <v>33000000</v>
      </c>
      <c r="CX8" t="s">
        <v>56</v>
      </c>
      <c r="CZ8" s="23" t="s">
        <v>75</v>
      </c>
      <c r="DA8" s="23" t="s">
        <v>46</v>
      </c>
      <c r="DB8" s="23" t="s">
        <v>47</v>
      </c>
      <c r="DC8" s="23" t="s">
        <v>1</v>
      </c>
      <c r="DD8" s="23" t="s">
        <v>2</v>
      </c>
      <c r="DE8" s="23" t="s">
        <v>202</v>
      </c>
      <c r="DF8" s="23" t="s">
        <v>203</v>
      </c>
      <c r="DG8" s="23" t="s">
        <v>48</v>
      </c>
      <c r="DH8" s="23" t="s">
        <v>49</v>
      </c>
      <c r="DI8" s="27"/>
      <c r="DJ8" s="39" t="s">
        <v>55</v>
      </c>
      <c r="DK8" s="44">
        <v>33000000</v>
      </c>
      <c r="DL8" t="s">
        <v>56</v>
      </c>
      <c r="DN8" s="23" t="s">
        <v>75</v>
      </c>
      <c r="DO8" s="23" t="s">
        <v>46</v>
      </c>
      <c r="DP8" s="23" t="s">
        <v>47</v>
      </c>
      <c r="DQ8" s="23" t="s">
        <v>1</v>
      </c>
      <c r="DR8" s="23" t="s">
        <v>2</v>
      </c>
      <c r="DS8" s="23" t="s">
        <v>202</v>
      </c>
      <c r="DT8" s="23" t="s">
        <v>203</v>
      </c>
      <c r="DU8" s="23" t="s">
        <v>48</v>
      </c>
      <c r="DV8" s="23" t="s">
        <v>49</v>
      </c>
      <c r="DW8" s="27"/>
      <c r="DX8" s="39" t="s">
        <v>55</v>
      </c>
      <c r="DY8" s="44">
        <v>33000000</v>
      </c>
      <c r="DZ8" t="s">
        <v>56</v>
      </c>
      <c r="EB8" s="23" t="s">
        <v>75</v>
      </c>
      <c r="EC8" s="23" t="s">
        <v>46</v>
      </c>
      <c r="ED8" s="23" t="s">
        <v>47</v>
      </c>
      <c r="EE8" s="23" t="s">
        <v>1</v>
      </c>
      <c r="EF8" s="23" t="s">
        <v>2</v>
      </c>
      <c r="EG8" s="23" t="s">
        <v>202</v>
      </c>
      <c r="EH8" s="23" t="s">
        <v>203</v>
      </c>
      <c r="EI8" s="23" t="s">
        <v>48</v>
      </c>
      <c r="EJ8" s="23" t="s">
        <v>49</v>
      </c>
      <c r="EK8" s="27"/>
      <c r="EL8" s="39" t="s">
        <v>55</v>
      </c>
      <c r="EM8" s="44">
        <v>33000000</v>
      </c>
      <c r="EN8" t="s">
        <v>56</v>
      </c>
    </row>
    <row r="9" spans="1:144" ht="15.3" x14ac:dyDescent="0.6">
      <c r="D9" s="44">
        <v>1</v>
      </c>
      <c r="E9" s="44">
        <v>1</v>
      </c>
      <c r="F9" s="44">
        <v>1</v>
      </c>
      <c r="G9" s="44">
        <v>-4.8259561</v>
      </c>
      <c r="H9" s="44">
        <v>-1.3497992999999999</v>
      </c>
      <c r="I9" s="44">
        <v>5080</v>
      </c>
      <c r="J9" s="44">
        <v>23</v>
      </c>
      <c r="K9" s="44">
        <v>0</v>
      </c>
      <c r="L9" s="44">
        <v>0</v>
      </c>
      <c r="M9" s="36"/>
      <c r="N9" s="36"/>
      <c r="P9" s="39" t="s">
        <v>57</v>
      </c>
      <c r="Q9" s="44">
        <v>33000000</v>
      </c>
      <c r="R9" s="38" t="s">
        <v>58</v>
      </c>
      <c r="T9" s="44">
        <v>1</v>
      </c>
      <c r="U9" s="44">
        <v>1</v>
      </c>
      <c r="V9" s="44">
        <v>1</v>
      </c>
      <c r="W9" s="44">
        <v>-4.8259561</v>
      </c>
      <c r="X9" s="44">
        <v>-1.3497992999999999</v>
      </c>
      <c r="Y9" s="44">
        <v>5080</v>
      </c>
      <c r="Z9" s="44">
        <v>23</v>
      </c>
      <c r="AA9" s="44">
        <v>0</v>
      </c>
      <c r="AB9" s="44">
        <v>0</v>
      </c>
      <c r="AC9" s="36"/>
      <c r="AD9" s="39" t="s">
        <v>57</v>
      </c>
      <c r="AE9" s="44">
        <v>33000000</v>
      </c>
      <c r="AF9" s="38" t="s">
        <v>58</v>
      </c>
      <c r="AH9" s="44">
        <v>1</v>
      </c>
      <c r="AI9" s="44">
        <v>3</v>
      </c>
      <c r="AJ9" s="44">
        <v>4</v>
      </c>
      <c r="AK9" s="44">
        <v>5</v>
      </c>
      <c r="AL9" s="44">
        <v>-1.3497992999999999</v>
      </c>
      <c r="AM9" s="44">
        <v>60</v>
      </c>
      <c r="AN9" s="44">
        <v>23</v>
      </c>
      <c r="AO9" s="44">
        <v>0</v>
      </c>
      <c r="AP9" s="44">
        <v>0</v>
      </c>
      <c r="AQ9" s="36"/>
      <c r="AR9" s="39" t="s">
        <v>57</v>
      </c>
      <c r="AS9" s="44">
        <v>33000000</v>
      </c>
      <c r="AT9" s="38" t="s">
        <v>58</v>
      </c>
      <c r="AV9" s="44">
        <v>1</v>
      </c>
      <c r="AW9" s="44">
        <v>1</v>
      </c>
      <c r="AX9" s="44">
        <v>1</v>
      </c>
      <c r="AY9" s="44">
        <v>-4.8259561</v>
      </c>
      <c r="AZ9" s="44">
        <v>-1.3497992999999999</v>
      </c>
      <c r="BA9" s="44">
        <v>3103</v>
      </c>
      <c r="BB9" s="44">
        <v>23</v>
      </c>
      <c r="BC9" s="44">
        <v>0</v>
      </c>
      <c r="BD9" s="44">
        <v>0</v>
      </c>
      <c r="BE9" s="36"/>
      <c r="BF9" s="39" t="s">
        <v>57</v>
      </c>
      <c r="BG9" s="44">
        <v>33000000</v>
      </c>
      <c r="BH9" s="38" t="s">
        <v>58</v>
      </c>
      <c r="BJ9" s="44">
        <v>1</v>
      </c>
      <c r="BK9" s="44">
        <v>1</v>
      </c>
      <c r="BL9" s="44">
        <v>1</v>
      </c>
      <c r="BM9" s="44">
        <v>-4.8259561</v>
      </c>
      <c r="BN9" s="44">
        <v>-1.3497992999999999</v>
      </c>
      <c r="BO9" s="44">
        <v>3103</v>
      </c>
      <c r="BP9" s="44">
        <v>23</v>
      </c>
      <c r="BQ9" s="44">
        <v>0</v>
      </c>
      <c r="BR9" s="44">
        <v>0</v>
      </c>
      <c r="BS9" s="36"/>
      <c r="BT9" s="39" t="s">
        <v>57</v>
      </c>
      <c r="BU9" s="44">
        <v>33000000</v>
      </c>
      <c r="BV9" s="38" t="s">
        <v>58</v>
      </c>
      <c r="BX9" s="44">
        <v>1</v>
      </c>
      <c r="BY9" s="44">
        <v>1</v>
      </c>
      <c r="BZ9" s="44">
        <v>1</v>
      </c>
      <c r="CA9" s="44">
        <v>-4.8259561</v>
      </c>
      <c r="CB9" s="44">
        <v>-1.3497992999999999</v>
      </c>
      <c r="CC9" s="44">
        <v>3103</v>
      </c>
      <c r="CD9" s="44">
        <v>23</v>
      </c>
      <c r="CE9" s="44">
        <v>0</v>
      </c>
      <c r="CF9" s="44">
        <v>0</v>
      </c>
      <c r="CG9" s="36"/>
      <c r="CH9" s="39" t="s">
        <v>57</v>
      </c>
      <c r="CI9" s="44">
        <v>33000000</v>
      </c>
      <c r="CJ9" s="38" t="s">
        <v>58</v>
      </c>
      <c r="CL9" s="44">
        <v>1</v>
      </c>
      <c r="CM9" s="44">
        <v>1</v>
      </c>
      <c r="CN9" s="44">
        <v>1</v>
      </c>
      <c r="CO9" s="44">
        <v>-4.8259561</v>
      </c>
      <c r="CP9" s="44">
        <v>-1.3497992999999999</v>
      </c>
      <c r="CQ9" s="44">
        <v>3103</v>
      </c>
      <c r="CR9" s="44">
        <v>23</v>
      </c>
      <c r="CS9" s="44">
        <v>0</v>
      </c>
      <c r="CT9" s="44">
        <v>0</v>
      </c>
      <c r="CU9" s="36"/>
      <c r="CV9" s="39" t="s">
        <v>57</v>
      </c>
      <c r="CW9" s="44">
        <v>33000000</v>
      </c>
      <c r="CX9" s="38" t="s">
        <v>58</v>
      </c>
      <c r="CZ9" s="44">
        <v>1</v>
      </c>
      <c r="DA9" s="44">
        <v>1</v>
      </c>
      <c r="DB9" s="44">
        <v>1</v>
      </c>
      <c r="DC9" s="44">
        <v>-4.8259561</v>
      </c>
      <c r="DD9" s="44">
        <v>-1.3497992999999999</v>
      </c>
      <c r="DE9" s="44">
        <v>3103</v>
      </c>
      <c r="DF9" s="44">
        <v>23</v>
      </c>
      <c r="DG9" s="44">
        <v>0</v>
      </c>
      <c r="DH9" s="44">
        <v>0</v>
      </c>
      <c r="DI9" s="36"/>
      <c r="DJ9" s="39" t="s">
        <v>57</v>
      </c>
      <c r="DK9" s="44">
        <v>33000000</v>
      </c>
      <c r="DL9" s="38" t="s">
        <v>58</v>
      </c>
      <c r="DN9" s="44">
        <v>1</v>
      </c>
      <c r="DO9" s="44">
        <v>1</v>
      </c>
      <c r="DP9" s="44">
        <v>1</v>
      </c>
      <c r="DQ9" s="44">
        <v>-4.8259561</v>
      </c>
      <c r="DR9" s="44">
        <v>-1.3497992999999999</v>
      </c>
      <c r="DS9" s="44">
        <v>3103</v>
      </c>
      <c r="DT9" s="44">
        <v>23</v>
      </c>
      <c r="DU9" s="44">
        <v>0</v>
      </c>
      <c r="DV9" s="44">
        <v>0</v>
      </c>
      <c r="DW9" s="36"/>
      <c r="DX9" s="39" t="s">
        <v>57</v>
      </c>
      <c r="DY9" s="44">
        <v>33000000</v>
      </c>
      <c r="DZ9" s="38" t="s">
        <v>58</v>
      </c>
      <c r="EB9" s="44">
        <v>1</v>
      </c>
      <c r="EC9" s="44">
        <v>1</v>
      </c>
      <c r="ED9" s="44">
        <v>1</v>
      </c>
      <c r="EE9" s="44">
        <v>-4.8259561</v>
      </c>
      <c r="EF9" s="44">
        <v>-1.3497992999999999</v>
      </c>
      <c r="EG9" s="44">
        <v>3103</v>
      </c>
      <c r="EH9" s="44">
        <v>23</v>
      </c>
      <c r="EI9" s="44">
        <v>0</v>
      </c>
      <c r="EJ9" s="44">
        <v>0</v>
      </c>
      <c r="EK9" s="36"/>
      <c r="EL9" s="39" t="s">
        <v>57</v>
      </c>
      <c r="EM9" s="44">
        <v>33000000</v>
      </c>
      <c r="EN9" s="38" t="s">
        <v>58</v>
      </c>
    </row>
    <row r="10" spans="1:144" ht="15.3" x14ac:dyDescent="0.6">
      <c r="D10" s="44">
        <v>2</v>
      </c>
      <c r="E10" s="44">
        <v>1</v>
      </c>
      <c r="F10" s="44">
        <v>1</v>
      </c>
      <c r="G10" s="44">
        <v>-2.5292216999999999</v>
      </c>
      <c r="H10" s="44">
        <v>-1.3497992999999999</v>
      </c>
      <c r="I10" s="44">
        <v>5080</v>
      </c>
      <c r="J10" s="44">
        <v>23</v>
      </c>
      <c r="K10" s="44">
        <v>0</v>
      </c>
      <c r="L10" s="44">
        <v>0</v>
      </c>
      <c r="M10" s="36"/>
      <c r="N10" s="36"/>
      <c r="P10" s="39" t="s">
        <v>59</v>
      </c>
      <c r="Q10" s="44">
        <v>33000000</v>
      </c>
      <c r="R10" s="38" t="s">
        <v>60</v>
      </c>
      <c r="T10" s="44">
        <v>2</v>
      </c>
      <c r="U10" s="44">
        <v>1</v>
      </c>
      <c r="V10" s="44">
        <v>1</v>
      </c>
      <c r="W10" s="44">
        <v>-2.5292216999999999</v>
      </c>
      <c r="X10" s="44">
        <v>-1.3497992999999999</v>
      </c>
      <c r="Y10" s="44">
        <v>5080</v>
      </c>
      <c r="Z10" s="44">
        <v>23</v>
      </c>
      <c r="AA10" s="44">
        <v>0</v>
      </c>
      <c r="AB10" s="44">
        <v>0</v>
      </c>
      <c r="AC10" s="36"/>
      <c r="AD10" s="39" t="s">
        <v>59</v>
      </c>
      <c r="AE10" s="44">
        <v>33000000</v>
      </c>
      <c r="AF10" s="38" t="s">
        <v>60</v>
      </c>
      <c r="AH10" s="44">
        <v>2</v>
      </c>
      <c r="AI10" s="44">
        <v>3</v>
      </c>
      <c r="AJ10" s="44">
        <v>4</v>
      </c>
      <c r="AK10" s="44">
        <v>5</v>
      </c>
      <c r="AL10" s="44">
        <v>-1.3497992999999999</v>
      </c>
      <c r="AM10" s="44">
        <v>60</v>
      </c>
      <c r="AN10" s="44">
        <v>23</v>
      </c>
      <c r="AO10" s="44">
        <v>0</v>
      </c>
      <c r="AP10" s="44">
        <v>0</v>
      </c>
      <c r="AQ10" s="36"/>
      <c r="AR10" s="39" t="s">
        <v>59</v>
      </c>
      <c r="AS10" s="44">
        <v>33000000</v>
      </c>
      <c r="AT10" s="38" t="s">
        <v>60</v>
      </c>
      <c r="AV10" s="44">
        <v>2</v>
      </c>
      <c r="AW10" s="44">
        <v>1</v>
      </c>
      <c r="AX10" s="44">
        <v>1</v>
      </c>
      <c r="AY10" s="44">
        <v>-2.5292216999999999</v>
      </c>
      <c r="AZ10" s="44">
        <v>-1.3497992999999999</v>
      </c>
      <c r="BA10" s="44">
        <v>3103</v>
      </c>
      <c r="BB10" s="44">
        <v>23</v>
      </c>
      <c r="BC10" s="44">
        <v>0</v>
      </c>
      <c r="BD10" s="44">
        <v>0</v>
      </c>
      <c r="BE10" s="36"/>
      <c r="BF10" s="39" t="s">
        <v>59</v>
      </c>
      <c r="BG10" s="44">
        <v>33000000</v>
      </c>
      <c r="BH10" s="38" t="s">
        <v>60</v>
      </c>
      <c r="BJ10" s="44">
        <v>2</v>
      </c>
      <c r="BK10" s="44">
        <v>1</v>
      </c>
      <c r="BL10" s="44">
        <v>1</v>
      </c>
      <c r="BM10" s="44">
        <v>-2.5292216999999999</v>
      </c>
      <c r="BN10" s="44">
        <v>-1.3497992999999999</v>
      </c>
      <c r="BO10" s="44">
        <v>3103</v>
      </c>
      <c r="BP10" s="44">
        <v>23</v>
      </c>
      <c r="BQ10" s="44">
        <v>0</v>
      </c>
      <c r="BR10" s="44">
        <v>0</v>
      </c>
      <c r="BS10" s="36"/>
      <c r="BT10" s="39" t="s">
        <v>59</v>
      </c>
      <c r="BU10" s="44">
        <v>33000000</v>
      </c>
      <c r="BV10" s="38" t="s">
        <v>60</v>
      </c>
      <c r="BX10" s="44">
        <v>2</v>
      </c>
      <c r="BY10" s="44">
        <v>1</v>
      </c>
      <c r="BZ10" s="44">
        <v>1</v>
      </c>
      <c r="CA10" s="44">
        <v>-2.5292216999999999</v>
      </c>
      <c r="CB10" s="44">
        <v>-1.3497992999999999</v>
      </c>
      <c r="CC10" s="44">
        <v>3103</v>
      </c>
      <c r="CD10" s="44">
        <v>23</v>
      </c>
      <c r="CE10" s="44">
        <v>0</v>
      </c>
      <c r="CF10" s="44">
        <v>0</v>
      </c>
      <c r="CG10" s="36"/>
      <c r="CH10" s="39" t="s">
        <v>59</v>
      </c>
      <c r="CI10" s="44">
        <v>33000000</v>
      </c>
      <c r="CJ10" s="38" t="s">
        <v>60</v>
      </c>
      <c r="CL10" s="44">
        <v>2</v>
      </c>
      <c r="CM10" s="44">
        <v>1</v>
      </c>
      <c r="CN10" s="44">
        <v>1</v>
      </c>
      <c r="CO10" s="44">
        <v>-2.5292216999999999</v>
      </c>
      <c r="CP10" s="44">
        <v>-1.3497992999999999</v>
      </c>
      <c r="CQ10" s="44">
        <v>3103</v>
      </c>
      <c r="CR10" s="44">
        <v>23</v>
      </c>
      <c r="CS10" s="44">
        <v>0</v>
      </c>
      <c r="CT10" s="44">
        <v>0</v>
      </c>
      <c r="CU10" s="36"/>
      <c r="CV10" s="39" t="s">
        <v>59</v>
      </c>
      <c r="CW10" s="44">
        <v>33000000</v>
      </c>
      <c r="CX10" s="38" t="s">
        <v>60</v>
      </c>
      <c r="CZ10" s="44">
        <v>2</v>
      </c>
      <c r="DA10" s="44">
        <v>1</v>
      </c>
      <c r="DB10" s="44">
        <v>1</v>
      </c>
      <c r="DC10" s="44">
        <v>-2.5292216999999999</v>
      </c>
      <c r="DD10" s="44">
        <v>-1.3497992999999999</v>
      </c>
      <c r="DE10" s="44">
        <v>3103</v>
      </c>
      <c r="DF10" s="44">
        <v>23</v>
      </c>
      <c r="DG10" s="44">
        <v>0</v>
      </c>
      <c r="DH10" s="44">
        <v>0</v>
      </c>
      <c r="DI10" s="36"/>
      <c r="DJ10" s="39" t="s">
        <v>59</v>
      </c>
      <c r="DK10" s="44">
        <v>33000000</v>
      </c>
      <c r="DL10" s="38" t="s">
        <v>60</v>
      </c>
      <c r="DN10" s="44">
        <v>2</v>
      </c>
      <c r="DO10" s="44">
        <v>1</v>
      </c>
      <c r="DP10" s="44">
        <v>1</v>
      </c>
      <c r="DQ10" s="44">
        <v>-2.5292216999999999</v>
      </c>
      <c r="DR10" s="44">
        <v>-1.3497992999999999</v>
      </c>
      <c r="DS10" s="44">
        <v>3103</v>
      </c>
      <c r="DT10" s="44">
        <v>23</v>
      </c>
      <c r="DU10" s="44">
        <v>0</v>
      </c>
      <c r="DV10" s="44">
        <v>0</v>
      </c>
      <c r="DW10" s="36"/>
      <c r="DX10" s="39" t="s">
        <v>59</v>
      </c>
      <c r="DY10" s="44">
        <v>33000000</v>
      </c>
      <c r="DZ10" s="38" t="s">
        <v>60</v>
      </c>
      <c r="EB10" s="44">
        <v>2</v>
      </c>
      <c r="EC10" s="44">
        <v>1</v>
      </c>
      <c r="ED10" s="44">
        <v>1</v>
      </c>
      <c r="EE10" s="44">
        <v>-2.5292216999999999</v>
      </c>
      <c r="EF10" s="44">
        <v>-1.3497992999999999</v>
      </c>
      <c r="EG10" s="44">
        <v>3103</v>
      </c>
      <c r="EH10" s="44">
        <v>23</v>
      </c>
      <c r="EI10" s="44">
        <v>0</v>
      </c>
      <c r="EJ10" s="44">
        <v>0</v>
      </c>
      <c r="EK10" s="36"/>
      <c r="EL10" s="39" t="s">
        <v>59</v>
      </c>
      <c r="EM10" s="44">
        <v>33000000</v>
      </c>
      <c r="EN10" s="38" t="s">
        <v>60</v>
      </c>
    </row>
    <row r="11" spans="1:144" ht="15.3" x14ac:dyDescent="0.6">
      <c r="D11" s="44">
        <v>3</v>
      </c>
      <c r="E11" s="44">
        <v>1</v>
      </c>
      <c r="F11" s="44">
        <v>1</v>
      </c>
      <c r="G11" s="44">
        <v>-2.2000000000000002</v>
      </c>
      <c r="H11" s="44">
        <v>1.3001232</v>
      </c>
      <c r="I11" s="44">
        <v>5080</v>
      </c>
      <c r="J11" s="44">
        <v>23</v>
      </c>
      <c r="K11" s="44">
        <v>0</v>
      </c>
      <c r="L11" s="44">
        <v>0</v>
      </c>
      <c r="M11" s="36"/>
      <c r="N11" s="36"/>
      <c r="P11" s="39" t="s">
        <v>61</v>
      </c>
      <c r="Q11" s="44">
        <v>33000000</v>
      </c>
      <c r="R11" s="38" t="s">
        <v>62</v>
      </c>
      <c r="T11" s="44">
        <v>3</v>
      </c>
      <c r="U11" s="44">
        <v>1</v>
      </c>
      <c r="V11" s="44">
        <v>1</v>
      </c>
      <c r="W11" s="44">
        <v>-2.2000000000000002</v>
      </c>
      <c r="X11" s="44">
        <v>1.3001232</v>
      </c>
      <c r="Y11" s="44">
        <v>5080</v>
      </c>
      <c r="Z11" s="44">
        <v>23</v>
      </c>
      <c r="AA11" s="44">
        <v>0</v>
      </c>
      <c r="AB11" s="44">
        <v>0</v>
      </c>
      <c r="AC11" s="36"/>
      <c r="AD11" s="39" t="s">
        <v>61</v>
      </c>
      <c r="AE11" s="44">
        <v>33000000</v>
      </c>
      <c r="AF11" s="38" t="s">
        <v>62</v>
      </c>
      <c r="AH11" s="44">
        <v>3</v>
      </c>
      <c r="AI11" s="44">
        <v>3</v>
      </c>
      <c r="AJ11" s="44">
        <v>4</v>
      </c>
      <c r="AK11" s="44">
        <v>5</v>
      </c>
      <c r="AL11" s="44">
        <v>1.3001232</v>
      </c>
      <c r="AM11" s="44">
        <v>60</v>
      </c>
      <c r="AN11" s="44">
        <v>23</v>
      </c>
      <c r="AO11" s="44">
        <v>0</v>
      </c>
      <c r="AP11" s="44">
        <v>0</v>
      </c>
      <c r="AQ11" s="36"/>
      <c r="AR11" s="39" t="s">
        <v>61</v>
      </c>
      <c r="AS11" s="44">
        <v>33000000</v>
      </c>
      <c r="AT11" s="38" t="s">
        <v>62</v>
      </c>
      <c r="AV11" s="44">
        <v>3</v>
      </c>
      <c r="AW11" s="44">
        <v>1</v>
      </c>
      <c r="AX11" s="44">
        <v>1</v>
      </c>
      <c r="AY11" s="44">
        <v>-2.2000000000000002</v>
      </c>
      <c r="AZ11" s="44">
        <v>1.3001232</v>
      </c>
      <c r="BA11" s="44">
        <v>3103</v>
      </c>
      <c r="BB11" s="44">
        <v>23</v>
      </c>
      <c r="BC11" s="44">
        <v>0</v>
      </c>
      <c r="BD11" s="44">
        <v>0</v>
      </c>
      <c r="BE11" s="36"/>
      <c r="BF11" s="39" t="s">
        <v>61</v>
      </c>
      <c r="BG11" s="44">
        <v>33000000</v>
      </c>
      <c r="BH11" s="38" t="s">
        <v>62</v>
      </c>
      <c r="BJ11" s="44">
        <v>3</v>
      </c>
      <c r="BK11" s="44">
        <v>1</v>
      </c>
      <c r="BL11" s="44">
        <v>1</v>
      </c>
      <c r="BM11" s="44">
        <v>-2.2000000000000002</v>
      </c>
      <c r="BN11" s="44">
        <v>1.3001232</v>
      </c>
      <c r="BO11" s="44">
        <v>3103</v>
      </c>
      <c r="BP11" s="44">
        <v>23</v>
      </c>
      <c r="BQ11" s="44">
        <v>0</v>
      </c>
      <c r="BR11" s="44">
        <v>0</v>
      </c>
      <c r="BS11" s="36"/>
      <c r="BT11" s="39" t="s">
        <v>61</v>
      </c>
      <c r="BU11" s="44">
        <v>33000000</v>
      </c>
      <c r="BV11" s="38" t="s">
        <v>62</v>
      </c>
      <c r="BX11" s="44">
        <v>3</v>
      </c>
      <c r="BY11" s="44">
        <v>1</v>
      </c>
      <c r="BZ11" s="44">
        <v>1</v>
      </c>
      <c r="CA11" s="44">
        <v>-2.2000000000000002</v>
      </c>
      <c r="CB11" s="44">
        <v>1.3001232</v>
      </c>
      <c r="CC11" s="44">
        <v>3103</v>
      </c>
      <c r="CD11" s="44">
        <v>23</v>
      </c>
      <c r="CE11" s="44">
        <v>0</v>
      </c>
      <c r="CF11" s="44">
        <v>0</v>
      </c>
      <c r="CG11" s="36"/>
      <c r="CH11" s="39" t="s">
        <v>61</v>
      </c>
      <c r="CI11" s="44">
        <v>33000000</v>
      </c>
      <c r="CJ11" s="38" t="s">
        <v>62</v>
      </c>
      <c r="CL11" s="44">
        <v>3</v>
      </c>
      <c r="CM11" s="44">
        <v>1</v>
      </c>
      <c r="CN11" s="44">
        <v>1</v>
      </c>
      <c r="CO11" s="44">
        <v>-2.2000000000000002</v>
      </c>
      <c r="CP11" s="44">
        <v>1.3001232</v>
      </c>
      <c r="CQ11" s="44">
        <v>3103</v>
      </c>
      <c r="CR11" s="44">
        <v>23</v>
      </c>
      <c r="CS11" s="44">
        <v>0</v>
      </c>
      <c r="CT11" s="44">
        <v>0</v>
      </c>
      <c r="CU11" s="36"/>
      <c r="CV11" s="39" t="s">
        <v>61</v>
      </c>
      <c r="CW11" s="44">
        <v>33000000</v>
      </c>
      <c r="CX11" s="38" t="s">
        <v>62</v>
      </c>
      <c r="CZ11" s="44">
        <v>3</v>
      </c>
      <c r="DA11" s="44">
        <v>1</v>
      </c>
      <c r="DB11" s="44">
        <v>1</v>
      </c>
      <c r="DC11" s="44">
        <v>-2.2000000000000002</v>
      </c>
      <c r="DD11" s="44">
        <v>1.3001232</v>
      </c>
      <c r="DE11" s="44">
        <v>3103</v>
      </c>
      <c r="DF11" s="44">
        <v>23</v>
      </c>
      <c r="DG11" s="44">
        <v>0</v>
      </c>
      <c r="DH11" s="44">
        <v>0</v>
      </c>
      <c r="DI11" s="36"/>
      <c r="DJ11" s="39" t="s">
        <v>61</v>
      </c>
      <c r="DK11" s="44">
        <v>33000000</v>
      </c>
      <c r="DL11" s="38" t="s">
        <v>62</v>
      </c>
      <c r="DN11" s="44">
        <v>3</v>
      </c>
      <c r="DO11" s="44">
        <v>1</v>
      </c>
      <c r="DP11" s="44">
        <v>1</v>
      </c>
      <c r="DQ11" s="44">
        <v>-2.2000000000000002</v>
      </c>
      <c r="DR11" s="44">
        <v>1.3001232</v>
      </c>
      <c r="DS11" s="44">
        <v>3103</v>
      </c>
      <c r="DT11" s="44">
        <v>23</v>
      </c>
      <c r="DU11" s="44">
        <v>0</v>
      </c>
      <c r="DV11" s="44">
        <v>0</v>
      </c>
      <c r="DW11" s="36"/>
      <c r="DX11" s="39" t="s">
        <v>61</v>
      </c>
      <c r="DY11" s="44">
        <v>33000000</v>
      </c>
      <c r="DZ11" s="38" t="s">
        <v>62</v>
      </c>
      <c r="EB11" s="44">
        <v>3</v>
      </c>
      <c r="EC11" s="44">
        <v>1</v>
      </c>
      <c r="ED11" s="44">
        <v>1</v>
      </c>
      <c r="EE11" s="44">
        <v>-2.2000000000000002</v>
      </c>
      <c r="EF11" s="44">
        <v>1.3001232</v>
      </c>
      <c r="EG11" s="44">
        <v>3103</v>
      </c>
      <c r="EH11" s="44">
        <v>23</v>
      </c>
      <c r="EI11" s="44">
        <v>0</v>
      </c>
      <c r="EJ11" s="44">
        <v>0</v>
      </c>
      <c r="EK11" s="36"/>
      <c r="EL11" s="39" t="s">
        <v>61</v>
      </c>
      <c r="EM11" s="44">
        <v>33000000</v>
      </c>
      <c r="EN11" s="38" t="s">
        <v>62</v>
      </c>
    </row>
    <row r="12" spans="1:144" ht="15.3" x14ac:dyDescent="0.6">
      <c r="D12" s="44">
        <v>4</v>
      </c>
      <c r="E12" s="44">
        <v>1</v>
      </c>
      <c r="F12" s="44">
        <v>1</v>
      </c>
      <c r="G12" s="44">
        <v>7</v>
      </c>
      <c r="H12" s="44">
        <v>1.3001026</v>
      </c>
      <c r="I12" s="44">
        <v>5080</v>
      </c>
      <c r="J12" s="44">
        <v>23</v>
      </c>
      <c r="K12" s="44">
        <v>0</v>
      </c>
      <c r="L12" s="44">
        <v>0</v>
      </c>
      <c r="M12" s="36"/>
      <c r="N12" s="36"/>
      <c r="P12" s="39" t="s">
        <v>63</v>
      </c>
      <c r="Q12" s="44">
        <v>33000000</v>
      </c>
      <c r="R12" s="38" t="s">
        <v>64</v>
      </c>
      <c r="T12" s="44">
        <v>4</v>
      </c>
      <c r="U12" s="44">
        <v>1</v>
      </c>
      <c r="V12" s="44">
        <v>1</v>
      </c>
      <c r="W12" s="44">
        <v>7</v>
      </c>
      <c r="X12" s="44">
        <v>1.3001026</v>
      </c>
      <c r="Y12" s="44">
        <v>5080</v>
      </c>
      <c r="Z12" s="44">
        <v>23</v>
      </c>
      <c r="AA12" s="44">
        <v>0</v>
      </c>
      <c r="AB12" s="44">
        <v>0</v>
      </c>
      <c r="AC12" s="36"/>
      <c r="AD12" s="39" t="s">
        <v>63</v>
      </c>
      <c r="AE12" s="44">
        <v>33000000</v>
      </c>
      <c r="AF12" s="38" t="s">
        <v>64</v>
      </c>
      <c r="AH12" s="44">
        <v>4</v>
      </c>
      <c r="AI12" s="44">
        <v>3</v>
      </c>
      <c r="AJ12" s="44">
        <v>4</v>
      </c>
      <c r="AK12" s="44">
        <v>5</v>
      </c>
      <c r="AL12" s="44">
        <v>1.3001026</v>
      </c>
      <c r="AM12" s="44">
        <v>60</v>
      </c>
      <c r="AN12" s="44">
        <v>23</v>
      </c>
      <c r="AO12" s="44">
        <v>0</v>
      </c>
      <c r="AP12" s="44">
        <v>0</v>
      </c>
      <c r="AQ12" s="36"/>
      <c r="AR12" s="39" t="s">
        <v>63</v>
      </c>
      <c r="AS12" s="44">
        <v>33000000</v>
      </c>
      <c r="AT12" s="38" t="s">
        <v>64</v>
      </c>
      <c r="AV12" s="44">
        <v>4</v>
      </c>
      <c r="AW12" s="44">
        <v>1</v>
      </c>
      <c r="AX12" s="44">
        <v>1</v>
      </c>
      <c r="AY12" s="44">
        <v>7</v>
      </c>
      <c r="AZ12" s="44">
        <v>1.3001026</v>
      </c>
      <c r="BA12" s="44">
        <v>3103</v>
      </c>
      <c r="BB12" s="44">
        <v>23</v>
      </c>
      <c r="BC12" s="44">
        <v>0</v>
      </c>
      <c r="BD12" s="44">
        <v>0</v>
      </c>
      <c r="BE12" s="36"/>
      <c r="BF12" s="39" t="s">
        <v>63</v>
      </c>
      <c r="BG12" s="44">
        <v>33000000</v>
      </c>
      <c r="BH12" s="38" t="s">
        <v>64</v>
      </c>
      <c r="BJ12" s="44">
        <v>4</v>
      </c>
      <c r="BK12" s="44">
        <v>1</v>
      </c>
      <c r="BL12" s="44">
        <v>1</v>
      </c>
      <c r="BM12" s="44">
        <v>7</v>
      </c>
      <c r="BN12" s="44">
        <v>1.3001026</v>
      </c>
      <c r="BO12" s="44">
        <v>3103</v>
      </c>
      <c r="BP12" s="44">
        <v>23</v>
      </c>
      <c r="BQ12" s="44">
        <v>0</v>
      </c>
      <c r="BR12" s="44">
        <v>0</v>
      </c>
      <c r="BS12" s="36"/>
      <c r="BT12" s="39" t="s">
        <v>63</v>
      </c>
      <c r="BU12" s="44">
        <v>33000000</v>
      </c>
      <c r="BV12" s="38" t="s">
        <v>64</v>
      </c>
      <c r="BX12" s="44">
        <v>4</v>
      </c>
      <c r="BY12" s="44">
        <v>1</v>
      </c>
      <c r="BZ12" s="44">
        <v>1</v>
      </c>
      <c r="CA12" s="44">
        <v>7</v>
      </c>
      <c r="CB12" s="44">
        <v>1.3001026</v>
      </c>
      <c r="CC12" s="44">
        <v>3103</v>
      </c>
      <c r="CD12" s="44">
        <v>23</v>
      </c>
      <c r="CE12" s="44">
        <v>0</v>
      </c>
      <c r="CF12" s="44">
        <v>0</v>
      </c>
      <c r="CG12" s="36"/>
      <c r="CH12" s="39" t="s">
        <v>63</v>
      </c>
      <c r="CI12" s="44">
        <v>33000000</v>
      </c>
      <c r="CJ12" s="38" t="s">
        <v>64</v>
      </c>
      <c r="CL12" s="44">
        <v>4</v>
      </c>
      <c r="CM12" s="44">
        <v>1</v>
      </c>
      <c r="CN12" s="44">
        <v>1</v>
      </c>
      <c r="CO12" s="44">
        <v>7</v>
      </c>
      <c r="CP12" s="44">
        <v>1.3001026</v>
      </c>
      <c r="CQ12" s="44">
        <v>3103</v>
      </c>
      <c r="CR12" s="44">
        <v>23</v>
      </c>
      <c r="CS12" s="44">
        <v>0</v>
      </c>
      <c r="CT12" s="44">
        <v>0</v>
      </c>
      <c r="CU12" s="36"/>
      <c r="CV12" s="39" t="s">
        <v>63</v>
      </c>
      <c r="CW12" s="44">
        <v>33000000</v>
      </c>
      <c r="CX12" s="38" t="s">
        <v>64</v>
      </c>
      <c r="CZ12" s="44">
        <v>4</v>
      </c>
      <c r="DA12" s="44">
        <v>1</v>
      </c>
      <c r="DB12" s="44">
        <v>1</v>
      </c>
      <c r="DC12" s="44">
        <v>7</v>
      </c>
      <c r="DD12" s="44">
        <v>1.3001026</v>
      </c>
      <c r="DE12" s="44">
        <v>3103</v>
      </c>
      <c r="DF12" s="44">
        <v>23</v>
      </c>
      <c r="DG12" s="44">
        <v>0</v>
      </c>
      <c r="DH12" s="44">
        <v>0</v>
      </c>
      <c r="DI12" s="36"/>
      <c r="DJ12" s="39" t="s">
        <v>63</v>
      </c>
      <c r="DK12" s="44">
        <v>33000000</v>
      </c>
      <c r="DL12" s="38" t="s">
        <v>64</v>
      </c>
      <c r="DN12" s="44">
        <v>4</v>
      </c>
      <c r="DO12" s="44">
        <v>1</v>
      </c>
      <c r="DP12" s="44">
        <v>1</v>
      </c>
      <c r="DQ12" s="44">
        <v>7</v>
      </c>
      <c r="DR12" s="44">
        <v>1.3001026</v>
      </c>
      <c r="DS12" s="44">
        <v>3103</v>
      </c>
      <c r="DT12" s="44">
        <v>23</v>
      </c>
      <c r="DU12" s="44">
        <v>0</v>
      </c>
      <c r="DV12" s="44">
        <v>0</v>
      </c>
      <c r="DW12" s="36"/>
      <c r="DX12" s="39" t="s">
        <v>63</v>
      </c>
      <c r="DY12" s="44">
        <v>33000000</v>
      </c>
      <c r="DZ12" s="38" t="s">
        <v>64</v>
      </c>
      <c r="EB12" s="44">
        <v>4</v>
      </c>
      <c r="EC12" s="44">
        <v>1</v>
      </c>
      <c r="ED12" s="44">
        <v>1</v>
      </c>
      <c r="EE12" s="44">
        <v>7</v>
      </c>
      <c r="EF12" s="44">
        <v>1.3001026</v>
      </c>
      <c r="EG12" s="44">
        <v>3103</v>
      </c>
      <c r="EH12" s="44">
        <v>23</v>
      </c>
      <c r="EI12" s="44">
        <v>0</v>
      </c>
      <c r="EJ12" s="44">
        <v>0</v>
      </c>
      <c r="EK12" s="36"/>
      <c r="EL12" s="39" t="s">
        <v>63</v>
      </c>
      <c r="EM12" s="44">
        <v>33000000</v>
      </c>
      <c r="EN12" s="38" t="s">
        <v>64</v>
      </c>
    </row>
    <row r="13" spans="1:144" ht="15.3" x14ac:dyDescent="0.6">
      <c r="D13" s="44">
        <v>5</v>
      </c>
      <c r="E13" s="44">
        <v>1</v>
      </c>
      <c r="F13" s="44">
        <v>1</v>
      </c>
      <c r="G13" s="44">
        <v>6.6642967999999998</v>
      </c>
      <c r="H13" s="44">
        <v>-1.3498095999999999</v>
      </c>
      <c r="I13" s="44">
        <v>5080</v>
      </c>
      <c r="J13" s="44">
        <v>23</v>
      </c>
      <c r="K13" s="44">
        <v>0</v>
      </c>
      <c r="L13" s="44">
        <v>0</v>
      </c>
      <c r="M13" s="36"/>
      <c r="N13" s="36"/>
      <c r="P13" s="39" t="s">
        <v>65</v>
      </c>
      <c r="Q13" s="44">
        <v>33000000</v>
      </c>
      <c r="R13" s="38" t="s">
        <v>66</v>
      </c>
      <c r="T13" s="44">
        <v>5</v>
      </c>
      <c r="U13" s="44">
        <v>1</v>
      </c>
      <c r="V13" s="44">
        <v>1</v>
      </c>
      <c r="W13" s="44">
        <v>6.6642967999999998</v>
      </c>
      <c r="X13" s="44">
        <v>-1.3498095999999999</v>
      </c>
      <c r="Y13" s="44">
        <v>5080</v>
      </c>
      <c r="Z13" s="44">
        <v>23</v>
      </c>
      <c r="AA13" s="44">
        <v>0</v>
      </c>
      <c r="AB13" s="44">
        <v>0</v>
      </c>
      <c r="AC13" s="36"/>
      <c r="AD13" s="39" t="s">
        <v>65</v>
      </c>
      <c r="AE13" s="44">
        <v>33000000</v>
      </c>
      <c r="AF13" s="38" t="s">
        <v>66</v>
      </c>
      <c r="AH13" s="44">
        <v>5</v>
      </c>
      <c r="AI13" s="44">
        <v>3</v>
      </c>
      <c r="AJ13" s="44">
        <v>4</v>
      </c>
      <c r="AK13" s="44">
        <v>5</v>
      </c>
      <c r="AL13" s="44">
        <v>-1.3498095999999999</v>
      </c>
      <c r="AM13" s="44">
        <v>60</v>
      </c>
      <c r="AN13" s="44">
        <v>23</v>
      </c>
      <c r="AO13" s="44">
        <v>0</v>
      </c>
      <c r="AP13" s="44">
        <v>0</v>
      </c>
      <c r="AQ13" s="36"/>
      <c r="AR13" s="39" t="s">
        <v>65</v>
      </c>
      <c r="AS13" s="44">
        <v>33000000</v>
      </c>
      <c r="AT13" s="38" t="s">
        <v>66</v>
      </c>
      <c r="AV13" s="44">
        <v>5</v>
      </c>
      <c r="AW13" s="44">
        <v>1</v>
      </c>
      <c r="AX13" s="44">
        <v>1</v>
      </c>
      <c r="AY13" s="44">
        <v>6.6642967999999998</v>
      </c>
      <c r="AZ13" s="44">
        <v>-1.3498095999999999</v>
      </c>
      <c r="BA13" s="44">
        <v>3103</v>
      </c>
      <c r="BB13" s="44">
        <v>23</v>
      </c>
      <c r="BC13" s="44">
        <v>0</v>
      </c>
      <c r="BD13" s="44">
        <v>0</v>
      </c>
      <c r="BE13" s="36"/>
      <c r="BF13" s="39" t="s">
        <v>65</v>
      </c>
      <c r="BG13" s="44">
        <v>33000000</v>
      </c>
      <c r="BH13" s="38" t="s">
        <v>66</v>
      </c>
      <c r="BJ13" s="44">
        <v>5</v>
      </c>
      <c r="BK13" s="44">
        <v>1</v>
      </c>
      <c r="BL13" s="44">
        <v>1</v>
      </c>
      <c r="BM13" s="44">
        <v>6.6642967999999998</v>
      </c>
      <c r="BN13" s="44">
        <v>-1.3498095999999999</v>
      </c>
      <c r="BO13" s="44">
        <v>3103</v>
      </c>
      <c r="BP13" s="44">
        <v>23</v>
      </c>
      <c r="BQ13" s="44">
        <v>0</v>
      </c>
      <c r="BR13" s="44">
        <v>0</v>
      </c>
      <c r="BS13" s="36"/>
      <c r="BT13" s="39" t="s">
        <v>65</v>
      </c>
      <c r="BU13" s="44">
        <v>33000000</v>
      </c>
      <c r="BV13" s="38" t="s">
        <v>66</v>
      </c>
      <c r="BX13" s="44">
        <v>5</v>
      </c>
      <c r="BY13" s="44">
        <v>1</v>
      </c>
      <c r="BZ13" s="44">
        <v>1</v>
      </c>
      <c r="CA13" s="44">
        <v>6.6642967999999998</v>
      </c>
      <c r="CB13" s="44">
        <v>-1.3498095999999999</v>
      </c>
      <c r="CC13" s="44">
        <v>3103</v>
      </c>
      <c r="CD13" s="44">
        <v>23</v>
      </c>
      <c r="CE13" s="44">
        <v>0</v>
      </c>
      <c r="CF13" s="44">
        <v>0</v>
      </c>
      <c r="CG13" s="36"/>
      <c r="CH13" s="39" t="s">
        <v>65</v>
      </c>
      <c r="CI13" s="44">
        <v>33000000</v>
      </c>
      <c r="CJ13" s="38" t="s">
        <v>66</v>
      </c>
      <c r="CL13" s="44">
        <v>5</v>
      </c>
      <c r="CM13" s="44">
        <v>1</v>
      </c>
      <c r="CN13" s="44">
        <v>1</v>
      </c>
      <c r="CO13" s="44">
        <v>6.6642967999999998</v>
      </c>
      <c r="CP13" s="44">
        <v>-1.3498095999999999</v>
      </c>
      <c r="CQ13" s="44">
        <v>3103</v>
      </c>
      <c r="CR13" s="44">
        <v>23</v>
      </c>
      <c r="CS13" s="44">
        <v>0</v>
      </c>
      <c r="CT13" s="44">
        <v>0</v>
      </c>
      <c r="CU13" s="36"/>
      <c r="CV13" s="39" t="s">
        <v>65</v>
      </c>
      <c r="CW13" s="44">
        <v>33000000</v>
      </c>
      <c r="CX13" s="38" t="s">
        <v>66</v>
      </c>
      <c r="CZ13" s="44">
        <v>5</v>
      </c>
      <c r="DA13" s="44">
        <v>1</v>
      </c>
      <c r="DB13" s="44">
        <v>1</v>
      </c>
      <c r="DC13" s="44">
        <v>6.6642967999999998</v>
      </c>
      <c r="DD13" s="44">
        <v>-1.3498095999999999</v>
      </c>
      <c r="DE13" s="44">
        <v>3103</v>
      </c>
      <c r="DF13" s="44">
        <v>23</v>
      </c>
      <c r="DG13" s="44">
        <v>0</v>
      </c>
      <c r="DH13" s="44">
        <v>0</v>
      </c>
      <c r="DI13" s="36"/>
      <c r="DJ13" s="39" t="s">
        <v>65</v>
      </c>
      <c r="DK13" s="44">
        <v>33000000</v>
      </c>
      <c r="DL13" s="38" t="s">
        <v>66</v>
      </c>
      <c r="DN13" s="44">
        <v>5</v>
      </c>
      <c r="DO13" s="44">
        <v>1</v>
      </c>
      <c r="DP13" s="44">
        <v>1</v>
      </c>
      <c r="DQ13" s="44">
        <v>6.6642967999999998</v>
      </c>
      <c r="DR13" s="44">
        <v>-1.3498095999999999</v>
      </c>
      <c r="DS13" s="44">
        <v>3103</v>
      </c>
      <c r="DT13" s="44">
        <v>23</v>
      </c>
      <c r="DU13" s="44">
        <v>0</v>
      </c>
      <c r="DV13" s="44">
        <v>0</v>
      </c>
      <c r="DW13" s="36"/>
      <c r="DX13" s="39" t="s">
        <v>65</v>
      </c>
      <c r="DY13" s="44">
        <v>33000000</v>
      </c>
      <c r="DZ13" s="38" t="s">
        <v>66</v>
      </c>
      <c r="EB13" s="44">
        <v>5</v>
      </c>
      <c r="EC13" s="44">
        <v>1</v>
      </c>
      <c r="ED13" s="44">
        <v>1</v>
      </c>
      <c r="EE13" s="44">
        <v>6.6642967999999998</v>
      </c>
      <c r="EF13" s="44">
        <v>-1.3498095999999999</v>
      </c>
      <c r="EG13" s="44">
        <v>3103</v>
      </c>
      <c r="EH13" s="44">
        <v>23</v>
      </c>
      <c r="EI13" s="44">
        <v>0</v>
      </c>
      <c r="EJ13" s="44">
        <v>0</v>
      </c>
      <c r="EK13" s="36"/>
      <c r="EL13" s="39" t="s">
        <v>65</v>
      </c>
      <c r="EM13" s="44">
        <v>33000000</v>
      </c>
      <c r="EN13" s="38" t="s">
        <v>66</v>
      </c>
    </row>
    <row r="14" spans="1:144" ht="15.3" x14ac:dyDescent="0.45">
      <c r="D14" s="44">
        <v>6</v>
      </c>
      <c r="E14" s="44">
        <v>1</v>
      </c>
      <c r="F14" s="44">
        <v>1</v>
      </c>
      <c r="G14" s="44">
        <v>-4.8260703999999999</v>
      </c>
      <c r="H14" s="44">
        <v>0.4</v>
      </c>
      <c r="I14" s="44">
        <v>5080</v>
      </c>
      <c r="J14" s="44">
        <v>23</v>
      </c>
      <c r="K14" s="44">
        <v>0</v>
      </c>
      <c r="L14" s="44">
        <v>0</v>
      </c>
      <c r="M14" s="36"/>
      <c r="N14" s="36"/>
      <c r="P14" s="39" t="s">
        <v>44</v>
      </c>
      <c r="Q14" s="44">
        <v>1</v>
      </c>
      <c r="R14" s="38" t="s">
        <v>67</v>
      </c>
      <c r="T14" s="44">
        <v>6</v>
      </c>
      <c r="U14" s="44">
        <v>1</v>
      </c>
      <c r="V14" s="44">
        <v>1</v>
      </c>
      <c r="W14" s="44">
        <v>-4.8260703999999999</v>
      </c>
      <c r="X14" s="44">
        <v>0.4</v>
      </c>
      <c r="Y14" s="44">
        <v>5080</v>
      </c>
      <c r="Z14" s="44">
        <v>23</v>
      </c>
      <c r="AA14" s="44">
        <v>0</v>
      </c>
      <c r="AB14" s="44">
        <v>0</v>
      </c>
      <c r="AC14" s="36"/>
      <c r="AD14" s="39" t="s">
        <v>44</v>
      </c>
      <c r="AE14" s="44">
        <v>1</v>
      </c>
      <c r="AF14" s="38" t="s">
        <v>67</v>
      </c>
      <c r="AH14" s="44">
        <v>6</v>
      </c>
      <c r="AI14" s="44">
        <v>3</v>
      </c>
      <c r="AJ14" s="44">
        <v>4</v>
      </c>
      <c r="AK14" s="44">
        <v>5</v>
      </c>
      <c r="AL14" s="44">
        <v>0.4</v>
      </c>
      <c r="AM14" s="44">
        <v>60</v>
      </c>
      <c r="AN14" s="44">
        <v>23</v>
      </c>
      <c r="AO14" s="44">
        <v>0</v>
      </c>
      <c r="AP14" s="44">
        <v>0</v>
      </c>
      <c r="AQ14" s="36"/>
      <c r="AR14" s="39" t="s">
        <v>44</v>
      </c>
      <c r="AS14" s="44">
        <v>1</v>
      </c>
      <c r="AT14" s="38" t="s">
        <v>67</v>
      </c>
      <c r="AV14" s="44">
        <v>6</v>
      </c>
      <c r="AW14" s="44">
        <v>1</v>
      </c>
      <c r="AX14" s="44">
        <v>1</v>
      </c>
      <c r="AY14" s="44">
        <v>-4.8260703999999999</v>
      </c>
      <c r="AZ14" s="44">
        <v>0.4</v>
      </c>
      <c r="BA14" s="44">
        <v>3103</v>
      </c>
      <c r="BB14" s="44">
        <v>23</v>
      </c>
      <c r="BC14" s="44">
        <v>0</v>
      </c>
      <c r="BD14" s="44">
        <v>0</v>
      </c>
      <c r="BE14" s="36"/>
      <c r="BF14" s="39" t="s">
        <v>44</v>
      </c>
      <c r="BG14" s="44">
        <v>1</v>
      </c>
      <c r="BH14" s="38" t="s">
        <v>67</v>
      </c>
      <c r="BJ14" s="44">
        <v>6</v>
      </c>
      <c r="BK14" s="44">
        <v>1</v>
      </c>
      <c r="BL14" s="44">
        <v>1</v>
      </c>
      <c r="BM14" s="44">
        <v>-4.8260703999999999</v>
      </c>
      <c r="BN14" s="44">
        <v>0.4</v>
      </c>
      <c r="BO14" s="44">
        <v>3103</v>
      </c>
      <c r="BP14" s="44">
        <v>23</v>
      </c>
      <c r="BQ14" s="44">
        <v>0</v>
      </c>
      <c r="BR14" s="44">
        <v>0</v>
      </c>
      <c r="BS14" s="36"/>
      <c r="BT14" s="39" t="s">
        <v>44</v>
      </c>
      <c r="BU14" s="44">
        <v>1</v>
      </c>
      <c r="BV14" s="38" t="s">
        <v>67</v>
      </c>
      <c r="BX14" s="44">
        <v>6</v>
      </c>
      <c r="BY14" s="44">
        <v>1</v>
      </c>
      <c r="BZ14" s="44">
        <v>1</v>
      </c>
      <c r="CA14" s="44">
        <v>-4.8260703999999999</v>
      </c>
      <c r="CB14" s="44">
        <v>0.4</v>
      </c>
      <c r="CC14" s="44">
        <v>3103</v>
      </c>
      <c r="CD14" s="44">
        <v>23</v>
      </c>
      <c r="CE14" s="44">
        <v>0</v>
      </c>
      <c r="CF14" s="44">
        <v>0</v>
      </c>
      <c r="CG14" s="36"/>
      <c r="CH14" s="39" t="s">
        <v>44</v>
      </c>
      <c r="CI14" s="44">
        <v>1</v>
      </c>
      <c r="CJ14" s="38" t="s">
        <v>67</v>
      </c>
      <c r="CL14" s="44">
        <v>6</v>
      </c>
      <c r="CM14" s="44">
        <v>1</v>
      </c>
      <c r="CN14" s="44">
        <v>1</v>
      </c>
      <c r="CO14" s="44">
        <v>-4.8260703999999999</v>
      </c>
      <c r="CP14" s="44">
        <v>0.4</v>
      </c>
      <c r="CQ14" s="44">
        <v>3103</v>
      </c>
      <c r="CR14" s="44">
        <v>23</v>
      </c>
      <c r="CS14" s="44">
        <v>0</v>
      </c>
      <c r="CT14" s="44">
        <v>0</v>
      </c>
      <c r="CU14" s="36"/>
      <c r="CV14" s="39" t="s">
        <v>44</v>
      </c>
      <c r="CW14" s="44">
        <v>1</v>
      </c>
      <c r="CX14" s="38" t="s">
        <v>67</v>
      </c>
      <c r="CZ14" s="44">
        <v>6</v>
      </c>
      <c r="DA14" s="44">
        <v>1</v>
      </c>
      <c r="DB14" s="44">
        <v>1</v>
      </c>
      <c r="DC14" s="44">
        <v>-4.8260703999999999</v>
      </c>
      <c r="DD14" s="44">
        <v>0.4</v>
      </c>
      <c r="DE14" s="44">
        <v>3103</v>
      </c>
      <c r="DF14" s="44">
        <v>23</v>
      </c>
      <c r="DG14" s="44">
        <v>0</v>
      </c>
      <c r="DH14" s="44">
        <v>0</v>
      </c>
      <c r="DI14" s="36"/>
      <c r="DJ14" s="39" t="s">
        <v>44</v>
      </c>
      <c r="DK14" s="44">
        <v>1</v>
      </c>
      <c r="DL14" s="38" t="s">
        <v>67</v>
      </c>
      <c r="DN14" s="44">
        <v>6</v>
      </c>
      <c r="DO14" s="44">
        <v>1</v>
      </c>
      <c r="DP14" s="44">
        <v>1</v>
      </c>
      <c r="DQ14" s="44">
        <v>-4.8260703999999999</v>
      </c>
      <c r="DR14" s="44">
        <v>0.4</v>
      </c>
      <c r="DS14" s="44">
        <v>3103</v>
      </c>
      <c r="DT14" s="44">
        <v>23</v>
      </c>
      <c r="DU14" s="44">
        <v>0</v>
      </c>
      <c r="DV14" s="44">
        <v>0</v>
      </c>
      <c r="DW14" s="36"/>
      <c r="DX14" s="39" t="s">
        <v>44</v>
      </c>
      <c r="DY14" s="44">
        <v>1</v>
      </c>
      <c r="DZ14" s="38" t="s">
        <v>67</v>
      </c>
      <c r="EB14" s="44">
        <v>6</v>
      </c>
      <c r="EC14" s="44">
        <v>1</v>
      </c>
      <c r="ED14" s="44">
        <v>1</v>
      </c>
      <c r="EE14" s="44">
        <v>-4.8260703999999999</v>
      </c>
      <c r="EF14" s="44">
        <v>0.4</v>
      </c>
      <c r="EG14" s="44">
        <v>3103</v>
      </c>
      <c r="EH14" s="44">
        <v>23</v>
      </c>
      <c r="EI14" s="44">
        <v>0</v>
      </c>
      <c r="EJ14" s="44">
        <v>0</v>
      </c>
      <c r="EK14" s="36"/>
      <c r="EL14" s="39" t="s">
        <v>44</v>
      </c>
      <c r="EM14" s="44">
        <v>1</v>
      </c>
      <c r="EN14" s="38" t="s">
        <v>67</v>
      </c>
    </row>
    <row r="15" spans="1:144" ht="15" x14ac:dyDescent="0.45">
      <c r="D15" s="44">
        <v>7</v>
      </c>
      <c r="E15" s="44">
        <v>1</v>
      </c>
      <c r="F15" s="44">
        <v>1</v>
      </c>
      <c r="G15" s="44">
        <v>2.4</v>
      </c>
      <c r="H15" s="44">
        <v>1.3001129</v>
      </c>
      <c r="I15" s="44">
        <v>3000</v>
      </c>
      <c r="J15" s="44">
        <v>23</v>
      </c>
      <c r="K15" s="44">
        <v>0</v>
      </c>
      <c r="L15" s="44">
        <v>0</v>
      </c>
      <c r="M15" s="36"/>
      <c r="N15" s="36"/>
      <c r="T15" s="44">
        <v>7</v>
      </c>
      <c r="U15" s="44">
        <v>1</v>
      </c>
      <c r="V15" s="44">
        <v>1</v>
      </c>
      <c r="W15" s="44">
        <v>2.4</v>
      </c>
      <c r="X15" s="44">
        <v>1.3001129</v>
      </c>
      <c r="Y15" s="44">
        <v>5080</v>
      </c>
      <c r="Z15" s="44">
        <v>23</v>
      </c>
      <c r="AA15" s="44">
        <v>0</v>
      </c>
      <c r="AB15" s="44">
        <v>0</v>
      </c>
      <c r="AC15" s="36"/>
      <c r="AH15" s="44">
        <v>7</v>
      </c>
      <c r="AI15" s="44">
        <v>3</v>
      </c>
      <c r="AJ15" s="44">
        <v>4</v>
      </c>
      <c r="AK15" s="44">
        <v>5</v>
      </c>
      <c r="AL15" s="44">
        <v>1.3001129</v>
      </c>
      <c r="AM15" s="44">
        <v>60</v>
      </c>
      <c r="AN15" s="44">
        <v>23</v>
      </c>
      <c r="AO15" s="44">
        <v>0</v>
      </c>
      <c r="AP15" s="44">
        <v>0</v>
      </c>
      <c r="AQ15" s="36"/>
      <c r="AV15" s="44">
        <v>7</v>
      </c>
      <c r="AW15" s="44">
        <v>1</v>
      </c>
      <c r="AX15" s="44">
        <v>1</v>
      </c>
      <c r="AY15" s="44">
        <v>2.4</v>
      </c>
      <c r="AZ15" s="44">
        <v>1.3001129</v>
      </c>
      <c r="BA15" s="44">
        <v>3103</v>
      </c>
      <c r="BB15" s="44">
        <v>23</v>
      </c>
      <c r="BC15" s="44">
        <v>0</v>
      </c>
      <c r="BD15" s="44">
        <v>0</v>
      </c>
      <c r="BE15" s="36"/>
      <c r="BJ15" s="44">
        <v>7</v>
      </c>
      <c r="BK15" s="44">
        <v>1</v>
      </c>
      <c r="BL15" s="44">
        <v>1</v>
      </c>
      <c r="BM15" s="44">
        <v>2.4</v>
      </c>
      <c r="BN15" s="44">
        <v>1.3001129</v>
      </c>
      <c r="BO15" s="44">
        <v>3103</v>
      </c>
      <c r="BP15" s="44">
        <v>23</v>
      </c>
      <c r="BQ15" s="44">
        <v>0</v>
      </c>
      <c r="BR15" s="44">
        <v>0</v>
      </c>
      <c r="BS15" s="36"/>
      <c r="BX15" s="44">
        <v>7</v>
      </c>
      <c r="BY15" s="44">
        <v>1</v>
      </c>
      <c r="BZ15" s="44">
        <v>1</v>
      </c>
      <c r="CA15" s="44">
        <v>2.4</v>
      </c>
      <c r="CB15" s="44">
        <v>1.3001129</v>
      </c>
      <c r="CC15" s="44">
        <v>3103</v>
      </c>
      <c r="CD15" s="44">
        <v>23</v>
      </c>
      <c r="CE15" s="44">
        <v>0</v>
      </c>
      <c r="CF15" s="44">
        <v>0</v>
      </c>
      <c r="CG15" s="36"/>
      <c r="CL15" s="44">
        <v>7</v>
      </c>
      <c r="CM15" s="44">
        <v>1</v>
      </c>
      <c r="CN15" s="44">
        <v>1</v>
      </c>
      <c r="CO15" s="44">
        <v>2.4</v>
      </c>
      <c r="CP15" s="44">
        <v>1.3001129</v>
      </c>
      <c r="CQ15" s="44">
        <v>3103</v>
      </c>
      <c r="CR15" s="44">
        <v>23</v>
      </c>
      <c r="CS15" s="44">
        <v>0</v>
      </c>
      <c r="CT15" s="44">
        <v>0</v>
      </c>
      <c r="CU15" s="36"/>
      <c r="CZ15" s="44">
        <v>7</v>
      </c>
      <c r="DA15" s="44">
        <v>1</v>
      </c>
      <c r="DB15" s="44">
        <v>1</v>
      </c>
      <c r="DC15" s="44">
        <v>2.4</v>
      </c>
      <c r="DD15" s="44">
        <v>1.3001129</v>
      </c>
      <c r="DE15" s="44">
        <v>3103</v>
      </c>
      <c r="DF15" s="44">
        <v>23</v>
      </c>
      <c r="DG15" s="44">
        <v>0</v>
      </c>
      <c r="DH15" s="44">
        <v>0</v>
      </c>
      <c r="DI15" s="36"/>
      <c r="DN15" s="44">
        <v>7</v>
      </c>
      <c r="DO15" s="44">
        <v>1</v>
      </c>
      <c r="DP15" s="44">
        <v>1</v>
      </c>
      <c r="DQ15" s="44">
        <v>2.4</v>
      </c>
      <c r="DR15" s="44">
        <v>1.3001129</v>
      </c>
      <c r="DS15" s="44">
        <v>3103</v>
      </c>
      <c r="DT15" s="44">
        <v>23</v>
      </c>
      <c r="DU15" s="44">
        <v>0</v>
      </c>
      <c r="DV15" s="44">
        <v>0</v>
      </c>
      <c r="DW15" s="36"/>
      <c r="EB15" s="44">
        <v>7</v>
      </c>
      <c r="EC15" s="44">
        <v>1</v>
      </c>
      <c r="ED15" s="44">
        <v>1</v>
      </c>
      <c r="EE15" s="44">
        <v>2.4</v>
      </c>
      <c r="EF15" s="44">
        <v>1.3001129</v>
      </c>
      <c r="EG15" s="44">
        <v>3103</v>
      </c>
      <c r="EH15" s="44">
        <v>23</v>
      </c>
      <c r="EI15" s="44">
        <v>0</v>
      </c>
      <c r="EJ15" s="44">
        <v>0</v>
      </c>
      <c r="EK15" s="36"/>
    </row>
    <row r="16" spans="1:144" ht="15.3" x14ac:dyDescent="0.45">
      <c r="D16" s="44">
        <v>8</v>
      </c>
      <c r="E16" s="44">
        <v>1</v>
      </c>
      <c r="F16" s="44">
        <v>1</v>
      </c>
      <c r="G16" s="44">
        <v>4.7</v>
      </c>
      <c r="H16" s="44">
        <v>1.3001077000000001</v>
      </c>
      <c r="I16" s="44">
        <v>3000</v>
      </c>
      <c r="J16" s="44">
        <v>23</v>
      </c>
      <c r="K16" s="44">
        <v>0</v>
      </c>
      <c r="L16" s="44">
        <v>0</v>
      </c>
      <c r="M16" s="36"/>
      <c r="N16" s="36"/>
      <c r="P16" s="39" t="s">
        <v>69</v>
      </c>
      <c r="Q16" s="45">
        <v>0</v>
      </c>
      <c r="T16" s="44">
        <v>8</v>
      </c>
      <c r="U16" s="44">
        <v>1</v>
      </c>
      <c r="V16" s="44">
        <v>1</v>
      </c>
      <c r="W16" s="44">
        <v>4.7</v>
      </c>
      <c r="X16" s="44">
        <v>1.3001077000000001</v>
      </c>
      <c r="Y16" s="44">
        <v>5080</v>
      </c>
      <c r="Z16" s="44">
        <v>23</v>
      </c>
      <c r="AA16" s="44">
        <v>0</v>
      </c>
      <c r="AB16" s="44">
        <v>0</v>
      </c>
      <c r="AC16" s="36"/>
      <c r="AD16" s="39" t="s">
        <v>69</v>
      </c>
      <c r="AE16" s="45">
        <v>0</v>
      </c>
      <c r="AH16" s="44">
        <v>8</v>
      </c>
      <c r="AI16" s="44">
        <v>3</v>
      </c>
      <c r="AJ16" s="44">
        <v>4</v>
      </c>
      <c r="AK16" s="44">
        <v>5</v>
      </c>
      <c r="AL16" s="44">
        <v>1.3001077000000001</v>
      </c>
      <c r="AM16" s="44">
        <v>60</v>
      </c>
      <c r="AN16" s="44">
        <v>23</v>
      </c>
      <c r="AO16" s="44">
        <v>0</v>
      </c>
      <c r="AP16" s="44">
        <v>0</v>
      </c>
      <c r="AQ16" s="36"/>
      <c r="AR16" s="39" t="s">
        <v>69</v>
      </c>
      <c r="AS16" s="45">
        <v>2</v>
      </c>
      <c r="AV16" s="44">
        <v>8</v>
      </c>
      <c r="AW16" s="44">
        <v>1</v>
      </c>
      <c r="AX16" s="44">
        <v>1</v>
      </c>
      <c r="AY16" s="44">
        <v>4.7</v>
      </c>
      <c r="AZ16" s="44">
        <v>1.3001077000000001</v>
      </c>
      <c r="BA16" s="44">
        <v>3103</v>
      </c>
      <c r="BB16" s="44">
        <v>23</v>
      </c>
      <c r="BC16" s="44">
        <v>0</v>
      </c>
      <c r="BD16" s="44">
        <v>0</v>
      </c>
      <c r="BE16" s="36"/>
      <c r="BF16" s="39" t="s">
        <v>69</v>
      </c>
      <c r="BG16" s="45">
        <v>0</v>
      </c>
      <c r="BJ16" s="44">
        <v>8</v>
      </c>
      <c r="BK16" s="44">
        <v>1</v>
      </c>
      <c r="BL16" s="44">
        <v>1</v>
      </c>
      <c r="BM16" s="44">
        <v>4.7</v>
      </c>
      <c r="BN16" s="44">
        <v>1.3001077000000001</v>
      </c>
      <c r="BO16" s="44">
        <v>3103</v>
      </c>
      <c r="BP16" s="44">
        <v>23</v>
      </c>
      <c r="BQ16" s="44">
        <v>0</v>
      </c>
      <c r="BR16" s="44">
        <v>0</v>
      </c>
      <c r="BS16" s="36"/>
      <c r="BT16" s="39" t="s">
        <v>69</v>
      </c>
      <c r="BU16" s="45">
        <v>0</v>
      </c>
      <c r="BX16" s="44">
        <v>8</v>
      </c>
      <c r="BY16" s="44">
        <v>1</v>
      </c>
      <c r="BZ16" s="44">
        <v>1</v>
      </c>
      <c r="CA16" s="44">
        <v>4.7</v>
      </c>
      <c r="CB16" s="44">
        <v>1.3001077000000001</v>
      </c>
      <c r="CC16" s="44">
        <v>3103</v>
      </c>
      <c r="CD16" s="44">
        <v>23</v>
      </c>
      <c r="CE16" s="44">
        <v>0</v>
      </c>
      <c r="CF16" s="44">
        <v>0</v>
      </c>
      <c r="CG16" s="36"/>
      <c r="CH16" s="39" t="s">
        <v>69</v>
      </c>
      <c r="CI16" s="45">
        <v>0</v>
      </c>
      <c r="CL16" s="44">
        <v>8</v>
      </c>
      <c r="CM16" s="44">
        <v>1</v>
      </c>
      <c r="CN16" s="44">
        <v>1</v>
      </c>
      <c r="CO16" s="44">
        <v>4.7</v>
      </c>
      <c r="CP16" s="44">
        <v>1.3001077000000001</v>
      </c>
      <c r="CQ16" s="44">
        <v>3103</v>
      </c>
      <c r="CR16" s="44">
        <v>23</v>
      </c>
      <c r="CS16" s="44">
        <v>0</v>
      </c>
      <c r="CT16" s="44">
        <v>0</v>
      </c>
      <c r="CU16" s="36"/>
      <c r="CV16" s="39" t="s">
        <v>69</v>
      </c>
      <c r="CW16" s="45">
        <v>0</v>
      </c>
      <c r="CZ16" s="44">
        <v>8</v>
      </c>
      <c r="DA16" s="44">
        <v>1</v>
      </c>
      <c r="DB16" s="44">
        <v>1</v>
      </c>
      <c r="DC16" s="44">
        <v>4.7</v>
      </c>
      <c r="DD16" s="44">
        <v>1.3001077000000001</v>
      </c>
      <c r="DE16" s="44">
        <v>3103</v>
      </c>
      <c r="DF16" s="44">
        <v>23</v>
      </c>
      <c r="DG16" s="44">
        <v>0</v>
      </c>
      <c r="DH16" s="44">
        <v>0</v>
      </c>
      <c r="DI16" s="36"/>
      <c r="DJ16" s="39" t="s">
        <v>69</v>
      </c>
      <c r="DK16" s="45">
        <v>0</v>
      </c>
      <c r="DN16" s="44">
        <v>8</v>
      </c>
      <c r="DO16" s="44">
        <v>1</v>
      </c>
      <c r="DP16" s="44">
        <v>1</v>
      </c>
      <c r="DQ16" s="44">
        <v>4.7</v>
      </c>
      <c r="DR16" s="44">
        <v>1.3001077000000001</v>
      </c>
      <c r="DS16" s="44">
        <v>3103</v>
      </c>
      <c r="DT16" s="44">
        <v>23</v>
      </c>
      <c r="DU16" s="44">
        <v>0</v>
      </c>
      <c r="DV16" s="44">
        <v>0</v>
      </c>
      <c r="DW16" s="36"/>
      <c r="DX16" s="39" t="s">
        <v>69</v>
      </c>
      <c r="DY16" s="45">
        <v>0</v>
      </c>
      <c r="EB16" s="44">
        <v>8</v>
      </c>
      <c r="EC16" s="44">
        <v>1</v>
      </c>
      <c r="ED16" s="44">
        <v>1</v>
      </c>
      <c r="EE16" s="44">
        <v>4.7</v>
      </c>
      <c r="EF16" s="44">
        <v>1.3001077000000001</v>
      </c>
      <c r="EG16" s="44">
        <v>3103</v>
      </c>
      <c r="EH16" s="44">
        <v>23</v>
      </c>
      <c r="EI16" s="44">
        <v>0</v>
      </c>
      <c r="EJ16" s="44">
        <v>0</v>
      </c>
      <c r="EK16" s="36"/>
      <c r="EL16" s="39" t="s">
        <v>69</v>
      </c>
      <c r="EM16" s="45">
        <v>0</v>
      </c>
    </row>
    <row r="17" spans="4:143" ht="15.3" x14ac:dyDescent="0.45">
      <c r="D17" s="44">
        <v>9</v>
      </c>
      <c r="E17" s="44">
        <v>1</v>
      </c>
      <c r="F17" s="44">
        <v>1</v>
      </c>
      <c r="G17" s="44">
        <v>4.3642968</v>
      </c>
      <c r="H17" s="44">
        <v>-1.3498044</v>
      </c>
      <c r="I17" s="44">
        <v>3000</v>
      </c>
      <c r="J17" s="44">
        <v>23</v>
      </c>
      <c r="K17" s="44">
        <v>0</v>
      </c>
      <c r="L17" s="44">
        <v>0</v>
      </c>
      <c r="M17" s="36"/>
      <c r="N17" s="36"/>
      <c r="P17" s="39" t="s">
        <v>70</v>
      </c>
      <c r="Q17" s="45">
        <v>0.9</v>
      </c>
      <c r="T17" s="44">
        <v>9</v>
      </c>
      <c r="U17" s="44">
        <v>1</v>
      </c>
      <c r="V17" s="44">
        <v>1</v>
      </c>
      <c r="W17" s="44">
        <v>4.3642968</v>
      </c>
      <c r="X17" s="44">
        <v>-1.3498044</v>
      </c>
      <c r="Y17" s="44">
        <v>5080</v>
      </c>
      <c r="Z17" s="44">
        <v>23</v>
      </c>
      <c r="AA17" s="44">
        <v>0</v>
      </c>
      <c r="AB17" s="44">
        <v>0</v>
      </c>
      <c r="AC17" s="36"/>
      <c r="AD17" s="39" t="s">
        <v>70</v>
      </c>
      <c r="AE17" s="45">
        <v>0.9</v>
      </c>
      <c r="AH17" s="44">
        <v>9</v>
      </c>
      <c r="AI17" s="44">
        <v>3</v>
      </c>
      <c r="AJ17" s="44">
        <v>4</v>
      </c>
      <c r="AK17" s="44">
        <v>5</v>
      </c>
      <c r="AL17" s="44">
        <v>-1.3498044</v>
      </c>
      <c r="AM17" s="44">
        <v>60</v>
      </c>
      <c r="AN17" s="44">
        <v>23</v>
      </c>
      <c r="AO17" s="44">
        <v>0</v>
      </c>
      <c r="AP17" s="44">
        <v>0</v>
      </c>
      <c r="AQ17" s="36"/>
      <c r="AR17" s="39" t="s">
        <v>70</v>
      </c>
      <c r="AS17" s="45">
        <v>2</v>
      </c>
      <c r="AV17" s="44">
        <v>9</v>
      </c>
      <c r="AW17" s="44">
        <v>1</v>
      </c>
      <c r="AX17" s="44">
        <v>1</v>
      </c>
      <c r="AY17" s="44">
        <v>4.3642968</v>
      </c>
      <c r="AZ17" s="44">
        <v>-1.3498044</v>
      </c>
      <c r="BA17" s="44">
        <v>3103</v>
      </c>
      <c r="BB17" s="44">
        <v>23</v>
      </c>
      <c r="BC17" s="44">
        <v>0</v>
      </c>
      <c r="BD17" s="44">
        <v>0</v>
      </c>
      <c r="BE17" s="36"/>
      <c r="BF17" s="39" t="s">
        <v>70</v>
      </c>
      <c r="BG17" s="45">
        <v>0.9</v>
      </c>
      <c r="BJ17" s="44">
        <v>9</v>
      </c>
      <c r="BK17" s="44">
        <v>1</v>
      </c>
      <c r="BL17" s="44">
        <v>1</v>
      </c>
      <c r="BM17" s="44">
        <v>4.3642968</v>
      </c>
      <c r="BN17" s="44">
        <v>-1.3498044</v>
      </c>
      <c r="BO17" s="44">
        <v>3103</v>
      </c>
      <c r="BP17" s="44">
        <v>23</v>
      </c>
      <c r="BQ17" s="44">
        <v>0</v>
      </c>
      <c r="BR17" s="44">
        <v>0</v>
      </c>
      <c r="BS17" s="36"/>
      <c r="BT17" s="39" t="s">
        <v>70</v>
      </c>
      <c r="BU17" s="45">
        <v>0.9</v>
      </c>
      <c r="BX17" s="44">
        <v>9</v>
      </c>
      <c r="BY17" s="44">
        <v>1</v>
      </c>
      <c r="BZ17" s="44">
        <v>1</v>
      </c>
      <c r="CA17" s="44">
        <v>4.3642968</v>
      </c>
      <c r="CB17" s="44">
        <v>-1.3498044</v>
      </c>
      <c r="CC17" s="44">
        <v>3103</v>
      </c>
      <c r="CD17" s="44">
        <v>23</v>
      </c>
      <c r="CE17" s="44">
        <v>0</v>
      </c>
      <c r="CF17" s="44">
        <v>0</v>
      </c>
      <c r="CG17" s="36"/>
      <c r="CH17" s="39" t="s">
        <v>70</v>
      </c>
      <c r="CI17" s="45">
        <v>0.9</v>
      </c>
      <c r="CL17" s="44">
        <v>9</v>
      </c>
      <c r="CM17" s="44">
        <v>1</v>
      </c>
      <c r="CN17" s="44">
        <v>1</v>
      </c>
      <c r="CO17" s="44">
        <v>4.3642968</v>
      </c>
      <c r="CP17" s="44">
        <v>-1.3498044</v>
      </c>
      <c r="CQ17" s="44">
        <v>3103</v>
      </c>
      <c r="CR17" s="44">
        <v>23</v>
      </c>
      <c r="CS17" s="44">
        <v>0</v>
      </c>
      <c r="CT17" s="44">
        <v>0</v>
      </c>
      <c r="CU17" s="36"/>
      <c r="CV17" s="39" t="s">
        <v>70</v>
      </c>
      <c r="CW17" s="45">
        <v>0.9</v>
      </c>
      <c r="CZ17" s="44">
        <v>9</v>
      </c>
      <c r="DA17" s="44">
        <v>1</v>
      </c>
      <c r="DB17" s="44">
        <v>1</v>
      </c>
      <c r="DC17" s="44">
        <v>4.3642968</v>
      </c>
      <c r="DD17" s="44">
        <v>-1.3498044</v>
      </c>
      <c r="DE17" s="44">
        <v>3103</v>
      </c>
      <c r="DF17" s="44">
        <v>23</v>
      </c>
      <c r="DG17" s="44">
        <v>0</v>
      </c>
      <c r="DH17" s="44">
        <v>0</v>
      </c>
      <c r="DI17" s="36"/>
      <c r="DJ17" s="39" t="s">
        <v>70</v>
      </c>
      <c r="DK17" s="45">
        <v>0.9</v>
      </c>
      <c r="DN17" s="44">
        <v>9</v>
      </c>
      <c r="DO17" s="44">
        <v>1</v>
      </c>
      <c r="DP17" s="44">
        <v>1</v>
      </c>
      <c r="DQ17" s="44">
        <v>4.3642968</v>
      </c>
      <c r="DR17" s="44">
        <v>-1.3498044</v>
      </c>
      <c r="DS17" s="44">
        <v>3103</v>
      </c>
      <c r="DT17" s="44">
        <v>23</v>
      </c>
      <c r="DU17" s="44">
        <v>0</v>
      </c>
      <c r="DV17" s="44">
        <v>0</v>
      </c>
      <c r="DW17" s="36"/>
      <c r="DX17" s="39" t="s">
        <v>70</v>
      </c>
      <c r="DY17" s="45">
        <v>0.9</v>
      </c>
      <c r="EB17" s="44">
        <v>9</v>
      </c>
      <c r="EC17" s="44">
        <v>1</v>
      </c>
      <c r="ED17" s="44">
        <v>1</v>
      </c>
      <c r="EE17" s="44">
        <v>4.3642968</v>
      </c>
      <c r="EF17" s="44">
        <v>-1.3498044</v>
      </c>
      <c r="EG17" s="44">
        <v>3103</v>
      </c>
      <c r="EH17" s="44">
        <v>23</v>
      </c>
      <c r="EI17" s="44">
        <v>0</v>
      </c>
      <c r="EJ17" s="44">
        <v>0</v>
      </c>
      <c r="EK17" s="36"/>
      <c r="EL17" s="39" t="s">
        <v>70</v>
      </c>
      <c r="EM17" s="45">
        <v>0.9</v>
      </c>
    </row>
    <row r="18" spans="4:143" ht="15.3" x14ac:dyDescent="0.45">
      <c r="D18" s="44">
        <v>10</v>
      </c>
      <c r="E18" s="44">
        <v>1</v>
      </c>
      <c r="F18" s="44">
        <v>1</v>
      </c>
      <c r="G18" s="44">
        <v>0.1</v>
      </c>
      <c r="H18" s="44">
        <v>1.3001179999999999</v>
      </c>
      <c r="I18" s="44">
        <v>3000</v>
      </c>
      <c r="J18" s="44">
        <v>23</v>
      </c>
      <c r="K18" s="44">
        <v>0</v>
      </c>
      <c r="L18" s="44">
        <v>0</v>
      </c>
      <c r="M18" s="36"/>
      <c r="N18" s="36"/>
      <c r="P18" s="39" t="s">
        <v>71</v>
      </c>
      <c r="Q18" s="45">
        <v>0.02</v>
      </c>
      <c r="T18" s="44">
        <v>10</v>
      </c>
      <c r="U18" s="44">
        <v>1</v>
      </c>
      <c r="V18" s="44">
        <v>1</v>
      </c>
      <c r="W18" s="44">
        <v>0.1</v>
      </c>
      <c r="X18" s="44">
        <v>1.3001179999999999</v>
      </c>
      <c r="Y18" s="44">
        <v>5080</v>
      </c>
      <c r="Z18" s="44">
        <v>23</v>
      </c>
      <c r="AA18" s="44">
        <v>0</v>
      </c>
      <c r="AB18" s="44">
        <v>0</v>
      </c>
      <c r="AC18" s="36"/>
      <c r="AD18" s="39" t="s">
        <v>71</v>
      </c>
      <c r="AE18" s="45">
        <v>0.02</v>
      </c>
      <c r="AH18" s="44">
        <v>10</v>
      </c>
      <c r="AI18" s="44">
        <v>3</v>
      </c>
      <c r="AJ18" s="44">
        <v>4</v>
      </c>
      <c r="AK18" s="44">
        <v>5</v>
      </c>
      <c r="AL18" s="44">
        <v>1.3001179999999999</v>
      </c>
      <c r="AM18" s="44">
        <v>60</v>
      </c>
      <c r="AN18" s="44">
        <v>23</v>
      </c>
      <c r="AO18" s="44">
        <v>0</v>
      </c>
      <c r="AP18" s="44">
        <v>0</v>
      </c>
      <c r="AQ18" s="36"/>
      <c r="AR18" s="39" t="s">
        <v>71</v>
      </c>
      <c r="AS18" s="45">
        <v>2</v>
      </c>
      <c r="AV18" s="44">
        <v>10</v>
      </c>
      <c r="AW18" s="44">
        <v>1</v>
      </c>
      <c r="AX18" s="44">
        <v>1</v>
      </c>
      <c r="AY18" s="44">
        <v>0.1</v>
      </c>
      <c r="AZ18" s="44">
        <v>1.3001179999999999</v>
      </c>
      <c r="BA18" s="44">
        <v>3103</v>
      </c>
      <c r="BB18" s="44">
        <v>23</v>
      </c>
      <c r="BC18" s="44">
        <v>0</v>
      </c>
      <c r="BD18" s="44">
        <v>0</v>
      </c>
      <c r="BE18" s="36"/>
      <c r="BF18" s="39" t="s">
        <v>71</v>
      </c>
      <c r="BG18" s="45">
        <v>0.02</v>
      </c>
      <c r="BJ18" s="44">
        <v>10</v>
      </c>
      <c r="BK18" s="44">
        <v>1</v>
      </c>
      <c r="BL18" s="44">
        <v>1</v>
      </c>
      <c r="BM18" s="44">
        <v>0.1</v>
      </c>
      <c r="BN18" s="44">
        <v>1.3001179999999999</v>
      </c>
      <c r="BO18" s="44">
        <v>3103</v>
      </c>
      <c r="BP18" s="44">
        <v>23</v>
      </c>
      <c r="BQ18" s="44">
        <v>0</v>
      </c>
      <c r="BR18" s="44">
        <v>0</v>
      </c>
      <c r="BS18" s="36"/>
      <c r="BT18" s="39" t="s">
        <v>71</v>
      </c>
      <c r="BU18" s="45">
        <v>0.02</v>
      </c>
      <c r="BX18" s="44">
        <v>10</v>
      </c>
      <c r="BY18" s="44">
        <v>1</v>
      </c>
      <c r="BZ18" s="44">
        <v>1</v>
      </c>
      <c r="CA18" s="44">
        <v>0.1</v>
      </c>
      <c r="CB18" s="44">
        <v>1.3001179999999999</v>
      </c>
      <c r="CC18" s="44">
        <v>3103</v>
      </c>
      <c r="CD18" s="44">
        <v>23</v>
      </c>
      <c r="CE18" s="44">
        <v>0</v>
      </c>
      <c r="CF18" s="44">
        <v>0</v>
      </c>
      <c r="CG18" s="36"/>
      <c r="CH18" s="39" t="s">
        <v>71</v>
      </c>
      <c r="CI18" s="45">
        <v>0.02</v>
      </c>
      <c r="CL18" s="44">
        <v>10</v>
      </c>
      <c r="CM18" s="44">
        <v>1</v>
      </c>
      <c r="CN18" s="44">
        <v>1</v>
      </c>
      <c r="CO18" s="44">
        <v>0.1</v>
      </c>
      <c r="CP18" s="44">
        <v>1.3001179999999999</v>
      </c>
      <c r="CQ18" s="44">
        <v>3103</v>
      </c>
      <c r="CR18" s="44">
        <v>23</v>
      </c>
      <c r="CS18" s="44">
        <v>0</v>
      </c>
      <c r="CT18" s="44">
        <v>0</v>
      </c>
      <c r="CU18" s="36"/>
      <c r="CV18" s="39" t="s">
        <v>71</v>
      </c>
      <c r="CW18" s="45">
        <v>0.02</v>
      </c>
      <c r="CZ18" s="44">
        <v>10</v>
      </c>
      <c r="DA18" s="44">
        <v>1</v>
      </c>
      <c r="DB18" s="44">
        <v>1</v>
      </c>
      <c r="DC18" s="44">
        <v>0.1</v>
      </c>
      <c r="DD18" s="44">
        <v>1.3001179999999999</v>
      </c>
      <c r="DE18" s="44">
        <v>3103</v>
      </c>
      <c r="DF18" s="44">
        <v>23</v>
      </c>
      <c r="DG18" s="44">
        <v>0</v>
      </c>
      <c r="DH18" s="44">
        <v>0</v>
      </c>
      <c r="DI18" s="36"/>
      <c r="DJ18" s="39" t="s">
        <v>71</v>
      </c>
      <c r="DK18" s="45">
        <v>0.02</v>
      </c>
      <c r="DN18" s="44">
        <v>10</v>
      </c>
      <c r="DO18" s="44">
        <v>1</v>
      </c>
      <c r="DP18" s="44">
        <v>1</v>
      </c>
      <c r="DQ18" s="44">
        <v>0.1</v>
      </c>
      <c r="DR18" s="44">
        <v>1.3001179999999999</v>
      </c>
      <c r="DS18" s="44">
        <v>3103</v>
      </c>
      <c r="DT18" s="44">
        <v>23</v>
      </c>
      <c r="DU18" s="44">
        <v>0</v>
      </c>
      <c r="DV18" s="44">
        <v>0</v>
      </c>
      <c r="DW18" s="36"/>
      <c r="DX18" s="39" t="s">
        <v>71</v>
      </c>
      <c r="DY18" s="45">
        <v>0.02</v>
      </c>
      <c r="EB18" s="44">
        <v>10</v>
      </c>
      <c r="EC18" s="44">
        <v>1</v>
      </c>
      <c r="ED18" s="44">
        <v>1</v>
      </c>
      <c r="EE18" s="44">
        <v>0.1</v>
      </c>
      <c r="EF18" s="44">
        <v>1.3001179999999999</v>
      </c>
      <c r="EG18" s="44">
        <v>3103</v>
      </c>
      <c r="EH18" s="44">
        <v>23</v>
      </c>
      <c r="EI18" s="44">
        <v>0</v>
      </c>
      <c r="EJ18" s="44">
        <v>0</v>
      </c>
      <c r="EK18" s="36"/>
      <c r="EL18" s="39" t="s">
        <v>71</v>
      </c>
      <c r="EM18" s="45">
        <v>0.02</v>
      </c>
    </row>
    <row r="19" spans="4:143" ht="15.3" x14ac:dyDescent="0.45">
      <c r="D19" s="44">
        <v>11</v>
      </c>
      <c r="E19" s="44">
        <v>1</v>
      </c>
      <c r="F19" s="44">
        <v>1</v>
      </c>
      <c r="G19" s="44">
        <v>-0.23246250000000002</v>
      </c>
      <c r="H19" s="44">
        <v>-1.3497992999999999</v>
      </c>
      <c r="I19" s="44">
        <v>3000</v>
      </c>
      <c r="J19" s="44">
        <v>23</v>
      </c>
      <c r="K19" s="44">
        <v>0</v>
      </c>
      <c r="L19" s="44">
        <v>0</v>
      </c>
      <c r="M19" s="36"/>
      <c r="N19" s="36"/>
      <c r="P19" s="39" t="s">
        <v>72</v>
      </c>
      <c r="Q19" s="45">
        <v>0.85</v>
      </c>
      <c r="T19" s="44">
        <v>11</v>
      </c>
      <c r="U19" s="44">
        <v>1</v>
      </c>
      <c r="V19" s="44">
        <v>1</v>
      </c>
      <c r="W19" s="44">
        <v>-0.23246250000000002</v>
      </c>
      <c r="X19" s="44">
        <v>-1.3497992999999999</v>
      </c>
      <c r="Y19" s="44">
        <v>5080</v>
      </c>
      <c r="Z19" s="44">
        <v>23</v>
      </c>
      <c r="AA19" s="44">
        <v>0</v>
      </c>
      <c r="AB19" s="44">
        <v>0</v>
      </c>
      <c r="AC19" s="36"/>
      <c r="AD19" s="39" t="s">
        <v>72</v>
      </c>
      <c r="AE19" s="45">
        <v>0.85</v>
      </c>
      <c r="AH19" s="44">
        <v>11</v>
      </c>
      <c r="AI19" s="44">
        <v>3</v>
      </c>
      <c r="AJ19" s="44">
        <v>4</v>
      </c>
      <c r="AK19" s="44">
        <v>5</v>
      </c>
      <c r="AL19" s="44">
        <v>-1.3497992999999999</v>
      </c>
      <c r="AM19" s="44">
        <v>60</v>
      </c>
      <c r="AN19" s="44">
        <v>23</v>
      </c>
      <c r="AO19" s="44">
        <v>0</v>
      </c>
      <c r="AP19" s="44">
        <v>0</v>
      </c>
      <c r="AQ19" s="36"/>
      <c r="AR19" s="39" t="s">
        <v>72</v>
      </c>
      <c r="AS19" s="45">
        <v>2</v>
      </c>
      <c r="AV19" s="44">
        <v>11</v>
      </c>
      <c r="AW19" s="44">
        <v>1</v>
      </c>
      <c r="AX19" s="44">
        <v>1</v>
      </c>
      <c r="AY19" s="44">
        <v>-0.23246250000000002</v>
      </c>
      <c r="AZ19" s="44">
        <v>-1.3497992999999999</v>
      </c>
      <c r="BA19" s="44">
        <v>3103</v>
      </c>
      <c r="BB19" s="44">
        <v>23</v>
      </c>
      <c r="BC19" s="44">
        <v>0</v>
      </c>
      <c r="BD19" s="44">
        <v>0</v>
      </c>
      <c r="BE19" s="36"/>
      <c r="BF19" s="39" t="s">
        <v>72</v>
      </c>
      <c r="BG19" s="45">
        <v>0.85</v>
      </c>
      <c r="BJ19" s="44">
        <v>11</v>
      </c>
      <c r="BK19" s="44">
        <v>1</v>
      </c>
      <c r="BL19" s="44">
        <v>1</v>
      </c>
      <c r="BM19" s="44">
        <v>-0.23246250000000002</v>
      </c>
      <c r="BN19" s="44">
        <v>-1.3497992999999999</v>
      </c>
      <c r="BO19" s="44">
        <v>3103</v>
      </c>
      <c r="BP19" s="44">
        <v>23</v>
      </c>
      <c r="BQ19" s="44">
        <v>0</v>
      </c>
      <c r="BR19" s="44">
        <v>0</v>
      </c>
      <c r="BS19" s="36"/>
      <c r="BT19" s="39" t="s">
        <v>72</v>
      </c>
      <c r="BU19" s="45">
        <v>0.85</v>
      </c>
      <c r="BX19" s="44">
        <v>11</v>
      </c>
      <c r="BY19" s="44">
        <v>1</v>
      </c>
      <c r="BZ19" s="44">
        <v>1</v>
      </c>
      <c r="CA19" s="44">
        <v>-0.23246250000000002</v>
      </c>
      <c r="CB19" s="44">
        <v>-1.3497992999999999</v>
      </c>
      <c r="CC19" s="44">
        <v>3103</v>
      </c>
      <c r="CD19" s="44">
        <v>23</v>
      </c>
      <c r="CE19" s="44">
        <v>0</v>
      </c>
      <c r="CF19" s="44">
        <v>0</v>
      </c>
      <c r="CG19" s="36"/>
      <c r="CH19" s="39" t="s">
        <v>72</v>
      </c>
      <c r="CI19" s="45">
        <v>0.85</v>
      </c>
      <c r="CL19" s="44">
        <v>11</v>
      </c>
      <c r="CM19" s="44">
        <v>1</v>
      </c>
      <c r="CN19" s="44">
        <v>1</v>
      </c>
      <c r="CO19" s="44">
        <v>-0.23246250000000002</v>
      </c>
      <c r="CP19" s="44">
        <v>-1.3497992999999999</v>
      </c>
      <c r="CQ19" s="44">
        <v>3103</v>
      </c>
      <c r="CR19" s="44">
        <v>23</v>
      </c>
      <c r="CS19" s="44">
        <v>0</v>
      </c>
      <c r="CT19" s="44">
        <v>0</v>
      </c>
      <c r="CU19" s="36"/>
      <c r="CV19" s="39" t="s">
        <v>72</v>
      </c>
      <c r="CW19" s="45">
        <v>0.85</v>
      </c>
      <c r="CZ19" s="44">
        <v>11</v>
      </c>
      <c r="DA19" s="44">
        <v>1</v>
      </c>
      <c r="DB19" s="44">
        <v>1</v>
      </c>
      <c r="DC19" s="44">
        <v>-0.23246250000000002</v>
      </c>
      <c r="DD19" s="44">
        <v>-1.3497992999999999</v>
      </c>
      <c r="DE19" s="44">
        <v>3103</v>
      </c>
      <c r="DF19" s="44">
        <v>23</v>
      </c>
      <c r="DG19" s="44">
        <v>0</v>
      </c>
      <c r="DH19" s="44">
        <v>0</v>
      </c>
      <c r="DI19" s="36"/>
      <c r="DJ19" s="39" t="s">
        <v>72</v>
      </c>
      <c r="DK19" s="45">
        <v>0.85</v>
      </c>
      <c r="DN19" s="44">
        <v>11</v>
      </c>
      <c r="DO19" s="44">
        <v>1</v>
      </c>
      <c r="DP19" s="44">
        <v>1</v>
      </c>
      <c r="DQ19" s="44">
        <v>-0.23246250000000002</v>
      </c>
      <c r="DR19" s="44">
        <v>-1.3497992999999999</v>
      </c>
      <c r="DS19" s="44">
        <v>3103</v>
      </c>
      <c r="DT19" s="44">
        <v>23</v>
      </c>
      <c r="DU19" s="44">
        <v>0</v>
      </c>
      <c r="DV19" s="44">
        <v>0</v>
      </c>
      <c r="DW19" s="36"/>
      <c r="DX19" s="39" t="s">
        <v>72</v>
      </c>
      <c r="DY19" s="45">
        <v>0.85</v>
      </c>
      <c r="EB19" s="44">
        <v>11</v>
      </c>
      <c r="EC19" s="44">
        <v>1</v>
      </c>
      <c r="ED19" s="44">
        <v>1</v>
      </c>
      <c r="EE19" s="44">
        <v>-0.23246250000000002</v>
      </c>
      <c r="EF19" s="44">
        <v>-1.3497992999999999</v>
      </c>
      <c r="EG19" s="44">
        <v>3103</v>
      </c>
      <c r="EH19" s="44">
        <v>23</v>
      </c>
      <c r="EI19" s="44">
        <v>0</v>
      </c>
      <c r="EJ19" s="44">
        <v>0</v>
      </c>
      <c r="EK19" s="36"/>
      <c r="EL19" s="39" t="s">
        <v>72</v>
      </c>
      <c r="EM19" s="45">
        <v>0.85</v>
      </c>
    </row>
    <row r="20" spans="4:143" ht="15.3" x14ac:dyDescent="0.45">
      <c r="D20" s="44">
        <v>12</v>
      </c>
      <c r="E20" s="44">
        <v>1</v>
      </c>
      <c r="F20" s="44">
        <v>1</v>
      </c>
      <c r="G20" s="44">
        <v>2.0642968000000002</v>
      </c>
      <c r="H20" s="44">
        <v>-1.3497992999999999</v>
      </c>
      <c r="I20" s="44">
        <v>3000</v>
      </c>
      <c r="J20" s="44">
        <v>23</v>
      </c>
      <c r="K20" s="44">
        <v>0</v>
      </c>
      <c r="L20" s="44">
        <v>0</v>
      </c>
      <c r="M20" s="36"/>
      <c r="N20" s="36"/>
      <c r="P20" s="39" t="s">
        <v>45</v>
      </c>
      <c r="Q20" s="45">
        <v>20</v>
      </c>
      <c r="T20" s="44">
        <v>12</v>
      </c>
      <c r="U20" s="44">
        <v>1</v>
      </c>
      <c r="V20" s="44">
        <v>1</v>
      </c>
      <c r="W20" s="44">
        <v>2.0642968000000002</v>
      </c>
      <c r="X20" s="44">
        <v>-1.3497992999999999</v>
      </c>
      <c r="Y20" s="44">
        <v>5080</v>
      </c>
      <c r="Z20" s="44">
        <v>23</v>
      </c>
      <c r="AA20" s="44">
        <v>0</v>
      </c>
      <c r="AB20" s="44">
        <v>0</v>
      </c>
      <c r="AC20" s="36"/>
      <c r="AD20" s="39" t="s">
        <v>45</v>
      </c>
      <c r="AE20" s="45">
        <v>20</v>
      </c>
      <c r="AH20" s="44">
        <v>12</v>
      </c>
      <c r="AI20" s="44">
        <v>3</v>
      </c>
      <c r="AJ20" s="44">
        <v>4</v>
      </c>
      <c r="AK20" s="44">
        <v>5</v>
      </c>
      <c r="AL20" s="44">
        <v>-1.3497992999999999</v>
      </c>
      <c r="AM20" s="44">
        <v>60</v>
      </c>
      <c r="AN20" s="44">
        <v>23</v>
      </c>
      <c r="AO20" s="44">
        <v>0</v>
      </c>
      <c r="AP20" s="44">
        <v>0</v>
      </c>
      <c r="AQ20" s="36"/>
      <c r="AR20" s="39" t="s">
        <v>45</v>
      </c>
      <c r="AS20" s="45">
        <v>2</v>
      </c>
      <c r="AV20" s="44">
        <v>12</v>
      </c>
      <c r="AW20" s="44">
        <v>1</v>
      </c>
      <c r="AX20" s="44">
        <v>1</v>
      </c>
      <c r="AY20" s="44">
        <v>2.0642968000000002</v>
      </c>
      <c r="AZ20" s="44">
        <v>-1.3497992999999999</v>
      </c>
      <c r="BA20" s="44">
        <v>3103</v>
      </c>
      <c r="BB20" s="44">
        <v>23</v>
      </c>
      <c r="BC20" s="44">
        <v>0</v>
      </c>
      <c r="BD20" s="44">
        <v>0</v>
      </c>
      <c r="BE20" s="36"/>
      <c r="BF20" s="39" t="s">
        <v>45</v>
      </c>
      <c r="BG20" s="45">
        <v>20</v>
      </c>
      <c r="BJ20" s="44">
        <v>12</v>
      </c>
      <c r="BK20" s="44">
        <v>1</v>
      </c>
      <c r="BL20" s="44">
        <v>1</v>
      </c>
      <c r="BM20" s="44">
        <v>2.0642968000000002</v>
      </c>
      <c r="BN20" s="44">
        <v>-1.3497992999999999</v>
      </c>
      <c r="BO20" s="44">
        <v>3103</v>
      </c>
      <c r="BP20" s="44">
        <v>23</v>
      </c>
      <c r="BQ20" s="44">
        <v>0</v>
      </c>
      <c r="BR20" s="44">
        <v>0</v>
      </c>
      <c r="BS20" s="36"/>
      <c r="BT20" s="39" t="s">
        <v>45</v>
      </c>
      <c r="BU20" s="45">
        <v>20</v>
      </c>
      <c r="BX20" s="44">
        <v>12</v>
      </c>
      <c r="BY20" s="44">
        <v>1</v>
      </c>
      <c r="BZ20" s="44">
        <v>1</v>
      </c>
      <c r="CA20" s="44">
        <v>2.0642968000000002</v>
      </c>
      <c r="CB20" s="44">
        <v>-1.3497992999999999</v>
      </c>
      <c r="CC20" s="44">
        <v>3103</v>
      </c>
      <c r="CD20" s="44">
        <v>23</v>
      </c>
      <c r="CE20" s="44">
        <v>0</v>
      </c>
      <c r="CF20" s="44">
        <v>0</v>
      </c>
      <c r="CG20" s="36"/>
      <c r="CH20" s="39" t="s">
        <v>45</v>
      </c>
      <c r="CI20" s="45">
        <v>20</v>
      </c>
      <c r="CL20" s="44">
        <v>12</v>
      </c>
      <c r="CM20" s="44">
        <v>1</v>
      </c>
      <c r="CN20" s="44">
        <v>1</v>
      </c>
      <c r="CO20" s="44">
        <v>2.0642968000000002</v>
      </c>
      <c r="CP20" s="44">
        <v>-1.3497992999999999</v>
      </c>
      <c r="CQ20" s="44">
        <v>3103</v>
      </c>
      <c r="CR20" s="44">
        <v>23</v>
      </c>
      <c r="CS20" s="44">
        <v>0</v>
      </c>
      <c r="CT20" s="44">
        <v>0</v>
      </c>
      <c r="CU20" s="36"/>
      <c r="CV20" s="39" t="s">
        <v>45</v>
      </c>
      <c r="CW20" s="45">
        <v>20</v>
      </c>
      <c r="CZ20" s="44">
        <v>12</v>
      </c>
      <c r="DA20" s="44">
        <v>1</v>
      </c>
      <c r="DB20" s="44">
        <v>1</v>
      </c>
      <c r="DC20" s="44">
        <v>2.0642968000000002</v>
      </c>
      <c r="DD20" s="44">
        <v>-1.3497992999999999</v>
      </c>
      <c r="DE20" s="44">
        <v>3103</v>
      </c>
      <c r="DF20" s="44">
        <v>23</v>
      </c>
      <c r="DG20" s="44">
        <v>0</v>
      </c>
      <c r="DH20" s="44">
        <v>0</v>
      </c>
      <c r="DI20" s="36"/>
      <c r="DJ20" s="39" t="s">
        <v>45</v>
      </c>
      <c r="DK20" s="45">
        <v>20</v>
      </c>
      <c r="DN20" s="44">
        <v>12</v>
      </c>
      <c r="DO20" s="44">
        <v>1</v>
      </c>
      <c r="DP20" s="44">
        <v>1</v>
      </c>
      <c r="DQ20" s="44">
        <v>2.0642968000000002</v>
      </c>
      <c r="DR20" s="44">
        <v>-1.3497992999999999</v>
      </c>
      <c r="DS20" s="44">
        <v>3103</v>
      </c>
      <c r="DT20" s="44">
        <v>23</v>
      </c>
      <c r="DU20" s="44">
        <v>0</v>
      </c>
      <c r="DV20" s="44">
        <v>0</v>
      </c>
      <c r="DW20" s="36"/>
      <c r="DX20" s="39" t="s">
        <v>45</v>
      </c>
      <c r="DY20" s="45">
        <v>20</v>
      </c>
      <c r="EB20" s="44">
        <v>12</v>
      </c>
      <c r="EC20" s="44">
        <v>1</v>
      </c>
      <c r="ED20" s="44">
        <v>1</v>
      </c>
      <c r="EE20" s="44">
        <v>2.0642968000000002</v>
      </c>
      <c r="EF20" s="44">
        <v>-1.3497992999999999</v>
      </c>
      <c r="EG20" s="44">
        <v>3103</v>
      </c>
      <c r="EH20" s="44">
        <v>23</v>
      </c>
      <c r="EI20" s="44">
        <v>0</v>
      </c>
      <c r="EJ20" s="44">
        <v>0</v>
      </c>
      <c r="EK20" s="36"/>
      <c r="EL20" s="39" t="s">
        <v>45</v>
      </c>
      <c r="EM20" s="45">
        <v>20</v>
      </c>
    </row>
    <row r="21" spans="4:143" ht="15.3" x14ac:dyDescent="0.45">
      <c r="D21" s="44">
        <v>13</v>
      </c>
      <c r="E21" s="44">
        <v>1</v>
      </c>
      <c r="F21" s="44">
        <v>1</v>
      </c>
      <c r="G21">
        <v>-4.12</v>
      </c>
      <c r="H21">
        <v>-1.98</v>
      </c>
      <c r="I21" s="44">
        <v>3000</v>
      </c>
      <c r="J21" s="44">
        <v>23</v>
      </c>
      <c r="K21" s="44">
        <v>0</v>
      </c>
      <c r="L21" s="44">
        <v>0</v>
      </c>
      <c r="P21" s="57" t="s">
        <v>114</v>
      </c>
      <c r="Q21" s="45">
        <v>2</v>
      </c>
      <c r="T21" s="44"/>
      <c r="U21" s="44"/>
      <c r="V21" s="44"/>
      <c r="W21" s="44"/>
      <c r="X21" s="44"/>
      <c r="Y21" s="44"/>
      <c r="Z21" s="44"/>
      <c r="AA21" s="44"/>
      <c r="AB21" s="44"/>
      <c r="AD21" s="57" t="s">
        <v>114</v>
      </c>
      <c r="AE21" s="45">
        <v>2</v>
      </c>
      <c r="AR21" s="57" t="s">
        <v>114</v>
      </c>
      <c r="AS21" s="45">
        <v>2</v>
      </c>
      <c r="BF21" s="57" t="s">
        <v>114</v>
      </c>
      <c r="BG21" s="45">
        <v>2</v>
      </c>
      <c r="BT21" s="57" t="s">
        <v>114</v>
      </c>
      <c r="BU21" s="45">
        <v>2</v>
      </c>
      <c r="CH21" s="57" t="s">
        <v>114</v>
      </c>
      <c r="CI21" s="45">
        <v>2</v>
      </c>
      <c r="CV21" s="57" t="s">
        <v>114</v>
      </c>
      <c r="CW21" s="45">
        <v>2</v>
      </c>
      <c r="DJ21" s="57" t="s">
        <v>114</v>
      </c>
      <c r="DK21" s="45">
        <v>2</v>
      </c>
      <c r="DX21" s="57" t="s">
        <v>114</v>
      </c>
      <c r="DY21" s="45">
        <v>2</v>
      </c>
      <c r="EL21" s="57" t="s">
        <v>114</v>
      </c>
      <c r="EM21" s="45">
        <v>2</v>
      </c>
    </row>
    <row r="22" spans="4:143" ht="15.3" x14ac:dyDescent="0.45">
      <c r="D22" s="44">
        <v>14</v>
      </c>
      <c r="E22" s="44">
        <v>1</v>
      </c>
      <c r="F22" s="44">
        <v>1</v>
      </c>
      <c r="G22">
        <v>-3.55</v>
      </c>
      <c r="H22">
        <v>1.62</v>
      </c>
      <c r="I22" s="44">
        <v>3000</v>
      </c>
      <c r="J22" s="44">
        <v>23</v>
      </c>
      <c r="K22" s="44">
        <v>0</v>
      </c>
      <c r="L22" s="44">
        <v>0</v>
      </c>
      <c r="P22" s="57" t="s">
        <v>115</v>
      </c>
      <c r="Q22" s="45">
        <v>2</v>
      </c>
      <c r="T22" s="44"/>
      <c r="U22" s="44"/>
      <c r="V22" s="44"/>
      <c r="W22" s="44"/>
      <c r="X22" s="44"/>
      <c r="Y22" s="44"/>
      <c r="Z22" s="44"/>
      <c r="AA22" s="44"/>
      <c r="AB22" s="44"/>
      <c r="AD22" s="57" t="s">
        <v>115</v>
      </c>
      <c r="AE22" s="45">
        <v>2</v>
      </c>
      <c r="AR22" s="57" t="s">
        <v>115</v>
      </c>
      <c r="AS22" s="45">
        <v>2</v>
      </c>
      <c r="BF22" s="57" t="s">
        <v>115</v>
      </c>
      <c r="BG22" s="45">
        <v>2</v>
      </c>
      <c r="BT22" s="57" t="s">
        <v>115</v>
      </c>
      <c r="BU22" s="45">
        <v>2</v>
      </c>
      <c r="CH22" s="57" t="s">
        <v>115</v>
      </c>
      <c r="CI22" s="45">
        <v>2</v>
      </c>
      <c r="CV22" s="57" t="s">
        <v>115</v>
      </c>
      <c r="CW22" s="45">
        <v>2</v>
      </c>
      <c r="DJ22" s="57" t="s">
        <v>115</v>
      </c>
      <c r="DK22" s="45">
        <v>2</v>
      </c>
      <c r="DX22" s="57" t="s">
        <v>115</v>
      </c>
      <c r="DY22" s="45">
        <v>2</v>
      </c>
      <c r="EL22" s="57" t="s">
        <v>115</v>
      </c>
      <c r="EM22" s="45">
        <v>2</v>
      </c>
    </row>
    <row r="23" spans="4:143" ht="15" x14ac:dyDescent="0.45">
      <c r="D23" s="44">
        <v>15</v>
      </c>
      <c r="E23" s="44">
        <v>1</v>
      </c>
      <c r="F23" s="44">
        <v>1</v>
      </c>
      <c r="G23">
        <v>-2.1</v>
      </c>
      <c r="H23">
        <v>-1.99</v>
      </c>
      <c r="I23" s="44">
        <v>3000</v>
      </c>
      <c r="J23" s="44">
        <v>23</v>
      </c>
      <c r="K23" s="44">
        <v>0</v>
      </c>
      <c r="L23" s="44">
        <v>0</v>
      </c>
      <c r="T23" s="44"/>
      <c r="U23" s="44"/>
      <c r="V23" s="44"/>
      <c r="W23" s="44"/>
      <c r="X23" s="44"/>
      <c r="Y23" s="44"/>
      <c r="Z23" s="44"/>
      <c r="AA23" s="44"/>
      <c r="AB23" s="44"/>
    </row>
    <row r="24" spans="4:143" ht="15" x14ac:dyDescent="0.45">
      <c r="D24" s="44">
        <v>16</v>
      </c>
      <c r="E24" s="44">
        <v>1</v>
      </c>
      <c r="F24" s="44">
        <v>1</v>
      </c>
      <c r="G24">
        <v>-1.95</v>
      </c>
      <c r="H24">
        <v>0</v>
      </c>
      <c r="I24" s="44">
        <v>3000</v>
      </c>
      <c r="J24" s="44">
        <v>23</v>
      </c>
      <c r="K24" s="44">
        <v>0</v>
      </c>
      <c r="L24" s="44">
        <v>0</v>
      </c>
    </row>
    <row r="25" spans="4:143" ht="15" x14ac:dyDescent="0.45">
      <c r="D25" s="44">
        <v>17</v>
      </c>
      <c r="E25" s="44">
        <v>1</v>
      </c>
      <c r="F25" s="44">
        <v>1</v>
      </c>
      <c r="G25">
        <v>-0.5</v>
      </c>
      <c r="H25">
        <v>1.99</v>
      </c>
      <c r="I25" s="44">
        <v>3000</v>
      </c>
      <c r="J25" s="44">
        <v>23</v>
      </c>
      <c r="K25" s="44">
        <v>0</v>
      </c>
      <c r="L25" s="44">
        <v>0</v>
      </c>
    </row>
    <row r="26" spans="4:143" ht="15" x14ac:dyDescent="0.45">
      <c r="D26" s="44">
        <v>18</v>
      </c>
      <c r="E26" s="44">
        <v>1</v>
      </c>
      <c r="F26" s="44">
        <v>1</v>
      </c>
      <c r="G26">
        <v>0</v>
      </c>
      <c r="H26">
        <v>-1.9</v>
      </c>
      <c r="I26" s="44">
        <v>3000</v>
      </c>
      <c r="J26" s="44">
        <v>23</v>
      </c>
      <c r="K26" s="44">
        <v>0</v>
      </c>
      <c r="L26" s="44">
        <v>0</v>
      </c>
    </row>
    <row r="27" spans="4:143" ht="15" x14ac:dyDescent="0.45">
      <c r="D27" s="44">
        <v>19</v>
      </c>
      <c r="E27" s="44">
        <v>1</v>
      </c>
      <c r="F27" s="44">
        <v>1</v>
      </c>
      <c r="G27">
        <v>1.33</v>
      </c>
      <c r="H27">
        <v>-0.65</v>
      </c>
      <c r="I27" s="44">
        <v>3000</v>
      </c>
      <c r="J27" s="44">
        <v>23</v>
      </c>
      <c r="K27" s="44">
        <v>0</v>
      </c>
      <c r="L27" s="44">
        <v>0</v>
      </c>
    </row>
    <row r="28" spans="4:143" ht="15" x14ac:dyDescent="0.45">
      <c r="D28" s="44">
        <v>20</v>
      </c>
      <c r="E28" s="44">
        <v>1</v>
      </c>
      <c r="F28" s="44">
        <v>1</v>
      </c>
      <c r="G28">
        <v>1.99</v>
      </c>
      <c r="H28">
        <v>1.65</v>
      </c>
      <c r="I28" s="44">
        <v>3000</v>
      </c>
      <c r="J28" s="44">
        <v>23</v>
      </c>
      <c r="K28" s="44">
        <v>0</v>
      </c>
      <c r="L28" s="44">
        <v>0</v>
      </c>
    </row>
    <row r="29" spans="4:143" ht="15" x14ac:dyDescent="0.45">
      <c r="D29" s="44">
        <v>21</v>
      </c>
      <c r="E29" s="44">
        <v>1</v>
      </c>
      <c r="F29" s="44">
        <v>1</v>
      </c>
      <c r="G29">
        <v>3.11</v>
      </c>
      <c r="H29">
        <v>-1.44</v>
      </c>
      <c r="I29" s="44">
        <v>3000</v>
      </c>
      <c r="J29" s="44">
        <v>23</v>
      </c>
      <c r="K29" s="44">
        <v>0</v>
      </c>
      <c r="L29" s="44">
        <v>0</v>
      </c>
    </row>
    <row r="30" spans="4:143" ht="15" x14ac:dyDescent="0.45">
      <c r="D30" s="44">
        <v>22</v>
      </c>
      <c r="E30" s="44">
        <v>1</v>
      </c>
      <c r="F30" s="44">
        <v>1</v>
      </c>
      <c r="G30">
        <v>-4.32</v>
      </c>
      <c r="H30">
        <v>1.9</v>
      </c>
      <c r="I30" s="44">
        <v>3000</v>
      </c>
      <c r="J30" s="44">
        <v>23</v>
      </c>
      <c r="K30" s="44">
        <v>0</v>
      </c>
      <c r="L30" s="44">
        <v>0</v>
      </c>
    </row>
    <row r="31" spans="4:143" ht="15" x14ac:dyDescent="0.45">
      <c r="D31" s="44">
        <v>23</v>
      </c>
      <c r="E31" s="44">
        <v>1</v>
      </c>
      <c r="F31" s="44">
        <v>1</v>
      </c>
      <c r="G31">
        <v>-3.98</v>
      </c>
      <c r="H31">
        <v>-0.1</v>
      </c>
      <c r="I31" s="44">
        <v>3000</v>
      </c>
      <c r="J31" s="44">
        <v>23</v>
      </c>
      <c r="K31" s="44">
        <v>0</v>
      </c>
      <c r="L31" s="44">
        <v>0</v>
      </c>
    </row>
    <row r="32" spans="4:143" ht="15" x14ac:dyDescent="0.45">
      <c r="D32" s="44">
        <v>24</v>
      </c>
      <c r="E32" s="44">
        <v>1</v>
      </c>
      <c r="F32" s="44">
        <v>1</v>
      </c>
      <c r="G32">
        <v>-2.8</v>
      </c>
      <c r="H32">
        <v>1</v>
      </c>
      <c r="I32" s="44">
        <v>3000</v>
      </c>
      <c r="J32" s="44">
        <v>23</v>
      </c>
      <c r="K32" s="44">
        <v>0</v>
      </c>
      <c r="L32" s="44">
        <v>0</v>
      </c>
    </row>
    <row r="33" spans="4:12" ht="15" x14ac:dyDescent="0.45">
      <c r="D33" s="44">
        <v>25</v>
      </c>
      <c r="E33" s="44">
        <v>1</v>
      </c>
      <c r="F33" s="44">
        <v>1</v>
      </c>
      <c r="G33">
        <v>-2.99</v>
      </c>
      <c r="H33">
        <v>1.99</v>
      </c>
      <c r="I33" s="44">
        <v>3000</v>
      </c>
      <c r="J33" s="44">
        <v>23</v>
      </c>
      <c r="K33" s="44">
        <v>0</v>
      </c>
      <c r="L33" s="44">
        <v>0</v>
      </c>
    </row>
    <row r="34" spans="4:12" ht="15" x14ac:dyDescent="0.45">
      <c r="D34" s="44">
        <v>26</v>
      </c>
      <c r="E34" s="44">
        <v>1</v>
      </c>
      <c r="F34" s="44">
        <v>1</v>
      </c>
      <c r="G34">
        <v>-4.1500000000000004</v>
      </c>
      <c r="H34">
        <v>0.8</v>
      </c>
      <c r="I34" s="44">
        <v>3000</v>
      </c>
      <c r="J34" s="44">
        <v>23</v>
      </c>
      <c r="K34" s="44">
        <v>0</v>
      </c>
      <c r="L34" s="44">
        <v>0</v>
      </c>
    </row>
    <row r="35" spans="4:12" ht="15" x14ac:dyDescent="0.45">
      <c r="D35" s="44">
        <v>27</v>
      </c>
      <c r="E35" s="44">
        <v>1</v>
      </c>
      <c r="F35" s="44">
        <v>1</v>
      </c>
      <c r="G35">
        <v>-0.1</v>
      </c>
      <c r="H35">
        <v>-1.99</v>
      </c>
      <c r="I35" s="44">
        <v>3000</v>
      </c>
      <c r="J35" s="44">
        <v>23</v>
      </c>
      <c r="K35" s="44">
        <v>0</v>
      </c>
      <c r="L35" s="44">
        <v>0</v>
      </c>
    </row>
    <row r="36" spans="4:12" ht="15" x14ac:dyDescent="0.45">
      <c r="D36" s="44">
        <v>28</v>
      </c>
      <c r="E36" s="44">
        <v>1</v>
      </c>
      <c r="F36" s="44">
        <v>1</v>
      </c>
      <c r="G36">
        <v>6.99</v>
      </c>
      <c r="H36">
        <v>0.5</v>
      </c>
      <c r="I36" s="44">
        <v>3000</v>
      </c>
      <c r="J36" s="44">
        <v>23</v>
      </c>
      <c r="K36" s="44">
        <v>0</v>
      </c>
      <c r="L36" s="44">
        <v>0</v>
      </c>
    </row>
    <row r="37" spans="4:12" ht="15" x14ac:dyDescent="0.45">
      <c r="D37" s="44">
        <v>29</v>
      </c>
      <c r="E37" s="44">
        <v>1</v>
      </c>
      <c r="F37" s="44">
        <v>1</v>
      </c>
      <c r="G37">
        <v>6.5</v>
      </c>
      <c r="H37">
        <v>1.95</v>
      </c>
      <c r="I37" s="44">
        <v>3000</v>
      </c>
      <c r="J37" s="44">
        <v>23</v>
      </c>
      <c r="K37" s="44">
        <v>0</v>
      </c>
      <c r="L37" s="44">
        <v>0</v>
      </c>
    </row>
    <row r="38" spans="4:12" ht="15" x14ac:dyDescent="0.45">
      <c r="D38" s="44">
        <v>30</v>
      </c>
      <c r="E38" s="44">
        <v>1</v>
      </c>
      <c r="F38" s="44">
        <v>1</v>
      </c>
      <c r="G38">
        <v>5.0999999999999996</v>
      </c>
      <c r="H38">
        <v>-1.5</v>
      </c>
      <c r="I38" s="44">
        <v>3000</v>
      </c>
      <c r="J38" s="44">
        <v>23</v>
      </c>
      <c r="K38" s="44">
        <v>0</v>
      </c>
      <c r="L38" s="44">
        <v>0</v>
      </c>
    </row>
    <row r="39" spans="4:12" ht="15" x14ac:dyDescent="0.45">
      <c r="D39" s="44">
        <v>31</v>
      </c>
      <c r="E39" s="44">
        <v>1</v>
      </c>
      <c r="F39" s="44">
        <v>1</v>
      </c>
      <c r="G39">
        <v>4.2</v>
      </c>
      <c r="H39">
        <v>-0.8</v>
      </c>
      <c r="I39" s="44">
        <v>3000</v>
      </c>
      <c r="J39" s="44">
        <v>23</v>
      </c>
      <c r="K39" s="44">
        <v>0</v>
      </c>
      <c r="L39" s="44">
        <v>0</v>
      </c>
    </row>
    <row r="40" spans="4:12" ht="15" x14ac:dyDescent="0.45">
      <c r="D40" s="44">
        <v>32</v>
      </c>
      <c r="E40" s="44">
        <v>1</v>
      </c>
      <c r="F40" s="44">
        <v>1</v>
      </c>
      <c r="G40">
        <v>3.55</v>
      </c>
      <c r="H40">
        <v>1.9</v>
      </c>
      <c r="I40" s="44">
        <v>3000</v>
      </c>
      <c r="J40" s="44">
        <v>23</v>
      </c>
      <c r="K40" s="44">
        <v>0</v>
      </c>
      <c r="L40" s="44">
        <v>0</v>
      </c>
    </row>
    <row r="41" spans="4:12" ht="15" x14ac:dyDescent="0.45">
      <c r="D41" s="44">
        <v>33</v>
      </c>
      <c r="E41" s="44">
        <v>1</v>
      </c>
      <c r="F41" s="44">
        <v>1</v>
      </c>
      <c r="G41">
        <v>2.75</v>
      </c>
      <c r="H41">
        <v>1.2</v>
      </c>
      <c r="I41" s="44">
        <v>3000</v>
      </c>
      <c r="J41" s="44">
        <v>23</v>
      </c>
      <c r="K41" s="44">
        <v>0</v>
      </c>
      <c r="L41" s="44">
        <v>0</v>
      </c>
    </row>
    <row r="42" spans="4:12" ht="15" x14ac:dyDescent="0.45">
      <c r="D42" s="44">
        <v>34</v>
      </c>
      <c r="E42" s="44">
        <v>1</v>
      </c>
      <c r="F42" s="44">
        <v>1</v>
      </c>
      <c r="G42">
        <v>2.8</v>
      </c>
      <c r="H42">
        <v>-1.8</v>
      </c>
      <c r="I42" s="44">
        <v>3000</v>
      </c>
      <c r="J42" s="44">
        <v>23</v>
      </c>
      <c r="K42" s="44">
        <v>0</v>
      </c>
      <c r="L42" s="44">
        <v>0</v>
      </c>
    </row>
    <row r="43" spans="4:12" ht="15" x14ac:dyDescent="0.45">
      <c r="D43" s="44">
        <v>35</v>
      </c>
      <c r="E43" s="44">
        <v>1</v>
      </c>
      <c r="F43" s="44">
        <v>1</v>
      </c>
      <c r="G43">
        <v>0.55000000000000004</v>
      </c>
      <c r="H43">
        <v>-0.75</v>
      </c>
      <c r="I43" s="44">
        <v>3000</v>
      </c>
      <c r="J43" s="44">
        <v>23</v>
      </c>
      <c r="K43" s="44">
        <v>0</v>
      </c>
      <c r="L43" s="44">
        <v>0</v>
      </c>
    </row>
    <row r="44" spans="4:12" ht="15" x14ac:dyDescent="0.45">
      <c r="D44" s="44">
        <v>36</v>
      </c>
      <c r="E44" s="44">
        <v>1</v>
      </c>
      <c r="F44" s="44">
        <v>1</v>
      </c>
      <c r="G44">
        <v>0.05</v>
      </c>
      <c r="H44">
        <v>-1</v>
      </c>
      <c r="I44" s="44">
        <v>3000</v>
      </c>
      <c r="J44" s="44">
        <v>23</v>
      </c>
      <c r="K44" s="44">
        <v>0</v>
      </c>
      <c r="L44" s="44">
        <v>0</v>
      </c>
    </row>
    <row r="45" spans="4:12" ht="15" x14ac:dyDescent="0.45">
      <c r="D45" s="44">
        <v>37</v>
      </c>
      <c r="E45" s="44">
        <v>1</v>
      </c>
      <c r="F45" s="44">
        <v>1</v>
      </c>
      <c r="G45">
        <v>-1.5</v>
      </c>
      <c r="H45">
        <v>-1.2</v>
      </c>
      <c r="I45" s="44">
        <v>3000</v>
      </c>
      <c r="J45" s="44">
        <v>23</v>
      </c>
      <c r="K45" s="44">
        <v>0</v>
      </c>
      <c r="L45" s="44">
        <v>0</v>
      </c>
    </row>
    <row r="46" spans="4:12" ht="15" x14ac:dyDescent="0.45">
      <c r="D46" s="44">
        <v>38</v>
      </c>
      <c r="E46" s="44">
        <v>1</v>
      </c>
      <c r="F46" s="44">
        <v>1</v>
      </c>
      <c r="G46">
        <v>-1.6</v>
      </c>
      <c r="H46">
        <v>1.99</v>
      </c>
      <c r="I46" s="44">
        <v>3000</v>
      </c>
      <c r="J46" s="44">
        <v>23</v>
      </c>
      <c r="K46" s="44">
        <v>0</v>
      </c>
      <c r="L46" s="44">
        <v>0</v>
      </c>
    </row>
    <row r="47" spans="4:12" ht="15" x14ac:dyDescent="0.45">
      <c r="D47" s="44">
        <v>39</v>
      </c>
      <c r="E47" s="44">
        <v>1</v>
      </c>
      <c r="F47" s="44">
        <v>1</v>
      </c>
      <c r="G47">
        <v>-3</v>
      </c>
      <c r="H47">
        <v>0.1</v>
      </c>
      <c r="I47" s="44">
        <v>3000</v>
      </c>
      <c r="J47" s="44">
        <v>23</v>
      </c>
      <c r="K47" s="44">
        <v>0</v>
      </c>
      <c r="L47" s="44">
        <v>0</v>
      </c>
    </row>
    <row r="48" spans="4:12" ht="15" x14ac:dyDescent="0.45">
      <c r="D48" s="44">
        <v>40</v>
      </c>
      <c r="E48" s="44">
        <v>1</v>
      </c>
      <c r="F48" s="44">
        <v>1</v>
      </c>
      <c r="G48">
        <v>5.5</v>
      </c>
      <c r="H48">
        <v>-1.9</v>
      </c>
      <c r="I48" s="44">
        <v>3000</v>
      </c>
      <c r="J48" s="44">
        <v>23</v>
      </c>
      <c r="K48" s="44">
        <v>0</v>
      </c>
      <c r="L48" s="44">
        <v>0</v>
      </c>
    </row>
    <row r="49" spans="4:12" ht="15" x14ac:dyDescent="0.45">
      <c r="D49" s="44">
        <v>41</v>
      </c>
      <c r="E49" s="44">
        <v>1</v>
      </c>
      <c r="F49" s="44">
        <v>1</v>
      </c>
      <c r="G49">
        <v>4.05</v>
      </c>
      <c r="H49">
        <v>1.1499999999999999</v>
      </c>
      <c r="I49" s="44">
        <v>3000</v>
      </c>
      <c r="J49" s="44">
        <v>23</v>
      </c>
      <c r="K49" s="44">
        <v>0</v>
      </c>
      <c r="L49" s="44">
        <v>0</v>
      </c>
    </row>
    <row r="50" spans="4:12" ht="15" x14ac:dyDescent="0.45">
      <c r="D50" s="44">
        <v>42</v>
      </c>
      <c r="E50" s="44">
        <v>1</v>
      </c>
      <c r="F50" s="44">
        <v>1</v>
      </c>
      <c r="G50">
        <v>6.1</v>
      </c>
      <c r="H50">
        <v>-0.1</v>
      </c>
      <c r="I50" s="44">
        <v>3000</v>
      </c>
      <c r="J50" s="44">
        <v>23</v>
      </c>
      <c r="K50" s="44">
        <v>0</v>
      </c>
      <c r="L50" s="44">
        <v>0</v>
      </c>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58" priority="1" operator="between">
      <formula>1</formula>
      <formula>10</formula>
    </cfRule>
    <cfRule type="cellIs" dxfId="57" priority="2" operator="greaterThan">
      <formula>10</formula>
    </cfRule>
    <cfRule type="cellIs" dxfId="56" priority="3" operator="lessThan">
      <formula>1</formula>
    </cfRule>
  </conditionalFormatting>
  <conditionalFormatting sqref="T1:AF6 T7:AD8 AF7:AF22 AC9:AD20 Y21:AC22 T21:X23 Y23:AF23 T24:AF1048576">
    <cfRule type="expression" dxfId="54" priority="13">
      <formula>$B$1&lt;2</formula>
    </cfRule>
  </conditionalFormatting>
  <conditionalFormatting sqref="AH1:AT8 AH9:AH20 AK9:AT20 AH21:AQ22 AT21:AT22 AH23:AT1048576">
    <cfRule type="expression" dxfId="53" priority="12">
      <formula>$B$1&lt;3</formula>
    </cfRule>
  </conditionalFormatting>
  <conditionalFormatting sqref="AV1:BH20 AV21:BE22 BH21:BH22 AV23:BH1048576">
    <cfRule type="expression" dxfId="52" priority="11">
      <formula>$B$1&lt;4</formula>
    </cfRule>
  </conditionalFormatting>
  <conditionalFormatting sqref="BJ1:BV20 BJ21:BS22 BV21:BV22 BJ23:BV1048576">
    <cfRule type="expression" dxfId="51" priority="10">
      <formula>$B$1&lt;5</formula>
    </cfRule>
  </conditionalFormatting>
  <conditionalFormatting sqref="BX1:CJ20 BX21:CG22 CJ21:CJ22 BX23:CJ1048576">
    <cfRule type="expression" dxfId="50" priority="9">
      <formula>$B$1&lt;6</formula>
    </cfRule>
  </conditionalFormatting>
  <conditionalFormatting sqref="CL1:CX20 CL21:CU22 CX21:CX22 CL23:CX1048576">
    <cfRule type="expression" dxfId="49" priority="8">
      <formula>$B$1&lt;7</formula>
    </cfRule>
  </conditionalFormatting>
  <conditionalFormatting sqref="CZ1:DL20 CZ21:DI22 DL21:DL22 CZ23:DL1048576">
    <cfRule type="expression" dxfId="48" priority="7">
      <formula>$B$1&lt;8</formula>
    </cfRule>
  </conditionalFormatting>
  <conditionalFormatting sqref="DN1:DZ20 DN21:DW22 DZ21:DZ22 DN23:DZ1048576">
    <cfRule type="expression" dxfId="47" priority="6">
      <formula>$B$1&lt;9</formula>
    </cfRule>
  </conditionalFormatting>
  <conditionalFormatting sqref="EB1:EN20 EB21:EK22 EN21:EN22 EB23:EN1048576">
    <cfRule type="expression" dxfId="46"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F1:FF340"/>
  <sheetViews>
    <sheetView tabSelected="1" zoomScale="70" zoomScaleNormal="70" workbookViewId="0">
      <selection activeCell="J12" sqref="J12"/>
    </sheetView>
  </sheetViews>
  <sheetFormatPr defaultColWidth="8.6171875" defaultRowHeight="15.3" x14ac:dyDescent="0.45"/>
  <cols>
    <col min="1" max="5" width="8.6171875" style="4"/>
    <col min="6" max="6" width="13.6171875" style="4" bestFit="1" customWidth="1"/>
    <col min="7" max="7" width="14.6171875" style="34" customWidth="1"/>
    <col min="8" max="8" width="8.6171875" style="4"/>
    <col min="9" max="9" width="22.47265625" style="4" customWidth="1"/>
    <col min="10" max="10" width="15.09375" style="4" customWidth="1"/>
    <col min="11" max="12" width="8.76171875" style="4" bestFit="1" customWidth="1"/>
    <col min="13" max="13" width="8.6171875" style="4"/>
    <col min="14" max="14" width="10.47265625" style="4" customWidth="1"/>
    <col min="15" max="16" width="8.6171875" style="4"/>
    <col min="17" max="17" width="18.76171875" style="4" customWidth="1"/>
    <col min="18" max="18" width="11.76171875" style="4" customWidth="1"/>
    <col min="19" max="19" width="11.6171875" style="4" customWidth="1"/>
    <col min="20" max="20" width="8.6171875" style="4"/>
    <col min="21" max="26" width="8.76171875" style="4" bestFit="1" customWidth="1"/>
    <col min="27" max="28" width="8.76171875" style="4" customWidth="1"/>
    <col min="29" max="29" width="11.5703125" style="4" customWidth="1"/>
    <col min="30" max="30" width="8.76171875" style="4" customWidth="1"/>
    <col min="31" max="31" width="8.76171875" customWidth="1"/>
    <col min="32" max="38" width="8.76171875" style="4" customWidth="1"/>
    <col min="39" max="39" width="8.76171875" style="6" customWidth="1"/>
    <col min="40" max="40" width="8.76171875" customWidth="1"/>
    <col min="41" max="41" width="16.85546875" style="4" customWidth="1"/>
    <col min="42" max="42" width="14.6171875" style="4" customWidth="1"/>
    <col min="43" max="45" width="8.6171875" style="4"/>
    <col min="46" max="47" width="10.37890625" style="4" bestFit="1" customWidth="1"/>
    <col min="48" max="48" width="12.6171875" style="4" bestFit="1" customWidth="1"/>
    <col min="49" max="49" width="12.76171875" style="4" customWidth="1"/>
    <col min="50" max="50" width="8.76171875" customWidth="1"/>
    <col min="51" max="51" width="8.6171875" style="34"/>
    <col min="52" max="52" width="8.6171875" style="4" customWidth="1"/>
    <col min="53" max="53" width="14.6171875" style="4" customWidth="1"/>
    <col min="54" max="54" width="8.76171875" style="4" customWidth="1"/>
    <col min="55" max="56" width="8.76171875" style="4" bestFit="1" customWidth="1"/>
    <col min="57" max="57" width="8.6171875" style="4"/>
    <col min="58" max="58" width="11.140625" customWidth="1"/>
    <col min="59" max="60" width="8.6171875" style="4"/>
    <col min="61" max="61" width="14.90234375" style="4" customWidth="1"/>
    <col min="62" max="62" width="14.37890625" style="4" bestFit="1" customWidth="1"/>
    <col min="63" max="63" width="8.6171875" style="4"/>
    <col min="64" max="65" width="8.76171875" style="4" bestFit="1" customWidth="1"/>
    <col min="66" max="66" width="8.6171875" style="4"/>
    <col min="67" max="72" width="8.76171875" style="4" bestFit="1" customWidth="1"/>
    <col min="73" max="74" width="8.76171875" customWidth="1"/>
    <col min="75" max="77" width="8.76171875" style="4" customWidth="1"/>
    <col min="78" max="78" width="8.76171875" customWidth="1"/>
    <col min="79" max="85" width="8.76171875" style="4" customWidth="1"/>
    <col min="86" max="86" width="8.76171875" style="6" customWidth="1"/>
    <col min="87" max="87" width="8.6171875" style="4"/>
    <col min="88" max="88" width="8.76171875" style="4" bestFit="1" customWidth="1"/>
    <col min="89" max="89" width="16.140625" style="4" customWidth="1"/>
    <col min="90" max="90" width="11.37890625" style="4" bestFit="1" customWidth="1"/>
    <col min="91" max="91" width="8.76171875" style="4" bestFit="1" customWidth="1"/>
    <col min="92" max="92" width="14.37890625" style="4" bestFit="1" customWidth="1"/>
    <col min="93" max="94" width="8.76171875" style="4" bestFit="1" customWidth="1"/>
    <col min="95" max="95" width="8.6171875" style="4"/>
    <col min="96" max="97" width="8.76171875" style="4" bestFit="1" customWidth="1"/>
    <col min="98" max="98" width="10.6171875" style="4" bestFit="1" customWidth="1"/>
    <col min="99" max="100" width="8.76171875" style="4" customWidth="1"/>
    <col min="101" max="101" width="8.6171875" style="5"/>
    <col min="102" max="102" width="8.6171875" style="4"/>
    <col min="103" max="103" width="8.76171875" style="4" bestFit="1" customWidth="1"/>
    <col min="104" max="104" width="16.140625" style="4" customWidth="1"/>
    <col min="105" max="105" width="11.37890625" style="4" bestFit="1" customWidth="1"/>
    <col min="106" max="106" width="13.6171875" style="4" customWidth="1"/>
    <col min="107" max="107" width="11.37890625" style="4" customWidth="1"/>
    <col min="108" max="108" width="8.76171875" style="4" bestFit="1" customWidth="1"/>
    <col min="109" max="109" width="11.37890625" style="4" customWidth="1"/>
    <col min="110" max="116" width="8.76171875" style="4" customWidth="1"/>
    <col min="117" max="117" width="11.140625" style="4" customWidth="1"/>
    <col min="118" max="118" width="11" style="4" customWidth="1"/>
    <col min="119" max="119" width="11.76171875" style="4" customWidth="1"/>
    <col min="120" max="120" width="8.76171875" style="4" bestFit="1" customWidth="1"/>
    <col min="121" max="121" width="10.6171875" style="4" bestFit="1" customWidth="1"/>
    <col min="122" max="123" width="8.76171875" style="4" customWidth="1"/>
    <col min="124" max="124" width="8.6171875" style="5"/>
    <col min="125" max="125" width="8.6171875" style="4"/>
    <col min="126" max="126" width="16.6171875" style="4" customWidth="1"/>
    <col min="127" max="127" width="16.140625" style="4" customWidth="1"/>
    <col min="128" max="128" width="11.37890625" style="4" bestFit="1" customWidth="1"/>
    <col min="129" max="129" width="12.140625" style="4" customWidth="1"/>
    <col min="130" max="131" width="11.37890625" style="4" customWidth="1"/>
    <col min="132" max="132" width="16.140625" style="4" customWidth="1"/>
    <col min="133" max="133" width="14.37890625" style="4" bestFit="1" customWidth="1"/>
    <col min="134" max="134" width="12.76171875" style="4" customWidth="1"/>
    <col min="135" max="135" width="14.140625" style="4" customWidth="1"/>
    <col min="136" max="136" width="12.37890625" style="4" customWidth="1"/>
    <col min="137" max="137" width="13.6171875" style="4" customWidth="1"/>
    <col min="138" max="138" width="8.6171875" style="4"/>
    <col min="139" max="139" width="8.6171875" style="34"/>
    <col min="149" max="16384" width="8.6171875" style="4"/>
  </cols>
  <sheetData>
    <row r="1" spans="6:162" ht="19.8" x14ac:dyDescent="0.45">
      <c r="F1" s="17" t="s">
        <v>140</v>
      </c>
      <c r="G1" s="78" t="s">
        <v>186</v>
      </c>
      <c r="I1" s="26"/>
      <c r="T1" s="26"/>
      <c r="BA1" s="26"/>
      <c r="BN1" s="26"/>
    </row>
    <row r="2" spans="6:162" x14ac:dyDescent="0.45">
      <c r="I2" s="17" t="s">
        <v>177</v>
      </c>
      <c r="AO2" s="17" t="s">
        <v>175</v>
      </c>
      <c r="BA2" s="17" t="s">
        <v>173</v>
      </c>
      <c r="CJ2" s="17" t="s">
        <v>171</v>
      </c>
      <c r="CY2" s="17" t="s">
        <v>172</v>
      </c>
      <c r="DV2" s="17" t="s">
        <v>174</v>
      </c>
    </row>
    <row r="3" spans="6:162" x14ac:dyDescent="0.45">
      <c r="CW3" s="28"/>
      <c r="DT3" s="28"/>
    </row>
    <row r="4" spans="6:162" x14ac:dyDescent="0.45">
      <c r="I4" s="17" t="s">
        <v>157</v>
      </c>
      <c r="Q4" s="17" t="s">
        <v>162</v>
      </c>
      <c r="AB4" s="17" t="s">
        <v>166</v>
      </c>
      <c r="AF4" s="17" t="s">
        <v>168</v>
      </c>
      <c r="AG4" s="18"/>
      <c r="AH4" s="18"/>
      <c r="AI4" s="18"/>
      <c r="AJ4" s="18"/>
      <c r="AP4"/>
      <c r="AQ4"/>
      <c r="AR4"/>
      <c r="BA4" s="17" t="s">
        <v>179</v>
      </c>
      <c r="BI4" s="17" t="s">
        <v>181</v>
      </c>
      <c r="BW4" s="17" t="s">
        <v>166</v>
      </c>
      <c r="CA4" s="17" t="s">
        <v>183</v>
      </c>
      <c r="CB4" s="18"/>
      <c r="CC4" s="18"/>
      <c r="CD4" s="18"/>
      <c r="CE4" s="18"/>
      <c r="CJ4" s="17" t="s">
        <v>184</v>
      </c>
      <c r="CW4" s="28"/>
      <c r="DT4" s="28"/>
    </row>
    <row r="5" spans="6:162" x14ac:dyDescent="0.45">
      <c r="I5" s="18"/>
      <c r="P5" s="27"/>
      <c r="R5" s="27"/>
      <c r="BA5" s="18"/>
      <c r="BH5" s="27"/>
      <c r="BI5" s="18"/>
      <c r="CJ5" s="4" t="s">
        <v>12</v>
      </c>
      <c r="CK5" s="16" t="s">
        <v>11</v>
      </c>
      <c r="CL5" s="16" t="s">
        <v>10</v>
      </c>
      <c r="CM5" s="16" t="s">
        <v>9</v>
      </c>
      <c r="CN5" s="16" t="s">
        <v>8</v>
      </c>
      <c r="CO5" s="16" t="s">
        <v>7</v>
      </c>
      <c r="CP5" s="16" t="s">
        <v>6</v>
      </c>
    </row>
    <row r="6" spans="6:162" x14ac:dyDescent="0.45">
      <c r="I6" s="17" t="s">
        <v>158</v>
      </c>
      <c r="Q6" s="17" t="s">
        <v>182</v>
      </c>
      <c r="R6" s="42" t="s">
        <v>113</v>
      </c>
      <c r="BA6" s="17" t="s">
        <v>42</v>
      </c>
      <c r="BI6" s="17" t="s">
        <v>182</v>
      </c>
      <c r="BJ6" s="11" t="str">
        <f>R6</f>
        <v>MIDAS</v>
      </c>
      <c r="BK6" s="26"/>
      <c r="CK6" s="4">
        <f t="shared" ref="CK6:CP7" si="0">CB22</f>
        <v>-1</v>
      </c>
      <c r="CL6" s="4">
        <f t="shared" si="0"/>
        <v>-1</v>
      </c>
      <c r="CM6" s="4">
        <f t="shared" si="0"/>
        <v>1</v>
      </c>
      <c r="CN6" s="4">
        <f t="shared" si="0"/>
        <v>-1</v>
      </c>
      <c r="CO6" s="4">
        <f t="shared" si="0"/>
        <v>-1</v>
      </c>
      <c r="CP6" s="4">
        <f t="shared" si="0"/>
        <v>-1</v>
      </c>
      <c r="CR6" s="26"/>
    </row>
    <row r="7" spans="6:162" ht="15.6" x14ac:dyDescent="0.45">
      <c r="I7" s="9" t="s">
        <v>41</v>
      </c>
      <c r="J7" s="42">
        <v>25</v>
      </c>
      <c r="BA7" s="9" t="s">
        <v>41</v>
      </c>
      <c r="BB7" s="7">
        <f>J7</f>
        <v>25</v>
      </c>
      <c r="CJ7" s="4" t="s">
        <v>3</v>
      </c>
      <c r="CK7" s="4" t="str">
        <f t="shared" si="0"/>
        <v>Fx</v>
      </c>
      <c r="CL7" s="4" t="str">
        <f t="shared" si="0"/>
        <v>Fz</v>
      </c>
      <c r="CM7" s="4" t="str">
        <f t="shared" si="0"/>
        <v>Myy</v>
      </c>
      <c r="CN7" s="4" t="str">
        <f t="shared" si="0"/>
        <v>Fy</v>
      </c>
      <c r="CO7" s="4" t="str">
        <f t="shared" si="0"/>
        <v>Mzz</v>
      </c>
      <c r="CP7" s="4" t="str">
        <f t="shared" si="0"/>
        <v>Mxx</v>
      </c>
      <c r="DX7" s="25"/>
      <c r="DY7" s="25"/>
      <c r="DZ7" s="25"/>
      <c r="EA7" s="25"/>
    </row>
    <row r="8" spans="6:162" x14ac:dyDescent="0.45">
      <c r="Q8" s="41" t="s">
        <v>178</v>
      </c>
      <c r="CJ8" s="18"/>
    </row>
    <row r="9" spans="6:162" x14ac:dyDescent="0.45">
      <c r="S9" s="17"/>
      <c r="U9" s="7"/>
      <c r="V9" s="7"/>
      <c r="W9" s="7"/>
      <c r="X9" s="7"/>
      <c r="Y9" s="7"/>
      <c r="Z9" s="7"/>
      <c r="AB9" s="17"/>
      <c r="AF9" s="17" t="s">
        <v>169</v>
      </c>
      <c r="AP9" s="26"/>
      <c r="BK9" s="24"/>
      <c r="BO9" s="7"/>
      <c r="BP9" s="7"/>
      <c r="BQ9" s="7"/>
      <c r="BR9" s="7"/>
      <c r="BS9" s="7"/>
      <c r="BT9" s="7"/>
      <c r="BW9" s="17"/>
      <c r="CA9" s="17" t="s">
        <v>169</v>
      </c>
      <c r="CJ9" s="18"/>
      <c r="DV9" s="17" t="s">
        <v>79</v>
      </c>
      <c r="DW9" s="43" t="s">
        <v>80</v>
      </c>
      <c r="EC9" s="4" t="s">
        <v>40</v>
      </c>
      <c r="ED9" s="4" t="s">
        <v>39</v>
      </c>
      <c r="EE9" s="4" t="s">
        <v>38</v>
      </c>
      <c r="EF9" s="4" t="s">
        <v>37</v>
      </c>
      <c r="EG9" s="4" t="s">
        <v>36</v>
      </c>
    </row>
    <row r="10" spans="6:162" ht="15.6" x14ac:dyDescent="0.45">
      <c r="I10" s="17" t="s">
        <v>160</v>
      </c>
      <c r="Q10" s="13" t="s">
        <v>73</v>
      </c>
      <c r="R10" s="13" t="s">
        <v>159</v>
      </c>
      <c r="S10" s="13" t="s">
        <v>32</v>
      </c>
      <c r="T10" s="13" t="s">
        <v>31</v>
      </c>
      <c r="U10" s="22" t="s">
        <v>30</v>
      </c>
      <c r="V10" s="22" t="s">
        <v>30</v>
      </c>
      <c r="W10" s="22" t="s">
        <v>30</v>
      </c>
      <c r="X10" s="22" t="s">
        <v>29</v>
      </c>
      <c r="Y10" s="22" t="s">
        <v>29</v>
      </c>
      <c r="Z10" s="22" t="s">
        <v>29</v>
      </c>
      <c r="AB10" s="13" t="s">
        <v>31</v>
      </c>
      <c r="AC10" s="13" t="s">
        <v>167</v>
      </c>
      <c r="AF10" s="13" t="s">
        <v>12</v>
      </c>
      <c r="AG10" s="16" t="s">
        <v>11</v>
      </c>
      <c r="AH10" s="16" t="s">
        <v>10</v>
      </c>
      <c r="AI10" s="16" t="s">
        <v>9</v>
      </c>
      <c r="AJ10" s="16" t="s">
        <v>8</v>
      </c>
      <c r="AK10" s="16" t="s">
        <v>7</v>
      </c>
      <c r="AL10" s="16" t="s">
        <v>6</v>
      </c>
      <c r="AO10" s="13" t="s">
        <v>76</v>
      </c>
      <c r="AP10" s="13" t="s">
        <v>74</v>
      </c>
      <c r="AQ10" s="22" t="s">
        <v>30</v>
      </c>
      <c r="AR10" s="22" t="s">
        <v>30</v>
      </c>
      <c r="AS10" s="22" t="s">
        <v>30</v>
      </c>
      <c r="AT10" s="22" t="s">
        <v>29</v>
      </c>
      <c r="AU10" s="22" t="s">
        <v>29</v>
      </c>
      <c r="AV10" s="22" t="s">
        <v>29</v>
      </c>
      <c r="AW10" s="13" t="s">
        <v>43</v>
      </c>
      <c r="BA10" s="17" t="s">
        <v>160</v>
      </c>
      <c r="BI10" s="13" t="s">
        <v>73</v>
      </c>
      <c r="BJ10" s="13" t="s">
        <v>74</v>
      </c>
      <c r="BK10" s="13"/>
      <c r="BL10" s="13" t="s">
        <v>159</v>
      </c>
      <c r="BM10" s="13" t="s">
        <v>32</v>
      </c>
      <c r="BN10" s="13" t="s">
        <v>31</v>
      </c>
      <c r="BO10" s="22" t="s">
        <v>30</v>
      </c>
      <c r="BP10" s="22" t="s">
        <v>30</v>
      </c>
      <c r="BQ10" s="22" t="s">
        <v>30</v>
      </c>
      <c r="BR10" s="22" t="s">
        <v>29</v>
      </c>
      <c r="BS10" s="22" t="s">
        <v>29</v>
      </c>
      <c r="BT10" s="22" t="s">
        <v>29</v>
      </c>
      <c r="BU10" s="13" t="s">
        <v>167</v>
      </c>
      <c r="BW10" s="13" t="s">
        <v>31</v>
      </c>
      <c r="BX10" s="13" t="s">
        <v>167</v>
      </c>
      <c r="CA10" s="9" t="s">
        <v>12</v>
      </c>
      <c r="CB10" s="16" t="s">
        <v>11</v>
      </c>
      <c r="CC10" s="16" t="s">
        <v>10</v>
      </c>
      <c r="CD10" s="16" t="s">
        <v>9</v>
      </c>
      <c r="CE10" s="16" t="s">
        <v>8</v>
      </c>
      <c r="CF10" s="16" t="s">
        <v>7</v>
      </c>
      <c r="CG10" s="16" t="s">
        <v>6</v>
      </c>
      <c r="CJ10" s="13" t="s">
        <v>73</v>
      </c>
      <c r="CK10" s="13" t="s">
        <v>74</v>
      </c>
      <c r="CL10" s="13"/>
      <c r="CM10" s="13" t="s">
        <v>159</v>
      </c>
      <c r="CN10" s="13" t="s">
        <v>32</v>
      </c>
      <c r="CO10" s="13" t="s">
        <v>31</v>
      </c>
      <c r="CP10" s="22" t="s">
        <v>30</v>
      </c>
      <c r="CQ10" s="22" t="s">
        <v>30</v>
      </c>
      <c r="CR10" s="22" t="s">
        <v>30</v>
      </c>
      <c r="CS10" s="22" t="s">
        <v>29</v>
      </c>
      <c r="CT10" s="22" t="s">
        <v>29</v>
      </c>
      <c r="CU10" s="22" t="s">
        <v>29</v>
      </c>
      <c r="CV10" s="13" t="s">
        <v>167</v>
      </c>
      <c r="CY10" s="13" t="s">
        <v>73</v>
      </c>
      <c r="CZ10" s="13" t="s">
        <v>74</v>
      </c>
      <c r="DA10" s="13"/>
      <c r="DB10" s="13" t="s">
        <v>159</v>
      </c>
      <c r="DC10" s="13" t="s">
        <v>32</v>
      </c>
      <c r="DD10" s="13" t="s">
        <v>31</v>
      </c>
      <c r="DE10" s="13" t="s">
        <v>34</v>
      </c>
      <c r="DF10" s="13" t="s">
        <v>33</v>
      </c>
      <c r="DG10" s="13" t="s">
        <v>112</v>
      </c>
      <c r="DH10" s="13" t="s">
        <v>112</v>
      </c>
      <c r="DI10" s="13" t="s">
        <v>111</v>
      </c>
      <c r="DJ10" s="13" t="s">
        <v>35</v>
      </c>
      <c r="DK10" s="13" t="s">
        <v>35</v>
      </c>
      <c r="DL10" s="13" t="s">
        <v>35</v>
      </c>
      <c r="DM10" s="22" t="s">
        <v>30</v>
      </c>
      <c r="DN10" s="22" t="s">
        <v>30</v>
      </c>
      <c r="DO10" s="22" t="s">
        <v>30</v>
      </c>
      <c r="DP10" s="22" t="s">
        <v>29</v>
      </c>
      <c r="DQ10" s="22" t="s">
        <v>29</v>
      </c>
      <c r="DR10" s="22" t="s">
        <v>29</v>
      </c>
      <c r="DS10" s="13" t="s">
        <v>167</v>
      </c>
      <c r="DV10" s="13" t="s">
        <v>76</v>
      </c>
      <c r="DW10" s="13" t="s">
        <v>74</v>
      </c>
      <c r="DX10" s="13"/>
      <c r="DY10" s="13" t="s">
        <v>159</v>
      </c>
      <c r="DZ10" s="13" t="s">
        <v>32</v>
      </c>
      <c r="EA10" s="13" t="s">
        <v>31</v>
      </c>
      <c r="EB10" s="22" t="s">
        <v>30</v>
      </c>
      <c r="EC10" s="22" t="s">
        <v>30</v>
      </c>
      <c r="ED10" s="22" t="s">
        <v>30</v>
      </c>
      <c r="EE10" s="22" t="s">
        <v>29</v>
      </c>
      <c r="EF10" s="22" t="s">
        <v>29</v>
      </c>
      <c r="EG10" s="22" t="s">
        <v>29</v>
      </c>
    </row>
    <row r="11" spans="6:162" ht="15.6" x14ac:dyDescent="0.45">
      <c r="I11" s="23" t="s">
        <v>159</v>
      </c>
      <c r="J11" s="23" t="s">
        <v>28</v>
      </c>
      <c r="K11" s="23" t="s">
        <v>27</v>
      </c>
      <c r="L11" s="13" t="s">
        <v>110</v>
      </c>
      <c r="M11" s="13" t="s">
        <v>109</v>
      </c>
      <c r="N11" s="13" t="s">
        <v>161</v>
      </c>
      <c r="Q11" s="13"/>
      <c r="R11" s="13"/>
      <c r="S11" s="13"/>
      <c r="T11" s="13"/>
      <c r="U11" s="22" t="s">
        <v>10</v>
      </c>
      <c r="V11" s="22" t="s">
        <v>8</v>
      </c>
      <c r="W11" s="22" t="s">
        <v>11</v>
      </c>
      <c r="X11" s="22" t="s">
        <v>7</v>
      </c>
      <c r="Y11" s="22" t="s">
        <v>9</v>
      </c>
      <c r="Z11" s="22" t="s">
        <v>6</v>
      </c>
      <c r="AB11" s="13"/>
      <c r="AC11" s="13"/>
      <c r="AF11" s="13"/>
      <c r="AG11" s="15">
        <v>-1</v>
      </c>
      <c r="AH11" s="15">
        <v>1</v>
      </c>
      <c r="AI11" s="15">
        <v>-1</v>
      </c>
      <c r="AJ11" s="15">
        <v>1</v>
      </c>
      <c r="AK11" s="15">
        <v>1</v>
      </c>
      <c r="AL11" s="15">
        <v>-1</v>
      </c>
      <c r="AO11" s="13"/>
      <c r="AP11" s="13"/>
      <c r="AQ11" s="20" t="s">
        <v>20</v>
      </c>
      <c r="AR11" s="20" t="s">
        <v>19</v>
      </c>
      <c r="AS11" s="20" t="s">
        <v>17</v>
      </c>
      <c r="AT11" s="20" t="s">
        <v>18</v>
      </c>
      <c r="AU11" s="20" t="s">
        <v>17</v>
      </c>
      <c r="AV11" s="20" t="s">
        <v>16</v>
      </c>
      <c r="AW11" s="13"/>
      <c r="BA11" s="23" t="s">
        <v>159</v>
      </c>
      <c r="BB11" s="23" t="s">
        <v>28</v>
      </c>
      <c r="BC11" s="23" t="s">
        <v>27</v>
      </c>
      <c r="BD11" s="13" t="s">
        <v>110</v>
      </c>
      <c r="BE11" s="13" t="s">
        <v>109</v>
      </c>
      <c r="BF11" s="13" t="s">
        <v>161</v>
      </c>
      <c r="BG11" s="13" t="s">
        <v>26</v>
      </c>
      <c r="BI11" s="13"/>
      <c r="BJ11" s="13"/>
      <c r="BK11" s="13"/>
      <c r="BL11" s="13"/>
      <c r="BM11" s="13"/>
      <c r="BN11" s="13"/>
      <c r="BO11" s="22" t="s">
        <v>10</v>
      </c>
      <c r="BP11" s="22" t="s">
        <v>8</v>
      </c>
      <c r="BQ11" s="22" t="s">
        <v>11</v>
      </c>
      <c r="BR11" s="22" t="s">
        <v>7</v>
      </c>
      <c r="BS11" s="22" t="s">
        <v>9</v>
      </c>
      <c r="BT11" s="22" t="s">
        <v>6</v>
      </c>
      <c r="BU11" s="13"/>
      <c r="BW11" s="13"/>
      <c r="BX11" s="13"/>
      <c r="CA11" s="9"/>
      <c r="CB11" s="4">
        <f t="shared" ref="CB11:CG12" si="1">AG11</f>
        <v>-1</v>
      </c>
      <c r="CC11" s="4">
        <f t="shared" si="1"/>
        <v>1</v>
      </c>
      <c r="CD11" s="4">
        <f t="shared" si="1"/>
        <v>-1</v>
      </c>
      <c r="CE11" s="4">
        <f t="shared" si="1"/>
        <v>1</v>
      </c>
      <c r="CF11" s="4">
        <f t="shared" si="1"/>
        <v>1</v>
      </c>
      <c r="CG11" s="4">
        <f t="shared" si="1"/>
        <v>-1</v>
      </c>
      <c r="CJ11" s="13"/>
      <c r="CK11" s="13"/>
      <c r="CL11" s="13"/>
      <c r="CM11" s="13"/>
      <c r="CN11" s="13"/>
      <c r="CO11" s="13"/>
      <c r="CP11" s="16" t="s">
        <v>11</v>
      </c>
      <c r="CQ11" s="16" t="s">
        <v>10</v>
      </c>
      <c r="CR11" s="16" t="s">
        <v>9</v>
      </c>
      <c r="CS11" s="16" t="s">
        <v>8</v>
      </c>
      <c r="CT11" s="16" t="s">
        <v>7</v>
      </c>
      <c r="CU11" s="16" t="s">
        <v>6</v>
      </c>
      <c r="CV11" s="13"/>
      <c r="CY11" s="13"/>
      <c r="CZ11" s="13"/>
      <c r="DA11" s="13"/>
      <c r="DB11" s="13"/>
      <c r="DC11" s="13"/>
      <c r="DD11" s="13"/>
      <c r="DE11" s="13" t="s">
        <v>24</v>
      </c>
      <c r="DF11" s="13" t="s">
        <v>23</v>
      </c>
      <c r="DG11" s="13" t="s">
        <v>108</v>
      </c>
      <c r="DH11" s="13" t="s">
        <v>107</v>
      </c>
      <c r="DI11" s="13" t="s">
        <v>106</v>
      </c>
      <c r="DJ11" s="13" t="s">
        <v>25</v>
      </c>
      <c r="DK11" s="13" t="s">
        <v>105</v>
      </c>
      <c r="DL11" s="13" t="s">
        <v>104</v>
      </c>
      <c r="DM11" s="21" t="s">
        <v>103</v>
      </c>
      <c r="DN11" s="21" t="s">
        <v>10</v>
      </c>
      <c r="DO11" s="21" t="s">
        <v>22</v>
      </c>
      <c r="DP11" s="21" t="s">
        <v>8</v>
      </c>
      <c r="DQ11" s="21" t="s">
        <v>21</v>
      </c>
      <c r="DR11" s="21" t="s">
        <v>6</v>
      </c>
      <c r="DS11" s="13"/>
      <c r="DV11" s="13"/>
      <c r="DW11" s="13"/>
      <c r="DX11" s="13"/>
      <c r="DY11" s="13"/>
      <c r="DZ11" s="13"/>
      <c r="EA11" s="13"/>
      <c r="EB11" s="20" t="s">
        <v>20</v>
      </c>
      <c r="EC11" s="20" t="s">
        <v>19</v>
      </c>
      <c r="ED11" s="20" t="s">
        <v>17</v>
      </c>
      <c r="EE11" s="20" t="s">
        <v>18</v>
      </c>
      <c r="EF11" s="20" t="s">
        <v>17</v>
      </c>
      <c r="EG11" s="20" t="s">
        <v>16</v>
      </c>
      <c r="FF11" s="19" t="s">
        <v>15</v>
      </c>
    </row>
    <row r="12" spans="6:162" ht="15.6" x14ac:dyDescent="0.45">
      <c r="I12" s="14" t="s">
        <v>68</v>
      </c>
      <c r="J12" s="42">
        <v>22.3</v>
      </c>
      <c r="K12" s="56">
        <v>1.8</v>
      </c>
      <c r="L12" s="56">
        <v>11.9</v>
      </c>
      <c r="M12" s="42">
        <v>12</v>
      </c>
      <c r="N12" s="42">
        <v>41</v>
      </c>
      <c r="Q12" s="42">
        <v>1</v>
      </c>
      <c r="R12" s="82" t="str">
        <f>I12</f>
        <v>Plinto_01</v>
      </c>
      <c r="S12" s="42">
        <v>28</v>
      </c>
      <c r="T12" s="42" t="s">
        <v>101</v>
      </c>
      <c r="U12" s="42">
        <v>-6886.95</v>
      </c>
      <c r="V12" s="42">
        <v>-14.09</v>
      </c>
      <c r="W12" s="42">
        <v>-4.1500000000000004</v>
      </c>
      <c r="X12" s="42">
        <v>0</v>
      </c>
      <c r="Y12" s="42">
        <v>123.1</v>
      </c>
      <c r="Z12" s="42">
        <v>42.06</v>
      </c>
      <c r="AB12" s="82" t="str">
        <f>T12</f>
        <v>Slv 1</v>
      </c>
      <c r="AC12" s="42" t="s">
        <v>14</v>
      </c>
      <c r="AF12" s="13" t="s">
        <v>3</v>
      </c>
      <c r="AG12" s="15" t="s">
        <v>11</v>
      </c>
      <c r="AH12" s="15" t="s">
        <v>8</v>
      </c>
      <c r="AI12" s="15" t="s">
        <v>7</v>
      </c>
      <c r="AJ12" s="15" t="s">
        <v>10</v>
      </c>
      <c r="AK12" s="15" t="s">
        <v>9</v>
      </c>
      <c r="AL12" s="15" t="s">
        <v>6</v>
      </c>
      <c r="AO12" s="36">
        <f t="shared" ref="AO12:AO23" si="2">DV12</f>
        <v>1</v>
      </c>
      <c r="AP12" s="35" t="str">
        <f t="shared" ref="AP12:AP23" si="3">DW12</f>
        <v>28_Slv 1</v>
      </c>
      <c r="AQ12" s="36">
        <f t="shared" ref="AQ12:AQ23" si="4">EB12</f>
        <v>8870.35</v>
      </c>
      <c r="AR12" s="36">
        <f t="shared" ref="AR12:AR23" si="5">EC12</f>
        <v>4.1500000000000004</v>
      </c>
      <c r="AS12" s="36">
        <f t="shared" ref="AS12:AS23" si="6">ED12</f>
        <v>130.57</v>
      </c>
      <c r="AT12" s="36">
        <f t="shared" ref="AT12:AT23" si="7">EE12</f>
        <v>14.09</v>
      </c>
      <c r="AU12" s="36">
        <f t="shared" ref="AU12:AU23" si="8">EF12</f>
        <v>-16.698</v>
      </c>
      <c r="AV12" s="36">
        <f t="shared" ref="AV12:AV23" si="9">EG12</f>
        <v>0</v>
      </c>
      <c r="AW12" s="43">
        <f>$J$31</f>
        <v>1</v>
      </c>
      <c r="BA12" s="7" t="str">
        <f t="shared" ref="BA12:BF12" si="10">I12</f>
        <v>Plinto_01</v>
      </c>
      <c r="BB12" s="7">
        <f t="shared" si="10"/>
        <v>22.3</v>
      </c>
      <c r="BC12" s="54">
        <f t="shared" si="10"/>
        <v>1.8</v>
      </c>
      <c r="BD12" s="54">
        <f t="shared" si="10"/>
        <v>11.9</v>
      </c>
      <c r="BE12" s="54">
        <f t="shared" si="10"/>
        <v>12</v>
      </c>
      <c r="BF12" s="55">
        <f t="shared" si="10"/>
        <v>41</v>
      </c>
      <c r="BG12" s="83">
        <f>BB12*BC12*$BB$7</f>
        <v>1003.5</v>
      </c>
      <c r="BI12" s="4">
        <v>1</v>
      </c>
      <c r="BJ12" s="8" t="str">
        <f t="shared" ref="BJ12:BJ23" si="11">_xlfn.CONCAT(BM12,"_",BN12)</f>
        <v>28_Slv 1</v>
      </c>
      <c r="BK12" s="11">
        <f t="shared" ref="BK12:BK21" si="12">Q12</f>
        <v>1</v>
      </c>
      <c r="BL12" s="11" t="str">
        <f t="shared" ref="BL12:BL21" si="13">R12</f>
        <v>Plinto_01</v>
      </c>
      <c r="BM12" s="11">
        <f t="shared" ref="BM12:BM21" si="14">S12</f>
        <v>28</v>
      </c>
      <c r="BN12" s="11" t="str">
        <f t="shared" ref="BN12:BN21" si="15">T12</f>
        <v>Slv 1</v>
      </c>
      <c r="BO12" s="11">
        <f t="shared" ref="BO12:BO21" si="16">U12</f>
        <v>-6886.95</v>
      </c>
      <c r="BP12" s="11">
        <f t="shared" ref="BP12:BP21" si="17">V12</f>
        <v>-14.09</v>
      </c>
      <c r="BQ12" s="11">
        <f t="shared" ref="BQ12:BQ21" si="18">W12</f>
        <v>-4.1500000000000004</v>
      </c>
      <c r="BR12" s="11">
        <f t="shared" ref="BR12:BR21" si="19">X12</f>
        <v>0</v>
      </c>
      <c r="BS12" s="11">
        <f t="shared" ref="BS12:BS21" si="20">Y12</f>
        <v>123.1</v>
      </c>
      <c r="BT12" s="11">
        <f t="shared" ref="BT12:BT21" si="21">Z12</f>
        <v>42.06</v>
      </c>
      <c r="BU12" s="10" t="str">
        <f t="shared" ref="BU12:BU23" si="22">INDEX($BX$12:$BX$203,MATCH(BN12,$BW$12:$BW$203,0),1)</f>
        <v>SLV</v>
      </c>
      <c r="BW12" s="7" t="str">
        <f t="shared" ref="BW12:BW21" si="23">AB12</f>
        <v>Slv 1</v>
      </c>
      <c r="BX12" s="7" t="str">
        <f t="shared" ref="BX12:BX21" si="24">AC12</f>
        <v>SLV</v>
      </c>
      <c r="CA12" s="9" t="s">
        <v>3</v>
      </c>
      <c r="CB12" s="4" t="str">
        <f t="shared" si="1"/>
        <v>Fz</v>
      </c>
      <c r="CC12" s="4" t="str">
        <f t="shared" si="1"/>
        <v>Fy</v>
      </c>
      <c r="CD12" s="4" t="str">
        <f t="shared" si="1"/>
        <v>Mxx</v>
      </c>
      <c r="CE12" s="4" t="str">
        <f t="shared" si="1"/>
        <v>Fx</v>
      </c>
      <c r="CF12" s="4" t="str">
        <f t="shared" si="1"/>
        <v>Myy</v>
      </c>
      <c r="CG12" s="4" t="str">
        <f t="shared" si="1"/>
        <v>Mzz</v>
      </c>
      <c r="CJ12" s="4">
        <f t="shared" ref="CJ12:CJ21" si="25">BI12</f>
        <v>1</v>
      </c>
      <c r="CK12" s="4" t="str">
        <f t="shared" ref="CK12:CK21" si="26">BJ12</f>
        <v>28_Slv 1</v>
      </c>
      <c r="CL12" s="4">
        <f t="shared" ref="CL12:CL21" si="27">BK12</f>
        <v>1</v>
      </c>
      <c r="CM12" s="4" t="str">
        <f t="shared" ref="CM12:CM21" si="28">BL12</f>
        <v>Plinto_01</v>
      </c>
      <c r="CN12" s="4">
        <f t="shared" ref="CN12:CN21" si="29">BM12</f>
        <v>28</v>
      </c>
      <c r="CO12" s="4" t="str">
        <f t="shared" ref="CO12:CO21" si="30">BN12</f>
        <v>Slv 1</v>
      </c>
      <c r="CP12" s="84">
        <f>INDEX(BO12:BT203,MATCH(CK12,BJ12:BJ203,0),MATCH(CK7,BO11:BT11,0))*CK6</f>
        <v>6886.95</v>
      </c>
      <c r="CQ12" s="84">
        <f>INDEX(BP12:BU203,MATCH(CL12,BK12:BK203,0),MATCH(CL7,BP11:BU11,0))*CL6</f>
        <v>4.1500000000000004</v>
      </c>
      <c r="CR12" s="84">
        <f>INDEX(BO12:BT203,MATCH(CK12,BJ12:$BJ203,0),MATCH(CM7,BO11:BT11,0))*CM6</f>
        <v>123.1</v>
      </c>
      <c r="CS12" s="84">
        <f>INDEX(BO12:BT203,MATCH(CK12,BJ12:BJ203,0),MATCH(CN7,BO11:BT11,0))*CN6</f>
        <v>14.09</v>
      </c>
      <c r="CT12" s="84">
        <f>INDEX(BO12:BT203,MATCH(CK12,BJ12:BJ203,0),MATCH(CO7,BO11:BT11,0))*CO6</f>
        <v>-42.06</v>
      </c>
      <c r="CU12" s="84">
        <f>INDEX(BO12:BT203,MATCH(CK12,BJ12:BJ203,0),MATCH(CP7,BO11:BT11,0))*CP6</f>
        <v>0</v>
      </c>
      <c r="CV12" s="4" t="str">
        <f t="shared" ref="CV12:CV23" si="31">BU12</f>
        <v>SLV</v>
      </c>
      <c r="CY12" s="4">
        <f t="shared" ref="CY12:CY23" si="32">CJ12</f>
        <v>1</v>
      </c>
      <c r="CZ12" s="4" t="str">
        <f t="shared" ref="CZ12:CZ21" si="33">CK12</f>
        <v>28_Slv 1</v>
      </c>
      <c r="DA12" s="4">
        <f t="shared" ref="DA12:DA21" si="34">CL12</f>
        <v>1</v>
      </c>
      <c r="DB12" s="4" t="str">
        <f t="shared" ref="DB12:DB21" si="35">CM12</f>
        <v>Plinto_01</v>
      </c>
      <c r="DC12" s="4">
        <f t="shared" ref="DC12:DC21" si="36">CN12</f>
        <v>28</v>
      </c>
      <c r="DD12" s="4" t="str">
        <f t="shared" ref="DD12:DD21" si="37">CO12</f>
        <v>Slv 1</v>
      </c>
      <c r="DE12" s="4">
        <f>$BG$12</f>
        <v>1003.5</v>
      </c>
      <c r="DF12" s="54">
        <f t="shared" ref="DF12:DF23" si="38">$BC$12</f>
        <v>1.8</v>
      </c>
      <c r="DG12" s="54">
        <f t="shared" ref="DG12:DG23" si="39">$BD$12</f>
        <v>11.9</v>
      </c>
      <c r="DH12" s="54">
        <f t="shared" ref="DH12:DH23" si="40">$BE$12</f>
        <v>12</v>
      </c>
      <c r="DI12" s="54">
        <f t="shared" ref="DI12:DI23" si="41">$BF$12</f>
        <v>41</v>
      </c>
      <c r="DJ12" s="85">
        <f>IF(DS12="SLU",BB21,BB22)</f>
        <v>1</v>
      </c>
      <c r="DK12" s="85">
        <f>IF(DS12="SLU",BB23,BB24)</f>
        <v>1</v>
      </c>
      <c r="DL12" s="85">
        <f>IF(DS12="SLU",BB25,BB26)</f>
        <v>1</v>
      </c>
      <c r="DM12" s="8">
        <f t="shared" ref="DM12:DM21" si="42">CP12+DJ12*DE12+DG12*DI12*DK12+DH12*DI12*DL12</f>
        <v>8870.35</v>
      </c>
      <c r="DN12" s="8">
        <f t="shared" ref="DN12:DN21" si="43">CQ12</f>
        <v>4.1500000000000004</v>
      </c>
      <c r="DO12" s="8">
        <f t="shared" ref="DO12:DO21" si="44">CR12+CQ12*DF12</f>
        <v>130.57</v>
      </c>
      <c r="DP12" s="8">
        <f t="shared" ref="DP12:DP21" si="45">CS12</f>
        <v>14.09</v>
      </c>
      <c r="DQ12" s="8">
        <f t="shared" ref="DQ12:DQ21" si="46">CT12+CS12*DF12</f>
        <v>-16.698</v>
      </c>
      <c r="DR12" s="8">
        <f t="shared" ref="DR12:DR21" si="47">CU12</f>
        <v>0</v>
      </c>
      <c r="DS12" s="4" t="str">
        <f t="shared" ref="DS12:DS23" si="48">CV12</f>
        <v>SLV</v>
      </c>
      <c r="DV12" s="4">
        <f t="shared" ref="DV12:DV21" si="49">CY12</f>
        <v>1</v>
      </c>
      <c r="DW12" s="4" t="str">
        <f t="shared" ref="DW12:DW21" si="50">CZ12</f>
        <v>28_Slv 1</v>
      </c>
      <c r="DX12" s="4">
        <f t="shared" ref="DX12:DX21" si="51">DA12</f>
        <v>1</v>
      </c>
      <c r="DY12" s="4" t="str">
        <f t="shared" ref="DY12:DY21" si="52">DB12</f>
        <v>Plinto_01</v>
      </c>
      <c r="DZ12" s="4">
        <f t="shared" ref="DZ12:DZ21" si="53">DC12</f>
        <v>28</v>
      </c>
      <c r="EA12" s="4" t="str">
        <f t="shared" ref="EA12:EA21" si="54">DD12</f>
        <v>Slv 1</v>
      </c>
      <c r="EB12" s="83">
        <f t="shared" ref="EB12:EB21" si="55">DM12*$BB$27</f>
        <v>8870.35</v>
      </c>
      <c r="EC12" s="83">
        <f>DN12*BB27</f>
        <v>4.1500000000000004</v>
      </c>
      <c r="ED12" s="83">
        <f>DO12*BB27</f>
        <v>130.57</v>
      </c>
      <c r="EE12" s="83">
        <f>DP12*BB27</f>
        <v>14.09</v>
      </c>
      <c r="EF12" s="83">
        <f>DQ12*BB27</f>
        <v>-16.698</v>
      </c>
      <c r="EG12" s="83">
        <f>DR12*BB27</f>
        <v>0</v>
      </c>
    </row>
    <row r="13" spans="6:162" x14ac:dyDescent="0.45">
      <c r="Q13" s="42">
        <v>2</v>
      </c>
      <c r="R13" s="82" t="str">
        <f>I12</f>
        <v>Plinto_01</v>
      </c>
      <c r="S13" s="42">
        <v>28</v>
      </c>
      <c r="T13" s="42" t="s">
        <v>102</v>
      </c>
      <c r="U13" s="42">
        <v>-11767.56</v>
      </c>
      <c r="V13" s="42">
        <v>-0.01</v>
      </c>
      <c r="W13" s="42">
        <v>-0.35</v>
      </c>
      <c r="X13" s="42">
        <v>0</v>
      </c>
      <c r="Y13" s="42">
        <v>2.76</v>
      </c>
      <c r="Z13" s="42">
        <v>0.2</v>
      </c>
      <c r="AB13" s="82" t="str">
        <f t="shared" ref="AB13:AB23" si="56">T13</f>
        <v>SLU-Neve-v(+x)</v>
      </c>
      <c r="AC13" s="42" t="s">
        <v>4</v>
      </c>
      <c r="AO13" s="36">
        <f t="shared" si="2"/>
        <v>2</v>
      </c>
      <c r="AP13" s="35" t="str">
        <f t="shared" si="3"/>
        <v>28_SLU-Neve-v(+x)</v>
      </c>
      <c r="AQ13" s="36">
        <f t="shared" si="4"/>
        <v>14444.38</v>
      </c>
      <c r="AR13" s="36">
        <f t="shared" si="5"/>
        <v>0.35</v>
      </c>
      <c r="AS13" s="36">
        <f t="shared" si="6"/>
        <v>3.3899999999999997</v>
      </c>
      <c r="AT13" s="36">
        <f t="shared" si="7"/>
        <v>0.01</v>
      </c>
      <c r="AU13" s="36">
        <f t="shared" si="8"/>
        <v>-0.182</v>
      </c>
      <c r="AV13" s="36">
        <f t="shared" si="9"/>
        <v>0</v>
      </c>
      <c r="AW13" s="43">
        <f t="shared" ref="AW13:AW23" si="57">$J$31</f>
        <v>1</v>
      </c>
      <c r="BI13" s="4">
        <f t="shared" ref="BI13:BI23" si="58">BI12+1</f>
        <v>2</v>
      </c>
      <c r="BJ13" s="8" t="str">
        <f t="shared" si="11"/>
        <v>28_SLU-Neve-v(+x)</v>
      </c>
      <c r="BK13" s="11">
        <f t="shared" si="12"/>
        <v>2</v>
      </c>
      <c r="BL13" s="11" t="str">
        <f t="shared" si="13"/>
        <v>Plinto_01</v>
      </c>
      <c r="BM13" s="11">
        <f t="shared" si="14"/>
        <v>28</v>
      </c>
      <c r="BN13" s="11" t="str">
        <f t="shared" si="15"/>
        <v>SLU-Neve-v(+x)</v>
      </c>
      <c r="BO13" s="11">
        <f t="shared" si="16"/>
        <v>-11767.56</v>
      </c>
      <c r="BP13" s="11">
        <f t="shared" si="17"/>
        <v>-0.01</v>
      </c>
      <c r="BQ13" s="11">
        <f t="shared" si="18"/>
        <v>-0.35</v>
      </c>
      <c r="BR13" s="11">
        <f t="shared" si="19"/>
        <v>0</v>
      </c>
      <c r="BS13" s="11">
        <f t="shared" si="20"/>
        <v>2.76</v>
      </c>
      <c r="BT13" s="11">
        <f t="shared" si="21"/>
        <v>0.2</v>
      </c>
      <c r="BU13" s="10" t="str">
        <f t="shared" si="22"/>
        <v>SLU</v>
      </c>
      <c r="BW13" s="7" t="str">
        <f t="shared" si="23"/>
        <v>SLU-Neve-v(+x)</v>
      </c>
      <c r="BX13" s="7" t="str">
        <f t="shared" si="24"/>
        <v>SLU</v>
      </c>
      <c r="CJ13" s="4">
        <f t="shared" si="25"/>
        <v>2</v>
      </c>
      <c r="CK13" s="4" t="str">
        <f t="shared" si="26"/>
        <v>28_SLU-Neve-v(+x)</v>
      </c>
      <c r="CL13" s="4">
        <f t="shared" si="27"/>
        <v>2</v>
      </c>
      <c r="CM13" s="4" t="str">
        <f t="shared" si="28"/>
        <v>Plinto_01</v>
      </c>
      <c r="CN13" s="4">
        <f t="shared" si="29"/>
        <v>28</v>
      </c>
      <c r="CO13" s="4" t="str">
        <f t="shared" si="30"/>
        <v>SLU-Neve-v(+x)</v>
      </c>
      <c r="CP13" s="84">
        <f>INDEX(BO12:BT203,MATCH(CK13,BJ12:BJ203,0),MATCH(CK7,BO11:BT11,0))*CK6</f>
        <v>11767.56</v>
      </c>
      <c r="CQ13" s="84">
        <f>INDEX(BP12:BU203,MATCH(CL13,BK12:BK203,0),MATCH(CL7,BP11:BU11,0))*CL6</f>
        <v>0.35</v>
      </c>
      <c r="CR13" s="84">
        <f>INDEX(BO12:BT203,MATCH(CK13,BJ12:$BJ203,0),MATCH(CM7,BO11:BT11,0))*CM6</f>
        <v>2.76</v>
      </c>
      <c r="CS13" s="84">
        <f>INDEX(BO12:BT203,MATCH(CK13,BJ12:BJ203,0),MATCH(CN7,BO11:BT11,0))*CN6</f>
        <v>0.01</v>
      </c>
      <c r="CT13" s="84">
        <f>INDEX(BO12:BT203,MATCH(CK13,BJ12:BJ203,0),MATCH(CO7,BO11:BT11,0))*CO6</f>
        <v>-0.2</v>
      </c>
      <c r="CU13" s="84">
        <f>INDEX(BO12:BT203,MATCH(CK13,BJ12:BJ203,0),MATCH(CP7,BO11:BT11,0))*CP6</f>
        <v>0</v>
      </c>
      <c r="CV13" s="4" t="str">
        <f t="shared" si="31"/>
        <v>SLU</v>
      </c>
      <c r="CY13" s="4">
        <f t="shared" si="32"/>
        <v>2</v>
      </c>
      <c r="CZ13" s="4" t="str">
        <f t="shared" si="33"/>
        <v>28_SLU-Neve-v(+x)</v>
      </c>
      <c r="DA13" s="4">
        <f t="shared" si="34"/>
        <v>2</v>
      </c>
      <c r="DB13" s="4" t="str">
        <f t="shared" si="35"/>
        <v>Plinto_01</v>
      </c>
      <c r="DC13" s="4">
        <f t="shared" si="36"/>
        <v>28</v>
      </c>
      <c r="DD13" s="4" t="str">
        <f t="shared" si="37"/>
        <v>SLU-Neve-v(+x)</v>
      </c>
      <c r="DE13" s="4">
        <f t="shared" ref="DE12:DE23" si="59">$BG$12</f>
        <v>1003.5</v>
      </c>
      <c r="DF13" s="54">
        <f t="shared" si="38"/>
        <v>1.8</v>
      </c>
      <c r="DG13" s="54">
        <f t="shared" si="39"/>
        <v>11.9</v>
      </c>
      <c r="DH13" s="54">
        <f t="shared" si="40"/>
        <v>12</v>
      </c>
      <c r="DI13" s="54">
        <f t="shared" si="41"/>
        <v>41</v>
      </c>
      <c r="DJ13" s="85">
        <f>IF(DS13="SLU",BB21,BB22)</f>
        <v>1.3</v>
      </c>
      <c r="DK13" s="85">
        <f>IF(DS13="SLU",BB23,BB24)</f>
        <v>1.3</v>
      </c>
      <c r="DL13" s="85">
        <f>IF(DS13="SLU",BB25,BB26)</f>
        <v>1.5</v>
      </c>
      <c r="DM13" s="8">
        <f t="shared" si="42"/>
        <v>14444.38</v>
      </c>
      <c r="DN13" s="8">
        <f t="shared" si="43"/>
        <v>0.35</v>
      </c>
      <c r="DO13" s="8">
        <f t="shared" si="44"/>
        <v>3.3899999999999997</v>
      </c>
      <c r="DP13" s="8">
        <f t="shared" si="45"/>
        <v>0.01</v>
      </c>
      <c r="DQ13" s="8">
        <f t="shared" si="46"/>
        <v>-0.182</v>
      </c>
      <c r="DR13" s="8">
        <f t="shared" si="47"/>
        <v>0</v>
      </c>
      <c r="DS13" s="4" t="str">
        <f t="shared" si="48"/>
        <v>SLU</v>
      </c>
      <c r="DV13" s="4">
        <f t="shared" si="49"/>
        <v>2</v>
      </c>
      <c r="DW13" s="4" t="str">
        <f t="shared" si="50"/>
        <v>28_SLU-Neve-v(+x)</v>
      </c>
      <c r="DX13" s="4">
        <f t="shared" si="51"/>
        <v>2</v>
      </c>
      <c r="DY13" s="4" t="str">
        <f t="shared" si="52"/>
        <v>Plinto_01</v>
      </c>
      <c r="DZ13" s="4">
        <f t="shared" si="53"/>
        <v>28</v>
      </c>
      <c r="EA13" s="4" t="str">
        <f t="shared" si="54"/>
        <v>SLU-Neve-v(+x)</v>
      </c>
      <c r="EB13" s="83">
        <f t="shared" si="55"/>
        <v>14444.38</v>
      </c>
      <c r="EC13" s="83">
        <f>DN13*BB27</f>
        <v>0.35</v>
      </c>
      <c r="ED13" s="83">
        <f>DO13*BB27</f>
        <v>3.3899999999999997</v>
      </c>
      <c r="EE13" s="83">
        <f>DP13*BB27</f>
        <v>0.01</v>
      </c>
      <c r="EF13" s="83">
        <f>DQ13*BB27</f>
        <v>-0.182</v>
      </c>
      <c r="EG13" s="83">
        <f>DR13*BB27</f>
        <v>0</v>
      </c>
    </row>
    <row r="14" spans="6:162" x14ac:dyDescent="0.45">
      <c r="Q14" s="42">
        <v>3</v>
      </c>
      <c r="R14" s="82" t="str">
        <f>I12</f>
        <v>Plinto_01</v>
      </c>
      <c r="S14" s="42">
        <v>28</v>
      </c>
      <c r="T14" s="42" t="s">
        <v>100</v>
      </c>
      <c r="U14" s="42">
        <v>-6886.95</v>
      </c>
      <c r="V14" s="42">
        <v>14.09</v>
      </c>
      <c r="W14" s="42">
        <v>4.1399999999999997</v>
      </c>
      <c r="X14" s="42">
        <v>0</v>
      </c>
      <c r="Y14" s="42">
        <v>-123.11</v>
      </c>
      <c r="Z14" s="42">
        <v>-41.65</v>
      </c>
      <c r="AB14" s="82" t="str">
        <f t="shared" si="56"/>
        <v>Slv 17</v>
      </c>
      <c r="AC14" s="42" t="s">
        <v>14</v>
      </c>
      <c r="AF14" s="17" t="s">
        <v>170</v>
      </c>
      <c r="AO14" s="36">
        <f t="shared" si="2"/>
        <v>3</v>
      </c>
      <c r="AP14" s="35" t="str">
        <f t="shared" si="3"/>
        <v>28_Slv 17</v>
      </c>
      <c r="AQ14" s="36">
        <f t="shared" si="4"/>
        <v>8870.35</v>
      </c>
      <c r="AR14" s="36">
        <f t="shared" si="5"/>
        <v>-4.1399999999999997</v>
      </c>
      <c r="AS14" s="36">
        <f t="shared" si="6"/>
        <v>-130.56200000000001</v>
      </c>
      <c r="AT14" s="36">
        <f t="shared" si="7"/>
        <v>-14.09</v>
      </c>
      <c r="AU14" s="36">
        <f t="shared" si="8"/>
        <v>16.287999999999997</v>
      </c>
      <c r="AV14" s="36">
        <f t="shared" si="9"/>
        <v>0</v>
      </c>
      <c r="AW14" s="43">
        <f t="shared" si="57"/>
        <v>1</v>
      </c>
      <c r="BI14" s="4">
        <f t="shared" si="58"/>
        <v>3</v>
      </c>
      <c r="BJ14" s="8" t="str">
        <f t="shared" si="11"/>
        <v>28_Slv 17</v>
      </c>
      <c r="BK14" s="11">
        <f t="shared" si="12"/>
        <v>3</v>
      </c>
      <c r="BL14" s="11" t="str">
        <f t="shared" si="13"/>
        <v>Plinto_01</v>
      </c>
      <c r="BM14" s="11">
        <f t="shared" si="14"/>
        <v>28</v>
      </c>
      <c r="BN14" s="11" t="str">
        <f t="shared" si="15"/>
        <v>Slv 17</v>
      </c>
      <c r="BO14" s="11">
        <f t="shared" si="16"/>
        <v>-6886.95</v>
      </c>
      <c r="BP14" s="11">
        <f t="shared" si="17"/>
        <v>14.09</v>
      </c>
      <c r="BQ14" s="11">
        <f t="shared" si="18"/>
        <v>4.1399999999999997</v>
      </c>
      <c r="BR14" s="11">
        <f t="shared" si="19"/>
        <v>0</v>
      </c>
      <c r="BS14" s="11">
        <f t="shared" si="20"/>
        <v>-123.11</v>
      </c>
      <c r="BT14" s="11">
        <f t="shared" si="21"/>
        <v>-41.65</v>
      </c>
      <c r="BU14" s="10" t="str">
        <f t="shared" si="22"/>
        <v>SLV</v>
      </c>
      <c r="BW14" s="7" t="str">
        <f t="shared" si="23"/>
        <v>Slv 17</v>
      </c>
      <c r="BX14" s="7" t="str">
        <f t="shared" si="24"/>
        <v>SLV</v>
      </c>
      <c r="CA14" s="17" t="s">
        <v>170</v>
      </c>
      <c r="CJ14" s="4">
        <f t="shared" si="25"/>
        <v>3</v>
      </c>
      <c r="CK14" s="4" t="str">
        <f t="shared" si="26"/>
        <v>28_Slv 17</v>
      </c>
      <c r="CL14" s="4">
        <f t="shared" si="27"/>
        <v>3</v>
      </c>
      <c r="CM14" s="4" t="str">
        <f t="shared" si="28"/>
        <v>Plinto_01</v>
      </c>
      <c r="CN14" s="4">
        <f t="shared" si="29"/>
        <v>28</v>
      </c>
      <c r="CO14" s="4" t="str">
        <f t="shared" si="30"/>
        <v>Slv 17</v>
      </c>
      <c r="CP14" s="84">
        <f>INDEX(BO12:BT203,MATCH(CK14,BJ12:BJ203,0),MATCH(CK7,BO11:BT11,0))*CK6</f>
        <v>6886.95</v>
      </c>
      <c r="CQ14" s="84">
        <f>INDEX(BP12:BU203,MATCH(CL14,BK12:BK203,0),MATCH(CL7,BP11:BU11,0))*CL6</f>
        <v>-4.1399999999999997</v>
      </c>
      <c r="CR14" s="84">
        <f>INDEX(BO12:BT203,MATCH(CK14,BJ12:$BJ203,0),MATCH(CM7,BO11:BT11,0))*CM6</f>
        <v>-123.11</v>
      </c>
      <c r="CS14" s="84">
        <f>INDEX(BO12:BT203,MATCH(CK14,BJ12:BJ203,0),MATCH(CN7,BO11:BT11,0))*CN6</f>
        <v>-14.09</v>
      </c>
      <c r="CT14" s="84">
        <f>INDEX(BO12:BT203,MATCH(CK14,BJ12:BJ203,0),MATCH(CO7,BO11:BT11,0))*CO6</f>
        <v>41.65</v>
      </c>
      <c r="CU14" s="84">
        <f>INDEX(BO12:BT203,MATCH(CK14,BJ12:BJ203,0),MATCH(CP7,BO11:BT11,0))*CP6</f>
        <v>0</v>
      </c>
      <c r="CV14" s="4" t="str">
        <f t="shared" si="31"/>
        <v>SLV</v>
      </c>
      <c r="CY14" s="4">
        <f t="shared" si="32"/>
        <v>3</v>
      </c>
      <c r="CZ14" s="4" t="str">
        <f t="shared" si="33"/>
        <v>28_Slv 17</v>
      </c>
      <c r="DA14" s="4">
        <f t="shared" si="34"/>
        <v>3</v>
      </c>
      <c r="DB14" s="4" t="str">
        <f t="shared" si="35"/>
        <v>Plinto_01</v>
      </c>
      <c r="DC14" s="4">
        <f t="shared" si="36"/>
        <v>28</v>
      </c>
      <c r="DD14" s="4" t="str">
        <f t="shared" si="37"/>
        <v>Slv 17</v>
      </c>
      <c r="DE14" s="4">
        <f t="shared" si="59"/>
        <v>1003.5</v>
      </c>
      <c r="DF14" s="54">
        <f t="shared" si="38"/>
        <v>1.8</v>
      </c>
      <c r="DG14" s="54">
        <f t="shared" si="39"/>
        <v>11.9</v>
      </c>
      <c r="DH14" s="54">
        <f t="shared" si="40"/>
        <v>12</v>
      </c>
      <c r="DI14" s="54">
        <f t="shared" si="41"/>
        <v>41</v>
      </c>
      <c r="DJ14" s="85">
        <f>IF(DS14="SLU",BB21,BB22)</f>
        <v>1</v>
      </c>
      <c r="DK14" s="85">
        <f>IF(DS14="SLU",BB23,BB24)</f>
        <v>1</v>
      </c>
      <c r="DL14" s="85">
        <f>IF(DS14="SLU",BB25,BB26)</f>
        <v>1</v>
      </c>
      <c r="DM14" s="8">
        <f t="shared" si="42"/>
        <v>8870.35</v>
      </c>
      <c r="DN14" s="8">
        <f t="shared" si="43"/>
        <v>-4.1399999999999997</v>
      </c>
      <c r="DO14" s="8">
        <f t="shared" si="44"/>
        <v>-130.56200000000001</v>
      </c>
      <c r="DP14" s="8">
        <f t="shared" si="45"/>
        <v>-14.09</v>
      </c>
      <c r="DQ14" s="8">
        <f t="shared" si="46"/>
        <v>16.287999999999997</v>
      </c>
      <c r="DR14" s="8">
        <f t="shared" si="47"/>
        <v>0</v>
      </c>
      <c r="DS14" s="4" t="str">
        <f t="shared" si="48"/>
        <v>SLV</v>
      </c>
      <c r="DV14" s="4">
        <f t="shared" si="49"/>
        <v>3</v>
      </c>
      <c r="DW14" s="4" t="str">
        <f t="shared" si="50"/>
        <v>28_Slv 17</v>
      </c>
      <c r="DX14" s="4">
        <f t="shared" si="51"/>
        <v>3</v>
      </c>
      <c r="DY14" s="4" t="str">
        <f t="shared" si="52"/>
        <v>Plinto_01</v>
      </c>
      <c r="DZ14" s="4">
        <f t="shared" si="53"/>
        <v>28</v>
      </c>
      <c r="EA14" s="4" t="str">
        <f t="shared" si="54"/>
        <v>Slv 17</v>
      </c>
      <c r="EB14" s="83">
        <f t="shared" si="55"/>
        <v>8870.35</v>
      </c>
      <c r="EC14" s="83">
        <f>DN14*BB27</f>
        <v>-4.1399999999999997</v>
      </c>
      <c r="ED14" s="83">
        <f>DO14*BB27</f>
        <v>-130.56200000000001</v>
      </c>
      <c r="EE14" s="83">
        <f>DP14*BB27</f>
        <v>-14.09</v>
      </c>
      <c r="EF14" s="83">
        <f>DQ14*BB27</f>
        <v>16.287999999999997</v>
      </c>
      <c r="EG14" s="83">
        <f>DR14*BB27</f>
        <v>0</v>
      </c>
    </row>
    <row r="15" spans="6:162" ht="15.6" x14ac:dyDescent="0.45">
      <c r="Q15" s="42">
        <v>4</v>
      </c>
      <c r="R15" s="82" t="str">
        <f>I12</f>
        <v>Plinto_01</v>
      </c>
      <c r="S15" s="42">
        <v>28</v>
      </c>
      <c r="T15" s="42" t="s">
        <v>101</v>
      </c>
      <c r="U15" s="42">
        <v>-6886.95</v>
      </c>
      <c r="V15" s="42">
        <v>-14.09</v>
      </c>
      <c r="W15" s="42">
        <v>-4.1500000000000004</v>
      </c>
      <c r="X15" s="42">
        <v>0</v>
      </c>
      <c r="Y15" s="42">
        <v>123.1</v>
      </c>
      <c r="Z15" s="42">
        <v>42.06</v>
      </c>
      <c r="AB15" s="82" t="str">
        <f t="shared" si="56"/>
        <v>Slv 1</v>
      </c>
      <c r="AC15" s="42" t="s">
        <v>14</v>
      </c>
      <c r="AF15" s="13" t="s">
        <v>12</v>
      </c>
      <c r="AG15" s="16" t="s">
        <v>11</v>
      </c>
      <c r="AH15" s="16" t="s">
        <v>10</v>
      </c>
      <c r="AI15" s="16" t="s">
        <v>9</v>
      </c>
      <c r="AJ15" s="16" t="s">
        <v>8</v>
      </c>
      <c r="AK15" s="16" t="s">
        <v>7</v>
      </c>
      <c r="AL15" s="16" t="s">
        <v>6</v>
      </c>
      <c r="AO15" s="36">
        <f t="shared" si="2"/>
        <v>4</v>
      </c>
      <c r="AP15" s="35" t="str">
        <f t="shared" si="3"/>
        <v>28_Slv 1</v>
      </c>
      <c r="AQ15" s="36">
        <f t="shared" si="4"/>
        <v>8870.35</v>
      </c>
      <c r="AR15" s="36">
        <f t="shared" si="5"/>
        <v>4.1500000000000004</v>
      </c>
      <c r="AS15" s="36">
        <f t="shared" si="6"/>
        <v>130.57</v>
      </c>
      <c r="AT15" s="36">
        <f t="shared" si="7"/>
        <v>14.09</v>
      </c>
      <c r="AU15" s="36">
        <f t="shared" si="8"/>
        <v>-16.698</v>
      </c>
      <c r="AV15" s="36">
        <f t="shared" si="9"/>
        <v>0</v>
      </c>
      <c r="AW15" s="43">
        <f t="shared" si="57"/>
        <v>1</v>
      </c>
      <c r="BI15" s="4">
        <f t="shared" si="58"/>
        <v>4</v>
      </c>
      <c r="BJ15" s="8" t="str">
        <f t="shared" si="11"/>
        <v>28_Slv 1</v>
      </c>
      <c r="BK15" s="11">
        <f t="shared" si="12"/>
        <v>4</v>
      </c>
      <c r="BL15" s="11" t="str">
        <f t="shared" si="13"/>
        <v>Plinto_01</v>
      </c>
      <c r="BM15" s="11">
        <f t="shared" si="14"/>
        <v>28</v>
      </c>
      <c r="BN15" s="11" t="str">
        <f t="shared" si="15"/>
        <v>Slv 1</v>
      </c>
      <c r="BO15" s="11">
        <f t="shared" si="16"/>
        <v>-6886.95</v>
      </c>
      <c r="BP15" s="11">
        <f t="shared" si="17"/>
        <v>-14.09</v>
      </c>
      <c r="BQ15" s="11">
        <f t="shared" si="18"/>
        <v>-4.1500000000000004</v>
      </c>
      <c r="BR15" s="11">
        <f t="shared" si="19"/>
        <v>0</v>
      </c>
      <c r="BS15" s="11">
        <f t="shared" si="20"/>
        <v>123.1</v>
      </c>
      <c r="BT15" s="11">
        <f t="shared" si="21"/>
        <v>42.06</v>
      </c>
      <c r="BU15" s="10" t="str">
        <f t="shared" si="22"/>
        <v>SLV</v>
      </c>
      <c r="BW15" s="7" t="str">
        <f t="shared" si="23"/>
        <v>Slv 1</v>
      </c>
      <c r="BX15" s="7" t="str">
        <f t="shared" si="24"/>
        <v>SLV</v>
      </c>
      <c r="CA15" s="9" t="s">
        <v>12</v>
      </c>
      <c r="CB15" s="16" t="s">
        <v>11</v>
      </c>
      <c r="CC15" s="16" t="s">
        <v>10</v>
      </c>
      <c r="CD15" s="16" t="s">
        <v>9</v>
      </c>
      <c r="CE15" s="16" t="s">
        <v>8</v>
      </c>
      <c r="CF15" s="16" t="s">
        <v>7</v>
      </c>
      <c r="CG15" s="16" t="s">
        <v>6</v>
      </c>
      <c r="CJ15" s="4">
        <f t="shared" si="25"/>
        <v>4</v>
      </c>
      <c r="CK15" s="4" t="str">
        <f t="shared" si="26"/>
        <v>28_Slv 1</v>
      </c>
      <c r="CL15" s="4">
        <f t="shared" si="27"/>
        <v>4</v>
      </c>
      <c r="CM15" s="4" t="str">
        <f t="shared" si="28"/>
        <v>Plinto_01</v>
      </c>
      <c r="CN15" s="4">
        <f t="shared" si="29"/>
        <v>28</v>
      </c>
      <c r="CO15" s="4" t="str">
        <f t="shared" si="30"/>
        <v>Slv 1</v>
      </c>
      <c r="CP15" s="84">
        <f>INDEX(BO12:BT203,MATCH(CK15,BJ12:BJ203,0),MATCH(CK7,BO11:BT11,0))*CK6</f>
        <v>6886.95</v>
      </c>
      <c r="CQ15" s="84">
        <f>INDEX(BP12:BU203,MATCH(CL15,BK12:BK203,0),MATCH(CL7,BP11:BU11,0))*CL6</f>
        <v>4.1500000000000004</v>
      </c>
      <c r="CR15" s="84">
        <f>INDEX(BO12:BT203,MATCH(CK15,BJ12:$BJ203,0),MATCH(CM7,BO11:BT11,0))*CM6</f>
        <v>123.1</v>
      </c>
      <c r="CS15" s="84">
        <f>INDEX(BO12:BT203,MATCH(CK15,BJ12:BJ203,0),MATCH(CN7,BO11:BT11,0))*CN6</f>
        <v>14.09</v>
      </c>
      <c r="CT15" s="84">
        <f>INDEX(BO12:BT203,MATCH(CK15,BJ12:BJ203,0),MATCH(CO7,BO11:BT11,0))*CO6</f>
        <v>-42.06</v>
      </c>
      <c r="CU15" s="84">
        <f>INDEX(BO12:BT203,MATCH(CK15,BJ12:BJ203,0),MATCH(CP7,BO11:BT11,0))*CP6</f>
        <v>0</v>
      </c>
      <c r="CV15" s="4" t="str">
        <f t="shared" si="31"/>
        <v>SLV</v>
      </c>
      <c r="CY15" s="4">
        <f t="shared" si="32"/>
        <v>4</v>
      </c>
      <c r="CZ15" s="4" t="str">
        <f t="shared" si="33"/>
        <v>28_Slv 1</v>
      </c>
      <c r="DA15" s="4">
        <f t="shared" si="34"/>
        <v>4</v>
      </c>
      <c r="DB15" s="4" t="str">
        <f t="shared" si="35"/>
        <v>Plinto_01</v>
      </c>
      <c r="DC15" s="4">
        <f t="shared" si="36"/>
        <v>28</v>
      </c>
      <c r="DD15" s="4" t="str">
        <f t="shared" si="37"/>
        <v>Slv 1</v>
      </c>
      <c r="DE15" s="4">
        <f t="shared" si="59"/>
        <v>1003.5</v>
      </c>
      <c r="DF15" s="54">
        <f t="shared" si="38"/>
        <v>1.8</v>
      </c>
      <c r="DG15" s="54">
        <f t="shared" si="39"/>
        <v>11.9</v>
      </c>
      <c r="DH15" s="54">
        <f t="shared" si="40"/>
        <v>12</v>
      </c>
      <c r="DI15" s="54">
        <f t="shared" si="41"/>
        <v>41</v>
      </c>
      <c r="DJ15" s="85">
        <f>IF(DS15="SLU",BB21,BB22)</f>
        <v>1</v>
      </c>
      <c r="DK15" s="85">
        <f>IF(DS15="SLU",BB23,BB24)</f>
        <v>1</v>
      </c>
      <c r="DL15" s="85">
        <f>IF(DS15="SLU",BB25,BB26)</f>
        <v>1</v>
      </c>
      <c r="DM15" s="8">
        <f t="shared" si="42"/>
        <v>8870.35</v>
      </c>
      <c r="DN15" s="8">
        <f t="shared" si="43"/>
        <v>4.1500000000000004</v>
      </c>
      <c r="DO15" s="8">
        <f t="shared" si="44"/>
        <v>130.57</v>
      </c>
      <c r="DP15" s="8">
        <f t="shared" si="45"/>
        <v>14.09</v>
      </c>
      <c r="DQ15" s="8">
        <f t="shared" si="46"/>
        <v>-16.698</v>
      </c>
      <c r="DR15" s="8">
        <f t="shared" si="47"/>
        <v>0</v>
      </c>
      <c r="DS15" s="4" t="str">
        <f t="shared" si="48"/>
        <v>SLV</v>
      </c>
      <c r="DV15" s="4">
        <f t="shared" si="49"/>
        <v>4</v>
      </c>
      <c r="DW15" s="4" t="str">
        <f t="shared" si="50"/>
        <v>28_Slv 1</v>
      </c>
      <c r="DX15" s="4">
        <f t="shared" si="51"/>
        <v>4</v>
      </c>
      <c r="DY15" s="4" t="str">
        <f t="shared" si="52"/>
        <v>Plinto_01</v>
      </c>
      <c r="DZ15" s="4">
        <f t="shared" si="53"/>
        <v>28</v>
      </c>
      <c r="EA15" s="4" t="str">
        <f t="shared" si="54"/>
        <v>Slv 1</v>
      </c>
      <c r="EB15" s="83">
        <f t="shared" si="55"/>
        <v>8870.35</v>
      </c>
      <c r="EC15" s="83">
        <f>DN15*BB27</f>
        <v>4.1500000000000004</v>
      </c>
      <c r="ED15" s="83">
        <f>DO15*BB27</f>
        <v>130.57</v>
      </c>
      <c r="EE15" s="83">
        <f>DP15*BB27</f>
        <v>14.09</v>
      </c>
      <c r="EF15" s="83">
        <f>DQ15*BB27</f>
        <v>-16.698</v>
      </c>
      <c r="EG15" s="83">
        <f>DR15*BB27</f>
        <v>0</v>
      </c>
    </row>
    <row r="16" spans="6:162" ht="15.6" x14ac:dyDescent="0.45">
      <c r="Q16" s="42">
        <v>5</v>
      </c>
      <c r="R16" s="82" t="str">
        <f>I12</f>
        <v>Plinto_01</v>
      </c>
      <c r="S16" s="42">
        <v>28</v>
      </c>
      <c r="T16" s="42" t="s">
        <v>100</v>
      </c>
      <c r="U16" s="42">
        <v>-6886.95</v>
      </c>
      <c r="V16" s="42">
        <v>14.09</v>
      </c>
      <c r="W16" s="42">
        <v>4.1399999999999997</v>
      </c>
      <c r="X16" s="42">
        <v>0</v>
      </c>
      <c r="Y16" s="42">
        <v>-123.11</v>
      </c>
      <c r="Z16" s="42">
        <v>-41.65</v>
      </c>
      <c r="AB16" s="82" t="str">
        <f t="shared" si="56"/>
        <v>Slv 17</v>
      </c>
      <c r="AC16" s="42" t="s">
        <v>14</v>
      </c>
      <c r="AF16" s="13"/>
      <c r="AG16" s="15">
        <v>-1</v>
      </c>
      <c r="AH16" s="15">
        <v>-1</v>
      </c>
      <c r="AI16" s="15">
        <v>1</v>
      </c>
      <c r="AJ16" s="15">
        <v>-1</v>
      </c>
      <c r="AK16" s="15">
        <v>-1</v>
      </c>
      <c r="AL16" s="15">
        <v>-1</v>
      </c>
      <c r="AO16" s="36">
        <f t="shared" si="2"/>
        <v>5</v>
      </c>
      <c r="AP16" s="35" t="str">
        <f t="shared" si="3"/>
        <v>28_Slv 17</v>
      </c>
      <c r="AQ16" s="36">
        <f t="shared" si="4"/>
        <v>8870.35</v>
      </c>
      <c r="AR16" s="36">
        <f t="shared" si="5"/>
        <v>-4.1399999999999997</v>
      </c>
      <c r="AS16" s="36">
        <f t="shared" si="6"/>
        <v>-130.56200000000001</v>
      </c>
      <c r="AT16" s="36">
        <f t="shared" si="7"/>
        <v>-14.09</v>
      </c>
      <c r="AU16" s="36">
        <f t="shared" si="8"/>
        <v>16.287999999999997</v>
      </c>
      <c r="AV16" s="36">
        <f t="shared" si="9"/>
        <v>0</v>
      </c>
      <c r="AW16" s="43">
        <f t="shared" si="57"/>
        <v>1</v>
      </c>
      <c r="BI16" s="4">
        <f t="shared" si="58"/>
        <v>5</v>
      </c>
      <c r="BJ16" s="8" t="str">
        <f t="shared" si="11"/>
        <v>28_Slv 17</v>
      </c>
      <c r="BK16" s="11">
        <f t="shared" si="12"/>
        <v>5</v>
      </c>
      <c r="BL16" s="11" t="str">
        <f t="shared" si="13"/>
        <v>Plinto_01</v>
      </c>
      <c r="BM16" s="11">
        <f t="shared" si="14"/>
        <v>28</v>
      </c>
      <c r="BN16" s="11" t="str">
        <f t="shared" si="15"/>
        <v>Slv 17</v>
      </c>
      <c r="BO16" s="11">
        <f t="shared" si="16"/>
        <v>-6886.95</v>
      </c>
      <c r="BP16" s="11">
        <f t="shared" si="17"/>
        <v>14.09</v>
      </c>
      <c r="BQ16" s="11">
        <f t="shared" si="18"/>
        <v>4.1399999999999997</v>
      </c>
      <c r="BR16" s="11">
        <f t="shared" si="19"/>
        <v>0</v>
      </c>
      <c r="BS16" s="11">
        <f t="shared" si="20"/>
        <v>-123.11</v>
      </c>
      <c r="BT16" s="11">
        <f t="shared" si="21"/>
        <v>-41.65</v>
      </c>
      <c r="BU16" s="10" t="str">
        <f t="shared" si="22"/>
        <v>SLV</v>
      </c>
      <c r="BW16" s="7" t="str">
        <f t="shared" si="23"/>
        <v>Slv 17</v>
      </c>
      <c r="BX16" s="7" t="str">
        <f t="shared" si="24"/>
        <v>SLV</v>
      </c>
      <c r="CA16" s="9"/>
      <c r="CB16" s="4">
        <f t="shared" ref="CB16:CG17" si="60">AG16</f>
        <v>-1</v>
      </c>
      <c r="CC16" s="4">
        <f t="shared" si="60"/>
        <v>-1</v>
      </c>
      <c r="CD16" s="4">
        <f t="shared" si="60"/>
        <v>1</v>
      </c>
      <c r="CE16" s="4">
        <f t="shared" si="60"/>
        <v>-1</v>
      </c>
      <c r="CF16" s="4">
        <f t="shared" si="60"/>
        <v>-1</v>
      </c>
      <c r="CG16" s="4">
        <f t="shared" si="60"/>
        <v>-1</v>
      </c>
      <c r="CJ16" s="4">
        <f t="shared" si="25"/>
        <v>5</v>
      </c>
      <c r="CK16" s="4" t="str">
        <f t="shared" si="26"/>
        <v>28_Slv 17</v>
      </c>
      <c r="CL16" s="4">
        <f t="shared" si="27"/>
        <v>5</v>
      </c>
      <c r="CM16" s="4" t="str">
        <f t="shared" si="28"/>
        <v>Plinto_01</v>
      </c>
      <c r="CN16" s="4">
        <f t="shared" si="29"/>
        <v>28</v>
      </c>
      <c r="CO16" s="4" t="str">
        <f t="shared" si="30"/>
        <v>Slv 17</v>
      </c>
      <c r="CP16" s="84">
        <f>INDEX(BO12:BT203,MATCH(CK16,BJ12:BJ203,0),MATCH(CK7,BO11:BT11,0))*CK6</f>
        <v>6886.95</v>
      </c>
      <c r="CQ16" s="84">
        <f>INDEX(BP12:BU203,MATCH(CL16,BK12:BK203,0),MATCH(CL7,BP11:BU11,0))*CL6</f>
        <v>-4.1399999999999997</v>
      </c>
      <c r="CR16" s="84">
        <f>INDEX(BO12:BT203,MATCH(CK16,BJ12:$BJ203,0),MATCH(CM7,BO11:BT11,0))*CM6</f>
        <v>-123.11</v>
      </c>
      <c r="CS16" s="84">
        <f>INDEX(BO12:BT203,MATCH(CK16,BJ12:BJ203,0),MATCH(CN7,BO11:BT11,0))*CN6</f>
        <v>-14.09</v>
      </c>
      <c r="CT16" s="84">
        <f>INDEX(BO12:BT203,MATCH(CK16,BJ12:BJ203,0),MATCH(CO7,BO11:BT11,0))*CO6</f>
        <v>41.65</v>
      </c>
      <c r="CU16" s="84">
        <f>INDEX(BO12:BT203,MATCH(CK16,BJ12:BJ203,0),MATCH(CP7,BO11:BT11,0))*CP6</f>
        <v>0</v>
      </c>
      <c r="CV16" s="4" t="str">
        <f t="shared" si="31"/>
        <v>SLV</v>
      </c>
      <c r="CY16" s="4">
        <f t="shared" si="32"/>
        <v>5</v>
      </c>
      <c r="CZ16" s="4" t="str">
        <f t="shared" si="33"/>
        <v>28_Slv 17</v>
      </c>
      <c r="DA16" s="4">
        <f t="shared" si="34"/>
        <v>5</v>
      </c>
      <c r="DB16" s="4" t="str">
        <f t="shared" si="35"/>
        <v>Plinto_01</v>
      </c>
      <c r="DC16" s="4">
        <f t="shared" si="36"/>
        <v>28</v>
      </c>
      <c r="DD16" s="4" t="str">
        <f t="shared" si="37"/>
        <v>Slv 17</v>
      </c>
      <c r="DE16" s="4">
        <f t="shared" si="59"/>
        <v>1003.5</v>
      </c>
      <c r="DF16" s="54">
        <f t="shared" si="38"/>
        <v>1.8</v>
      </c>
      <c r="DG16" s="54">
        <f t="shared" si="39"/>
        <v>11.9</v>
      </c>
      <c r="DH16" s="54">
        <f t="shared" si="40"/>
        <v>12</v>
      </c>
      <c r="DI16" s="54">
        <f t="shared" si="41"/>
        <v>41</v>
      </c>
      <c r="DJ16" s="85">
        <f>IF(DS16="SLU",BB21,BB22)</f>
        <v>1</v>
      </c>
      <c r="DK16" s="85">
        <f>IF(DS16="SLU",BB23,BB24)</f>
        <v>1</v>
      </c>
      <c r="DL16" s="85">
        <f>IF(DS16="SLU",BB25,BB26)</f>
        <v>1</v>
      </c>
      <c r="DM16" s="8">
        <f t="shared" si="42"/>
        <v>8870.35</v>
      </c>
      <c r="DN16" s="8">
        <f t="shared" si="43"/>
        <v>-4.1399999999999997</v>
      </c>
      <c r="DO16" s="8">
        <f t="shared" si="44"/>
        <v>-130.56200000000001</v>
      </c>
      <c r="DP16" s="8">
        <f t="shared" si="45"/>
        <v>-14.09</v>
      </c>
      <c r="DQ16" s="8">
        <f t="shared" si="46"/>
        <v>16.287999999999997</v>
      </c>
      <c r="DR16" s="8">
        <f t="shared" si="47"/>
        <v>0</v>
      </c>
      <c r="DS16" s="4" t="str">
        <f t="shared" si="48"/>
        <v>SLV</v>
      </c>
      <c r="DV16" s="4">
        <f t="shared" si="49"/>
        <v>5</v>
      </c>
      <c r="DW16" s="4" t="str">
        <f t="shared" si="50"/>
        <v>28_Slv 17</v>
      </c>
      <c r="DX16" s="4">
        <f t="shared" si="51"/>
        <v>5</v>
      </c>
      <c r="DY16" s="4" t="str">
        <f t="shared" si="52"/>
        <v>Plinto_01</v>
      </c>
      <c r="DZ16" s="4">
        <f t="shared" si="53"/>
        <v>28</v>
      </c>
      <c r="EA16" s="4" t="str">
        <f t="shared" si="54"/>
        <v>Slv 17</v>
      </c>
      <c r="EB16" s="83">
        <f t="shared" si="55"/>
        <v>8870.35</v>
      </c>
      <c r="EC16" s="83">
        <f>DN16*BB27</f>
        <v>-4.1399999999999997</v>
      </c>
      <c r="ED16" s="83">
        <f>DO16*BB27</f>
        <v>-130.56200000000001</v>
      </c>
      <c r="EE16" s="83">
        <f>DP16*BB27</f>
        <v>-14.09</v>
      </c>
      <c r="EF16" s="83">
        <f>DQ16*BB27</f>
        <v>16.287999999999997</v>
      </c>
      <c r="EG16" s="83">
        <f>DR16*BB27</f>
        <v>0</v>
      </c>
    </row>
    <row r="17" spans="9:137" ht="15.6" x14ac:dyDescent="0.45">
      <c r="I17"/>
      <c r="J17"/>
      <c r="K17"/>
      <c r="L17"/>
      <c r="M17"/>
      <c r="N17"/>
      <c r="O17"/>
      <c r="Q17" s="42">
        <v>6</v>
      </c>
      <c r="R17" s="82" t="str">
        <f>I12</f>
        <v>Plinto_01</v>
      </c>
      <c r="S17" s="42">
        <v>28</v>
      </c>
      <c r="T17" s="42" t="s">
        <v>101</v>
      </c>
      <c r="U17" s="42">
        <v>-6886.95</v>
      </c>
      <c r="V17" s="42">
        <v>-14.09</v>
      </c>
      <c r="W17" s="42">
        <v>-4.1500000000000004</v>
      </c>
      <c r="X17" s="42">
        <v>0</v>
      </c>
      <c r="Y17" s="42">
        <v>123.1</v>
      </c>
      <c r="Z17" s="42">
        <v>42.06</v>
      </c>
      <c r="AB17" s="82" t="str">
        <f t="shared" si="56"/>
        <v>Slv 1</v>
      </c>
      <c r="AC17" s="42" t="s">
        <v>14</v>
      </c>
      <c r="AF17" s="13" t="s">
        <v>3</v>
      </c>
      <c r="AG17" s="15" t="s">
        <v>10</v>
      </c>
      <c r="AH17" s="15" t="s">
        <v>11</v>
      </c>
      <c r="AI17" s="15" t="s">
        <v>9</v>
      </c>
      <c r="AJ17" s="15" t="s">
        <v>8</v>
      </c>
      <c r="AK17" s="15" t="s">
        <v>6</v>
      </c>
      <c r="AL17" s="15" t="s">
        <v>7</v>
      </c>
      <c r="AO17" s="36">
        <f t="shared" si="2"/>
        <v>6</v>
      </c>
      <c r="AP17" s="35" t="str">
        <f t="shared" si="3"/>
        <v>28_Slv 1</v>
      </c>
      <c r="AQ17" s="36">
        <f t="shared" si="4"/>
        <v>8870.35</v>
      </c>
      <c r="AR17" s="36">
        <f t="shared" si="5"/>
        <v>4.1500000000000004</v>
      </c>
      <c r="AS17" s="36">
        <f t="shared" si="6"/>
        <v>130.57</v>
      </c>
      <c r="AT17" s="36">
        <f t="shared" si="7"/>
        <v>14.09</v>
      </c>
      <c r="AU17" s="36">
        <f t="shared" si="8"/>
        <v>-16.698</v>
      </c>
      <c r="AV17" s="36">
        <f t="shared" si="9"/>
        <v>0</v>
      </c>
      <c r="AW17" s="43">
        <f t="shared" si="57"/>
        <v>1</v>
      </c>
      <c r="BA17"/>
      <c r="BB17"/>
      <c r="BC17"/>
      <c r="BD17"/>
      <c r="BE17"/>
      <c r="BI17" s="4">
        <f t="shared" si="58"/>
        <v>6</v>
      </c>
      <c r="BJ17" s="8" t="str">
        <f t="shared" si="11"/>
        <v>28_Slv 1</v>
      </c>
      <c r="BK17" s="11">
        <f t="shared" si="12"/>
        <v>6</v>
      </c>
      <c r="BL17" s="11" t="str">
        <f t="shared" si="13"/>
        <v>Plinto_01</v>
      </c>
      <c r="BM17" s="11">
        <f t="shared" si="14"/>
        <v>28</v>
      </c>
      <c r="BN17" s="11" t="str">
        <f t="shared" si="15"/>
        <v>Slv 1</v>
      </c>
      <c r="BO17" s="11">
        <f t="shared" si="16"/>
        <v>-6886.95</v>
      </c>
      <c r="BP17" s="11">
        <f t="shared" si="17"/>
        <v>-14.09</v>
      </c>
      <c r="BQ17" s="11">
        <f t="shared" si="18"/>
        <v>-4.1500000000000004</v>
      </c>
      <c r="BR17" s="11">
        <f t="shared" si="19"/>
        <v>0</v>
      </c>
      <c r="BS17" s="11">
        <f t="shared" si="20"/>
        <v>123.1</v>
      </c>
      <c r="BT17" s="11">
        <f t="shared" si="21"/>
        <v>42.06</v>
      </c>
      <c r="BU17" s="10" t="str">
        <f t="shared" si="22"/>
        <v>SLV</v>
      </c>
      <c r="BW17" s="7" t="str">
        <f t="shared" si="23"/>
        <v>Slv 1</v>
      </c>
      <c r="BX17" s="7" t="str">
        <f t="shared" si="24"/>
        <v>SLV</v>
      </c>
      <c r="CA17" s="9" t="s">
        <v>3</v>
      </c>
      <c r="CB17" s="4" t="str">
        <f t="shared" si="60"/>
        <v>Fx</v>
      </c>
      <c r="CC17" s="4" t="str">
        <f t="shared" si="60"/>
        <v>Fz</v>
      </c>
      <c r="CD17" s="4" t="str">
        <f t="shared" si="60"/>
        <v>Myy</v>
      </c>
      <c r="CE17" s="4" t="str">
        <f t="shared" si="60"/>
        <v>Fy</v>
      </c>
      <c r="CF17" s="4" t="str">
        <f t="shared" si="60"/>
        <v>Mzz</v>
      </c>
      <c r="CG17" s="4" t="str">
        <f t="shared" si="60"/>
        <v>Mxx</v>
      </c>
      <c r="CJ17" s="4">
        <f t="shared" si="25"/>
        <v>6</v>
      </c>
      <c r="CK17" s="4" t="str">
        <f t="shared" si="26"/>
        <v>28_Slv 1</v>
      </c>
      <c r="CL17" s="4">
        <f t="shared" si="27"/>
        <v>6</v>
      </c>
      <c r="CM17" s="4" t="str">
        <f t="shared" si="28"/>
        <v>Plinto_01</v>
      </c>
      <c r="CN17" s="4">
        <f t="shared" si="29"/>
        <v>28</v>
      </c>
      <c r="CO17" s="4" t="str">
        <f t="shared" si="30"/>
        <v>Slv 1</v>
      </c>
      <c r="CP17" s="84">
        <f>INDEX(BO12:BT203,MATCH(CK17,BJ12:BJ203,0),MATCH(CK7,BO11:BT11,0))*CK6</f>
        <v>6886.95</v>
      </c>
      <c r="CQ17" s="84">
        <f>INDEX(BP12:BU203,MATCH(CL17,BK12:BK203,0),MATCH(CL7,BP11:BU11,0))*CL6</f>
        <v>4.1500000000000004</v>
      </c>
      <c r="CR17" s="84">
        <f>INDEX(BO12:BT203,MATCH(CK17,BJ12:$BJ203,0),MATCH(CM7,BO11:BT11,0))*CM6</f>
        <v>123.1</v>
      </c>
      <c r="CS17" s="84">
        <f>INDEX(BO12:BT203,MATCH(CK17,BJ12:BJ203,0),MATCH(CN7,BO11:BT11,0))*CN6</f>
        <v>14.09</v>
      </c>
      <c r="CT17" s="84">
        <f>INDEX(BO12:BT203,MATCH(CK17,BJ12:BJ203,0),MATCH(CO7,BO11:BT11,0))*CO6</f>
        <v>-42.06</v>
      </c>
      <c r="CU17" s="84">
        <f>INDEX(BO12:BT203,MATCH(CK17,BJ12:BJ203,0),MATCH(CP7,BO11:BT11,0))*CP6</f>
        <v>0</v>
      </c>
      <c r="CV17" s="4" t="str">
        <f t="shared" si="31"/>
        <v>SLV</v>
      </c>
      <c r="CY17" s="4">
        <f t="shared" si="32"/>
        <v>6</v>
      </c>
      <c r="CZ17" s="4" t="str">
        <f t="shared" si="33"/>
        <v>28_Slv 1</v>
      </c>
      <c r="DA17" s="4">
        <f t="shared" si="34"/>
        <v>6</v>
      </c>
      <c r="DB17" s="4" t="str">
        <f t="shared" si="35"/>
        <v>Plinto_01</v>
      </c>
      <c r="DC17" s="4">
        <f t="shared" si="36"/>
        <v>28</v>
      </c>
      <c r="DD17" s="4" t="str">
        <f t="shared" si="37"/>
        <v>Slv 1</v>
      </c>
      <c r="DE17" s="4">
        <f t="shared" si="59"/>
        <v>1003.5</v>
      </c>
      <c r="DF17" s="54">
        <f t="shared" si="38"/>
        <v>1.8</v>
      </c>
      <c r="DG17" s="54">
        <f t="shared" si="39"/>
        <v>11.9</v>
      </c>
      <c r="DH17" s="54">
        <f t="shared" si="40"/>
        <v>12</v>
      </c>
      <c r="DI17" s="54">
        <f t="shared" si="41"/>
        <v>41</v>
      </c>
      <c r="DJ17" s="85">
        <f>IF(DS17="SLU",BB21,BB22)</f>
        <v>1</v>
      </c>
      <c r="DK17" s="85">
        <f>IF(DS17="SLU",BB23,BB24)</f>
        <v>1</v>
      </c>
      <c r="DL17" s="85">
        <f>IF(DS17="SLU",BB25,BB26)</f>
        <v>1</v>
      </c>
      <c r="DM17" s="8">
        <f t="shared" si="42"/>
        <v>8870.35</v>
      </c>
      <c r="DN17" s="8">
        <f t="shared" si="43"/>
        <v>4.1500000000000004</v>
      </c>
      <c r="DO17" s="8">
        <f t="shared" si="44"/>
        <v>130.57</v>
      </c>
      <c r="DP17" s="8">
        <f t="shared" si="45"/>
        <v>14.09</v>
      </c>
      <c r="DQ17" s="8">
        <f t="shared" si="46"/>
        <v>-16.698</v>
      </c>
      <c r="DR17" s="8">
        <f t="shared" si="47"/>
        <v>0</v>
      </c>
      <c r="DS17" s="4" t="str">
        <f t="shared" si="48"/>
        <v>SLV</v>
      </c>
      <c r="DV17" s="4">
        <f t="shared" si="49"/>
        <v>6</v>
      </c>
      <c r="DW17" s="4" t="str">
        <f t="shared" si="50"/>
        <v>28_Slv 1</v>
      </c>
      <c r="DX17" s="4">
        <f t="shared" si="51"/>
        <v>6</v>
      </c>
      <c r="DY17" s="4" t="str">
        <f t="shared" si="52"/>
        <v>Plinto_01</v>
      </c>
      <c r="DZ17" s="4">
        <f t="shared" si="53"/>
        <v>28</v>
      </c>
      <c r="EA17" s="4" t="str">
        <f t="shared" si="54"/>
        <v>Slv 1</v>
      </c>
      <c r="EB17" s="83">
        <f t="shared" si="55"/>
        <v>8870.35</v>
      </c>
      <c r="EC17" s="83">
        <f>DN17*BB27</f>
        <v>4.1500000000000004</v>
      </c>
      <c r="ED17" s="83">
        <f>DO17*BB27</f>
        <v>130.57</v>
      </c>
      <c r="EE17" s="83">
        <f>DP17*BB27</f>
        <v>14.09</v>
      </c>
      <c r="EF17" s="83">
        <f>DQ17*BB27</f>
        <v>-16.698</v>
      </c>
      <c r="EG17" s="83">
        <f>DR17*BB27</f>
        <v>0</v>
      </c>
    </row>
    <row r="18" spans="9:137" x14ac:dyDescent="0.45">
      <c r="I18" s="17" t="s">
        <v>163</v>
      </c>
      <c r="J18"/>
      <c r="K18"/>
      <c r="L18"/>
      <c r="M18"/>
      <c r="N18"/>
      <c r="O18"/>
      <c r="Q18" s="42">
        <v>7</v>
      </c>
      <c r="R18" s="82" t="str">
        <f>I12</f>
        <v>Plinto_01</v>
      </c>
      <c r="S18" s="42">
        <v>28</v>
      </c>
      <c r="T18" s="42" t="s">
        <v>101</v>
      </c>
      <c r="U18" s="42">
        <v>-6886.95</v>
      </c>
      <c r="V18" s="42">
        <v>-14.09</v>
      </c>
      <c r="W18" s="42">
        <v>-4.1500000000000004</v>
      </c>
      <c r="X18" s="42">
        <v>0</v>
      </c>
      <c r="Y18" s="42">
        <v>123.1</v>
      </c>
      <c r="Z18" s="42">
        <v>42.06</v>
      </c>
      <c r="AB18" s="82" t="str">
        <f t="shared" si="56"/>
        <v>Slv 1</v>
      </c>
      <c r="AC18" s="42" t="s">
        <v>14</v>
      </c>
      <c r="AF18"/>
      <c r="AG18"/>
      <c r="AH18"/>
      <c r="AI18"/>
      <c r="AJ18"/>
      <c r="AK18"/>
      <c r="AL18"/>
      <c r="AO18" s="36">
        <f t="shared" si="2"/>
        <v>7</v>
      </c>
      <c r="AP18" s="35" t="str">
        <f t="shared" si="3"/>
        <v>28_Slv 1</v>
      </c>
      <c r="AQ18" s="36">
        <f t="shared" si="4"/>
        <v>8870.35</v>
      </c>
      <c r="AR18" s="36">
        <f t="shared" si="5"/>
        <v>4.1500000000000004</v>
      </c>
      <c r="AS18" s="36">
        <f t="shared" si="6"/>
        <v>130.57</v>
      </c>
      <c r="AT18" s="36">
        <f t="shared" si="7"/>
        <v>14.09</v>
      </c>
      <c r="AU18" s="36">
        <f t="shared" si="8"/>
        <v>-16.698</v>
      </c>
      <c r="AV18" s="36">
        <f t="shared" si="9"/>
        <v>0</v>
      </c>
      <c r="AW18" s="43">
        <f t="shared" si="57"/>
        <v>1</v>
      </c>
      <c r="BA18" s="17" t="s">
        <v>180</v>
      </c>
      <c r="BB18"/>
      <c r="BC18"/>
      <c r="BD18"/>
      <c r="BE18"/>
      <c r="BI18" s="4">
        <f t="shared" si="58"/>
        <v>7</v>
      </c>
      <c r="BJ18" s="8" t="str">
        <f t="shared" si="11"/>
        <v>28_Slv 1</v>
      </c>
      <c r="BK18" s="11">
        <f t="shared" si="12"/>
        <v>7</v>
      </c>
      <c r="BL18" s="11" t="str">
        <f t="shared" si="13"/>
        <v>Plinto_01</v>
      </c>
      <c r="BM18" s="11">
        <f t="shared" si="14"/>
        <v>28</v>
      </c>
      <c r="BN18" s="11" t="str">
        <f t="shared" si="15"/>
        <v>Slv 1</v>
      </c>
      <c r="BO18" s="11">
        <f t="shared" si="16"/>
        <v>-6886.95</v>
      </c>
      <c r="BP18" s="11">
        <f t="shared" si="17"/>
        <v>-14.09</v>
      </c>
      <c r="BQ18" s="11">
        <f t="shared" si="18"/>
        <v>-4.1500000000000004</v>
      </c>
      <c r="BR18" s="11">
        <f t="shared" si="19"/>
        <v>0</v>
      </c>
      <c r="BS18" s="11">
        <f t="shared" si="20"/>
        <v>123.1</v>
      </c>
      <c r="BT18" s="11">
        <f t="shared" si="21"/>
        <v>42.06</v>
      </c>
      <c r="BU18" s="10" t="str">
        <f t="shared" si="22"/>
        <v>SLV</v>
      </c>
      <c r="BW18" s="7" t="str">
        <f t="shared" si="23"/>
        <v>Slv 1</v>
      </c>
      <c r="BX18" s="7" t="str">
        <f t="shared" si="24"/>
        <v>SLV</v>
      </c>
      <c r="CA18"/>
      <c r="CB18"/>
      <c r="CC18"/>
      <c r="CD18"/>
      <c r="CE18"/>
      <c r="CF18"/>
      <c r="CG18"/>
      <c r="CJ18" s="4">
        <f t="shared" si="25"/>
        <v>7</v>
      </c>
      <c r="CK18" s="4" t="str">
        <f t="shared" si="26"/>
        <v>28_Slv 1</v>
      </c>
      <c r="CL18" s="4">
        <f t="shared" si="27"/>
        <v>7</v>
      </c>
      <c r="CM18" s="4" t="str">
        <f t="shared" si="28"/>
        <v>Plinto_01</v>
      </c>
      <c r="CN18" s="4">
        <f t="shared" si="29"/>
        <v>28</v>
      </c>
      <c r="CO18" s="4" t="str">
        <f t="shared" si="30"/>
        <v>Slv 1</v>
      </c>
      <c r="CP18" s="84">
        <f>INDEX(BO12:BT203,MATCH(CK18,BJ12:BJ203,0),MATCH(CK7,BO11:BT11,0))*CK6</f>
        <v>6886.95</v>
      </c>
      <c r="CQ18" s="84">
        <f>INDEX(BP12:BU203,MATCH(CL18,BK12:BK203,0),MATCH(CL7,BP11:BU11,0))*CL6</f>
        <v>4.1500000000000004</v>
      </c>
      <c r="CR18" s="84">
        <f>INDEX(BO12:BT203,MATCH(CK18,BJ12:$BJ203,0),MATCH(CM7,BO11:BT11,0))*CM6</f>
        <v>123.1</v>
      </c>
      <c r="CS18" s="84">
        <f>INDEX(BO12:BT203,MATCH(CK18,BJ12:BJ203,0),MATCH(CN7,BO11:BT11,0))*CN6</f>
        <v>14.09</v>
      </c>
      <c r="CT18" s="84">
        <f>INDEX(BO12:BT203,MATCH(CK18,BJ12:BJ203,0),MATCH(CO7,BO11:BT11,0))*CO6</f>
        <v>-42.06</v>
      </c>
      <c r="CU18" s="84">
        <f>INDEX(BO12:BT203,MATCH(CK18,BJ12:BJ203,0),MATCH(CP7,BO11:BT11,0))*CP6</f>
        <v>0</v>
      </c>
      <c r="CV18" s="4" t="str">
        <f t="shared" si="31"/>
        <v>SLV</v>
      </c>
      <c r="CY18" s="4">
        <f t="shared" si="32"/>
        <v>7</v>
      </c>
      <c r="CZ18" s="4" t="str">
        <f t="shared" si="33"/>
        <v>28_Slv 1</v>
      </c>
      <c r="DA18" s="4">
        <f t="shared" si="34"/>
        <v>7</v>
      </c>
      <c r="DB18" s="4" t="str">
        <f t="shared" si="35"/>
        <v>Plinto_01</v>
      </c>
      <c r="DC18" s="4">
        <f t="shared" si="36"/>
        <v>28</v>
      </c>
      <c r="DD18" s="4" t="str">
        <f t="shared" si="37"/>
        <v>Slv 1</v>
      </c>
      <c r="DE18" s="4">
        <f t="shared" si="59"/>
        <v>1003.5</v>
      </c>
      <c r="DF18" s="54">
        <f t="shared" si="38"/>
        <v>1.8</v>
      </c>
      <c r="DG18" s="54">
        <f t="shared" si="39"/>
        <v>11.9</v>
      </c>
      <c r="DH18" s="54">
        <f t="shared" si="40"/>
        <v>12</v>
      </c>
      <c r="DI18" s="54">
        <f t="shared" si="41"/>
        <v>41</v>
      </c>
      <c r="DJ18" s="85">
        <f>IF(DS18="SLU",BB21,BB22)</f>
        <v>1</v>
      </c>
      <c r="DK18" s="85">
        <f>IF(DS18="SLU",BB23,BB24)</f>
        <v>1</v>
      </c>
      <c r="DL18" s="85">
        <f>IF(DS18="SLU",BB25,BB26)</f>
        <v>1</v>
      </c>
      <c r="DM18" s="8">
        <f t="shared" si="42"/>
        <v>8870.35</v>
      </c>
      <c r="DN18" s="8">
        <f t="shared" si="43"/>
        <v>4.1500000000000004</v>
      </c>
      <c r="DO18" s="8">
        <f t="shared" si="44"/>
        <v>130.57</v>
      </c>
      <c r="DP18" s="8">
        <f t="shared" si="45"/>
        <v>14.09</v>
      </c>
      <c r="DQ18" s="8">
        <f t="shared" si="46"/>
        <v>-16.698</v>
      </c>
      <c r="DR18" s="8">
        <f t="shared" si="47"/>
        <v>0</v>
      </c>
      <c r="DS18" s="4" t="str">
        <f t="shared" si="48"/>
        <v>SLV</v>
      </c>
      <c r="DV18" s="4">
        <f t="shared" si="49"/>
        <v>7</v>
      </c>
      <c r="DW18" s="4" t="str">
        <f t="shared" si="50"/>
        <v>28_Slv 1</v>
      </c>
      <c r="DX18" s="4">
        <f t="shared" si="51"/>
        <v>7</v>
      </c>
      <c r="DY18" s="4" t="str">
        <f t="shared" si="52"/>
        <v>Plinto_01</v>
      </c>
      <c r="DZ18" s="4">
        <f t="shared" si="53"/>
        <v>28</v>
      </c>
      <c r="EA18" s="4" t="str">
        <f t="shared" si="54"/>
        <v>Slv 1</v>
      </c>
      <c r="EB18" s="83">
        <f t="shared" si="55"/>
        <v>8870.35</v>
      </c>
      <c r="EC18" s="83">
        <f>DN18*BB27</f>
        <v>4.1500000000000004</v>
      </c>
      <c r="ED18" s="83">
        <f>DO18*BB27</f>
        <v>130.57</v>
      </c>
      <c r="EE18" s="83">
        <f>DP18*BB27</f>
        <v>14.09</v>
      </c>
      <c r="EF18" s="83">
        <f>DQ18*BB27</f>
        <v>-16.698</v>
      </c>
      <c r="EG18" s="83">
        <f>DR18*BB27</f>
        <v>0</v>
      </c>
    </row>
    <row r="19" spans="9:137" x14ac:dyDescent="0.45">
      <c r="I19" s="7"/>
      <c r="J19" s="7"/>
      <c r="K19" s="7"/>
      <c r="L19" s="7"/>
      <c r="M19" s="7"/>
      <c r="N19" s="7"/>
      <c r="O19" s="7"/>
      <c r="Q19" s="42">
        <v>8</v>
      </c>
      <c r="R19" s="82" t="str">
        <f>I12</f>
        <v>Plinto_01</v>
      </c>
      <c r="S19" s="42">
        <v>28</v>
      </c>
      <c r="T19" s="42" t="s">
        <v>100</v>
      </c>
      <c r="U19" s="42">
        <v>-6886.95</v>
      </c>
      <c r="V19" s="42">
        <v>14.09</v>
      </c>
      <c r="W19" s="42">
        <v>4.1399999999999997</v>
      </c>
      <c r="X19" s="42">
        <v>0</v>
      </c>
      <c r="Y19" s="42">
        <v>-123.11</v>
      </c>
      <c r="Z19" s="42">
        <v>-41.65</v>
      </c>
      <c r="AB19" s="82" t="str">
        <f t="shared" si="56"/>
        <v>Slv 17</v>
      </c>
      <c r="AC19" s="42" t="s">
        <v>14</v>
      </c>
      <c r="AO19" s="36">
        <f t="shared" si="2"/>
        <v>8</v>
      </c>
      <c r="AP19" s="35" t="str">
        <f t="shared" si="3"/>
        <v>28_Slv 17</v>
      </c>
      <c r="AQ19" s="36">
        <f t="shared" si="4"/>
        <v>8870.35</v>
      </c>
      <c r="AR19" s="36">
        <f t="shared" si="5"/>
        <v>-4.1399999999999997</v>
      </c>
      <c r="AS19" s="36">
        <f t="shared" si="6"/>
        <v>-130.56200000000001</v>
      </c>
      <c r="AT19" s="36">
        <f t="shared" si="7"/>
        <v>-14.09</v>
      </c>
      <c r="AU19" s="36">
        <f t="shared" si="8"/>
        <v>16.287999999999997</v>
      </c>
      <c r="AV19" s="36">
        <f t="shared" si="9"/>
        <v>0</v>
      </c>
      <c r="AW19" s="43">
        <f t="shared" si="57"/>
        <v>1</v>
      </c>
      <c r="BA19" s="7"/>
      <c r="BB19" s="7"/>
      <c r="BC19" s="7"/>
      <c r="BD19" s="7"/>
      <c r="BE19" s="7"/>
      <c r="BI19" s="4">
        <f t="shared" si="58"/>
        <v>8</v>
      </c>
      <c r="BJ19" s="8" t="str">
        <f t="shared" si="11"/>
        <v>28_Slv 17</v>
      </c>
      <c r="BK19" s="11">
        <f t="shared" si="12"/>
        <v>8</v>
      </c>
      <c r="BL19" s="11" t="str">
        <f t="shared" si="13"/>
        <v>Plinto_01</v>
      </c>
      <c r="BM19" s="11">
        <f t="shared" si="14"/>
        <v>28</v>
      </c>
      <c r="BN19" s="11" t="str">
        <f t="shared" si="15"/>
        <v>Slv 17</v>
      </c>
      <c r="BO19" s="11">
        <f t="shared" si="16"/>
        <v>-6886.95</v>
      </c>
      <c r="BP19" s="11">
        <f t="shared" si="17"/>
        <v>14.09</v>
      </c>
      <c r="BQ19" s="11">
        <f t="shared" si="18"/>
        <v>4.1399999999999997</v>
      </c>
      <c r="BR19" s="11">
        <f t="shared" si="19"/>
        <v>0</v>
      </c>
      <c r="BS19" s="11">
        <f t="shared" si="20"/>
        <v>-123.11</v>
      </c>
      <c r="BT19" s="11">
        <f t="shared" si="21"/>
        <v>-41.65</v>
      </c>
      <c r="BU19" s="10" t="str">
        <f t="shared" si="22"/>
        <v>SLV</v>
      </c>
      <c r="BW19" s="7" t="str">
        <f t="shared" si="23"/>
        <v>Slv 17</v>
      </c>
      <c r="BX19" s="7" t="str">
        <f t="shared" si="24"/>
        <v>SLV</v>
      </c>
      <c r="CJ19" s="4">
        <f t="shared" si="25"/>
        <v>8</v>
      </c>
      <c r="CK19" s="4" t="str">
        <f t="shared" si="26"/>
        <v>28_Slv 17</v>
      </c>
      <c r="CL19" s="4">
        <f t="shared" si="27"/>
        <v>8</v>
      </c>
      <c r="CM19" s="4" t="str">
        <f t="shared" si="28"/>
        <v>Plinto_01</v>
      </c>
      <c r="CN19" s="4">
        <f t="shared" si="29"/>
        <v>28</v>
      </c>
      <c r="CO19" s="4" t="str">
        <f t="shared" si="30"/>
        <v>Slv 17</v>
      </c>
      <c r="CP19" s="84">
        <f>INDEX(BO12:BT203,MATCH(CK19,BJ12:BJ203,0),MATCH(CK7,BO11:BT11,0))*CK6</f>
        <v>6886.95</v>
      </c>
      <c r="CQ19" s="84">
        <f>INDEX(BP12:BU203,MATCH(CL19,BK12:BK203,0),MATCH(CL7,BP11:BU11,0))*CL6</f>
        <v>-4.1399999999999997</v>
      </c>
      <c r="CR19" s="84">
        <f>INDEX(BO12:BT203,MATCH(CK19,BJ12:$BJ203,0),MATCH(CM7,BO11:BT11,0))*CM6</f>
        <v>-123.11</v>
      </c>
      <c r="CS19" s="84">
        <f>INDEX(BO12:BT203,MATCH(CK19,BJ12:BJ203,0),MATCH(CN7,BO11:BT11,0))*CN6</f>
        <v>-14.09</v>
      </c>
      <c r="CT19" s="84">
        <f>INDEX(BO12:BT203,MATCH(CK19,BJ12:BJ203,0),MATCH(CO7,BO11:BT11,0))*CO6</f>
        <v>41.65</v>
      </c>
      <c r="CU19" s="84">
        <f>INDEX(BO12:BT203,MATCH(CK19,BJ12:BJ203,0),MATCH(CP7,BO11:BT11,0))*CP6</f>
        <v>0</v>
      </c>
      <c r="CV19" s="4" t="str">
        <f t="shared" si="31"/>
        <v>SLV</v>
      </c>
      <c r="CY19" s="4">
        <f t="shared" si="32"/>
        <v>8</v>
      </c>
      <c r="CZ19" s="4" t="str">
        <f t="shared" si="33"/>
        <v>28_Slv 17</v>
      </c>
      <c r="DA19" s="4">
        <f t="shared" si="34"/>
        <v>8</v>
      </c>
      <c r="DB19" s="4" t="str">
        <f t="shared" si="35"/>
        <v>Plinto_01</v>
      </c>
      <c r="DC19" s="4">
        <f t="shared" si="36"/>
        <v>28</v>
      </c>
      <c r="DD19" s="4" t="str">
        <f t="shared" si="37"/>
        <v>Slv 17</v>
      </c>
      <c r="DE19" s="4">
        <f t="shared" si="59"/>
        <v>1003.5</v>
      </c>
      <c r="DF19" s="54">
        <f t="shared" si="38"/>
        <v>1.8</v>
      </c>
      <c r="DG19" s="54">
        <f t="shared" si="39"/>
        <v>11.9</v>
      </c>
      <c r="DH19" s="54">
        <f t="shared" si="40"/>
        <v>12</v>
      </c>
      <c r="DI19" s="54">
        <f t="shared" si="41"/>
        <v>41</v>
      </c>
      <c r="DJ19" s="85">
        <f>IF(DS19="SLU",BB21,BB22)</f>
        <v>1</v>
      </c>
      <c r="DK19" s="85">
        <f>IF(DS19="SLU",BB23,BB24)</f>
        <v>1</v>
      </c>
      <c r="DL19" s="85">
        <f>IF(DS19="SLU",BB25,BB26)</f>
        <v>1</v>
      </c>
      <c r="DM19" s="8">
        <f t="shared" si="42"/>
        <v>8870.35</v>
      </c>
      <c r="DN19" s="8">
        <f t="shared" si="43"/>
        <v>-4.1399999999999997</v>
      </c>
      <c r="DO19" s="8">
        <f t="shared" si="44"/>
        <v>-130.56200000000001</v>
      </c>
      <c r="DP19" s="8">
        <f t="shared" si="45"/>
        <v>-14.09</v>
      </c>
      <c r="DQ19" s="8">
        <f t="shared" si="46"/>
        <v>16.287999999999997</v>
      </c>
      <c r="DR19" s="8">
        <f t="shared" si="47"/>
        <v>0</v>
      </c>
      <c r="DS19" s="4" t="str">
        <f t="shared" si="48"/>
        <v>SLV</v>
      </c>
      <c r="DV19" s="4">
        <f t="shared" si="49"/>
        <v>8</v>
      </c>
      <c r="DW19" s="4" t="str">
        <f t="shared" si="50"/>
        <v>28_Slv 17</v>
      </c>
      <c r="DX19" s="4">
        <f t="shared" si="51"/>
        <v>8</v>
      </c>
      <c r="DY19" s="4" t="str">
        <f t="shared" si="52"/>
        <v>Plinto_01</v>
      </c>
      <c r="DZ19" s="4">
        <f t="shared" si="53"/>
        <v>28</v>
      </c>
      <c r="EA19" s="4" t="str">
        <f t="shared" si="54"/>
        <v>Slv 17</v>
      </c>
      <c r="EB19" s="83">
        <f t="shared" si="55"/>
        <v>8870.35</v>
      </c>
      <c r="EC19" s="83">
        <f>DN19*BB27</f>
        <v>-4.1399999999999997</v>
      </c>
      <c r="ED19" s="83">
        <f>DO19*BB27</f>
        <v>-130.56200000000001</v>
      </c>
      <c r="EE19" s="83">
        <f>DP19*BB27</f>
        <v>-14.09</v>
      </c>
      <c r="EF19" s="83">
        <f>DQ19*BB27</f>
        <v>16.287999999999997</v>
      </c>
      <c r="EG19" s="83">
        <f>DR19*BB27</f>
        <v>0</v>
      </c>
    </row>
    <row r="20" spans="9:137" x14ac:dyDescent="0.45">
      <c r="I20" s="17" t="s">
        <v>164</v>
      </c>
      <c r="J20" s="7"/>
      <c r="K20" s="7"/>
      <c r="L20" s="7"/>
      <c r="M20" s="7"/>
      <c r="N20" s="7"/>
      <c r="O20" s="7"/>
      <c r="Q20" s="42">
        <v>9</v>
      </c>
      <c r="R20" s="82" t="str">
        <f>I12</f>
        <v>Plinto_01</v>
      </c>
      <c r="S20" s="42">
        <v>28</v>
      </c>
      <c r="T20" s="42" t="s">
        <v>99</v>
      </c>
      <c r="U20" s="42">
        <v>-6886.95</v>
      </c>
      <c r="V20" s="42">
        <v>-5.33</v>
      </c>
      <c r="W20" s="42">
        <v>-2.87</v>
      </c>
      <c r="X20" s="42">
        <v>0</v>
      </c>
      <c r="Y20" s="42">
        <v>45.87</v>
      </c>
      <c r="Z20" s="42">
        <v>122.85</v>
      </c>
      <c r="AB20" s="82" t="str">
        <f t="shared" si="56"/>
        <v>Slv 5</v>
      </c>
      <c r="AC20" s="42" t="s">
        <v>14</v>
      </c>
      <c r="AO20" s="36">
        <f t="shared" si="2"/>
        <v>9</v>
      </c>
      <c r="AP20" s="35" t="str">
        <f t="shared" si="3"/>
        <v>28_Slv 5</v>
      </c>
      <c r="AQ20" s="36">
        <f t="shared" si="4"/>
        <v>8870.35</v>
      </c>
      <c r="AR20" s="36">
        <f t="shared" si="5"/>
        <v>2.87</v>
      </c>
      <c r="AS20" s="36">
        <f t="shared" si="6"/>
        <v>51.036000000000001</v>
      </c>
      <c r="AT20" s="36">
        <f t="shared" si="7"/>
        <v>5.33</v>
      </c>
      <c r="AU20" s="36">
        <f t="shared" si="8"/>
        <v>-113.256</v>
      </c>
      <c r="AV20" s="36">
        <f t="shared" si="9"/>
        <v>0</v>
      </c>
      <c r="AW20" s="43">
        <f t="shared" si="57"/>
        <v>1</v>
      </c>
      <c r="BA20" s="17" t="s">
        <v>164</v>
      </c>
      <c r="BB20" s="7"/>
      <c r="BC20" s="7"/>
      <c r="BD20" s="7"/>
      <c r="BE20" s="7"/>
      <c r="BI20" s="4">
        <f t="shared" si="58"/>
        <v>9</v>
      </c>
      <c r="BJ20" s="8" t="str">
        <f t="shared" si="11"/>
        <v>28_Slv 5</v>
      </c>
      <c r="BK20" s="11">
        <f t="shared" si="12"/>
        <v>9</v>
      </c>
      <c r="BL20" s="11" t="str">
        <f t="shared" si="13"/>
        <v>Plinto_01</v>
      </c>
      <c r="BM20" s="11">
        <f t="shared" si="14"/>
        <v>28</v>
      </c>
      <c r="BN20" s="11" t="str">
        <f t="shared" si="15"/>
        <v>Slv 5</v>
      </c>
      <c r="BO20" s="11">
        <f t="shared" si="16"/>
        <v>-6886.95</v>
      </c>
      <c r="BP20" s="11">
        <f t="shared" si="17"/>
        <v>-5.33</v>
      </c>
      <c r="BQ20" s="11">
        <f t="shared" si="18"/>
        <v>-2.87</v>
      </c>
      <c r="BR20" s="11">
        <f t="shared" si="19"/>
        <v>0</v>
      </c>
      <c r="BS20" s="11">
        <f t="shared" si="20"/>
        <v>45.87</v>
      </c>
      <c r="BT20" s="11">
        <f t="shared" si="21"/>
        <v>122.85</v>
      </c>
      <c r="BU20" s="10" t="str">
        <f t="shared" si="22"/>
        <v>SLV</v>
      </c>
      <c r="BW20" s="7" t="str">
        <f t="shared" si="23"/>
        <v>Slv 5</v>
      </c>
      <c r="BX20" s="7" t="str">
        <f t="shared" si="24"/>
        <v>SLV</v>
      </c>
      <c r="CA20" s="17" t="s">
        <v>185</v>
      </c>
      <c r="CJ20" s="4">
        <f t="shared" si="25"/>
        <v>9</v>
      </c>
      <c r="CK20" s="4" t="str">
        <f t="shared" si="26"/>
        <v>28_Slv 5</v>
      </c>
      <c r="CL20" s="4">
        <f t="shared" si="27"/>
        <v>9</v>
      </c>
      <c r="CM20" s="4" t="str">
        <f t="shared" si="28"/>
        <v>Plinto_01</v>
      </c>
      <c r="CN20" s="4">
        <f t="shared" si="29"/>
        <v>28</v>
      </c>
      <c r="CO20" s="4" t="str">
        <f t="shared" si="30"/>
        <v>Slv 5</v>
      </c>
      <c r="CP20" s="84">
        <f>INDEX(BO12:BT203,MATCH(CK20,BJ12:BJ203,0),MATCH(CK7,BO11:BT11,0))*CK6</f>
        <v>6886.95</v>
      </c>
      <c r="CQ20" s="84">
        <f>INDEX(BP12:BU203,MATCH(CL20,BK12:BK203,0),MATCH(CL7,BP11:BU11,0))*CL6</f>
        <v>2.87</v>
      </c>
      <c r="CR20" s="84">
        <f>INDEX(BO12:BT203,MATCH(CK20,BJ12:$BJ203,0),MATCH(CM7,BO11:BT11,0))*CM6</f>
        <v>45.87</v>
      </c>
      <c r="CS20" s="84">
        <f>INDEX(BO12:BT203,MATCH(CK20,BJ12:BJ203,0),MATCH(CN7,BO11:BT11,0))*CN6</f>
        <v>5.33</v>
      </c>
      <c r="CT20" s="84">
        <f>INDEX(BO12:BT203,MATCH(CK20,BJ12:BJ203,0),MATCH(CO7,BO11:BT11,0))*CO6</f>
        <v>-122.85</v>
      </c>
      <c r="CU20" s="84">
        <f>INDEX(BO12:BT203,MATCH(CK20,BJ12:BJ203,0),MATCH(CP7,BO11:BT11,0))*CP6</f>
        <v>0</v>
      </c>
      <c r="CV20" s="4" t="str">
        <f t="shared" si="31"/>
        <v>SLV</v>
      </c>
      <c r="CY20" s="4">
        <f t="shared" si="32"/>
        <v>9</v>
      </c>
      <c r="CZ20" s="4" t="str">
        <f t="shared" si="33"/>
        <v>28_Slv 5</v>
      </c>
      <c r="DA20" s="4">
        <f t="shared" si="34"/>
        <v>9</v>
      </c>
      <c r="DB20" s="4" t="str">
        <f t="shared" si="35"/>
        <v>Plinto_01</v>
      </c>
      <c r="DC20" s="4">
        <f t="shared" si="36"/>
        <v>28</v>
      </c>
      <c r="DD20" s="4" t="str">
        <f t="shared" si="37"/>
        <v>Slv 5</v>
      </c>
      <c r="DE20" s="4">
        <f t="shared" si="59"/>
        <v>1003.5</v>
      </c>
      <c r="DF20" s="54">
        <f t="shared" si="38"/>
        <v>1.8</v>
      </c>
      <c r="DG20" s="54">
        <f t="shared" si="39"/>
        <v>11.9</v>
      </c>
      <c r="DH20" s="54">
        <f t="shared" si="40"/>
        <v>12</v>
      </c>
      <c r="DI20" s="54">
        <f t="shared" si="41"/>
        <v>41</v>
      </c>
      <c r="DJ20" s="85">
        <f>IF(DS20="SLU",BB21,BB22)</f>
        <v>1</v>
      </c>
      <c r="DK20" s="85">
        <f>IF(DS20="SLU",BB23,BB24)</f>
        <v>1</v>
      </c>
      <c r="DL20" s="85">
        <f>IF(DS20="SLU",BB25,BB26)</f>
        <v>1</v>
      </c>
      <c r="DM20" s="8">
        <f t="shared" si="42"/>
        <v>8870.35</v>
      </c>
      <c r="DN20" s="8">
        <f t="shared" si="43"/>
        <v>2.87</v>
      </c>
      <c r="DO20" s="8">
        <f t="shared" si="44"/>
        <v>51.036000000000001</v>
      </c>
      <c r="DP20" s="8">
        <f t="shared" si="45"/>
        <v>5.33</v>
      </c>
      <c r="DQ20" s="8">
        <f t="shared" si="46"/>
        <v>-113.256</v>
      </c>
      <c r="DR20" s="8">
        <f t="shared" si="47"/>
        <v>0</v>
      </c>
      <c r="DS20" s="4" t="str">
        <f t="shared" si="48"/>
        <v>SLV</v>
      </c>
      <c r="DV20" s="4">
        <f t="shared" si="49"/>
        <v>9</v>
      </c>
      <c r="DW20" s="4" t="str">
        <f t="shared" si="50"/>
        <v>28_Slv 5</v>
      </c>
      <c r="DX20" s="4">
        <f t="shared" si="51"/>
        <v>9</v>
      </c>
      <c r="DY20" s="4" t="str">
        <f t="shared" si="52"/>
        <v>Plinto_01</v>
      </c>
      <c r="DZ20" s="4">
        <f t="shared" si="53"/>
        <v>28</v>
      </c>
      <c r="EA20" s="4" t="str">
        <f t="shared" si="54"/>
        <v>Slv 5</v>
      </c>
      <c r="EB20" s="83">
        <f t="shared" si="55"/>
        <v>8870.35</v>
      </c>
      <c r="EC20" s="83">
        <f>DN20*BB27</f>
        <v>2.87</v>
      </c>
      <c r="ED20" s="83">
        <f>DO20*BB27</f>
        <v>51.036000000000001</v>
      </c>
      <c r="EE20" s="83">
        <f>DP20*BB27</f>
        <v>5.33</v>
      </c>
      <c r="EF20" s="83">
        <f>DQ20*BB27</f>
        <v>-113.256</v>
      </c>
      <c r="EG20" s="83">
        <f>DR20*BB27</f>
        <v>0</v>
      </c>
    </row>
    <row r="21" spans="9:137" ht="15.6" x14ac:dyDescent="0.45">
      <c r="I21" s="13" t="s">
        <v>13</v>
      </c>
      <c r="J21" s="52">
        <v>1.3</v>
      </c>
      <c r="K21" s="7"/>
      <c r="L21" s="7"/>
      <c r="M21" s="7"/>
      <c r="N21" s="7"/>
      <c r="O21" s="7"/>
      <c r="Q21" s="42">
        <v>10</v>
      </c>
      <c r="R21" s="82" t="str">
        <f>I12</f>
        <v>Plinto_01</v>
      </c>
      <c r="S21" s="42">
        <v>28</v>
      </c>
      <c r="T21" s="42" t="s">
        <v>98</v>
      </c>
      <c r="U21" s="42">
        <v>-6886.95</v>
      </c>
      <c r="V21" s="42">
        <v>5.33</v>
      </c>
      <c r="W21" s="42">
        <v>2.86</v>
      </c>
      <c r="X21" s="42">
        <v>0</v>
      </c>
      <c r="Y21" s="42">
        <v>-45.87</v>
      </c>
      <c r="Z21" s="42">
        <v>-122.44</v>
      </c>
      <c r="AB21" s="82" t="str">
        <f t="shared" si="56"/>
        <v>Slv 21</v>
      </c>
      <c r="AC21" s="42" t="s">
        <v>14</v>
      </c>
      <c r="AO21" s="36">
        <f t="shared" si="2"/>
        <v>10</v>
      </c>
      <c r="AP21" s="35" t="str">
        <f t="shared" si="3"/>
        <v>28_Slv 21</v>
      </c>
      <c r="AQ21" s="36">
        <f t="shared" si="4"/>
        <v>8870.35</v>
      </c>
      <c r="AR21" s="36">
        <f t="shared" si="5"/>
        <v>-2.86</v>
      </c>
      <c r="AS21" s="36">
        <f t="shared" si="6"/>
        <v>-51.018000000000001</v>
      </c>
      <c r="AT21" s="36">
        <f t="shared" si="7"/>
        <v>-5.33</v>
      </c>
      <c r="AU21" s="36">
        <f t="shared" si="8"/>
        <v>112.846</v>
      </c>
      <c r="AV21" s="36">
        <f t="shared" si="9"/>
        <v>0</v>
      </c>
      <c r="AW21" s="43">
        <f t="shared" si="57"/>
        <v>1</v>
      </c>
      <c r="BA21" s="13" t="s">
        <v>13</v>
      </c>
      <c r="BB21" s="12">
        <f t="shared" ref="BB21:BB27" si="61">J21</f>
        <v>1.3</v>
      </c>
      <c r="BC21" s="7"/>
      <c r="BD21" s="7"/>
      <c r="BE21" s="7"/>
      <c r="BI21" s="4">
        <f t="shared" si="58"/>
        <v>10</v>
      </c>
      <c r="BJ21" s="8" t="str">
        <f t="shared" si="11"/>
        <v>28_Slv 21</v>
      </c>
      <c r="BK21" s="11">
        <f t="shared" si="12"/>
        <v>10</v>
      </c>
      <c r="BL21" s="11" t="str">
        <f t="shared" si="13"/>
        <v>Plinto_01</v>
      </c>
      <c r="BM21" s="11">
        <f t="shared" si="14"/>
        <v>28</v>
      </c>
      <c r="BN21" s="11" t="str">
        <f t="shared" si="15"/>
        <v>Slv 21</v>
      </c>
      <c r="BO21" s="11">
        <f t="shared" si="16"/>
        <v>-6886.95</v>
      </c>
      <c r="BP21" s="11">
        <f t="shared" si="17"/>
        <v>5.33</v>
      </c>
      <c r="BQ21" s="11">
        <f t="shared" si="18"/>
        <v>2.86</v>
      </c>
      <c r="BR21" s="11">
        <f t="shared" si="19"/>
        <v>0</v>
      </c>
      <c r="BS21" s="11">
        <f t="shared" si="20"/>
        <v>-45.87</v>
      </c>
      <c r="BT21" s="11">
        <f t="shared" si="21"/>
        <v>-122.44</v>
      </c>
      <c r="BU21" s="10" t="str">
        <f t="shared" si="22"/>
        <v>SLV</v>
      </c>
      <c r="BW21" s="7" t="str">
        <f t="shared" si="23"/>
        <v>Slv 21</v>
      </c>
      <c r="BX21" s="7" t="str">
        <f t="shared" si="24"/>
        <v>SLV</v>
      </c>
      <c r="CA21" s="9" t="s">
        <v>12</v>
      </c>
      <c r="CB21" s="16" t="s">
        <v>11</v>
      </c>
      <c r="CC21" s="16" t="s">
        <v>10</v>
      </c>
      <c r="CD21" s="16" t="s">
        <v>9</v>
      </c>
      <c r="CE21" s="16" t="s">
        <v>8</v>
      </c>
      <c r="CF21" s="16" t="s">
        <v>7</v>
      </c>
      <c r="CG21" s="16" t="s">
        <v>6</v>
      </c>
      <c r="CJ21" s="4">
        <f t="shared" si="25"/>
        <v>10</v>
      </c>
      <c r="CK21" s="4" t="str">
        <f t="shared" si="26"/>
        <v>28_Slv 21</v>
      </c>
      <c r="CL21" s="4">
        <f t="shared" si="27"/>
        <v>10</v>
      </c>
      <c r="CM21" s="4" t="str">
        <f t="shared" si="28"/>
        <v>Plinto_01</v>
      </c>
      <c r="CN21" s="4">
        <f t="shared" si="29"/>
        <v>28</v>
      </c>
      <c r="CO21" s="4" t="str">
        <f t="shared" si="30"/>
        <v>Slv 21</v>
      </c>
      <c r="CP21" s="84">
        <f>INDEX(BO12:BT203,MATCH(CK21,BJ12:BJ203,0),MATCH(CK7,BO11:BT11,0))*CK6</f>
        <v>6886.95</v>
      </c>
      <c r="CQ21" s="84">
        <f>INDEX(BP12:BU203,MATCH(CL21,BK12:BK203,0),MATCH(CL7,BP11:BU11,0))*CL6</f>
        <v>-2.86</v>
      </c>
      <c r="CR21" s="84">
        <f>INDEX(BO12:BT203,MATCH(CK21,BJ12:$BJ203,0),MATCH(CM7,BO11:BT11,0))*CM6</f>
        <v>-45.87</v>
      </c>
      <c r="CS21" s="84">
        <f>INDEX(BO12:BT203,MATCH(CK21,BJ12:BJ203,0),MATCH(CN7,BO11:BT11,0))*CN6</f>
        <v>-5.33</v>
      </c>
      <c r="CT21" s="84">
        <f>INDEX(BO12:BT203,MATCH(CK21,BJ12:BJ203,0),MATCH(CO7,BO11:BT11,0))*CO6</f>
        <v>122.44</v>
      </c>
      <c r="CU21" s="84">
        <f>INDEX(BO12:BT203,MATCH(CK21,BJ12:BJ203,0),MATCH(CP7,BO11:BT11,0))*CP6</f>
        <v>0</v>
      </c>
      <c r="CV21" s="4" t="str">
        <f t="shared" si="31"/>
        <v>SLV</v>
      </c>
      <c r="CY21" s="4">
        <f t="shared" si="32"/>
        <v>10</v>
      </c>
      <c r="CZ21" s="4" t="str">
        <f t="shared" si="33"/>
        <v>28_Slv 21</v>
      </c>
      <c r="DA21" s="4">
        <f t="shared" si="34"/>
        <v>10</v>
      </c>
      <c r="DB21" s="4" t="str">
        <f t="shared" si="35"/>
        <v>Plinto_01</v>
      </c>
      <c r="DC21" s="4">
        <f t="shared" si="36"/>
        <v>28</v>
      </c>
      <c r="DD21" s="4" t="str">
        <f t="shared" si="37"/>
        <v>Slv 21</v>
      </c>
      <c r="DE21" s="4">
        <f t="shared" si="59"/>
        <v>1003.5</v>
      </c>
      <c r="DF21" s="54">
        <f t="shared" si="38"/>
        <v>1.8</v>
      </c>
      <c r="DG21" s="54">
        <f t="shared" si="39"/>
        <v>11.9</v>
      </c>
      <c r="DH21" s="54">
        <f t="shared" si="40"/>
        <v>12</v>
      </c>
      <c r="DI21" s="54">
        <f t="shared" si="41"/>
        <v>41</v>
      </c>
      <c r="DJ21" s="85">
        <f>IF(DS21="SLU",BB21,BB22)</f>
        <v>1</v>
      </c>
      <c r="DK21" s="85">
        <f>IF(DS21="SLU",BB23,BB24)</f>
        <v>1</v>
      </c>
      <c r="DL21" s="85">
        <f>IF(DS21="SLU",BB25,BB26)</f>
        <v>1</v>
      </c>
      <c r="DM21" s="8">
        <f t="shared" si="42"/>
        <v>8870.35</v>
      </c>
      <c r="DN21" s="8">
        <f t="shared" si="43"/>
        <v>-2.86</v>
      </c>
      <c r="DO21" s="8">
        <f t="shared" si="44"/>
        <v>-51.018000000000001</v>
      </c>
      <c r="DP21" s="8">
        <f t="shared" si="45"/>
        <v>-5.33</v>
      </c>
      <c r="DQ21" s="8">
        <f t="shared" si="46"/>
        <v>112.846</v>
      </c>
      <c r="DR21" s="8">
        <f t="shared" si="47"/>
        <v>0</v>
      </c>
      <c r="DS21" s="4" t="str">
        <f t="shared" si="48"/>
        <v>SLV</v>
      </c>
      <c r="DV21" s="4">
        <f t="shared" si="49"/>
        <v>10</v>
      </c>
      <c r="DW21" s="4" t="str">
        <f t="shared" si="50"/>
        <v>28_Slv 21</v>
      </c>
      <c r="DX21" s="4">
        <f t="shared" si="51"/>
        <v>10</v>
      </c>
      <c r="DY21" s="4" t="str">
        <f t="shared" si="52"/>
        <v>Plinto_01</v>
      </c>
      <c r="DZ21" s="4">
        <f t="shared" si="53"/>
        <v>28</v>
      </c>
      <c r="EA21" s="4" t="str">
        <f t="shared" si="54"/>
        <v>Slv 21</v>
      </c>
      <c r="EB21" s="83">
        <f t="shared" si="55"/>
        <v>8870.35</v>
      </c>
      <c r="EC21" s="83">
        <f>DN21*BB27</f>
        <v>-2.86</v>
      </c>
      <c r="ED21" s="83">
        <f>DO21*BB27</f>
        <v>-51.018000000000001</v>
      </c>
      <c r="EE21" s="83">
        <f>DP21*BB27</f>
        <v>-5.33</v>
      </c>
      <c r="EF21" s="83">
        <f>DQ21*BB27</f>
        <v>112.846</v>
      </c>
      <c r="EG21" s="83">
        <f>DR21*BB27</f>
        <v>0</v>
      </c>
    </row>
    <row r="22" spans="9:137" ht="15.6" x14ac:dyDescent="0.45">
      <c r="I22" s="13" t="s">
        <v>5</v>
      </c>
      <c r="J22" s="52">
        <v>1</v>
      </c>
      <c r="K22" s="7"/>
      <c r="L22" s="7"/>
      <c r="M22" s="7"/>
      <c r="N22" s="7"/>
      <c r="O22" s="7"/>
      <c r="Q22" s="42">
        <v>11</v>
      </c>
      <c r="R22" s="82" t="str">
        <f>I12</f>
        <v>Plinto_01</v>
      </c>
      <c r="S22" s="42">
        <v>28</v>
      </c>
      <c r="T22" s="42" t="s">
        <v>116</v>
      </c>
      <c r="U22" s="42">
        <v>-6886.95</v>
      </c>
      <c r="V22" s="42">
        <v>5.33</v>
      </c>
      <c r="W22" s="42">
        <v>2.86</v>
      </c>
      <c r="X22" s="42">
        <v>0</v>
      </c>
      <c r="Y22" s="42">
        <v>-45.87</v>
      </c>
      <c r="Z22" s="42">
        <v>-122.44</v>
      </c>
      <c r="AB22" s="82" t="str">
        <f t="shared" si="56"/>
        <v>Slv 22</v>
      </c>
      <c r="AC22" s="42" t="s">
        <v>14</v>
      </c>
      <c r="AO22" s="36">
        <f t="shared" si="2"/>
        <v>11</v>
      </c>
      <c r="AP22" s="35" t="str">
        <f t="shared" si="3"/>
        <v>28_Slv 22</v>
      </c>
      <c r="AQ22" s="36">
        <f t="shared" si="4"/>
        <v>8870.35</v>
      </c>
      <c r="AR22" s="36">
        <f t="shared" si="5"/>
        <v>-2.86</v>
      </c>
      <c r="AS22" s="36">
        <f t="shared" si="6"/>
        <v>-51.018000000000001</v>
      </c>
      <c r="AT22" s="36">
        <f t="shared" si="7"/>
        <v>-5.33</v>
      </c>
      <c r="AU22" s="36">
        <f t="shared" si="8"/>
        <v>112.846</v>
      </c>
      <c r="AV22" s="36">
        <f t="shared" si="9"/>
        <v>0</v>
      </c>
      <c r="AW22" s="43">
        <f t="shared" si="57"/>
        <v>1</v>
      </c>
      <c r="BA22" s="13" t="s">
        <v>5</v>
      </c>
      <c r="BB22" s="12">
        <f t="shared" si="61"/>
        <v>1</v>
      </c>
      <c r="BC22" s="7"/>
      <c r="BD22" s="7"/>
      <c r="BE22" s="7"/>
      <c r="BI22" s="4">
        <f t="shared" si="58"/>
        <v>11</v>
      </c>
      <c r="BJ22" s="8" t="str">
        <f t="shared" si="11"/>
        <v>28_Slv 22</v>
      </c>
      <c r="BK22" s="11">
        <f t="shared" ref="BK22:BK23" si="62">Q22</f>
        <v>11</v>
      </c>
      <c r="BL22" s="11" t="str">
        <f t="shared" ref="BL22:BL23" si="63">R22</f>
        <v>Plinto_01</v>
      </c>
      <c r="BM22" s="11">
        <f t="shared" ref="BM22:BM23" si="64">S22</f>
        <v>28</v>
      </c>
      <c r="BN22" s="11" t="str">
        <f t="shared" ref="BN22:BN23" si="65">T22</f>
        <v>Slv 22</v>
      </c>
      <c r="BO22" s="11">
        <f t="shared" ref="BO22:BO23" si="66">U22</f>
        <v>-6886.95</v>
      </c>
      <c r="BP22" s="11">
        <f t="shared" ref="BP22:BP23" si="67">V22</f>
        <v>5.33</v>
      </c>
      <c r="BQ22" s="11">
        <f t="shared" ref="BQ22:BQ23" si="68">W22</f>
        <v>2.86</v>
      </c>
      <c r="BR22" s="11">
        <f t="shared" ref="BR22:BR23" si="69">X22</f>
        <v>0</v>
      </c>
      <c r="BS22" s="11">
        <f t="shared" ref="BS22:BS23" si="70">Y22</f>
        <v>-45.87</v>
      </c>
      <c r="BT22" s="11">
        <f t="shared" ref="BT22:BT23" si="71">Z22</f>
        <v>-122.44</v>
      </c>
      <c r="BU22" s="10" t="str">
        <f t="shared" si="22"/>
        <v>SLV</v>
      </c>
      <c r="BW22" s="7" t="str">
        <f t="shared" ref="BW22:BW23" si="72">AB22</f>
        <v>Slv 22</v>
      </c>
      <c r="BX22" s="7" t="str">
        <f t="shared" ref="BX22:BX23" si="73">AC22</f>
        <v>SLV</v>
      </c>
      <c r="CA22" s="9"/>
      <c r="CB22" s="84">
        <f>IF(BJ6="GSA",CB11,IF(BJ6="MIDAS",CB16))</f>
        <v>-1</v>
      </c>
      <c r="CC22" s="84">
        <f>IF(BJ6="GSA",CC11,IF(BJ6="MIDAS",CC16))</f>
        <v>-1</v>
      </c>
      <c r="CD22" s="84">
        <f>IF(BJ6="GSA",CD11,IF(BJ6="MIDAS",CD16))</f>
        <v>1</v>
      </c>
      <c r="CE22" s="84">
        <f>IF(BJ6="GSA",CE11,IF(BJ6="MIDAS",CE16))</f>
        <v>-1</v>
      </c>
      <c r="CF22" s="84">
        <f>IF(BJ6="GSA",CF11,IF(BJ6="MIDAS",CF16))</f>
        <v>-1</v>
      </c>
      <c r="CG22" s="84">
        <f>IF(BJ6="GSA",CG11,IF(BJ6="MIDAS",CG16))</f>
        <v>-1</v>
      </c>
      <c r="CJ22" s="4">
        <f t="shared" ref="CJ22:CJ23" si="74">BI22</f>
        <v>11</v>
      </c>
      <c r="CK22" s="4" t="str">
        <f t="shared" ref="CK22:CK23" si="75">BJ22</f>
        <v>28_Slv 22</v>
      </c>
      <c r="CL22" s="4">
        <f t="shared" ref="CL22:CL23" si="76">BK22</f>
        <v>11</v>
      </c>
      <c r="CM22" s="4" t="str">
        <f t="shared" ref="CM22:CM23" si="77">BL22</f>
        <v>Plinto_01</v>
      </c>
      <c r="CN22" s="4">
        <f t="shared" ref="CN22:CN23" si="78">BM22</f>
        <v>28</v>
      </c>
      <c r="CO22" s="4" t="str">
        <f t="shared" ref="CO22:CO23" si="79">BN22</f>
        <v>Slv 22</v>
      </c>
      <c r="CP22" s="84">
        <f>INDEX(BO12:BT203,MATCH(CK22,BJ12:BJ203,0),MATCH(CK7,BO11:BT11,0))*CK6</f>
        <v>6886.95</v>
      </c>
      <c r="CQ22" s="84">
        <f>INDEX(BP12:BU203,MATCH(CL22,BK12:BK203,0),MATCH(CL7,BP11:BU11,0))*CL6</f>
        <v>-2.86</v>
      </c>
      <c r="CR22" s="84">
        <f>INDEX(BO12:BT203,MATCH(CK22,BJ12:$BJ203,0),MATCH(CM7,BO11:BT11,0))*CM6</f>
        <v>-45.87</v>
      </c>
      <c r="CS22" s="84">
        <f>INDEX(BO12:BT203,MATCH(CK22,BJ12:BJ203,0),MATCH(CN7,BO11:BT11,0))*CN6</f>
        <v>-5.33</v>
      </c>
      <c r="CT22" s="84">
        <f>INDEX(BO12:BT203,MATCH(CK22,BJ12:BJ203,0),MATCH(CO7,BO11:BT11,0))*CO6</f>
        <v>122.44</v>
      </c>
      <c r="CU22" s="84">
        <f>INDEX(BO12:BT203,MATCH(CK22,BJ12:BJ203,0),MATCH(CP7,BO11:BT11,0))*CP6</f>
        <v>0</v>
      </c>
      <c r="CV22" s="4" t="str">
        <f t="shared" si="31"/>
        <v>SLV</v>
      </c>
      <c r="CY22" s="4">
        <f t="shared" si="32"/>
        <v>11</v>
      </c>
      <c r="CZ22" s="4" t="str">
        <f t="shared" ref="CZ22:CZ23" si="80">CK22</f>
        <v>28_Slv 22</v>
      </c>
      <c r="DA22" s="4">
        <f t="shared" ref="DA22:DA23" si="81">CL22</f>
        <v>11</v>
      </c>
      <c r="DB22" s="4" t="str">
        <f t="shared" ref="DB22:DB23" si="82">CM22</f>
        <v>Plinto_01</v>
      </c>
      <c r="DC22" s="4">
        <f t="shared" ref="DC22:DC23" si="83">CN22</f>
        <v>28</v>
      </c>
      <c r="DD22" s="4" t="str">
        <f t="shared" ref="DD22:DD23" si="84">CO22</f>
        <v>Slv 22</v>
      </c>
      <c r="DE22" s="4">
        <f t="shared" si="59"/>
        <v>1003.5</v>
      </c>
      <c r="DF22" s="54">
        <f t="shared" si="38"/>
        <v>1.8</v>
      </c>
      <c r="DG22" s="54">
        <f t="shared" si="39"/>
        <v>11.9</v>
      </c>
      <c r="DH22" s="54">
        <f t="shared" si="40"/>
        <v>12</v>
      </c>
      <c r="DI22" s="54">
        <f t="shared" si="41"/>
        <v>41</v>
      </c>
      <c r="DJ22" s="85">
        <f>IF(DS22="SLU",BB21,BB22)</f>
        <v>1</v>
      </c>
      <c r="DK22" s="85">
        <f>IF(DS22="SLU",BB23,BB24)</f>
        <v>1</v>
      </c>
      <c r="DL22" s="85">
        <f>IF(DS22="SLU",BB25,BB26)</f>
        <v>1</v>
      </c>
      <c r="DM22" s="8">
        <f t="shared" ref="DM22:DM23" si="85">CP22+DJ22*DE22+DG22*DI22*DK22+DH22*DI22*DL22</f>
        <v>8870.35</v>
      </c>
      <c r="DN22" s="8">
        <f t="shared" ref="DN22:DN23" si="86">CQ22</f>
        <v>-2.86</v>
      </c>
      <c r="DO22" s="8">
        <f t="shared" ref="DO22:DO23" si="87">CR22+CQ22*DF22</f>
        <v>-51.018000000000001</v>
      </c>
      <c r="DP22" s="8">
        <f t="shared" ref="DP22:DP23" si="88">CS22</f>
        <v>-5.33</v>
      </c>
      <c r="DQ22" s="8">
        <f t="shared" ref="DQ22:DQ23" si="89">CT22+CS22*DF22</f>
        <v>112.846</v>
      </c>
      <c r="DR22" s="8">
        <f t="shared" ref="DR22:DR23" si="90">CU22</f>
        <v>0</v>
      </c>
      <c r="DS22" s="4" t="str">
        <f t="shared" si="48"/>
        <v>SLV</v>
      </c>
      <c r="DV22" s="4">
        <f t="shared" ref="DV22:DV23" si="91">CY22</f>
        <v>11</v>
      </c>
      <c r="DW22" s="4" t="str">
        <f t="shared" ref="DW22:DW23" si="92">CZ22</f>
        <v>28_Slv 22</v>
      </c>
      <c r="DX22" s="4">
        <f t="shared" ref="DX22:DX23" si="93">DA22</f>
        <v>11</v>
      </c>
      <c r="DY22" s="4" t="str">
        <f t="shared" ref="DY22:DY23" si="94">DB22</f>
        <v>Plinto_01</v>
      </c>
      <c r="DZ22" s="4">
        <f t="shared" ref="DZ22:DZ23" si="95">DC22</f>
        <v>28</v>
      </c>
      <c r="EA22" s="4" t="str">
        <f t="shared" ref="EA22:EA23" si="96">DD22</f>
        <v>Slv 22</v>
      </c>
      <c r="EB22" s="83">
        <f t="shared" ref="EB22:EB23" si="97">DM22*$BB$27</f>
        <v>8870.35</v>
      </c>
      <c r="EC22" s="83">
        <f>DN22*BB27</f>
        <v>-2.86</v>
      </c>
      <c r="ED22" s="83">
        <f>DO22*BB27</f>
        <v>-51.018000000000001</v>
      </c>
      <c r="EE22" s="83">
        <f>DP22*BB27</f>
        <v>-5.33</v>
      </c>
      <c r="EF22" s="83">
        <f>DQ22*BB27</f>
        <v>112.846</v>
      </c>
      <c r="EG22" s="83">
        <f>DR22*BB27</f>
        <v>0</v>
      </c>
    </row>
    <row r="23" spans="9:137" ht="15.6" x14ac:dyDescent="0.45">
      <c r="I23" s="13" t="s">
        <v>97</v>
      </c>
      <c r="J23" s="53">
        <v>1.3</v>
      </c>
      <c r="K23" s="7"/>
      <c r="L23" s="7"/>
      <c r="M23" s="7"/>
      <c r="N23" s="7"/>
      <c r="O23" s="7"/>
      <c r="Q23" s="42">
        <v>12</v>
      </c>
      <c r="R23" s="82" t="str">
        <f>I12</f>
        <v>Plinto_01</v>
      </c>
      <c r="S23" s="42">
        <v>28</v>
      </c>
      <c r="T23" s="42" t="s">
        <v>117</v>
      </c>
      <c r="U23" s="42">
        <v>-6886.95</v>
      </c>
      <c r="V23" s="42">
        <v>5.33</v>
      </c>
      <c r="W23" s="42">
        <v>2.86</v>
      </c>
      <c r="X23" s="42">
        <v>0</v>
      </c>
      <c r="Y23" s="42">
        <v>-45.87</v>
      </c>
      <c r="Z23" s="42">
        <v>-122.44</v>
      </c>
      <c r="AB23" s="82" t="str">
        <f t="shared" si="56"/>
        <v>Slv 23</v>
      </c>
      <c r="AC23" s="42" t="s">
        <v>14</v>
      </c>
      <c r="AO23" s="36">
        <f t="shared" si="2"/>
        <v>12</v>
      </c>
      <c r="AP23" s="35" t="str">
        <f t="shared" si="3"/>
        <v>28_Slv 23</v>
      </c>
      <c r="AQ23" s="36">
        <f t="shared" si="4"/>
        <v>8870.35</v>
      </c>
      <c r="AR23" s="36">
        <f t="shared" si="5"/>
        <v>-2.86</v>
      </c>
      <c r="AS23" s="36">
        <f t="shared" si="6"/>
        <v>-51.018000000000001</v>
      </c>
      <c r="AT23" s="36">
        <f t="shared" si="7"/>
        <v>-5.33</v>
      </c>
      <c r="AU23" s="36">
        <f t="shared" si="8"/>
        <v>112.846</v>
      </c>
      <c r="AV23" s="36">
        <f t="shared" si="9"/>
        <v>0</v>
      </c>
      <c r="AW23" s="43">
        <f t="shared" si="57"/>
        <v>1</v>
      </c>
      <c r="BA23" s="13" t="s">
        <v>97</v>
      </c>
      <c r="BB23" s="12">
        <f t="shared" si="61"/>
        <v>1.3</v>
      </c>
      <c r="BC23" s="7"/>
      <c r="BD23" s="7"/>
      <c r="BE23" s="7"/>
      <c r="BI23" s="4">
        <f t="shared" si="58"/>
        <v>12</v>
      </c>
      <c r="BJ23" s="8" t="str">
        <f t="shared" si="11"/>
        <v>28_Slv 23</v>
      </c>
      <c r="BK23" s="11">
        <f t="shared" si="62"/>
        <v>12</v>
      </c>
      <c r="BL23" s="11" t="str">
        <f t="shared" si="63"/>
        <v>Plinto_01</v>
      </c>
      <c r="BM23" s="11">
        <f t="shared" si="64"/>
        <v>28</v>
      </c>
      <c r="BN23" s="11" t="str">
        <f t="shared" si="65"/>
        <v>Slv 23</v>
      </c>
      <c r="BO23" s="11">
        <f t="shared" si="66"/>
        <v>-6886.95</v>
      </c>
      <c r="BP23" s="11">
        <f t="shared" si="67"/>
        <v>5.33</v>
      </c>
      <c r="BQ23" s="11">
        <f t="shared" si="68"/>
        <v>2.86</v>
      </c>
      <c r="BR23" s="11">
        <f t="shared" si="69"/>
        <v>0</v>
      </c>
      <c r="BS23" s="11">
        <f t="shared" si="70"/>
        <v>-45.87</v>
      </c>
      <c r="BT23" s="11">
        <f t="shared" si="71"/>
        <v>-122.44</v>
      </c>
      <c r="BU23" s="10" t="str">
        <f t="shared" si="22"/>
        <v>SLV</v>
      </c>
      <c r="BW23" s="7" t="str">
        <f t="shared" si="72"/>
        <v>Slv 23</v>
      </c>
      <c r="BX23" s="7" t="str">
        <f t="shared" si="73"/>
        <v>SLV</v>
      </c>
      <c r="CA23" s="9" t="s">
        <v>3</v>
      </c>
      <c r="CB23" s="84" t="str">
        <f>IF(BJ6="GSA",CB12,IF(BJ6="MIDAS",CB17))</f>
        <v>Fx</v>
      </c>
      <c r="CC23" s="84" t="str">
        <f>IF(BJ6="GSA",CC12,IF(BJ6="MIDAS",CC17))</f>
        <v>Fz</v>
      </c>
      <c r="CD23" s="84" t="str">
        <f>IF(BJ6="GSA",CD12,IF(BJ6="MIDAS",CD17))</f>
        <v>Myy</v>
      </c>
      <c r="CE23" s="84" t="str">
        <f>IF(BJ6="GSA",CE12,IF(BJ6="MIDAS",CE17))</f>
        <v>Fy</v>
      </c>
      <c r="CF23" s="84" t="str">
        <f>IF(BJ6="GSA",CF12,IF(BJ6="MIDAS",CF17))</f>
        <v>Mzz</v>
      </c>
      <c r="CG23" s="84" t="str">
        <f>IF(BJ6="GSA",CG12,IF(BJ6="MIDAS",CG17))</f>
        <v>Mxx</v>
      </c>
      <c r="CJ23" s="4">
        <f t="shared" si="74"/>
        <v>12</v>
      </c>
      <c r="CK23" s="4" t="str">
        <f t="shared" si="75"/>
        <v>28_Slv 23</v>
      </c>
      <c r="CL23" s="4">
        <f t="shared" si="76"/>
        <v>12</v>
      </c>
      <c r="CM23" s="4" t="str">
        <f t="shared" si="77"/>
        <v>Plinto_01</v>
      </c>
      <c r="CN23" s="4">
        <f t="shared" si="78"/>
        <v>28</v>
      </c>
      <c r="CO23" s="4" t="str">
        <f t="shared" si="79"/>
        <v>Slv 23</v>
      </c>
      <c r="CP23" s="84">
        <f>INDEX(BO12:BT203,MATCH(CK23,BJ12:BJ203,0),MATCH(CK7,BO11:BT11,0))*CK6</f>
        <v>6886.95</v>
      </c>
      <c r="CQ23" s="84">
        <f>INDEX(BP12:BU203,MATCH(CL23,BK12:BK203,0),MATCH(CL7,BP11:BU11,0))*CL6</f>
        <v>-2.86</v>
      </c>
      <c r="CR23" s="84">
        <f>INDEX(BO12:BT203,MATCH(CK23,BJ12:$BJ203,0),MATCH(CM7,BO11:BT11,0))*CM6</f>
        <v>-45.87</v>
      </c>
      <c r="CS23" s="84">
        <f>INDEX(BO12:BT203,MATCH(CK23,BJ12:BJ203,0),MATCH(CN7,BO11:BT11,0))*CN6</f>
        <v>-5.33</v>
      </c>
      <c r="CT23" s="84">
        <f>INDEX(BO12:BT203,MATCH(CK23,BJ12:BJ203,0),MATCH(CO7,BO11:BT11,0))*CO6</f>
        <v>122.44</v>
      </c>
      <c r="CU23" s="84">
        <f>INDEX(BO12:BT203,MATCH(CK23,BJ12:BJ203,0),MATCH(CP7,BO11:BT11,0))*CP6</f>
        <v>0</v>
      </c>
      <c r="CV23" s="4" t="str">
        <f t="shared" si="31"/>
        <v>SLV</v>
      </c>
      <c r="CY23" s="4">
        <f t="shared" si="32"/>
        <v>12</v>
      </c>
      <c r="CZ23" s="4" t="str">
        <f t="shared" si="80"/>
        <v>28_Slv 23</v>
      </c>
      <c r="DA23" s="4">
        <f t="shared" si="81"/>
        <v>12</v>
      </c>
      <c r="DB23" s="4" t="str">
        <f t="shared" si="82"/>
        <v>Plinto_01</v>
      </c>
      <c r="DC23" s="4">
        <f t="shared" si="83"/>
        <v>28</v>
      </c>
      <c r="DD23" s="4" t="str">
        <f t="shared" si="84"/>
        <v>Slv 23</v>
      </c>
      <c r="DE23" s="4">
        <f t="shared" si="59"/>
        <v>1003.5</v>
      </c>
      <c r="DF23" s="54">
        <f t="shared" si="38"/>
        <v>1.8</v>
      </c>
      <c r="DG23" s="54">
        <f t="shared" si="39"/>
        <v>11.9</v>
      </c>
      <c r="DH23" s="54">
        <f t="shared" si="40"/>
        <v>12</v>
      </c>
      <c r="DI23" s="54">
        <f t="shared" si="41"/>
        <v>41</v>
      </c>
      <c r="DJ23" s="85">
        <f>IF(DS23="SLU",BB21,BB22)</f>
        <v>1</v>
      </c>
      <c r="DK23" s="85">
        <f>IF(DS23="SLU",BB23,BB24)</f>
        <v>1</v>
      </c>
      <c r="DL23" s="85">
        <f>IF(DS23="SLU",BB25,BB26)</f>
        <v>1</v>
      </c>
      <c r="DM23" s="8">
        <f t="shared" si="85"/>
        <v>8870.35</v>
      </c>
      <c r="DN23" s="8">
        <f t="shared" si="86"/>
        <v>-2.86</v>
      </c>
      <c r="DO23" s="8">
        <f t="shared" si="87"/>
        <v>-51.018000000000001</v>
      </c>
      <c r="DP23" s="8">
        <f t="shared" si="88"/>
        <v>-5.33</v>
      </c>
      <c r="DQ23" s="8">
        <f t="shared" si="89"/>
        <v>112.846</v>
      </c>
      <c r="DR23" s="8">
        <f t="shared" si="90"/>
        <v>0</v>
      </c>
      <c r="DS23" s="4" t="str">
        <f t="shared" si="48"/>
        <v>SLV</v>
      </c>
      <c r="DV23" s="4">
        <f t="shared" si="91"/>
        <v>12</v>
      </c>
      <c r="DW23" s="4" t="str">
        <f t="shared" si="92"/>
        <v>28_Slv 23</v>
      </c>
      <c r="DX23" s="4">
        <f t="shared" si="93"/>
        <v>12</v>
      </c>
      <c r="DY23" s="4" t="str">
        <f t="shared" si="94"/>
        <v>Plinto_01</v>
      </c>
      <c r="DZ23" s="4">
        <f t="shared" si="95"/>
        <v>28</v>
      </c>
      <c r="EA23" s="4" t="str">
        <f t="shared" si="96"/>
        <v>Slv 23</v>
      </c>
      <c r="EB23" s="83">
        <f t="shared" si="97"/>
        <v>8870.35</v>
      </c>
      <c r="EC23" s="83">
        <f>DN23*BB27</f>
        <v>-2.86</v>
      </c>
      <c r="ED23" s="83">
        <f>DO23*BB27</f>
        <v>-51.018000000000001</v>
      </c>
      <c r="EE23" s="83">
        <f>DP23*BB27</f>
        <v>-5.33</v>
      </c>
      <c r="EF23" s="83">
        <f>DQ23*BB27</f>
        <v>112.846</v>
      </c>
      <c r="EG23" s="83">
        <f>DR23*BB27</f>
        <v>0</v>
      </c>
    </row>
    <row r="24" spans="9:137" x14ac:dyDescent="0.45">
      <c r="I24" s="13" t="s">
        <v>96</v>
      </c>
      <c r="J24" s="52">
        <v>1</v>
      </c>
      <c r="K24" s="7"/>
      <c r="L24" s="7"/>
      <c r="M24" s="7"/>
      <c r="N24" s="7"/>
      <c r="O24" s="7"/>
      <c r="AE24" s="4"/>
      <c r="BA24" s="13" t="s">
        <v>96</v>
      </c>
      <c r="BB24" s="12">
        <f t="shared" si="61"/>
        <v>1</v>
      </c>
      <c r="BC24" s="7"/>
      <c r="BD24" s="7"/>
      <c r="BE24" s="7"/>
      <c r="BU24" s="4"/>
      <c r="BZ24" s="4"/>
    </row>
    <row r="25" spans="9:137" x14ac:dyDescent="0.45">
      <c r="I25" s="13" t="s">
        <v>95</v>
      </c>
      <c r="J25" s="52">
        <v>1.5</v>
      </c>
      <c r="K25" s="7"/>
      <c r="L25" s="7"/>
      <c r="M25" s="7"/>
      <c r="N25" s="7"/>
      <c r="O25" s="7"/>
      <c r="AE25" s="4"/>
      <c r="BA25" s="13" t="s">
        <v>95</v>
      </c>
      <c r="BB25" s="12">
        <f t="shared" si="61"/>
        <v>1.5</v>
      </c>
      <c r="BC25" s="7"/>
      <c r="BD25" s="7"/>
      <c r="BE25" s="7"/>
      <c r="BU25" s="4"/>
      <c r="BZ25" s="4"/>
    </row>
    <row r="26" spans="9:137" x14ac:dyDescent="0.45">
      <c r="I26" s="13" t="s">
        <v>94</v>
      </c>
      <c r="J26" s="52">
        <v>1</v>
      </c>
      <c r="K26" s="7"/>
      <c r="L26" s="7"/>
      <c r="M26" s="7"/>
      <c r="N26" s="7"/>
      <c r="O26" s="7"/>
      <c r="AE26" s="4"/>
      <c r="AR26" s="35"/>
      <c r="BA26" s="13" t="s">
        <v>94</v>
      </c>
      <c r="BB26" s="12">
        <f t="shared" si="61"/>
        <v>1</v>
      </c>
      <c r="BC26" s="7"/>
      <c r="BD26" s="7"/>
      <c r="BE26" s="7"/>
      <c r="BU26" s="4"/>
      <c r="BZ26" s="4"/>
    </row>
    <row r="27" spans="9:137" x14ac:dyDescent="0.45">
      <c r="I27" s="13" t="s">
        <v>165</v>
      </c>
      <c r="J27" s="52">
        <v>1</v>
      </c>
      <c r="K27" s="7"/>
      <c r="L27" s="7"/>
      <c r="M27" s="7"/>
      <c r="N27" s="7"/>
      <c r="O27" s="7"/>
      <c r="AE27" s="4"/>
      <c r="BA27" s="13" t="s">
        <v>165</v>
      </c>
      <c r="BB27" s="12">
        <f t="shared" si="61"/>
        <v>1</v>
      </c>
      <c r="BC27" s="7"/>
      <c r="BD27" s="7"/>
      <c r="BE27" s="7"/>
      <c r="BU27" s="4"/>
      <c r="BZ27" s="4"/>
    </row>
    <row r="28" spans="9:137" x14ac:dyDescent="0.45">
      <c r="I28" s="7"/>
      <c r="J28" s="7"/>
      <c r="K28" s="7"/>
      <c r="L28" s="7"/>
      <c r="M28" s="7"/>
      <c r="N28" s="7"/>
      <c r="O28" s="7"/>
      <c r="AE28" s="4"/>
      <c r="BA28" s="7"/>
      <c r="BB28" s="7"/>
      <c r="BC28" s="7"/>
      <c r="BD28" s="7"/>
      <c r="BE28" s="7"/>
      <c r="BU28" s="4"/>
      <c r="BZ28" s="4"/>
    </row>
    <row r="29" spans="9:137" x14ac:dyDescent="0.45">
      <c r="I29" s="7"/>
      <c r="J29" s="7"/>
      <c r="K29" s="7"/>
      <c r="L29" s="7"/>
      <c r="M29" s="7"/>
      <c r="N29" s="7"/>
      <c r="O29" s="7"/>
      <c r="AE29" s="4"/>
      <c r="BA29" s="7"/>
      <c r="BB29" s="7"/>
      <c r="BC29" s="7"/>
      <c r="BD29" s="7"/>
      <c r="BE29" s="7"/>
      <c r="BU29" s="4"/>
      <c r="BZ29" s="4"/>
    </row>
    <row r="30" spans="9:137" x14ac:dyDescent="0.45">
      <c r="I30" s="7"/>
      <c r="J30" s="7"/>
      <c r="K30" s="7"/>
      <c r="L30" s="7"/>
      <c r="M30" s="7"/>
      <c r="N30" s="7"/>
      <c r="O30" s="7"/>
      <c r="AE30" s="4"/>
      <c r="BA30" s="7"/>
      <c r="BB30" s="7"/>
      <c r="BC30" s="7"/>
      <c r="BD30" s="7"/>
      <c r="BE30" s="7"/>
      <c r="BU30" s="4"/>
      <c r="BZ30" s="4"/>
    </row>
    <row r="31" spans="9:137" x14ac:dyDescent="0.45">
      <c r="I31" s="70" t="s">
        <v>176</v>
      </c>
      <c r="J31" s="52">
        <v>1</v>
      </c>
      <c r="K31" s="7"/>
      <c r="L31" s="7"/>
      <c r="M31" s="7"/>
      <c r="N31" s="7"/>
      <c r="O31" s="7"/>
      <c r="AE31" s="4"/>
      <c r="BA31" s="7"/>
      <c r="BB31" s="7"/>
      <c r="BC31" s="7"/>
      <c r="BD31" s="7"/>
      <c r="BE31" s="7"/>
      <c r="BU31" s="4"/>
      <c r="BZ31" s="4"/>
    </row>
    <row r="32" spans="9:137" x14ac:dyDescent="0.45">
      <c r="I32" s="7"/>
      <c r="J32" s="7"/>
      <c r="K32" s="7"/>
      <c r="L32" s="7"/>
      <c r="M32" s="7"/>
      <c r="N32" s="7"/>
      <c r="O32" s="7"/>
      <c r="AE32" s="4"/>
      <c r="BA32" s="7"/>
      <c r="BB32" s="7"/>
      <c r="BC32" s="7"/>
      <c r="BD32" s="7"/>
      <c r="BE32" s="7"/>
      <c r="BU32" s="4"/>
      <c r="BZ32" s="4"/>
    </row>
    <row r="33" spans="7:148" x14ac:dyDescent="0.45">
      <c r="L33" s="7"/>
      <c r="M33" s="7"/>
      <c r="N33" s="7"/>
      <c r="O33" s="7"/>
      <c r="AE33" s="4"/>
      <c r="BA33" s="7"/>
      <c r="BB33" s="7"/>
      <c r="BC33" s="7"/>
      <c r="BD33" s="7"/>
      <c r="BE33" s="7"/>
      <c r="BU33" s="4"/>
      <c r="BZ33" s="4"/>
    </row>
    <row r="34" spans="7:148" s="71" customFormat="1" x14ac:dyDescent="0.45">
      <c r="G34" s="75"/>
      <c r="L34" s="72"/>
      <c r="M34" s="72"/>
      <c r="N34" s="72"/>
      <c r="O34" s="72"/>
      <c r="AM34" s="73"/>
      <c r="AN34" s="74"/>
      <c r="AX34" s="74"/>
      <c r="AY34" s="75"/>
      <c r="BA34" s="72"/>
      <c r="BB34" s="72"/>
      <c r="BC34" s="72"/>
      <c r="BD34" s="72"/>
      <c r="BE34" s="72"/>
      <c r="BF34" s="74"/>
      <c r="BV34" s="74"/>
      <c r="CH34" s="73"/>
      <c r="CW34" s="76"/>
      <c r="DT34" s="76"/>
      <c r="EI34" s="75"/>
      <c r="EJ34" s="74"/>
      <c r="EK34" s="74"/>
      <c r="EL34" s="74"/>
      <c r="EM34" s="74"/>
      <c r="EN34" s="74"/>
      <c r="EO34" s="74"/>
      <c r="EP34" s="74"/>
      <c r="EQ34" s="74"/>
      <c r="ER34" s="74"/>
    </row>
    <row r="35" spans="7:148" ht="19.8" x14ac:dyDescent="0.45">
      <c r="G35" s="78" t="s">
        <v>187</v>
      </c>
      <c r="I35" s="26"/>
      <c r="T35" s="26"/>
      <c r="BA35" s="26"/>
      <c r="BN35" s="26"/>
    </row>
    <row r="36" spans="7:148" x14ac:dyDescent="0.45">
      <c r="I36" s="17" t="s">
        <v>177</v>
      </c>
      <c r="AO36" s="17" t="s">
        <v>175</v>
      </c>
      <c r="BA36" s="17" t="s">
        <v>173</v>
      </c>
      <c r="CJ36" s="17" t="s">
        <v>171</v>
      </c>
      <c r="CY36" s="17" t="s">
        <v>172</v>
      </c>
      <c r="DV36" s="17" t="s">
        <v>174</v>
      </c>
    </row>
    <row r="37" spans="7:148" x14ac:dyDescent="0.45">
      <c r="CW37" s="28"/>
      <c r="DT37" s="28"/>
    </row>
    <row r="38" spans="7:148" x14ac:dyDescent="0.45">
      <c r="I38" s="17" t="s">
        <v>157</v>
      </c>
      <c r="Q38" s="17" t="s">
        <v>162</v>
      </c>
      <c r="AB38" s="17" t="s">
        <v>166</v>
      </c>
      <c r="AF38" s="17" t="s">
        <v>168</v>
      </c>
      <c r="AG38" s="18"/>
      <c r="AH38" s="18"/>
      <c r="AI38" s="18"/>
      <c r="AJ38" s="18"/>
      <c r="AP38"/>
      <c r="AQ38"/>
      <c r="AR38"/>
      <c r="BA38" s="17" t="s">
        <v>179</v>
      </c>
      <c r="BI38" s="17" t="s">
        <v>181</v>
      </c>
      <c r="BW38" s="17" t="s">
        <v>166</v>
      </c>
      <c r="CA38" s="17" t="s">
        <v>183</v>
      </c>
      <c r="CB38" s="18"/>
      <c r="CC38" s="18"/>
      <c r="CD38" s="18"/>
      <c r="CE38" s="18"/>
      <c r="CJ38" s="17" t="s">
        <v>184</v>
      </c>
      <c r="CW38" s="28"/>
      <c r="DT38" s="28"/>
    </row>
    <row r="39" spans="7:148" x14ac:dyDescent="0.45">
      <c r="I39" s="18"/>
      <c r="P39" s="27"/>
      <c r="R39" s="27"/>
      <c r="BA39" s="18"/>
      <c r="BH39" s="27"/>
      <c r="BI39" s="18"/>
      <c r="CJ39" s="4" t="s">
        <v>12</v>
      </c>
      <c r="CK39" s="16" t="s">
        <v>11</v>
      </c>
      <c r="CL39" s="16" t="s">
        <v>10</v>
      </c>
      <c r="CM39" s="16" t="s">
        <v>9</v>
      </c>
      <c r="CN39" s="16" t="s">
        <v>8</v>
      </c>
      <c r="CO39" s="16" t="s">
        <v>7</v>
      </c>
      <c r="CP39" s="16" t="s">
        <v>6</v>
      </c>
    </row>
    <row r="40" spans="7:148" x14ac:dyDescent="0.45">
      <c r="I40" s="17" t="s">
        <v>158</v>
      </c>
      <c r="Q40" s="17" t="s">
        <v>182</v>
      </c>
      <c r="R40" s="42" t="s">
        <v>113</v>
      </c>
      <c r="BA40" s="17" t="s">
        <v>42</v>
      </c>
      <c r="BI40" s="17" t="s">
        <v>182</v>
      </c>
      <c r="BJ40" s="11" t="str">
        <f>R40</f>
        <v>MIDAS</v>
      </c>
      <c r="BK40" s="26"/>
      <c r="CK40" s="4">
        <f t="shared" ref="CK40:CK41" si="98">CB56</f>
        <v>-1</v>
      </c>
      <c r="CL40" s="4">
        <f t="shared" ref="CL40:CL41" si="99">CC56</f>
        <v>-1</v>
      </c>
      <c r="CM40" s="4">
        <f t="shared" ref="CM40:CM41" si="100">CD56</f>
        <v>1</v>
      </c>
      <c r="CN40" s="4">
        <f t="shared" ref="CN40:CN41" si="101">CE56</f>
        <v>-1</v>
      </c>
      <c r="CO40" s="4">
        <f t="shared" ref="CO40:CO41" si="102">CF56</f>
        <v>-1</v>
      </c>
      <c r="CP40" s="4">
        <f t="shared" ref="CP40:CP41" si="103">CG56</f>
        <v>-1</v>
      </c>
      <c r="CR40" s="26"/>
    </row>
    <row r="41" spans="7:148" ht="15.6" x14ac:dyDescent="0.45">
      <c r="I41" s="9" t="s">
        <v>41</v>
      </c>
      <c r="J41" s="42">
        <v>25</v>
      </c>
      <c r="BA41" s="9" t="s">
        <v>41</v>
      </c>
      <c r="BB41" s="7">
        <f>J41</f>
        <v>25</v>
      </c>
      <c r="CJ41" s="4" t="s">
        <v>3</v>
      </c>
      <c r="CK41" s="4" t="str">
        <f t="shared" si="98"/>
        <v>Fx</v>
      </c>
      <c r="CL41" s="4" t="str">
        <f t="shared" si="99"/>
        <v>Fz</v>
      </c>
      <c r="CM41" s="4" t="str">
        <f t="shared" si="100"/>
        <v>Myy</v>
      </c>
      <c r="CN41" s="4" t="str">
        <f t="shared" si="101"/>
        <v>Fy</v>
      </c>
      <c r="CO41" s="4" t="str">
        <f t="shared" si="102"/>
        <v>Mzz</v>
      </c>
      <c r="CP41" s="4" t="str">
        <f t="shared" si="103"/>
        <v>Mxx</v>
      </c>
      <c r="DX41" s="25"/>
      <c r="DY41" s="25"/>
      <c r="DZ41" s="25"/>
      <c r="EA41" s="25"/>
    </row>
    <row r="42" spans="7:148" x14ac:dyDescent="0.45">
      <c r="Q42" s="41" t="s">
        <v>178</v>
      </c>
      <c r="CJ42" s="18"/>
    </row>
    <row r="43" spans="7:148" x14ac:dyDescent="0.45">
      <c r="S43" s="17"/>
      <c r="U43" s="7"/>
      <c r="V43" s="7"/>
      <c r="W43" s="7"/>
      <c r="X43" s="7"/>
      <c r="Y43" s="7"/>
      <c r="Z43" s="7"/>
      <c r="AB43" s="17"/>
      <c r="AF43" s="17" t="s">
        <v>169</v>
      </c>
      <c r="AP43" s="26"/>
      <c r="BK43" s="24"/>
      <c r="BO43" s="7"/>
      <c r="BP43" s="7"/>
      <c r="BQ43" s="7"/>
      <c r="BR43" s="7"/>
      <c r="BS43" s="7"/>
      <c r="BT43" s="7"/>
      <c r="BW43" s="17"/>
      <c r="CA43" s="17" t="s">
        <v>169</v>
      </c>
      <c r="CJ43" s="18"/>
      <c r="DV43" s="17" t="s">
        <v>79</v>
      </c>
      <c r="DW43" s="43" t="s">
        <v>80</v>
      </c>
      <c r="EC43" s="4" t="s">
        <v>40</v>
      </c>
      <c r="ED43" s="4" t="s">
        <v>39</v>
      </c>
      <c r="EE43" s="4" t="s">
        <v>38</v>
      </c>
      <c r="EF43" s="4" t="s">
        <v>37</v>
      </c>
      <c r="EG43" s="4" t="s">
        <v>36</v>
      </c>
    </row>
    <row r="44" spans="7:148" ht="15.6" x14ac:dyDescent="0.45">
      <c r="I44" s="17" t="s">
        <v>160</v>
      </c>
      <c r="Q44" s="13" t="s">
        <v>73</v>
      </c>
      <c r="R44" s="13" t="s">
        <v>159</v>
      </c>
      <c r="S44" s="13" t="s">
        <v>32</v>
      </c>
      <c r="T44" s="13" t="s">
        <v>31</v>
      </c>
      <c r="U44" s="22" t="s">
        <v>30</v>
      </c>
      <c r="V44" s="22" t="s">
        <v>30</v>
      </c>
      <c r="W44" s="22" t="s">
        <v>30</v>
      </c>
      <c r="X44" s="22" t="s">
        <v>29</v>
      </c>
      <c r="Y44" s="22" t="s">
        <v>29</v>
      </c>
      <c r="Z44" s="22" t="s">
        <v>29</v>
      </c>
      <c r="AB44" s="13" t="s">
        <v>31</v>
      </c>
      <c r="AC44" s="13" t="s">
        <v>167</v>
      </c>
      <c r="AF44" s="13" t="s">
        <v>12</v>
      </c>
      <c r="AG44" s="16" t="s">
        <v>11</v>
      </c>
      <c r="AH44" s="16" t="s">
        <v>10</v>
      </c>
      <c r="AI44" s="16" t="s">
        <v>9</v>
      </c>
      <c r="AJ44" s="16" t="s">
        <v>8</v>
      </c>
      <c r="AK44" s="16" t="s">
        <v>7</v>
      </c>
      <c r="AL44" s="16" t="s">
        <v>6</v>
      </c>
      <c r="AO44" s="13" t="s">
        <v>76</v>
      </c>
      <c r="AP44" s="13" t="s">
        <v>74</v>
      </c>
      <c r="AQ44" s="22" t="s">
        <v>30</v>
      </c>
      <c r="AR44" s="22" t="s">
        <v>30</v>
      </c>
      <c r="AS44" s="22" t="s">
        <v>30</v>
      </c>
      <c r="AT44" s="22" t="s">
        <v>29</v>
      </c>
      <c r="AU44" s="22" t="s">
        <v>29</v>
      </c>
      <c r="AV44" s="22" t="s">
        <v>29</v>
      </c>
      <c r="AW44" s="13" t="s">
        <v>43</v>
      </c>
      <c r="BA44" s="17" t="s">
        <v>160</v>
      </c>
      <c r="BI44" s="13" t="s">
        <v>73</v>
      </c>
      <c r="BJ44" s="13" t="s">
        <v>74</v>
      </c>
      <c r="BK44" s="13"/>
      <c r="BL44" s="13" t="s">
        <v>159</v>
      </c>
      <c r="BM44" s="13" t="s">
        <v>32</v>
      </c>
      <c r="BN44" s="13" t="s">
        <v>31</v>
      </c>
      <c r="BO44" s="22" t="s">
        <v>30</v>
      </c>
      <c r="BP44" s="22" t="s">
        <v>30</v>
      </c>
      <c r="BQ44" s="22" t="s">
        <v>30</v>
      </c>
      <c r="BR44" s="22" t="s">
        <v>29</v>
      </c>
      <c r="BS44" s="22" t="s">
        <v>29</v>
      </c>
      <c r="BT44" s="22" t="s">
        <v>29</v>
      </c>
      <c r="BU44" s="13" t="s">
        <v>167</v>
      </c>
      <c r="BW44" s="13" t="s">
        <v>31</v>
      </c>
      <c r="BX44" s="13" t="s">
        <v>167</v>
      </c>
      <c r="CA44" s="9" t="s">
        <v>12</v>
      </c>
      <c r="CB44" s="16" t="s">
        <v>11</v>
      </c>
      <c r="CC44" s="16" t="s">
        <v>10</v>
      </c>
      <c r="CD44" s="16" t="s">
        <v>9</v>
      </c>
      <c r="CE44" s="16" t="s">
        <v>8</v>
      </c>
      <c r="CF44" s="16" t="s">
        <v>7</v>
      </c>
      <c r="CG44" s="16" t="s">
        <v>6</v>
      </c>
      <c r="CJ44" s="13" t="s">
        <v>73</v>
      </c>
      <c r="CK44" s="13" t="s">
        <v>74</v>
      </c>
      <c r="CL44" s="13"/>
      <c r="CM44" s="13" t="s">
        <v>159</v>
      </c>
      <c r="CN44" s="13" t="s">
        <v>32</v>
      </c>
      <c r="CO44" s="13" t="s">
        <v>31</v>
      </c>
      <c r="CP44" s="22" t="s">
        <v>30</v>
      </c>
      <c r="CQ44" s="22" t="s">
        <v>30</v>
      </c>
      <c r="CR44" s="22" t="s">
        <v>30</v>
      </c>
      <c r="CS44" s="22" t="s">
        <v>29</v>
      </c>
      <c r="CT44" s="22" t="s">
        <v>29</v>
      </c>
      <c r="CU44" s="22" t="s">
        <v>29</v>
      </c>
      <c r="CV44" s="13" t="s">
        <v>167</v>
      </c>
      <c r="CY44" s="13" t="s">
        <v>73</v>
      </c>
      <c r="CZ44" s="13" t="s">
        <v>74</v>
      </c>
      <c r="DA44" s="13"/>
      <c r="DB44" s="13" t="s">
        <v>159</v>
      </c>
      <c r="DC44" s="13" t="s">
        <v>32</v>
      </c>
      <c r="DD44" s="13" t="s">
        <v>31</v>
      </c>
      <c r="DE44" s="13" t="s">
        <v>34</v>
      </c>
      <c r="DF44" s="13" t="s">
        <v>33</v>
      </c>
      <c r="DG44" s="13" t="s">
        <v>112</v>
      </c>
      <c r="DH44" s="13" t="s">
        <v>112</v>
      </c>
      <c r="DI44" s="13" t="s">
        <v>111</v>
      </c>
      <c r="DJ44" s="13" t="s">
        <v>35</v>
      </c>
      <c r="DK44" s="13" t="s">
        <v>35</v>
      </c>
      <c r="DL44" s="13" t="s">
        <v>35</v>
      </c>
      <c r="DM44" s="22" t="s">
        <v>30</v>
      </c>
      <c r="DN44" s="22" t="s">
        <v>30</v>
      </c>
      <c r="DO44" s="22" t="s">
        <v>30</v>
      </c>
      <c r="DP44" s="22" t="s">
        <v>29</v>
      </c>
      <c r="DQ44" s="22" t="s">
        <v>29</v>
      </c>
      <c r="DR44" s="22" t="s">
        <v>29</v>
      </c>
      <c r="DS44" s="13" t="s">
        <v>167</v>
      </c>
      <c r="DV44" s="13" t="s">
        <v>76</v>
      </c>
      <c r="DW44" s="13" t="s">
        <v>74</v>
      </c>
      <c r="DX44" s="13"/>
      <c r="DY44" s="13" t="s">
        <v>159</v>
      </c>
      <c r="DZ44" s="13" t="s">
        <v>32</v>
      </c>
      <c r="EA44" s="13" t="s">
        <v>31</v>
      </c>
      <c r="EB44" s="22" t="s">
        <v>30</v>
      </c>
      <c r="EC44" s="22" t="s">
        <v>30</v>
      </c>
      <c r="ED44" s="22" t="s">
        <v>30</v>
      </c>
      <c r="EE44" s="22" t="s">
        <v>29</v>
      </c>
      <c r="EF44" s="22" t="s">
        <v>29</v>
      </c>
      <c r="EG44" s="22" t="s">
        <v>29</v>
      </c>
    </row>
    <row r="45" spans="7:148" ht="15.6" x14ac:dyDescent="0.45">
      <c r="I45" s="23" t="s">
        <v>159</v>
      </c>
      <c r="J45" s="23" t="s">
        <v>28</v>
      </c>
      <c r="K45" s="23" t="s">
        <v>27</v>
      </c>
      <c r="L45" s="13" t="s">
        <v>110</v>
      </c>
      <c r="M45" s="13" t="s">
        <v>109</v>
      </c>
      <c r="N45" s="13" t="s">
        <v>161</v>
      </c>
      <c r="Q45" s="13"/>
      <c r="R45" s="13"/>
      <c r="S45" s="13"/>
      <c r="T45" s="13"/>
      <c r="U45" s="22" t="s">
        <v>10</v>
      </c>
      <c r="V45" s="22" t="s">
        <v>8</v>
      </c>
      <c r="W45" s="22" t="s">
        <v>11</v>
      </c>
      <c r="X45" s="22" t="s">
        <v>7</v>
      </c>
      <c r="Y45" s="22" t="s">
        <v>9</v>
      </c>
      <c r="Z45" s="22" t="s">
        <v>6</v>
      </c>
      <c r="AB45" s="13"/>
      <c r="AC45" s="13"/>
      <c r="AF45" s="13"/>
      <c r="AG45" s="15">
        <v>-1</v>
      </c>
      <c r="AH45" s="15">
        <v>1</v>
      </c>
      <c r="AI45" s="15">
        <v>-1</v>
      </c>
      <c r="AJ45" s="15">
        <v>1</v>
      </c>
      <c r="AK45" s="15">
        <v>1</v>
      </c>
      <c r="AL45" s="15">
        <v>-1</v>
      </c>
      <c r="AO45" s="13"/>
      <c r="AP45" s="13"/>
      <c r="AQ45" s="20" t="s">
        <v>20</v>
      </c>
      <c r="AR45" s="20" t="s">
        <v>19</v>
      </c>
      <c r="AS45" s="20" t="s">
        <v>17</v>
      </c>
      <c r="AT45" s="20" t="s">
        <v>18</v>
      </c>
      <c r="AU45" s="20" t="s">
        <v>17</v>
      </c>
      <c r="AV45" s="20" t="s">
        <v>16</v>
      </c>
      <c r="AW45" s="13"/>
      <c r="BA45" s="23" t="s">
        <v>159</v>
      </c>
      <c r="BB45" s="23" t="s">
        <v>28</v>
      </c>
      <c r="BC45" s="23" t="s">
        <v>27</v>
      </c>
      <c r="BD45" s="13" t="s">
        <v>110</v>
      </c>
      <c r="BE45" s="13" t="s">
        <v>109</v>
      </c>
      <c r="BF45" s="13" t="s">
        <v>161</v>
      </c>
      <c r="BG45" s="13" t="s">
        <v>26</v>
      </c>
      <c r="BI45" s="13"/>
      <c r="BJ45" s="13"/>
      <c r="BK45" s="13"/>
      <c r="BL45" s="13"/>
      <c r="BM45" s="13"/>
      <c r="BN45" s="13"/>
      <c r="BO45" s="22" t="s">
        <v>10</v>
      </c>
      <c r="BP45" s="22" t="s">
        <v>8</v>
      </c>
      <c r="BQ45" s="22" t="s">
        <v>11</v>
      </c>
      <c r="BR45" s="22" t="s">
        <v>7</v>
      </c>
      <c r="BS45" s="22" t="s">
        <v>9</v>
      </c>
      <c r="BT45" s="22" t="s">
        <v>6</v>
      </c>
      <c r="BU45" s="13"/>
      <c r="BW45" s="13"/>
      <c r="BX45" s="13"/>
      <c r="CA45" s="9"/>
      <c r="CB45" s="4">
        <f t="shared" ref="CB45:CG46" si="104">AG45</f>
        <v>-1</v>
      </c>
      <c r="CC45" s="4">
        <f t="shared" si="104"/>
        <v>1</v>
      </c>
      <c r="CD45" s="4">
        <f t="shared" si="104"/>
        <v>-1</v>
      </c>
      <c r="CE45" s="4">
        <f t="shared" si="104"/>
        <v>1</v>
      </c>
      <c r="CF45" s="4">
        <f t="shared" si="104"/>
        <v>1</v>
      </c>
      <c r="CG45" s="4">
        <f t="shared" si="104"/>
        <v>-1</v>
      </c>
      <c r="CJ45" s="13"/>
      <c r="CK45" s="13"/>
      <c r="CL45" s="13"/>
      <c r="CM45" s="13"/>
      <c r="CN45" s="13"/>
      <c r="CO45" s="13"/>
      <c r="CP45" s="16" t="s">
        <v>11</v>
      </c>
      <c r="CQ45" s="16" t="s">
        <v>10</v>
      </c>
      <c r="CR45" s="16" t="s">
        <v>9</v>
      </c>
      <c r="CS45" s="16" t="s">
        <v>8</v>
      </c>
      <c r="CT45" s="16" t="s">
        <v>7</v>
      </c>
      <c r="CU45" s="16" t="s">
        <v>6</v>
      </c>
      <c r="CV45" s="13"/>
      <c r="CY45" s="13"/>
      <c r="CZ45" s="13"/>
      <c r="DA45" s="13"/>
      <c r="DB45" s="13"/>
      <c r="DC45" s="13"/>
      <c r="DD45" s="13"/>
      <c r="DE45" s="13" t="s">
        <v>24</v>
      </c>
      <c r="DF45" s="13" t="s">
        <v>23</v>
      </c>
      <c r="DG45" s="13" t="s">
        <v>108</v>
      </c>
      <c r="DH45" s="13" t="s">
        <v>107</v>
      </c>
      <c r="DI45" s="13" t="s">
        <v>106</v>
      </c>
      <c r="DJ45" s="13" t="s">
        <v>25</v>
      </c>
      <c r="DK45" s="13" t="s">
        <v>105</v>
      </c>
      <c r="DL45" s="13" t="s">
        <v>104</v>
      </c>
      <c r="DM45" s="21" t="s">
        <v>103</v>
      </c>
      <c r="DN45" s="21" t="s">
        <v>10</v>
      </c>
      <c r="DO45" s="21" t="s">
        <v>22</v>
      </c>
      <c r="DP45" s="21" t="s">
        <v>8</v>
      </c>
      <c r="DQ45" s="21" t="s">
        <v>21</v>
      </c>
      <c r="DR45" s="21" t="s">
        <v>6</v>
      </c>
      <c r="DS45" s="13"/>
      <c r="DV45" s="13"/>
      <c r="DW45" s="13"/>
      <c r="DX45" s="13"/>
      <c r="DY45" s="13"/>
      <c r="DZ45" s="13"/>
      <c r="EA45" s="13"/>
      <c r="EB45" s="20" t="s">
        <v>20</v>
      </c>
      <c r="EC45" s="20" t="s">
        <v>19</v>
      </c>
      <c r="ED45" s="20" t="s">
        <v>17</v>
      </c>
      <c r="EE45" s="20" t="s">
        <v>18</v>
      </c>
      <c r="EF45" s="20" t="s">
        <v>17</v>
      </c>
      <c r="EG45" s="20" t="s">
        <v>16</v>
      </c>
    </row>
    <row r="46" spans="7:148" ht="15.6" x14ac:dyDescent="0.45">
      <c r="I46" s="14" t="s">
        <v>68</v>
      </c>
      <c r="J46" s="42">
        <v>22.3</v>
      </c>
      <c r="K46" s="56">
        <v>1.8</v>
      </c>
      <c r="L46" s="56">
        <v>11.9</v>
      </c>
      <c r="M46" s="42">
        <v>12</v>
      </c>
      <c r="N46" s="42">
        <v>41</v>
      </c>
      <c r="Q46" s="42">
        <v>1</v>
      </c>
      <c r="R46" s="82" t="str">
        <f>I46</f>
        <v>Plinto_01</v>
      </c>
      <c r="S46" s="42">
        <v>28</v>
      </c>
      <c r="T46" s="42" t="s">
        <v>101</v>
      </c>
      <c r="U46" s="42">
        <v>-6886.95</v>
      </c>
      <c r="V46" s="42">
        <v>-14.09</v>
      </c>
      <c r="W46" s="42">
        <v>-4.1500000000000004</v>
      </c>
      <c r="X46" s="42">
        <v>0</v>
      </c>
      <c r="Y46" s="42">
        <v>123.1</v>
      </c>
      <c r="Z46" s="42">
        <v>42.06</v>
      </c>
      <c r="AB46" s="82" t="str">
        <f>T46</f>
        <v>Slv 1</v>
      </c>
      <c r="AC46" s="42" t="s">
        <v>14</v>
      </c>
      <c r="AF46" s="13" t="s">
        <v>3</v>
      </c>
      <c r="AG46" s="15" t="s">
        <v>11</v>
      </c>
      <c r="AH46" s="15" t="s">
        <v>8</v>
      </c>
      <c r="AI46" s="15" t="s">
        <v>7</v>
      </c>
      <c r="AJ46" s="15" t="s">
        <v>10</v>
      </c>
      <c r="AK46" s="15" t="s">
        <v>9</v>
      </c>
      <c r="AL46" s="15" t="s">
        <v>6</v>
      </c>
      <c r="AO46" s="36">
        <f t="shared" ref="AO46:AO57" si="105">DV46</f>
        <v>1</v>
      </c>
      <c r="AP46" s="35" t="str">
        <f t="shared" ref="AP46:AP57" si="106">DW46</f>
        <v>28_Slv 1</v>
      </c>
      <c r="AQ46" s="36">
        <f t="shared" ref="AQ46:AQ57" si="107">EB46</f>
        <v>8870.35</v>
      </c>
      <c r="AR46" s="36">
        <f t="shared" ref="AR46:AR57" si="108">EC46</f>
        <v>4.1500000000000004</v>
      </c>
      <c r="AS46" s="36">
        <f t="shared" ref="AS46:AS57" si="109">ED46</f>
        <v>130.57</v>
      </c>
      <c r="AT46" s="36">
        <f t="shared" ref="AT46:AT57" si="110">EE46</f>
        <v>14.09</v>
      </c>
      <c r="AU46" s="36">
        <f t="shared" ref="AU46:AU57" si="111">EF46</f>
        <v>-16.698</v>
      </c>
      <c r="AV46" s="36">
        <f t="shared" ref="AV46:AV57" si="112">EG46</f>
        <v>0</v>
      </c>
      <c r="AW46" s="43">
        <f>$J$65</f>
        <v>1</v>
      </c>
      <c r="BA46" s="7" t="str">
        <f t="shared" ref="BA46:BF46" si="113">I46</f>
        <v>Plinto_01</v>
      </c>
      <c r="BB46" s="7">
        <f t="shared" si="113"/>
        <v>22.3</v>
      </c>
      <c r="BC46" s="54">
        <f t="shared" si="113"/>
        <v>1.8</v>
      </c>
      <c r="BD46" s="54">
        <f t="shared" si="113"/>
        <v>11.9</v>
      </c>
      <c r="BE46" s="54">
        <f t="shared" si="113"/>
        <v>12</v>
      </c>
      <c r="BF46" s="55">
        <f t="shared" si="113"/>
        <v>41</v>
      </c>
      <c r="BG46" s="83">
        <f>BB46*BC46*BB41</f>
        <v>1003.5</v>
      </c>
      <c r="BI46" s="4">
        <v>1</v>
      </c>
      <c r="BJ46" s="8" t="str">
        <f t="shared" ref="BJ46:BJ57" si="114">_xlfn.CONCAT(BM46,"_",BN46)</f>
        <v>28_Slv 1</v>
      </c>
      <c r="BK46" s="11">
        <f t="shared" ref="BK46:BK57" si="115">Q46</f>
        <v>1</v>
      </c>
      <c r="BL46" s="11" t="str">
        <f t="shared" ref="BL46:BL57" si="116">R46</f>
        <v>Plinto_01</v>
      </c>
      <c r="BM46" s="11">
        <f t="shared" ref="BM46:BM57" si="117">S46</f>
        <v>28</v>
      </c>
      <c r="BN46" s="11" t="str">
        <f t="shared" ref="BN46:BN57" si="118">T46</f>
        <v>Slv 1</v>
      </c>
      <c r="BO46" s="11">
        <f t="shared" ref="BO46:BO57" si="119">U46</f>
        <v>-6886.95</v>
      </c>
      <c r="BP46" s="11">
        <f t="shared" ref="BP46:BP57" si="120">V46</f>
        <v>-14.09</v>
      </c>
      <c r="BQ46" s="11">
        <f t="shared" ref="BQ46:BQ57" si="121">W46</f>
        <v>-4.1500000000000004</v>
      </c>
      <c r="BR46" s="11">
        <f t="shared" ref="BR46:BR57" si="122">X46</f>
        <v>0</v>
      </c>
      <c r="BS46" s="11">
        <f t="shared" ref="BS46:BS57" si="123">Y46</f>
        <v>123.1</v>
      </c>
      <c r="BT46" s="11">
        <f t="shared" ref="BT46:BT57" si="124">Z46</f>
        <v>42.06</v>
      </c>
      <c r="BU46" s="10" t="str">
        <f t="shared" ref="BU46:BU57" si="125">INDEX($BX$12:$BX$203,MATCH(BN46,$BW$12:$BW$203,0),1)</f>
        <v>SLV</v>
      </c>
      <c r="BW46" s="7" t="str">
        <f t="shared" ref="BW46:BW57" si="126">AB46</f>
        <v>Slv 1</v>
      </c>
      <c r="BX46" s="7" t="str">
        <f t="shared" ref="BX46:BX57" si="127">AC46</f>
        <v>SLV</v>
      </c>
      <c r="CA46" s="9" t="s">
        <v>3</v>
      </c>
      <c r="CB46" s="4" t="str">
        <f t="shared" si="104"/>
        <v>Fz</v>
      </c>
      <c r="CC46" s="4" t="str">
        <f t="shared" si="104"/>
        <v>Fy</v>
      </c>
      <c r="CD46" s="4" t="str">
        <f t="shared" si="104"/>
        <v>Mxx</v>
      </c>
      <c r="CE46" s="4" t="str">
        <f t="shared" si="104"/>
        <v>Fx</v>
      </c>
      <c r="CF46" s="4" t="str">
        <f t="shared" si="104"/>
        <v>Myy</v>
      </c>
      <c r="CG46" s="4" t="str">
        <f t="shared" si="104"/>
        <v>Mzz</v>
      </c>
      <c r="CJ46" s="4">
        <f t="shared" ref="CJ46:CJ57" si="128">BI46</f>
        <v>1</v>
      </c>
      <c r="CK46" s="4" t="str">
        <f t="shared" ref="CK46:CK57" si="129">BJ46</f>
        <v>28_Slv 1</v>
      </c>
      <c r="CL46" s="4">
        <f t="shared" ref="CL46:CL57" si="130">BK46</f>
        <v>1</v>
      </c>
      <c r="CM46" s="4" t="str">
        <f t="shared" ref="CM46:CM57" si="131">BL46</f>
        <v>Plinto_01</v>
      </c>
      <c r="CN46" s="4">
        <f t="shared" ref="CN46:CN57" si="132">BM46</f>
        <v>28</v>
      </c>
      <c r="CO46" s="4" t="str">
        <f t="shared" ref="CO46:CO57" si="133">BN46</f>
        <v>Slv 1</v>
      </c>
      <c r="CP46" s="84">
        <f>INDEX(BO46:BT237,MATCH(CK46,BJ46:BJ237,0),MATCH(CK41,BO45:BT45,0))*CK40</f>
        <v>6886.95</v>
      </c>
      <c r="CQ46" s="84">
        <f>INDEX(BP46:BU237,MATCH(CL46,BK46:BK237,0),MATCH(CL41,BP45:BU45,0))*CL40</f>
        <v>4.1500000000000004</v>
      </c>
      <c r="CR46" s="84">
        <f>INDEX(BO46:BT237,MATCH(CK46,BJ46:$BJ237,0),MATCH(CM41,BO45:BT45,0))*CM40</f>
        <v>123.1</v>
      </c>
      <c r="CS46" s="84">
        <f>INDEX(BO46:BT237,MATCH(CK46,BJ46:BJ237,0),MATCH(CN41,BO45:BT45,0))*CN40</f>
        <v>14.09</v>
      </c>
      <c r="CT46" s="84">
        <f>INDEX(BO46:BT237,MATCH(CK46,BJ46:BJ237,0),MATCH(CO41,BO45:BT45,0))*CO40</f>
        <v>-42.06</v>
      </c>
      <c r="CU46" s="84">
        <f>INDEX(BO46:BT237,MATCH(CK46,BJ46:BJ237,0),MATCH(CP41,BO45:BT45,0))*CP40</f>
        <v>0</v>
      </c>
      <c r="CV46" s="4" t="str">
        <f t="shared" ref="CV46:CV57" si="134">BU46</f>
        <v>SLV</v>
      </c>
      <c r="CY46" s="4">
        <f t="shared" ref="CY46:CY57" si="135">CJ46</f>
        <v>1</v>
      </c>
      <c r="CZ46" s="4" t="str">
        <f t="shared" ref="CZ46:CZ57" si="136">CK46</f>
        <v>28_Slv 1</v>
      </c>
      <c r="DA46" s="4">
        <f t="shared" ref="DA46:DA57" si="137">CL46</f>
        <v>1</v>
      </c>
      <c r="DB46" s="4" t="str">
        <f t="shared" ref="DB46:DB57" si="138">CM46</f>
        <v>Plinto_01</v>
      </c>
      <c r="DC46" s="4">
        <f t="shared" ref="DC46:DC57" si="139">CN46</f>
        <v>28</v>
      </c>
      <c r="DD46" s="4" t="str">
        <f t="shared" ref="DD46:DD57" si="140">CO46</f>
        <v>Slv 1</v>
      </c>
      <c r="DE46" s="4">
        <f>BG46</f>
        <v>1003.5</v>
      </c>
      <c r="DF46" s="54">
        <f>BC46</f>
        <v>1.8</v>
      </c>
      <c r="DG46" s="54">
        <f>BD46</f>
        <v>11.9</v>
      </c>
      <c r="DH46" s="54">
        <f>BE46</f>
        <v>12</v>
      </c>
      <c r="DI46" s="54">
        <f>BF46</f>
        <v>41</v>
      </c>
      <c r="DJ46" s="85">
        <f>IF(DS46="SLU",BB55,BB56)</f>
        <v>1</v>
      </c>
      <c r="DK46" s="85">
        <f>IF(DS46="SLU",BB57,BB58)</f>
        <v>1</v>
      </c>
      <c r="DL46" s="85">
        <f>IF(DS46="SLU",BB59,BB60)</f>
        <v>1</v>
      </c>
      <c r="DM46" s="8">
        <f t="shared" ref="DM46:DM57" si="141">CP46+DJ46*DE46+DG46*DI46*DK46+DH46*DI46*DL46</f>
        <v>8870.35</v>
      </c>
      <c r="DN46" s="8">
        <f t="shared" ref="DN46:DN57" si="142">CQ46</f>
        <v>4.1500000000000004</v>
      </c>
      <c r="DO46" s="8">
        <f t="shared" ref="DO46:DO57" si="143">CR46+CQ46*DF46</f>
        <v>130.57</v>
      </c>
      <c r="DP46" s="8">
        <f t="shared" ref="DP46:DP57" si="144">CS46</f>
        <v>14.09</v>
      </c>
      <c r="DQ46" s="8">
        <f t="shared" ref="DQ46:DQ57" si="145">CT46+CS46*DF46</f>
        <v>-16.698</v>
      </c>
      <c r="DR46" s="8">
        <f t="shared" ref="DR46:DR57" si="146">CU46</f>
        <v>0</v>
      </c>
      <c r="DS46" s="4" t="str">
        <f t="shared" ref="DS46:DS57" si="147">CV46</f>
        <v>SLV</v>
      </c>
      <c r="DV46" s="4">
        <f t="shared" ref="DV46:DV57" si="148">CY46</f>
        <v>1</v>
      </c>
      <c r="DW46" s="4" t="str">
        <f t="shared" ref="DW46:DW57" si="149">CZ46</f>
        <v>28_Slv 1</v>
      </c>
      <c r="DX46" s="4">
        <f t="shared" ref="DX46:DX57" si="150">DA46</f>
        <v>1</v>
      </c>
      <c r="DY46" s="4" t="str">
        <f t="shared" ref="DY46:DY57" si="151">DB46</f>
        <v>Plinto_01</v>
      </c>
      <c r="DZ46" s="4">
        <f t="shared" ref="DZ46:DZ57" si="152">DC46</f>
        <v>28</v>
      </c>
      <c r="EA46" s="4" t="str">
        <f t="shared" ref="EA46:EA57" si="153">DD46</f>
        <v>Slv 1</v>
      </c>
      <c r="EB46" s="83">
        <f t="shared" ref="EB46:EB57" si="154">DM46*$BB$27</f>
        <v>8870.35</v>
      </c>
      <c r="EC46" s="83">
        <f>DN46*BB61</f>
        <v>4.1500000000000004</v>
      </c>
      <c r="ED46" s="83">
        <f>DO46*BB61</f>
        <v>130.57</v>
      </c>
      <c r="EE46" s="83">
        <f>DP46*BB61</f>
        <v>14.09</v>
      </c>
      <c r="EF46" s="83">
        <f>DQ46*BB61</f>
        <v>-16.698</v>
      </c>
      <c r="EG46" s="83">
        <f>DR46*BB61</f>
        <v>0</v>
      </c>
    </row>
    <row r="47" spans="7:148" x14ac:dyDescent="0.45">
      <c r="Q47" s="42">
        <v>2</v>
      </c>
      <c r="R47" s="82" t="str">
        <f>I46</f>
        <v>Plinto_01</v>
      </c>
      <c r="S47" s="42">
        <v>28</v>
      </c>
      <c r="T47" s="42" t="s">
        <v>102</v>
      </c>
      <c r="U47" s="42">
        <v>-11767.56</v>
      </c>
      <c r="V47" s="42">
        <v>-0.01</v>
      </c>
      <c r="W47" s="42">
        <v>-0.35</v>
      </c>
      <c r="X47" s="42">
        <v>0</v>
      </c>
      <c r="Y47" s="42">
        <v>2.76</v>
      </c>
      <c r="Z47" s="42">
        <v>0.2</v>
      </c>
      <c r="AB47" s="82" t="str">
        <f t="shared" ref="AB47:AB57" si="155">T47</f>
        <v>SLU-Neve-v(+x)</v>
      </c>
      <c r="AC47" s="42" t="s">
        <v>4</v>
      </c>
      <c r="AO47" s="36">
        <f t="shared" si="105"/>
        <v>2</v>
      </c>
      <c r="AP47" s="35" t="str">
        <f t="shared" si="106"/>
        <v>28_SLU-Neve-v(+x)</v>
      </c>
      <c r="AQ47" s="36">
        <f t="shared" si="107"/>
        <v>14444.38</v>
      </c>
      <c r="AR47" s="36">
        <f t="shared" si="108"/>
        <v>0.35</v>
      </c>
      <c r="AS47" s="36">
        <f t="shared" si="109"/>
        <v>3.3899999999999997</v>
      </c>
      <c r="AT47" s="36">
        <f t="shared" si="110"/>
        <v>0.01</v>
      </c>
      <c r="AU47" s="36">
        <f t="shared" si="111"/>
        <v>-0.182</v>
      </c>
      <c r="AV47" s="36">
        <f t="shared" si="112"/>
        <v>0</v>
      </c>
      <c r="AW47" s="43">
        <f t="shared" ref="AW47:AW57" si="156">$J$65</f>
        <v>1</v>
      </c>
      <c r="BI47" s="4">
        <f t="shared" ref="BI47:BI57" si="157">BI46+1</f>
        <v>2</v>
      </c>
      <c r="BJ47" s="8" t="str">
        <f t="shared" si="114"/>
        <v>28_SLU-Neve-v(+x)</v>
      </c>
      <c r="BK47" s="11">
        <f t="shared" si="115"/>
        <v>2</v>
      </c>
      <c r="BL47" s="11" t="str">
        <f t="shared" si="116"/>
        <v>Plinto_01</v>
      </c>
      <c r="BM47" s="11">
        <f t="shared" si="117"/>
        <v>28</v>
      </c>
      <c r="BN47" s="11" t="str">
        <f t="shared" si="118"/>
        <v>SLU-Neve-v(+x)</v>
      </c>
      <c r="BO47" s="11">
        <f t="shared" si="119"/>
        <v>-11767.56</v>
      </c>
      <c r="BP47" s="11">
        <f t="shared" si="120"/>
        <v>-0.01</v>
      </c>
      <c r="BQ47" s="11">
        <f t="shared" si="121"/>
        <v>-0.35</v>
      </c>
      <c r="BR47" s="11">
        <f t="shared" si="122"/>
        <v>0</v>
      </c>
      <c r="BS47" s="11">
        <f t="shared" si="123"/>
        <v>2.76</v>
      </c>
      <c r="BT47" s="11">
        <f t="shared" si="124"/>
        <v>0.2</v>
      </c>
      <c r="BU47" s="10" t="str">
        <f t="shared" si="125"/>
        <v>SLU</v>
      </c>
      <c r="BW47" s="7" t="str">
        <f t="shared" si="126"/>
        <v>SLU-Neve-v(+x)</v>
      </c>
      <c r="BX47" s="7" t="str">
        <f t="shared" si="127"/>
        <v>SLU</v>
      </c>
      <c r="CJ47" s="4">
        <f t="shared" si="128"/>
        <v>2</v>
      </c>
      <c r="CK47" s="4" t="str">
        <f t="shared" si="129"/>
        <v>28_SLU-Neve-v(+x)</v>
      </c>
      <c r="CL47" s="4">
        <f t="shared" si="130"/>
        <v>2</v>
      </c>
      <c r="CM47" s="4" t="str">
        <f t="shared" si="131"/>
        <v>Plinto_01</v>
      </c>
      <c r="CN47" s="4">
        <f t="shared" si="132"/>
        <v>28</v>
      </c>
      <c r="CO47" s="4" t="str">
        <f t="shared" si="133"/>
        <v>SLU-Neve-v(+x)</v>
      </c>
      <c r="CP47" s="84">
        <f>INDEX(BO46:BT237,MATCH(CK47,BJ46:BJ237,0),MATCH(CK41,BO45:BT45,0))*CK40</f>
        <v>11767.56</v>
      </c>
      <c r="CQ47" s="84">
        <f>INDEX(BP46:BU237,MATCH(CL47,BK46:BK237,0),MATCH(CL41,BP45:BU45,0))*CL40</f>
        <v>0.35</v>
      </c>
      <c r="CR47" s="84">
        <f>INDEX(BO46:BT237,MATCH(CK47,BJ46:$BJ237,0),MATCH(CM41,BO45:BT45,0))*CM40</f>
        <v>2.76</v>
      </c>
      <c r="CS47" s="84">
        <f>INDEX(BO46:BT237,MATCH(CK47,BJ46:BJ237,0),MATCH(CN41,BO45:BT45,0))*CN40</f>
        <v>0.01</v>
      </c>
      <c r="CT47" s="84">
        <f>INDEX(BO46:BT237,MATCH(CK47,BJ46:BJ237,0),MATCH(CO41,BO45:BT45,0))*CO40</f>
        <v>-0.2</v>
      </c>
      <c r="CU47" s="84">
        <f>INDEX(BO46:BT237,MATCH(CK47,BJ46:BJ237,0),MATCH(CP41,BO45:BT45,0))*CP40</f>
        <v>0</v>
      </c>
      <c r="CV47" s="4" t="str">
        <f t="shared" si="134"/>
        <v>SLU</v>
      </c>
      <c r="CY47" s="4">
        <f t="shared" si="135"/>
        <v>2</v>
      </c>
      <c r="CZ47" s="4" t="str">
        <f t="shared" si="136"/>
        <v>28_SLU-Neve-v(+x)</v>
      </c>
      <c r="DA47" s="4">
        <f t="shared" si="137"/>
        <v>2</v>
      </c>
      <c r="DB47" s="4" t="str">
        <f t="shared" si="138"/>
        <v>Plinto_01</v>
      </c>
      <c r="DC47" s="4">
        <f t="shared" si="139"/>
        <v>28</v>
      </c>
      <c r="DD47" s="4" t="str">
        <f t="shared" si="140"/>
        <v>SLU-Neve-v(+x)</v>
      </c>
      <c r="DE47" s="4">
        <f>BG46</f>
        <v>1003.5</v>
      </c>
      <c r="DF47" s="54">
        <f>BC46</f>
        <v>1.8</v>
      </c>
      <c r="DG47" s="54">
        <f>BD46</f>
        <v>11.9</v>
      </c>
      <c r="DH47" s="54">
        <f>BE46</f>
        <v>12</v>
      </c>
      <c r="DI47" s="54">
        <f>BF46</f>
        <v>41</v>
      </c>
      <c r="DJ47" s="85">
        <f>IF(DS47="SLU",BB55,BB56)</f>
        <v>1.3</v>
      </c>
      <c r="DK47" s="85">
        <f>IF(DS47="SLU",BB57,BB58)</f>
        <v>1.3</v>
      </c>
      <c r="DL47" s="85">
        <f>IF(DS47="SLU",BB59,BB60)</f>
        <v>1.5</v>
      </c>
      <c r="DM47" s="8">
        <f t="shared" si="141"/>
        <v>14444.38</v>
      </c>
      <c r="DN47" s="8">
        <f t="shared" si="142"/>
        <v>0.35</v>
      </c>
      <c r="DO47" s="8">
        <f t="shared" si="143"/>
        <v>3.3899999999999997</v>
      </c>
      <c r="DP47" s="8">
        <f t="shared" si="144"/>
        <v>0.01</v>
      </c>
      <c r="DQ47" s="8">
        <f t="shared" si="145"/>
        <v>-0.182</v>
      </c>
      <c r="DR47" s="8">
        <f t="shared" si="146"/>
        <v>0</v>
      </c>
      <c r="DS47" s="4" t="str">
        <f t="shared" si="147"/>
        <v>SLU</v>
      </c>
      <c r="DV47" s="4">
        <f t="shared" si="148"/>
        <v>2</v>
      </c>
      <c r="DW47" s="4" t="str">
        <f t="shared" si="149"/>
        <v>28_SLU-Neve-v(+x)</v>
      </c>
      <c r="DX47" s="4">
        <f t="shared" si="150"/>
        <v>2</v>
      </c>
      <c r="DY47" s="4" t="str">
        <f t="shared" si="151"/>
        <v>Plinto_01</v>
      </c>
      <c r="DZ47" s="4">
        <f t="shared" si="152"/>
        <v>28</v>
      </c>
      <c r="EA47" s="4" t="str">
        <f t="shared" si="153"/>
        <v>SLU-Neve-v(+x)</v>
      </c>
      <c r="EB47" s="83">
        <f t="shared" si="154"/>
        <v>14444.38</v>
      </c>
      <c r="EC47" s="83">
        <f>DN47*BB61</f>
        <v>0.35</v>
      </c>
      <c r="ED47" s="83">
        <f>DO47*BB61</f>
        <v>3.3899999999999997</v>
      </c>
      <c r="EE47" s="83">
        <f>DP47*BB61</f>
        <v>0.01</v>
      </c>
      <c r="EF47" s="83">
        <f>DQ47*BB61</f>
        <v>-0.182</v>
      </c>
      <c r="EG47" s="83">
        <f>DR47*BB61</f>
        <v>0</v>
      </c>
    </row>
    <row r="48" spans="7:148" x14ac:dyDescent="0.45">
      <c r="Q48" s="42">
        <v>3</v>
      </c>
      <c r="R48" s="82" t="str">
        <f>I46</f>
        <v>Plinto_01</v>
      </c>
      <c r="S48" s="42">
        <v>28</v>
      </c>
      <c r="T48" s="42" t="s">
        <v>100</v>
      </c>
      <c r="U48" s="42">
        <v>-6886.95</v>
      </c>
      <c r="V48" s="42">
        <v>14.09</v>
      </c>
      <c r="W48" s="42">
        <v>4.1399999999999997</v>
      </c>
      <c r="X48" s="42">
        <v>0</v>
      </c>
      <c r="Y48" s="42">
        <v>-123.11</v>
      </c>
      <c r="Z48" s="42">
        <v>-41.65</v>
      </c>
      <c r="AB48" s="82" t="str">
        <f t="shared" si="155"/>
        <v>Slv 17</v>
      </c>
      <c r="AC48" s="42" t="s">
        <v>14</v>
      </c>
      <c r="AF48" s="17" t="s">
        <v>170</v>
      </c>
      <c r="AO48" s="36">
        <f t="shared" si="105"/>
        <v>3</v>
      </c>
      <c r="AP48" s="35" t="str">
        <f t="shared" si="106"/>
        <v>28_Slv 17</v>
      </c>
      <c r="AQ48" s="36">
        <f t="shared" si="107"/>
        <v>8870.35</v>
      </c>
      <c r="AR48" s="36">
        <f t="shared" si="108"/>
        <v>-4.1399999999999997</v>
      </c>
      <c r="AS48" s="36">
        <f t="shared" si="109"/>
        <v>-130.56200000000001</v>
      </c>
      <c r="AT48" s="36">
        <f t="shared" si="110"/>
        <v>-14.09</v>
      </c>
      <c r="AU48" s="36">
        <f t="shared" si="111"/>
        <v>16.287999999999997</v>
      </c>
      <c r="AV48" s="36">
        <f t="shared" si="112"/>
        <v>0</v>
      </c>
      <c r="AW48" s="43">
        <f t="shared" si="156"/>
        <v>1</v>
      </c>
      <c r="BI48" s="4">
        <f t="shared" si="157"/>
        <v>3</v>
      </c>
      <c r="BJ48" s="8" t="str">
        <f t="shared" si="114"/>
        <v>28_Slv 17</v>
      </c>
      <c r="BK48" s="11">
        <f t="shared" si="115"/>
        <v>3</v>
      </c>
      <c r="BL48" s="11" t="str">
        <f t="shared" si="116"/>
        <v>Plinto_01</v>
      </c>
      <c r="BM48" s="11">
        <f t="shared" si="117"/>
        <v>28</v>
      </c>
      <c r="BN48" s="11" t="str">
        <f t="shared" si="118"/>
        <v>Slv 17</v>
      </c>
      <c r="BO48" s="11">
        <f t="shared" si="119"/>
        <v>-6886.95</v>
      </c>
      <c r="BP48" s="11">
        <f t="shared" si="120"/>
        <v>14.09</v>
      </c>
      <c r="BQ48" s="11">
        <f t="shared" si="121"/>
        <v>4.1399999999999997</v>
      </c>
      <c r="BR48" s="11">
        <f t="shared" si="122"/>
        <v>0</v>
      </c>
      <c r="BS48" s="11">
        <f t="shared" si="123"/>
        <v>-123.11</v>
      </c>
      <c r="BT48" s="11">
        <f t="shared" si="124"/>
        <v>-41.65</v>
      </c>
      <c r="BU48" s="10" t="str">
        <f t="shared" si="125"/>
        <v>SLV</v>
      </c>
      <c r="BW48" s="7" t="str">
        <f t="shared" si="126"/>
        <v>Slv 17</v>
      </c>
      <c r="BX48" s="7" t="str">
        <f t="shared" si="127"/>
        <v>SLV</v>
      </c>
      <c r="CA48" s="17" t="s">
        <v>170</v>
      </c>
      <c r="CJ48" s="4">
        <f t="shared" si="128"/>
        <v>3</v>
      </c>
      <c r="CK48" s="4" t="str">
        <f t="shared" si="129"/>
        <v>28_Slv 17</v>
      </c>
      <c r="CL48" s="4">
        <f t="shared" si="130"/>
        <v>3</v>
      </c>
      <c r="CM48" s="4" t="str">
        <f t="shared" si="131"/>
        <v>Plinto_01</v>
      </c>
      <c r="CN48" s="4">
        <f t="shared" si="132"/>
        <v>28</v>
      </c>
      <c r="CO48" s="4" t="str">
        <f t="shared" si="133"/>
        <v>Slv 17</v>
      </c>
      <c r="CP48" s="84">
        <f>INDEX(BO46:BT237,MATCH(CK48,BJ46:BJ237,0),MATCH(CK41,BO45:BT45,0))*CK40</f>
        <v>6886.95</v>
      </c>
      <c r="CQ48" s="84">
        <f>INDEX(BP46:BU237,MATCH(CL48,BK46:BK237,0),MATCH(CL41,BP45:BU45,0))*CL40</f>
        <v>-4.1399999999999997</v>
      </c>
      <c r="CR48" s="84">
        <f>INDEX(BO46:BT237,MATCH(CK48,BJ46:$BJ237,0),MATCH(CM41,BO45:BT45,0))*CM40</f>
        <v>-123.11</v>
      </c>
      <c r="CS48" s="84">
        <f>INDEX(BO46:BT237,MATCH(CK48,BJ46:BJ237,0),MATCH(CN41,BO45:BT45,0))*CN40</f>
        <v>-14.09</v>
      </c>
      <c r="CT48" s="84">
        <f>INDEX(BO46:BT237,MATCH(CK48,BJ46:BJ237,0),MATCH(CO41,BO45:BT45,0))*CO40</f>
        <v>41.65</v>
      </c>
      <c r="CU48" s="84">
        <f>INDEX(BO46:BT237,MATCH(CK48,BJ46:BJ237,0),MATCH(CP41,BO45:BT45,0))*CP40</f>
        <v>0</v>
      </c>
      <c r="CV48" s="4" t="str">
        <f t="shared" si="134"/>
        <v>SLV</v>
      </c>
      <c r="CY48" s="4">
        <f t="shared" si="135"/>
        <v>3</v>
      </c>
      <c r="CZ48" s="4" t="str">
        <f t="shared" si="136"/>
        <v>28_Slv 17</v>
      </c>
      <c r="DA48" s="4">
        <f t="shared" si="137"/>
        <v>3</v>
      </c>
      <c r="DB48" s="4" t="str">
        <f t="shared" si="138"/>
        <v>Plinto_01</v>
      </c>
      <c r="DC48" s="4">
        <f t="shared" si="139"/>
        <v>28</v>
      </c>
      <c r="DD48" s="4" t="str">
        <f t="shared" si="140"/>
        <v>Slv 17</v>
      </c>
      <c r="DE48" s="4">
        <f>BG46</f>
        <v>1003.5</v>
      </c>
      <c r="DF48" s="54">
        <f>BC46</f>
        <v>1.8</v>
      </c>
      <c r="DG48" s="54">
        <f>BD46</f>
        <v>11.9</v>
      </c>
      <c r="DH48" s="54">
        <f>BE46</f>
        <v>12</v>
      </c>
      <c r="DI48" s="54">
        <f>BF46</f>
        <v>41</v>
      </c>
      <c r="DJ48" s="85">
        <f>IF(DS48="SLU",BB55,BB56)</f>
        <v>1</v>
      </c>
      <c r="DK48" s="85">
        <f>IF(DS48="SLU",BB57,BB58)</f>
        <v>1</v>
      </c>
      <c r="DL48" s="85">
        <f>IF(DS48="SLU",BB59,BB60)</f>
        <v>1</v>
      </c>
      <c r="DM48" s="8">
        <f t="shared" si="141"/>
        <v>8870.35</v>
      </c>
      <c r="DN48" s="8">
        <f t="shared" si="142"/>
        <v>-4.1399999999999997</v>
      </c>
      <c r="DO48" s="8">
        <f t="shared" si="143"/>
        <v>-130.56200000000001</v>
      </c>
      <c r="DP48" s="8">
        <f t="shared" si="144"/>
        <v>-14.09</v>
      </c>
      <c r="DQ48" s="8">
        <f t="shared" si="145"/>
        <v>16.287999999999997</v>
      </c>
      <c r="DR48" s="8">
        <f t="shared" si="146"/>
        <v>0</v>
      </c>
      <c r="DS48" s="4" t="str">
        <f t="shared" si="147"/>
        <v>SLV</v>
      </c>
      <c r="DV48" s="4">
        <f t="shared" si="148"/>
        <v>3</v>
      </c>
      <c r="DW48" s="4" t="str">
        <f t="shared" si="149"/>
        <v>28_Slv 17</v>
      </c>
      <c r="DX48" s="4">
        <f t="shared" si="150"/>
        <v>3</v>
      </c>
      <c r="DY48" s="4" t="str">
        <f t="shared" si="151"/>
        <v>Plinto_01</v>
      </c>
      <c r="DZ48" s="4">
        <f t="shared" si="152"/>
        <v>28</v>
      </c>
      <c r="EA48" s="4" t="str">
        <f t="shared" si="153"/>
        <v>Slv 17</v>
      </c>
      <c r="EB48" s="83">
        <f t="shared" si="154"/>
        <v>8870.35</v>
      </c>
      <c r="EC48" s="83">
        <f>DN48*BB61</f>
        <v>-4.1399999999999997</v>
      </c>
      <c r="ED48" s="83">
        <f>DO48*BB61</f>
        <v>-130.56200000000001</v>
      </c>
      <c r="EE48" s="83">
        <f>DP48*BB61</f>
        <v>-14.09</v>
      </c>
      <c r="EF48" s="83">
        <f>DQ48*BB61</f>
        <v>16.287999999999997</v>
      </c>
      <c r="EG48" s="83">
        <f>DR48*BB61</f>
        <v>0</v>
      </c>
    </row>
    <row r="49" spans="9:137" ht="15.6" x14ac:dyDescent="0.45">
      <c r="Q49" s="42">
        <v>4</v>
      </c>
      <c r="R49" s="82" t="str">
        <f>I46</f>
        <v>Plinto_01</v>
      </c>
      <c r="S49" s="42">
        <v>28</v>
      </c>
      <c r="T49" s="42" t="s">
        <v>101</v>
      </c>
      <c r="U49" s="42">
        <v>-6886.95</v>
      </c>
      <c r="V49" s="42">
        <v>-14.09</v>
      </c>
      <c r="W49" s="42">
        <v>-4.1500000000000004</v>
      </c>
      <c r="X49" s="42">
        <v>0</v>
      </c>
      <c r="Y49" s="42">
        <v>123.1</v>
      </c>
      <c r="Z49" s="42">
        <v>42.06</v>
      </c>
      <c r="AB49" s="82" t="str">
        <f t="shared" si="155"/>
        <v>Slv 1</v>
      </c>
      <c r="AC49" s="42" t="s">
        <v>14</v>
      </c>
      <c r="AF49" s="13" t="s">
        <v>12</v>
      </c>
      <c r="AG49" s="16" t="s">
        <v>11</v>
      </c>
      <c r="AH49" s="16" t="s">
        <v>10</v>
      </c>
      <c r="AI49" s="16" t="s">
        <v>9</v>
      </c>
      <c r="AJ49" s="16" t="s">
        <v>8</v>
      </c>
      <c r="AK49" s="16" t="s">
        <v>7</v>
      </c>
      <c r="AL49" s="16" t="s">
        <v>6</v>
      </c>
      <c r="AO49" s="36">
        <f t="shared" si="105"/>
        <v>4</v>
      </c>
      <c r="AP49" s="35" t="str">
        <f t="shared" si="106"/>
        <v>28_Slv 1</v>
      </c>
      <c r="AQ49" s="36">
        <f t="shared" si="107"/>
        <v>8870.35</v>
      </c>
      <c r="AR49" s="36">
        <f t="shared" si="108"/>
        <v>4.1500000000000004</v>
      </c>
      <c r="AS49" s="36">
        <f t="shared" si="109"/>
        <v>130.57</v>
      </c>
      <c r="AT49" s="36">
        <f t="shared" si="110"/>
        <v>14.09</v>
      </c>
      <c r="AU49" s="36">
        <f t="shared" si="111"/>
        <v>-16.698</v>
      </c>
      <c r="AV49" s="36">
        <f t="shared" si="112"/>
        <v>0</v>
      </c>
      <c r="AW49" s="43">
        <f t="shared" si="156"/>
        <v>1</v>
      </c>
      <c r="BI49" s="4">
        <f t="shared" si="157"/>
        <v>4</v>
      </c>
      <c r="BJ49" s="8" t="str">
        <f t="shared" si="114"/>
        <v>28_Slv 1</v>
      </c>
      <c r="BK49" s="11">
        <f t="shared" si="115"/>
        <v>4</v>
      </c>
      <c r="BL49" s="11" t="str">
        <f t="shared" si="116"/>
        <v>Plinto_01</v>
      </c>
      <c r="BM49" s="11">
        <f t="shared" si="117"/>
        <v>28</v>
      </c>
      <c r="BN49" s="11" t="str">
        <f t="shared" si="118"/>
        <v>Slv 1</v>
      </c>
      <c r="BO49" s="11">
        <f t="shared" si="119"/>
        <v>-6886.95</v>
      </c>
      <c r="BP49" s="11">
        <f t="shared" si="120"/>
        <v>-14.09</v>
      </c>
      <c r="BQ49" s="11">
        <f t="shared" si="121"/>
        <v>-4.1500000000000004</v>
      </c>
      <c r="BR49" s="11">
        <f t="shared" si="122"/>
        <v>0</v>
      </c>
      <c r="BS49" s="11">
        <f t="shared" si="123"/>
        <v>123.1</v>
      </c>
      <c r="BT49" s="11">
        <f t="shared" si="124"/>
        <v>42.06</v>
      </c>
      <c r="BU49" s="10" t="str">
        <f t="shared" si="125"/>
        <v>SLV</v>
      </c>
      <c r="BW49" s="7" t="str">
        <f t="shared" si="126"/>
        <v>Slv 1</v>
      </c>
      <c r="BX49" s="7" t="str">
        <f t="shared" si="127"/>
        <v>SLV</v>
      </c>
      <c r="CA49" s="9" t="s">
        <v>12</v>
      </c>
      <c r="CB49" s="16" t="s">
        <v>11</v>
      </c>
      <c r="CC49" s="16" t="s">
        <v>10</v>
      </c>
      <c r="CD49" s="16" t="s">
        <v>9</v>
      </c>
      <c r="CE49" s="16" t="s">
        <v>8</v>
      </c>
      <c r="CF49" s="16" t="s">
        <v>7</v>
      </c>
      <c r="CG49" s="16" t="s">
        <v>6</v>
      </c>
      <c r="CJ49" s="4">
        <f t="shared" si="128"/>
        <v>4</v>
      </c>
      <c r="CK49" s="4" t="str">
        <f t="shared" si="129"/>
        <v>28_Slv 1</v>
      </c>
      <c r="CL49" s="4">
        <f t="shared" si="130"/>
        <v>4</v>
      </c>
      <c r="CM49" s="4" t="str">
        <f t="shared" si="131"/>
        <v>Plinto_01</v>
      </c>
      <c r="CN49" s="4">
        <f t="shared" si="132"/>
        <v>28</v>
      </c>
      <c r="CO49" s="4" t="str">
        <f t="shared" si="133"/>
        <v>Slv 1</v>
      </c>
      <c r="CP49" s="84">
        <f>INDEX(BO46:BT237,MATCH(CK49,BJ46:BJ237,0),MATCH(CK41,BO45:BT45,0))*CK40</f>
        <v>6886.95</v>
      </c>
      <c r="CQ49" s="84">
        <f>INDEX(BP46:BU237,MATCH(CL49,BK46:BK237,0),MATCH(CL41,BP45:BU45,0))*CL40</f>
        <v>4.1500000000000004</v>
      </c>
      <c r="CR49" s="84">
        <f>INDEX(BO46:BT237,MATCH(CK49,BJ46:$BJ237,0),MATCH(CM41,BO45:BT45,0))*CM40</f>
        <v>123.1</v>
      </c>
      <c r="CS49" s="84">
        <f>INDEX(BO46:BT237,MATCH(CK49,BJ46:BJ237,0),MATCH(CN41,BO45:BT45,0))*CN40</f>
        <v>14.09</v>
      </c>
      <c r="CT49" s="84">
        <f>INDEX(BO46:BT237,MATCH(CK49,BJ46:BJ237,0),MATCH(CO41,BO45:BT45,0))*CO40</f>
        <v>-42.06</v>
      </c>
      <c r="CU49" s="84">
        <f>INDEX(BO46:BT237,MATCH(CK49,BJ46:BJ237,0),MATCH(CP41,BO45:BT45,0))*CP40</f>
        <v>0</v>
      </c>
      <c r="CV49" s="4" t="str">
        <f t="shared" si="134"/>
        <v>SLV</v>
      </c>
      <c r="CY49" s="4">
        <f t="shared" si="135"/>
        <v>4</v>
      </c>
      <c r="CZ49" s="4" t="str">
        <f t="shared" si="136"/>
        <v>28_Slv 1</v>
      </c>
      <c r="DA49" s="4">
        <f t="shared" si="137"/>
        <v>4</v>
      </c>
      <c r="DB49" s="4" t="str">
        <f t="shared" si="138"/>
        <v>Plinto_01</v>
      </c>
      <c r="DC49" s="4">
        <f t="shared" si="139"/>
        <v>28</v>
      </c>
      <c r="DD49" s="4" t="str">
        <f t="shared" si="140"/>
        <v>Slv 1</v>
      </c>
      <c r="DE49" s="4">
        <f>BG46</f>
        <v>1003.5</v>
      </c>
      <c r="DF49" s="54">
        <f>BC46</f>
        <v>1.8</v>
      </c>
      <c r="DG49" s="54">
        <f>BD46</f>
        <v>11.9</v>
      </c>
      <c r="DH49" s="54">
        <f>BE46</f>
        <v>12</v>
      </c>
      <c r="DI49" s="54">
        <f>BF46</f>
        <v>41</v>
      </c>
      <c r="DJ49" s="85">
        <f>IF(DS49="SLU",BB55,BB56)</f>
        <v>1</v>
      </c>
      <c r="DK49" s="85">
        <f>IF(DS49="SLU",BB57,BB58)</f>
        <v>1</v>
      </c>
      <c r="DL49" s="85">
        <f>IF(DS49="SLU",BB59,BB60)</f>
        <v>1</v>
      </c>
      <c r="DM49" s="8">
        <f t="shared" si="141"/>
        <v>8870.35</v>
      </c>
      <c r="DN49" s="8">
        <f t="shared" si="142"/>
        <v>4.1500000000000004</v>
      </c>
      <c r="DO49" s="8">
        <f t="shared" si="143"/>
        <v>130.57</v>
      </c>
      <c r="DP49" s="8">
        <f t="shared" si="144"/>
        <v>14.09</v>
      </c>
      <c r="DQ49" s="8">
        <f t="shared" si="145"/>
        <v>-16.698</v>
      </c>
      <c r="DR49" s="8">
        <f t="shared" si="146"/>
        <v>0</v>
      </c>
      <c r="DS49" s="4" t="str">
        <f t="shared" si="147"/>
        <v>SLV</v>
      </c>
      <c r="DV49" s="4">
        <f t="shared" si="148"/>
        <v>4</v>
      </c>
      <c r="DW49" s="4" t="str">
        <f t="shared" si="149"/>
        <v>28_Slv 1</v>
      </c>
      <c r="DX49" s="4">
        <f t="shared" si="150"/>
        <v>4</v>
      </c>
      <c r="DY49" s="4" t="str">
        <f t="shared" si="151"/>
        <v>Plinto_01</v>
      </c>
      <c r="DZ49" s="4">
        <f t="shared" si="152"/>
        <v>28</v>
      </c>
      <c r="EA49" s="4" t="str">
        <f t="shared" si="153"/>
        <v>Slv 1</v>
      </c>
      <c r="EB49" s="83">
        <f t="shared" si="154"/>
        <v>8870.35</v>
      </c>
      <c r="EC49" s="83">
        <f>DN49*BB61</f>
        <v>4.1500000000000004</v>
      </c>
      <c r="ED49" s="83">
        <f>DO49*BB61</f>
        <v>130.57</v>
      </c>
      <c r="EE49" s="83">
        <f>DP49*BB61</f>
        <v>14.09</v>
      </c>
      <c r="EF49" s="83">
        <f>DQ49*BB61</f>
        <v>-16.698</v>
      </c>
      <c r="EG49" s="83">
        <f>DR49*BB61</f>
        <v>0</v>
      </c>
    </row>
    <row r="50" spans="9:137" ht="15.6" x14ac:dyDescent="0.45">
      <c r="Q50" s="42">
        <v>5</v>
      </c>
      <c r="R50" s="82" t="str">
        <f>I46</f>
        <v>Plinto_01</v>
      </c>
      <c r="S50" s="42">
        <v>28</v>
      </c>
      <c r="T50" s="42" t="s">
        <v>100</v>
      </c>
      <c r="U50" s="42">
        <v>-6886.95</v>
      </c>
      <c r="V50" s="42">
        <v>14.09</v>
      </c>
      <c r="W50" s="42">
        <v>4.1399999999999997</v>
      </c>
      <c r="X50" s="42">
        <v>0</v>
      </c>
      <c r="Y50" s="42">
        <v>-123.11</v>
      </c>
      <c r="Z50" s="42">
        <v>-41.65</v>
      </c>
      <c r="AB50" s="82" t="str">
        <f t="shared" si="155"/>
        <v>Slv 17</v>
      </c>
      <c r="AC50" s="42" t="s">
        <v>14</v>
      </c>
      <c r="AF50" s="13"/>
      <c r="AG50" s="15">
        <v>-1</v>
      </c>
      <c r="AH50" s="15">
        <v>-1</v>
      </c>
      <c r="AI50" s="15">
        <v>1</v>
      </c>
      <c r="AJ50" s="15">
        <v>-1</v>
      </c>
      <c r="AK50" s="15">
        <v>-1</v>
      </c>
      <c r="AL50" s="15">
        <v>-1</v>
      </c>
      <c r="AO50" s="36">
        <f t="shared" si="105"/>
        <v>5</v>
      </c>
      <c r="AP50" s="35" t="str">
        <f t="shared" si="106"/>
        <v>28_Slv 17</v>
      </c>
      <c r="AQ50" s="36">
        <f t="shared" si="107"/>
        <v>8870.35</v>
      </c>
      <c r="AR50" s="36">
        <f t="shared" si="108"/>
        <v>-4.1399999999999997</v>
      </c>
      <c r="AS50" s="36">
        <f t="shared" si="109"/>
        <v>-130.56200000000001</v>
      </c>
      <c r="AT50" s="36">
        <f t="shared" si="110"/>
        <v>-14.09</v>
      </c>
      <c r="AU50" s="36">
        <f t="shared" si="111"/>
        <v>16.287999999999997</v>
      </c>
      <c r="AV50" s="36">
        <f t="shared" si="112"/>
        <v>0</v>
      </c>
      <c r="AW50" s="43">
        <f t="shared" si="156"/>
        <v>1</v>
      </c>
      <c r="BI50" s="4">
        <f t="shared" si="157"/>
        <v>5</v>
      </c>
      <c r="BJ50" s="8" t="str">
        <f t="shared" si="114"/>
        <v>28_Slv 17</v>
      </c>
      <c r="BK50" s="11">
        <f t="shared" si="115"/>
        <v>5</v>
      </c>
      <c r="BL50" s="11" t="str">
        <f t="shared" si="116"/>
        <v>Plinto_01</v>
      </c>
      <c r="BM50" s="11">
        <f t="shared" si="117"/>
        <v>28</v>
      </c>
      <c r="BN50" s="11" t="str">
        <f t="shared" si="118"/>
        <v>Slv 17</v>
      </c>
      <c r="BO50" s="11">
        <f t="shared" si="119"/>
        <v>-6886.95</v>
      </c>
      <c r="BP50" s="11">
        <f t="shared" si="120"/>
        <v>14.09</v>
      </c>
      <c r="BQ50" s="11">
        <f t="shared" si="121"/>
        <v>4.1399999999999997</v>
      </c>
      <c r="BR50" s="11">
        <f t="shared" si="122"/>
        <v>0</v>
      </c>
      <c r="BS50" s="11">
        <f t="shared" si="123"/>
        <v>-123.11</v>
      </c>
      <c r="BT50" s="11">
        <f t="shared" si="124"/>
        <v>-41.65</v>
      </c>
      <c r="BU50" s="10" t="str">
        <f t="shared" si="125"/>
        <v>SLV</v>
      </c>
      <c r="BW50" s="7" t="str">
        <f t="shared" si="126"/>
        <v>Slv 17</v>
      </c>
      <c r="BX50" s="7" t="str">
        <f t="shared" si="127"/>
        <v>SLV</v>
      </c>
      <c r="CA50" s="9"/>
      <c r="CB50" s="4">
        <f t="shared" ref="CB50:CG51" si="158">AG50</f>
        <v>-1</v>
      </c>
      <c r="CC50" s="4">
        <f t="shared" si="158"/>
        <v>-1</v>
      </c>
      <c r="CD50" s="4">
        <f t="shared" si="158"/>
        <v>1</v>
      </c>
      <c r="CE50" s="4">
        <f t="shared" si="158"/>
        <v>-1</v>
      </c>
      <c r="CF50" s="4">
        <f t="shared" si="158"/>
        <v>-1</v>
      </c>
      <c r="CG50" s="4">
        <f t="shared" si="158"/>
        <v>-1</v>
      </c>
      <c r="CJ50" s="4">
        <f t="shared" si="128"/>
        <v>5</v>
      </c>
      <c r="CK50" s="4" t="str">
        <f t="shared" si="129"/>
        <v>28_Slv 17</v>
      </c>
      <c r="CL50" s="4">
        <f t="shared" si="130"/>
        <v>5</v>
      </c>
      <c r="CM50" s="4" t="str">
        <f t="shared" si="131"/>
        <v>Plinto_01</v>
      </c>
      <c r="CN50" s="4">
        <f t="shared" si="132"/>
        <v>28</v>
      </c>
      <c r="CO50" s="4" t="str">
        <f t="shared" si="133"/>
        <v>Slv 17</v>
      </c>
      <c r="CP50" s="84">
        <f>INDEX(BO46:BT237,MATCH(CK50,BJ46:BJ237,0),MATCH(CK41,BO45:BT45,0))*CK40</f>
        <v>6886.95</v>
      </c>
      <c r="CQ50" s="84">
        <f>INDEX(BP46:BU237,MATCH(CL50,BK46:BK237,0),MATCH(CL41,BP45:BU45,0))*CL40</f>
        <v>-4.1399999999999997</v>
      </c>
      <c r="CR50" s="84">
        <f>INDEX(BO46:BT237,MATCH(CK50,BJ46:$BJ237,0),MATCH(CM41,BO45:BT45,0))*CM40</f>
        <v>-123.11</v>
      </c>
      <c r="CS50" s="84">
        <f>INDEX(BO46:BT237,MATCH(CK50,BJ46:BJ237,0),MATCH(CN41,BO45:BT45,0))*CN40</f>
        <v>-14.09</v>
      </c>
      <c r="CT50" s="84">
        <f>INDEX(BO46:BT237,MATCH(CK50,BJ46:BJ237,0),MATCH(CO41,BO45:BT45,0))*CO40</f>
        <v>41.65</v>
      </c>
      <c r="CU50" s="84">
        <f>INDEX(BO46:BT237,MATCH(CK50,BJ46:BJ237,0),MATCH(CP41,BO45:BT45,0))*CP40</f>
        <v>0</v>
      </c>
      <c r="CV50" s="4" t="str">
        <f t="shared" si="134"/>
        <v>SLV</v>
      </c>
      <c r="CY50" s="4">
        <f t="shared" si="135"/>
        <v>5</v>
      </c>
      <c r="CZ50" s="4" t="str">
        <f t="shared" si="136"/>
        <v>28_Slv 17</v>
      </c>
      <c r="DA50" s="4">
        <f t="shared" si="137"/>
        <v>5</v>
      </c>
      <c r="DB50" s="4" t="str">
        <f t="shared" si="138"/>
        <v>Plinto_01</v>
      </c>
      <c r="DC50" s="4">
        <f t="shared" si="139"/>
        <v>28</v>
      </c>
      <c r="DD50" s="4" t="str">
        <f t="shared" si="140"/>
        <v>Slv 17</v>
      </c>
      <c r="DE50" s="4">
        <f>BG46</f>
        <v>1003.5</v>
      </c>
      <c r="DF50" s="54">
        <f>BC46</f>
        <v>1.8</v>
      </c>
      <c r="DG50" s="54">
        <f>BD46</f>
        <v>11.9</v>
      </c>
      <c r="DH50" s="54">
        <f>BE46</f>
        <v>12</v>
      </c>
      <c r="DI50" s="54">
        <f>BF46</f>
        <v>41</v>
      </c>
      <c r="DJ50" s="85">
        <f>IF(DS50="SLU",BB55,BB56)</f>
        <v>1</v>
      </c>
      <c r="DK50" s="85">
        <f>IF(DS50="SLU",BB57,BB58)</f>
        <v>1</v>
      </c>
      <c r="DL50" s="85">
        <f>IF(DS50="SLU",BB59,BB60)</f>
        <v>1</v>
      </c>
      <c r="DM50" s="8">
        <f t="shared" si="141"/>
        <v>8870.35</v>
      </c>
      <c r="DN50" s="8">
        <f t="shared" si="142"/>
        <v>-4.1399999999999997</v>
      </c>
      <c r="DO50" s="8">
        <f t="shared" si="143"/>
        <v>-130.56200000000001</v>
      </c>
      <c r="DP50" s="8">
        <f t="shared" si="144"/>
        <v>-14.09</v>
      </c>
      <c r="DQ50" s="8">
        <f t="shared" si="145"/>
        <v>16.287999999999997</v>
      </c>
      <c r="DR50" s="8">
        <f t="shared" si="146"/>
        <v>0</v>
      </c>
      <c r="DS50" s="4" t="str">
        <f t="shared" si="147"/>
        <v>SLV</v>
      </c>
      <c r="DV50" s="4">
        <f t="shared" si="148"/>
        <v>5</v>
      </c>
      <c r="DW50" s="4" t="str">
        <f t="shared" si="149"/>
        <v>28_Slv 17</v>
      </c>
      <c r="DX50" s="4">
        <f t="shared" si="150"/>
        <v>5</v>
      </c>
      <c r="DY50" s="4" t="str">
        <f t="shared" si="151"/>
        <v>Plinto_01</v>
      </c>
      <c r="DZ50" s="4">
        <f t="shared" si="152"/>
        <v>28</v>
      </c>
      <c r="EA50" s="4" t="str">
        <f t="shared" si="153"/>
        <v>Slv 17</v>
      </c>
      <c r="EB50" s="83">
        <f t="shared" si="154"/>
        <v>8870.35</v>
      </c>
      <c r="EC50" s="83">
        <f>DN50*BB61</f>
        <v>-4.1399999999999997</v>
      </c>
      <c r="ED50" s="83">
        <f>DO50*BB61</f>
        <v>-130.56200000000001</v>
      </c>
      <c r="EE50" s="83">
        <f>DP50*BB61</f>
        <v>-14.09</v>
      </c>
      <c r="EF50" s="83">
        <f>DQ50*BB61</f>
        <v>16.287999999999997</v>
      </c>
      <c r="EG50" s="83">
        <f>DR50*BB61</f>
        <v>0</v>
      </c>
    </row>
    <row r="51" spans="9:137" ht="15.6" x14ac:dyDescent="0.45">
      <c r="I51"/>
      <c r="J51"/>
      <c r="K51"/>
      <c r="L51"/>
      <c r="M51"/>
      <c r="N51"/>
      <c r="O51"/>
      <c r="Q51" s="42">
        <v>6</v>
      </c>
      <c r="R51" s="82" t="str">
        <f>I46</f>
        <v>Plinto_01</v>
      </c>
      <c r="S51" s="42">
        <v>28</v>
      </c>
      <c r="T51" s="42" t="s">
        <v>101</v>
      </c>
      <c r="U51" s="42">
        <v>-6886.95</v>
      </c>
      <c r="V51" s="42">
        <v>-14.09</v>
      </c>
      <c r="W51" s="42">
        <v>-4.1500000000000004</v>
      </c>
      <c r="X51" s="42">
        <v>0</v>
      </c>
      <c r="Y51" s="42">
        <v>123.1</v>
      </c>
      <c r="Z51" s="42">
        <v>42.06</v>
      </c>
      <c r="AB51" s="82" t="str">
        <f t="shared" si="155"/>
        <v>Slv 1</v>
      </c>
      <c r="AC51" s="42" t="s">
        <v>14</v>
      </c>
      <c r="AF51" s="13" t="s">
        <v>3</v>
      </c>
      <c r="AG51" s="15" t="s">
        <v>10</v>
      </c>
      <c r="AH51" s="15" t="s">
        <v>11</v>
      </c>
      <c r="AI51" s="15" t="s">
        <v>9</v>
      </c>
      <c r="AJ51" s="15" t="s">
        <v>8</v>
      </c>
      <c r="AK51" s="15" t="s">
        <v>6</v>
      </c>
      <c r="AL51" s="15" t="s">
        <v>7</v>
      </c>
      <c r="AO51" s="36">
        <f t="shared" si="105"/>
        <v>6</v>
      </c>
      <c r="AP51" s="35" t="str">
        <f t="shared" si="106"/>
        <v>28_Slv 1</v>
      </c>
      <c r="AQ51" s="36">
        <f t="shared" si="107"/>
        <v>8870.35</v>
      </c>
      <c r="AR51" s="36">
        <f t="shared" si="108"/>
        <v>4.1500000000000004</v>
      </c>
      <c r="AS51" s="36">
        <f t="shared" si="109"/>
        <v>130.57</v>
      </c>
      <c r="AT51" s="36">
        <f t="shared" si="110"/>
        <v>14.09</v>
      </c>
      <c r="AU51" s="36">
        <f t="shared" si="111"/>
        <v>-16.698</v>
      </c>
      <c r="AV51" s="36">
        <f t="shared" si="112"/>
        <v>0</v>
      </c>
      <c r="AW51" s="43">
        <f t="shared" si="156"/>
        <v>1</v>
      </c>
      <c r="BA51"/>
      <c r="BB51"/>
      <c r="BC51"/>
      <c r="BD51"/>
      <c r="BE51"/>
      <c r="BI51" s="4">
        <f t="shared" si="157"/>
        <v>6</v>
      </c>
      <c r="BJ51" s="8" t="str">
        <f t="shared" si="114"/>
        <v>28_Slv 1</v>
      </c>
      <c r="BK51" s="11">
        <f t="shared" si="115"/>
        <v>6</v>
      </c>
      <c r="BL51" s="11" t="str">
        <f t="shared" si="116"/>
        <v>Plinto_01</v>
      </c>
      <c r="BM51" s="11">
        <f t="shared" si="117"/>
        <v>28</v>
      </c>
      <c r="BN51" s="11" t="str">
        <f t="shared" si="118"/>
        <v>Slv 1</v>
      </c>
      <c r="BO51" s="11">
        <f t="shared" si="119"/>
        <v>-6886.95</v>
      </c>
      <c r="BP51" s="11">
        <f t="shared" si="120"/>
        <v>-14.09</v>
      </c>
      <c r="BQ51" s="11">
        <f t="shared" si="121"/>
        <v>-4.1500000000000004</v>
      </c>
      <c r="BR51" s="11">
        <f t="shared" si="122"/>
        <v>0</v>
      </c>
      <c r="BS51" s="11">
        <f t="shared" si="123"/>
        <v>123.1</v>
      </c>
      <c r="BT51" s="11">
        <f t="shared" si="124"/>
        <v>42.06</v>
      </c>
      <c r="BU51" s="10" t="str">
        <f t="shared" si="125"/>
        <v>SLV</v>
      </c>
      <c r="BW51" s="7" t="str">
        <f t="shared" si="126"/>
        <v>Slv 1</v>
      </c>
      <c r="BX51" s="7" t="str">
        <f t="shared" si="127"/>
        <v>SLV</v>
      </c>
      <c r="CA51" s="9" t="s">
        <v>3</v>
      </c>
      <c r="CB51" s="4" t="str">
        <f t="shared" si="158"/>
        <v>Fx</v>
      </c>
      <c r="CC51" s="4" t="str">
        <f t="shared" si="158"/>
        <v>Fz</v>
      </c>
      <c r="CD51" s="4" t="str">
        <f t="shared" si="158"/>
        <v>Myy</v>
      </c>
      <c r="CE51" s="4" t="str">
        <f t="shared" si="158"/>
        <v>Fy</v>
      </c>
      <c r="CF51" s="4" t="str">
        <f t="shared" si="158"/>
        <v>Mzz</v>
      </c>
      <c r="CG51" s="4" t="str">
        <f t="shared" si="158"/>
        <v>Mxx</v>
      </c>
      <c r="CJ51" s="4">
        <f t="shared" si="128"/>
        <v>6</v>
      </c>
      <c r="CK51" s="4" t="str">
        <f t="shared" si="129"/>
        <v>28_Slv 1</v>
      </c>
      <c r="CL51" s="4">
        <f t="shared" si="130"/>
        <v>6</v>
      </c>
      <c r="CM51" s="4" t="str">
        <f t="shared" si="131"/>
        <v>Plinto_01</v>
      </c>
      <c r="CN51" s="4">
        <f t="shared" si="132"/>
        <v>28</v>
      </c>
      <c r="CO51" s="4" t="str">
        <f t="shared" si="133"/>
        <v>Slv 1</v>
      </c>
      <c r="CP51" s="84">
        <f>INDEX(BO46:BT237,MATCH(CK51,BJ46:BJ237,0),MATCH(CK41,BO45:BT45,0))*CK40</f>
        <v>6886.95</v>
      </c>
      <c r="CQ51" s="84">
        <f>INDEX(BP46:BU237,MATCH(CL51,BK46:BK237,0),MATCH(CL41,BP45:BU45,0))*CL40</f>
        <v>4.1500000000000004</v>
      </c>
      <c r="CR51" s="84">
        <f>INDEX(BO46:BT237,MATCH(CK51,BJ46:$BJ237,0),MATCH(CM41,BO45:BT45,0))*CM40</f>
        <v>123.1</v>
      </c>
      <c r="CS51" s="84">
        <f>INDEX(BO46:BT237,MATCH(CK51,BJ46:BJ237,0),MATCH(CN41,BO45:BT45,0))*CN40</f>
        <v>14.09</v>
      </c>
      <c r="CT51" s="84">
        <f>INDEX(BO46:BT237,MATCH(CK51,BJ46:BJ237,0),MATCH(CO41,BO45:BT45,0))*CO40</f>
        <v>-42.06</v>
      </c>
      <c r="CU51" s="84">
        <f>INDEX(BO46:BT237,MATCH(CK51,BJ46:BJ237,0),MATCH(CP41,BO45:BT45,0))*CP40</f>
        <v>0</v>
      </c>
      <c r="CV51" s="4" t="str">
        <f t="shared" si="134"/>
        <v>SLV</v>
      </c>
      <c r="CY51" s="4">
        <f t="shared" si="135"/>
        <v>6</v>
      </c>
      <c r="CZ51" s="4" t="str">
        <f t="shared" si="136"/>
        <v>28_Slv 1</v>
      </c>
      <c r="DA51" s="4">
        <f t="shared" si="137"/>
        <v>6</v>
      </c>
      <c r="DB51" s="4" t="str">
        <f t="shared" si="138"/>
        <v>Plinto_01</v>
      </c>
      <c r="DC51" s="4">
        <f t="shared" si="139"/>
        <v>28</v>
      </c>
      <c r="DD51" s="4" t="str">
        <f t="shared" si="140"/>
        <v>Slv 1</v>
      </c>
      <c r="DE51" s="4">
        <f>BG46</f>
        <v>1003.5</v>
      </c>
      <c r="DF51" s="54">
        <f>BC46</f>
        <v>1.8</v>
      </c>
      <c r="DG51" s="54">
        <f>BD46</f>
        <v>11.9</v>
      </c>
      <c r="DH51" s="54">
        <f>BE46</f>
        <v>12</v>
      </c>
      <c r="DI51" s="54">
        <f>BF46</f>
        <v>41</v>
      </c>
      <c r="DJ51" s="85">
        <f>IF(DS51="SLU",BB55,BB56)</f>
        <v>1</v>
      </c>
      <c r="DK51" s="85">
        <f>IF(DS51="SLU",BB57,BB58)</f>
        <v>1</v>
      </c>
      <c r="DL51" s="85">
        <f>IF(DS51="SLU",BB59,BB60)</f>
        <v>1</v>
      </c>
      <c r="DM51" s="8">
        <f t="shared" si="141"/>
        <v>8870.35</v>
      </c>
      <c r="DN51" s="8">
        <f t="shared" si="142"/>
        <v>4.1500000000000004</v>
      </c>
      <c r="DO51" s="8">
        <f t="shared" si="143"/>
        <v>130.57</v>
      </c>
      <c r="DP51" s="8">
        <f t="shared" si="144"/>
        <v>14.09</v>
      </c>
      <c r="DQ51" s="8">
        <f t="shared" si="145"/>
        <v>-16.698</v>
      </c>
      <c r="DR51" s="8">
        <f t="shared" si="146"/>
        <v>0</v>
      </c>
      <c r="DS51" s="4" t="str">
        <f t="shared" si="147"/>
        <v>SLV</v>
      </c>
      <c r="DV51" s="4">
        <f t="shared" si="148"/>
        <v>6</v>
      </c>
      <c r="DW51" s="4" t="str">
        <f t="shared" si="149"/>
        <v>28_Slv 1</v>
      </c>
      <c r="DX51" s="4">
        <f t="shared" si="150"/>
        <v>6</v>
      </c>
      <c r="DY51" s="4" t="str">
        <f t="shared" si="151"/>
        <v>Plinto_01</v>
      </c>
      <c r="DZ51" s="4">
        <f t="shared" si="152"/>
        <v>28</v>
      </c>
      <c r="EA51" s="4" t="str">
        <f t="shared" si="153"/>
        <v>Slv 1</v>
      </c>
      <c r="EB51" s="83">
        <f t="shared" si="154"/>
        <v>8870.35</v>
      </c>
      <c r="EC51" s="83">
        <f>DN51*BB61</f>
        <v>4.1500000000000004</v>
      </c>
      <c r="ED51" s="83">
        <f>DO51*BB61</f>
        <v>130.57</v>
      </c>
      <c r="EE51" s="83">
        <f>DP51*BB61</f>
        <v>14.09</v>
      </c>
      <c r="EF51" s="83">
        <f>DQ51*BB61</f>
        <v>-16.698</v>
      </c>
      <c r="EG51" s="83">
        <f>DR51*BB61</f>
        <v>0</v>
      </c>
    </row>
    <row r="52" spans="9:137" x14ac:dyDescent="0.45">
      <c r="I52" s="17" t="s">
        <v>163</v>
      </c>
      <c r="J52"/>
      <c r="K52"/>
      <c r="L52"/>
      <c r="M52"/>
      <c r="N52"/>
      <c r="O52"/>
      <c r="Q52" s="42">
        <v>7</v>
      </c>
      <c r="R52" s="82" t="str">
        <f>I46</f>
        <v>Plinto_01</v>
      </c>
      <c r="S52" s="42">
        <v>28</v>
      </c>
      <c r="T52" s="42" t="s">
        <v>101</v>
      </c>
      <c r="U52" s="42">
        <v>-6886.95</v>
      </c>
      <c r="V52" s="42">
        <v>-14.09</v>
      </c>
      <c r="W52" s="42">
        <v>-4.1500000000000004</v>
      </c>
      <c r="X52" s="42">
        <v>0</v>
      </c>
      <c r="Y52" s="42">
        <v>123.1</v>
      </c>
      <c r="Z52" s="42">
        <v>42.06</v>
      </c>
      <c r="AB52" s="82" t="str">
        <f t="shared" si="155"/>
        <v>Slv 1</v>
      </c>
      <c r="AC52" s="42" t="s">
        <v>14</v>
      </c>
      <c r="AF52"/>
      <c r="AG52"/>
      <c r="AH52"/>
      <c r="AI52"/>
      <c r="AJ52"/>
      <c r="AK52"/>
      <c r="AL52"/>
      <c r="AO52" s="36">
        <f t="shared" si="105"/>
        <v>7</v>
      </c>
      <c r="AP52" s="35" t="str">
        <f t="shared" si="106"/>
        <v>28_Slv 1</v>
      </c>
      <c r="AQ52" s="36">
        <f t="shared" si="107"/>
        <v>8870.35</v>
      </c>
      <c r="AR52" s="36">
        <f t="shared" si="108"/>
        <v>4.1500000000000004</v>
      </c>
      <c r="AS52" s="36">
        <f t="shared" si="109"/>
        <v>130.57</v>
      </c>
      <c r="AT52" s="36">
        <f t="shared" si="110"/>
        <v>14.09</v>
      </c>
      <c r="AU52" s="36">
        <f t="shared" si="111"/>
        <v>-16.698</v>
      </c>
      <c r="AV52" s="36">
        <f t="shared" si="112"/>
        <v>0</v>
      </c>
      <c r="AW52" s="43">
        <f t="shared" si="156"/>
        <v>1</v>
      </c>
      <c r="BA52" s="17" t="s">
        <v>180</v>
      </c>
      <c r="BB52"/>
      <c r="BC52"/>
      <c r="BD52"/>
      <c r="BE52"/>
      <c r="BI52" s="4">
        <f t="shared" si="157"/>
        <v>7</v>
      </c>
      <c r="BJ52" s="8" t="str">
        <f t="shared" si="114"/>
        <v>28_Slv 1</v>
      </c>
      <c r="BK52" s="11">
        <f t="shared" si="115"/>
        <v>7</v>
      </c>
      <c r="BL52" s="11" t="str">
        <f t="shared" si="116"/>
        <v>Plinto_01</v>
      </c>
      <c r="BM52" s="11">
        <f t="shared" si="117"/>
        <v>28</v>
      </c>
      <c r="BN52" s="11" t="str">
        <f t="shared" si="118"/>
        <v>Slv 1</v>
      </c>
      <c r="BO52" s="11">
        <f t="shared" si="119"/>
        <v>-6886.95</v>
      </c>
      <c r="BP52" s="11">
        <f t="shared" si="120"/>
        <v>-14.09</v>
      </c>
      <c r="BQ52" s="11">
        <f t="shared" si="121"/>
        <v>-4.1500000000000004</v>
      </c>
      <c r="BR52" s="11">
        <f t="shared" si="122"/>
        <v>0</v>
      </c>
      <c r="BS52" s="11">
        <f t="shared" si="123"/>
        <v>123.1</v>
      </c>
      <c r="BT52" s="11">
        <f t="shared" si="124"/>
        <v>42.06</v>
      </c>
      <c r="BU52" s="10" t="str">
        <f t="shared" si="125"/>
        <v>SLV</v>
      </c>
      <c r="BW52" s="7" t="str">
        <f t="shared" si="126"/>
        <v>Slv 1</v>
      </c>
      <c r="BX52" s="7" t="str">
        <f t="shared" si="127"/>
        <v>SLV</v>
      </c>
      <c r="CA52"/>
      <c r="CB52"/>
      <c r="CC52"/>
      <c r="CD52"/>
      <c r="CE52"/>
      <c r="CF52"/>
      <c r="CG52"/>
      <c r="CJ52" s="4">
        <f t="shared" si="128"/>
        <v>7</v>
      </c>
      <c r="CK52" s="4" t="str">
        <f t="shared" si="129"/>
        <v>28_Slv 1</v>
      </c>
      <c r="CL52" s="4">
        <f t="shared" si="130"/>
        <v>7</v>
      </c>
      <c r="CM52" s="4" t="str">
        <f t="shared" si="131"/>
        <v>Plinto_01</v>
      </c>
      <c r="CN52" s="4">
        <f t="shared" si="132"/>
        <v>28</v>
      </c>
      <c r="CO52" s="4" t="str">
        <f t="shared" si="133"/>
        <v>Slv 1</v>
      </c>
      <c r="CP52" s="84">
        <f>INDEX(BO46:BT237,MATCH(CK52,BJ46:BJ237,0),MATCH(CK41,BO45:BT45,0))*CK40</f>
        <v>6886.95</v>
      </c>
      <c r="CQ52" s="84">
        <f>INDEX(BP46:BU237,MATCH(CL52,BK46:BK237,0),MATCH(CL41,BP45:BU45,0))*CL40</f>
        <v>4.1500000000000004</v>
      </c>
      <c r="CR52" s="84">
        <f>INDEX(BO46:BT237,MATCH(CK52,BJ46:$BJ237,0),MATCH(CM41,BO45:BT45,0))*CM40</f>
        <v>123.1</v>
      </c>
      <c r="CS52" s="84">
        <f>INDEX(BO46:BT237,MATCH(CK52,BJ46:BJ237,0),MATCH(CN41,BO45:BT45,0))*CN40</f>
        <v>14.09</v>
      </c>
      <c r="CT52" s="84">
        <f>INDEX(BO46:BT237,MATCH(CK52,BJ46:BJ237,0),MATCH(CO41,BO45:BT45,0))*CO40</f>
        <v>-42.06</v>
      </c>
      <c r="CU52" s="84">
        <f>INDEX(BO46:BT237,MATCH(CK52,BJ46:BJ237,0),MATCH(CP41,BO45:BT45,0))*CP40</f>
        <v>0</v>
      </c>
      <c r="CV52" s="4" t="str">
        <f t="shared" si="134"/>
        <v>SLV</v>
      </c>
      <c r="CY52" s="4">
        <f t="shared" si="135"/>
        <v>7</v>
      </c>
      <c r="CZ52" s="4" t="str">
        <f t="shared" si="136"/>
        <v>28_Slv 1</v>
      </c>
      <c r="DA52" s="4">
        <f t="shared" si="137"/>
        <v>7</v>
      </c>
      <c r="DB52" s="4" t="str">
        <f t="shared" si="138"/>
        <v>Plinto_01</v>
      </c>
      <c r="DC52" s="4">
        <f t="shared" si="139"/>
        <v>28</v>
      </c>
      <c r="DD52" s="4" t="str">
        <f t="shared" si="140"/>
        <v>Slv 1</v>
      </c>
      <c r="DE52" s="4">
        <f>BG46</f>
        <v>1003.5</v>
      </c>
      <c r="DF52" s="54">
        <f>BC46</f>
        <v>1.8</v>
      </c>
      <c r="DG52" s="54">
        <f>BD46</f>
        <v>11.9</v>
      </c>
      <c r="DH52" s="54">
        <f>BE46</f>
        <v>12</v>
      </c>
      <c r="DI52" s="54">
        <f>BF46</f>
        <v>41</v>
      </c>
      <c r="DJ52" s="85">
        <f>IF(DS52="SLU",BB55,BB56)</f>
        <v>1</v>
      </c>
      <c r="DK52" s="85">
        <f>IF(DS52="SLU",BB57,BB58)</f>
        <v>1</v>
      </c>
      <c r="DL52" s="85">
        <f>IF(DS52="SLU",BB59,BB60)</f>
        <v>1</v>
      </c>
      <c r="DM52" s="8">
        <f t="shared" si="141"/>
        <v>8870.35</v>
      </c>
      <c r="DN52" s="8">
        <f t="shared" si="142"/>
        <v>4.1500000000000004</v>
      </c>
      <c r="DO52" s="8">
        <f t="shared" si="143"/>
        <v>130.57</v>
      </c>
      <c r="DP52" s="8">
        <f t="shared" si="144"/>
        <v>14.09</v>
      </c>
      <c r="DQ52" s="8">
        <f t="shared" si="145"/>
        <v>-16.698</v>
      </c>
      <c r="DR52" s="8">
        <f t="shared" si="146"/>
        <v>0</v>
      </c>
      <c r="DS52" s="4" t="str">
        <f t="shared" si="147"/>
        <v>SLV</v>
      </c>
      <c r="DV52" s="4">
        <f t="shared" si="148"/>
        <v>7</v>
      </c>
      <c r="DW52" s="4" t="str">
        <f t="shared" si="149"/>
        <v>28_Slv 1</v>
      </c>
      <c r="DX52" s="4">
        <f t="shared" si="150"/>
        <v>7</v>
      </c>
      <c r="DY52" s="4" t="str">
        <f t="shared" si="151"/>
        <v>Plinto_01</v>
      </c>
      <c r="DZ52" s="4">
        <f t="shared" si="152"/>
        <v>28</v>
      </c>
      <c r="EA52" s="4" t="str">
        <f t="shared" si="153"/>
        <v>Slv 1</v>
      </c>
      <c r="EB52" s="83">
        <f t="shared" si="154"/>
        <v>8870.35</v>
      </c>
      <c r="EC52" s="83">
        <f>DN52*BB61</f>
        <v>4.1500000000000004</v>
      </c>
      <c r="ED52" s="83">
        <f>DO52*BB61</f>
        <v>130.57</v>
      </c>
      <c r="EE52" s="83">
        <f>DP52*BB61</f>
        <v>14.09</v>
      </c>
      <c r="EF52" s="83">
        <f>DQ52*BB61</f>
        <v>-16.698</v>
      </c>
      <c r="EG52" s="83">
        <f>DR52*BB61</f>
        <v>0</v>
      </c>
    </row>
    <row r="53" spans="9:137" x14ac:dyDescent="0.45">
      <c r="I53" s="7"/>
      <c r="J53" s="7"/>
      <c r="K53" s="7"/>
      <c r="L53" s="7"/>
      <c r="M53" s="7"/>
      <c r="N53" s="7"/>
      <c r="O53" s="7"/>
      <c r="Q53" s="42">
        <v>8</v>
      </c>
      <c r="R53" s="82" t="str">
        <f>I46</f>
        <v>Plinto_01</v>
      </c>
      <c r="S53" s="42">
        <v>28</v>
      </c>
      <c r="T53" s="42" t="s">
        <v>100</v>
      </c>
      <c r="U53" s="42">
        <v>-6886.95</v>
      </c>
      <c r="V53" s="42">
        <v>14.09</v>
      </c>
      <c r="W53" s="42">
        <v>4.1399999999999997</v>
      </c>
      <c r="X53" s="42">
        <v>0</v>
      </c>
      <c r="Y53" s="42">
        <v>-123.11</v>
      </c>
      <c r="Z53" s="42">
        <v>-41.65</v>
      </c>
      <c r="AB53" s="82" t="str">
        <f t="shared" si="155"/>
        <v>Slv 17</v>
      </c>
      <c r="AC53" s="42" t="s">
        <v>14</v>
      </c>
      <c r="AO53" s="36">
        <f t="shared" si="105"/>
        <v>8</v>
      </c>
      <c r="AP53" s="35" t="str">
        <f t="shared" si="106"/>
        <v>28_Slv 17</v>
      </c>
      <c r="AQ53" s="36">
        <f t="shared" si="107"/>
        <v>8870.35</v>
      </c>
      <c r="AR53" s="36">
        <f t="shared" si="108"/>
        <v>-4.1399999999999997</v>
      </c>
      <c r="AS53" s="36">
        <f t="shared" si="109"/>
        <v>-130.56200000000001</v>
      </c>
      <c r="AT53" s="36">
        <f t="shared" si="110"/>
        <v>-14.09</v>
      </c>
      <c r="AU53" s="36">
        <f t="shared" si="111"/>
        <v>16.287999999999997</v>
      </c>
      <c r="AV53" s="36">
        <f t="shared" si="112"/>
        <v>0</v>
      </c>
      <c r="AW53" s="43">
        <f t="shared" si="156"/>
        <v>1</v>
      </c>
      <c r="BA53" s="7"/>
      <c r="BB53" s="7"/>
      <c r="BC53" s="7"/>
      <c r="BD53" s="7"/>
      <c r="BE53" s="7"/>
      <c r="BI53" s="4">
        <f t="shared" si="157"/>
        <v>8</v>
      </c>
      <c r="BJ53" s="8" t="str">
        <f t="shared" si="114"/>
        <v>28_Slv 17</v>
      </c>
      <c r="BK53" s="11">
        <f t="shared" si="115"/>
        <v>8</v>
      </c>
      <c r="BL53" s="11" t="str">
        <f t="shared" si="116"/>
        <v>Plinto_01</v>
      </c>
      <c r="BM53" s="11">
        <f t="shared" si="117"/>
        <v>28</v>
      </c>
      <c r="BN53" s="11" t="str">
        <f t="shared" si="118"/>
        <v>Slv 17</v>
      </c>
      <c r="BO53" s="11">
        <f t="shared" si="119"/>
        <v>-6886.95</v>
      </c>
      <c r="BP53" s="11">
        <f t="shared" si="120"/>
        <v>14.09</v>
      </c>
      <c r="BQ53" s="11">
        <f t="shared" si="121"/>
        <v>4.1399999999999997</v>
      </c>
      <c r="BR53" s="11">
        <f t="shared" si="122"/>
        <v>0</v>
      </c>
      <c r="BS53" s="11">
        <f t="shared" si="123"/>
        <v>-123.11</v>
      </c>
      <c r="BT53" s="11">
        <f t="shared" si="124"/>
        <v>-41.65</v>
      </c>
      <c r="BU53" s="10" t="str">
        <f t="shared" si="125"/>
        <v>SLV</v>
      </c>
      <c r="BW53" s="7" t="str">
        <f t="shared" si="126"/>
        <v>Slv 17</v>
      </c>
      <c r="BX53" s="7" t="str">
        <f t="shared" si="127"/>
        <v>SLV</v>
      </c>
      <c r="CJ53" s="4">
        <f t="shared" si="128"/>
        <v>8</v>
      </c>
      <c r="CK53" s="4" t="str">
        <f t="shared" si="129"/>
        <v>28_Slv 17</v>
      </c>
      <c r="CL53" s="4">
        <f t="shared" si="130"/>
        <v>8</v>
      </c>
      <c r="CM53" s="4" t="str">
        <f t="shared" si="131"/>
        <v>Plinto_01</v>
      </c>
      <c r="CN53" s="4">
        <f t="shared" si="132"/>
        <v>28</v>
      </c>
      <c r="CO53" s="4" t="str">
        <f t="shared" si="133"/>
        <v>Slv 17</v>
      </c>
      <c r="CP53" s="84">
        <f>INDEX(BO46:BT237,MATCH(CK53,BJ46:BJ237,0),MATCH(CK41,BO45:BT45,0))*CK40</f>
        <v>6886.95</v>
      </c>
      <c r="CQ53" s="84">
        <f>INDEX(BP46:BU237,MATCH(CL53,BK46:BK237,0),MATCH(CL41,BP45:BU45,0))*CL40</f>
        <v>-4.1399999999999997</v>
      </c>
      <c r="CR53" s="84">
        <f>INDEX(BO46:BT237,MATCH(CK53,BJ46:$BJ237,0),MATCH(CM41,BO45:BT45,0))*CM40</f>
        <v>-123.11</v>
      </c>
      <c r="CS53" s="84">
        <f>INDEX(BO46:BT237,MATCH(CK53,BJ46:BJ237,0),MATCH(CN41,BO45:BT45,0))*CN40</f>
        <v>-14.09</v>
      </c>
      <c r="CT53" s="84">
        <f>INDEX(BO46:BT237,MATCH(CK53,BJ46:BJ237,0),MATCH(CO41,BO45:BT45,0))*CO40</f>
        <v>41.65</v>
      </c>
      <c r="CU53" s="84">
        <f>INDEX(BO46:BT237,MATCH(CK53,BJ46:BJ237,0),MATCH(CP41,BO45:BT45,0))*CP40</f>
        <v>0</v>
      </c>
      <c r="CV53" s="4" t="str">
        <f t="shared" si="134"/>
        <v>SLV</v>
      </c>
      <c r="CY53" s="4">
        <f t="shared" si="135"/>
        <v>8</v>
      </c>
      <c r="CZ53" s="4" t="str">
        <f t="shared" si="136"/>
        <v>28_Slv 17</v>
      </c>
      <c r="DA53" s="4">
        <f t="shared" si="137"/>
        <v>8</v>
      </c>
      <c r="DB53" s="4" t="str">
        <f t="shared" si="138"/>
        <v>Plinto_01</v>
      </c>
      <c r="DC53" s="4">
        <f t="shared" si="139"/>
        <v>28</v>
      </c>
      <c r="DD53" s="4" t="str">
        <f t="shared" si="140"/>
        <v>Slv 17</v>
      </c>
      <c r="DE53" s="4">
        <f>BG46</f>
        <v>1003.5</v>
      </c>
      <c r="DF53" s="54">
        <f>BC46</f>
        <v>1.8</v>
      </c>
      <c r="DG53" s="54">
        <f>BD46</f>
        <v>11.9</v>
      </c>
      <c r="DH53" s="54">
        <f>BE46</f>
        <v>12</v>
      </c>
      <c r="DI53" s="54">
        <f>BF46</f>
        <v>41</v>
      </c>
      <c r="DJ53" s="85">
        <f>IF(DS53="SLU",BB55,BB56)</f>
        <v>1</v>
      </c>
      <c r="DK53" s="85">
        <f>IF(DS53="SLU",BB57,BB58)</f>
        <v>1</v>
      </c>
      <c r="DL53" s="85">
        <f>IF(DS53="SLU",BB59,BB60)</f>
        <v>1</v>
      </c>
      <c r="DM53" s="8">
        <f t="shared" si="141"/>
        <v>8870.35</v>
      </c>
      <c r="DN53" s="8">
        <f t="shared" si="142"/>
        <v>-4.1399999999999997</v>
      </c>
      <c r="DO53" s="8">
        <f t="shared" si="143"/>
        <v>-130.56200000000001</v>
      </c>
      <c r="DP53" s="8">
        <f t="shared" si="144"/>
        <v>-14.09</v>
      </c>
      <c r="DQ53" s="8">
        <f t="shared" si="145"/>
        <v>16.287999999999997</v>
      </c>
      <c r="DR53" s="8">
        <f t="shared" si="146"/>
        <v>0</v>
      </c>
      <c r="DS53" s="4" t="str">
        <f t="shared" si="147"/>
        <v>SLV</v>
      </c>
      <c r="DV53" s="4">
        <f t="shared" si="148"/>
        <v>8</v>
      </c>
      <c r="DW53" s="4" t="str">
        <f t="shared" si="149"/>
        <v>28_Slv 17</v>
      </c>
      <c r="DX53" s="4">
        <f t="shared" si="150"/>
        <v>8</v>
      </c>
      <c r="DY53" s="4" t="str">
        <f t="shared" si="151"/>
        <v>Plinto_01</v>
      </c>
      <c r="DZ53" s="4">
        <f t="shared" si="152"/>
        <v>28</v>
      </c>
      <c r="EA53" s="4" t="str">
        <f t="shared" si="153"/>
        <v>Slv 17</v>
      </c>
      <c r="EB53" s="83">
        <f t="shared" si="154"/>
        <v>8870.35</v>
      </c>
      <c r="EC53" s="83">
        <f>DN53*BB61</f>
        <v>-4.1399999999999997</v>
      </c>
      <c r="ED53" s="83">
        <f>DO53*BB61</f>
        <v>-130.56200000000001</v>
      </c>
      <c r="EE53" s="83">
        <f>DP53*BB61</f>
        <v>-14.09</v>
      </c>
      <c r="EF53" s="83">
        <f>DQ53*BB61</f>
        <v>16.287999999999997</v>
      </c>
      <c r="EG53" s="83">
        <f>DR53*BB61</f>
        <v>0</v>
      </c>
    </row>
    <row r="54" spans="9:137" x14ac:dyDescent="0.45">
      <c r="I54" s="17" t="s">
        <v>164</v>
      </c>
      <c r="J54" s="7"/>
      <c r="K54" s="7"/>
      <c r="L54" s="7"/>
      <c r="M54" s="7"/>
      <c r="N54" s="7"/>
      <c r="O54" s="7"/>
      <c r="Q54" s="42">
        <v>9</v>
      </c>
      <c r="R54" s="82" t="str">
        <f>I46</f>
        <v>Plinto_01</v>
      </c>
      <c r="S54" s="42">
        <v>28</v>
      </c>
      <c r="T54" s="42" t="s">
        <v>99</v>
      </c>
      <c r="U54" s="42">
        <v>-6886.95</v>
      </c>
      <c r="V54" s="42">
        <v>-5.33</v>
      </c>
      <c r="W54" s="42">
        <v>-2.87</v>
      </c>
      <c r="X54" s="42">
        <v>0</v>
      </c>
      <c r="Y54" s="42">
        <v>45.87</v>
      </c>
      <c r="Z54" s="42">
        <v>122.85</v>
      </c>
      <c r="AB54" s="82" t="str">
        <f t="shared" si="155"/>
        <v>Slv 5</v>
      </c>
      <c r="AC54" s="42" t="s">
        <v>14</v>
      </c>
      <c r="AO54" s="36">
        <f t="shared" si="105"/>
        <v>9</v>
      </c>
      <c r="AP54" s="35" t="str">
        <f t="shared" si="106"/>
        <v>28_Slv 5</v>
      </c>
      <c r="AQ54" s="36">
        <f t="shared" si="107"/>
        <v>8870.35</v>
      </c>
      <c r="AR54" s="36">
        <f t="shared" si="108"/>
        <v>2.87</v>
      </c>
      <c r="AS54" s="36">
        <f t="shared" si="109"/>
        <v>51.036000000000001</v>
      </c>
      <c r="AT54" s="36">
        <f t="shared" si="110"/>
        <v>5.33</v>
      </c>
      <c r="AU54" s="36">
        <f t="shared" si="111"/>
        <v>-113.256</v>
      </c>
      <c r="AV54" s="36">
        <f t="shared" si="112"/>
        <v>0</v>
      </c>
      <c r="AW54" s="43">
        <f t="shared" si="156"/>
        <v>1</v>
      </c>
      <c r="BA54" s="17" t="s">
        <v>164</v>
      </c>
      <c r="BB54" s="7"/>
      <c r="BC54" s="7"/>
      <c r="BD54" s="7"/>
      <c r="BE54" s="7"/>
      <c r="BI54" s="4">
        <f t="shared" si="157"/>
        <v>9</v>
      </c>
      <c r="BJ54" s="8" t="str">
        <f t="shared" si="114"/>
        <v>28_Slv 5</v>
      </c>
      <c r="BK54" s="11">
        <f t="shared" si="115"/>
        <v>9</v>
      </c>
      <c r="BL54" s="11" t="str">
        <f t="shared" si="116"/>
        <v>Plinto_01</v>
      </c>
      <c r="BM54" s="11">
        <f t="shared" si="117"/>
        <v>28</v>
      </c>
      <c r="BN54" s="11" t="str">
        <f t="shared" si="118"/>
        <v>Slv 5</v>
      </c>
      <c r="BO54" s="11">
        <f t="shared" si="119"/>
        <v>-6886.95</v>
      </c>
      <c r="BP54" s="11">
        <f t="shared" si="120"/>
        <v>-5.33</v>
      </c>
      <c r="BQ54" s="11">
        <f t="shared" si="121"/>
        <v>-2.87</v>
      </c>
      <c r="BR54" s="11">
        <f t="shared" si="122"/>
        <v>0</v>
      </c>
      <c r="BS54" s="11">
        <f t="shared" si="123"/>
        <v>45.87</v>
      </c>
      <c r="BT54" s="11">
        <f t="shared" si="124"/>
        <v>122.85</v>
      </c>
      <c r="BU54" s="10" t="str">
        <f t="shared" si="125"/>
        <v>SLV</v>
      </c>
      <c r="BW54" s="7" t="str">
        <f t="shared" si="126"/>
        <v>Slv 5</v>
      </c>
      <c r="BX54" s="7" t="str">
        <f t="shared" si="127"/>
        <v>SLV</v>
      </c>
      <c r="CA54" s="17" t="s">
        <v>185</v>
      </c>
      <c r="CJ54" s="4">
        <f t="shared" si="128"/>
        <v>9</v>
      </c>
      <c r="CK54" s="4" t="str">
        <f t="shared" si="129"/>
        <v>28_Slv 5</v>
      </c>
      <c r="CL54" s="4">
        <f t="shared" si="130"/>
        <v>9</v>
      </c>
      <c r="CM54" s="4" t="str">
        <f t="shared" si="131"/>
        <v>Plinto_01</v>
      </c>
      <c r="CN54" s="4">
        <f t="shared" si="132"/>
        <v>28</v>
      </c>
      <c r="CO54" s="4" t="str">
        <f t="shared" si="133"/>
        <v>Slv 5</v>
      </c>
      <c r="CP54" s="84">
        <f>INDEX(BO46:BT237,MATCH(CK54,BJ46:BJ237,0),MATCH(CK41,BO45:BT45,0))*CK40</f>
        <v>6886.95</v>
      </c>
      <c r="CQ54" s="84">
        <f>INDEX(BP46:BU237,MATCH(CL54,BK46:BK237,0),MATCH(CL41,BP45:BU45,0))*CL40</f>
        <v>2.87</v>
      </c>
      <c r="CR54" s="84">
        <f>INDEX(BO46:BT237,MATCH(CK54,BJ46:$BJ237,0),MATCH(CM41,BO45:BT45,0))*CM40</f>
        <v>45.87</v>
      </c>
      <c r="CS54" s="84">
        <f>INDEX(BO46:BT237,MATCH(CK54,BJ46:BJ237,0),MATCH(CN41,BO45:BT45,0))*CN40</f>
        <v>5.33</v>
      </c>
      <c r="CT54" s="84">
        <f>INDEX(BO46:BT237,MATCH(CK54,BJ46:BJ237,0),MATCH(CO41,BO45:BT45,0))*CO40</f>
        <v>-122.85</v>
      </c>
      <c r="CU54" s="84">
        <f>INDEX(BO46:BT237,MATCH(CK54,BJ46:BJ237,0),MATCH(CP41,BO45:BT45,0))*CP40</f>
        <v>0</v>
      </c>
      <c r="CV54" s="4" t="str">
        <f t="shared" si="134"/>
        <v>SLV</v>
      </c>
      <c r="CY54" s="4">
        <f t="shared" si="135"/>
        <v>9</v>
      </c>
      <c r="CZ54" s="4" t="str">
        <f t="shared" si="136"/>
        <v>28_Slv 5</v>
      </c>
      <c r="DA54" s="4">
        <f t="shared" si="137"/>
        <v>9</v>
      </c>
      <c r="DB54" s="4" t="str">
        <f t="shared" si="138"/>
        <v>Plinto_01</v>
      </c>
      <c r="DC54" s="4">
        <f t="shared" si="139"/>
        <v>28</v>
      </c>
      <c r="DD54" s="4" t="str">
        <f t="shared" si="140"/>
        <v>Slv 5</v>
      </c>
      <c r="DE54" s="4">
        <f>BG46</f>
        <v>1003.5</v>
      </c>
      <c r="DF54" s="54">
        <f>BC46</f>
        <v>1.8</v>
      </c>
      <c r="DG54" s="54">
        <f>BD46</f>
        <v>11.9</v>
      </c>
      <c r="DH54" s="54">
        <f>BE46</f>
        <v>12</v>
      </c>
      <c r="DI54" s="54">
        <f>BF46</f>
        <v>41</v>
      </c>
      <c r="DJ54" s="85">
        <f>IF(DS54="SLU",BB55,BB56)</f>
        <v>1</v>
      </c>
      <c r="DK54" s="85">
        <f>IF(DS54="SLU",BB57,BB58)</f>
        <v>1</v>
      </c>
      <c r="DL54" s="85">
        <f>IF(DS54="SLU",BB59,BB60)</f>
        <v>1</v>
      </c>
      <c r="DM54" s="8">
        <f t="shared" si="141"/>
        <v>8870.35</v>
      </c>
      <c r="DN54" s="8">
        <f t="shared" si="142"/>
        <v>2.87</v>
      </c>
      <c r="DO54" s="8">
        <f t="shared" si="143"/>
        <v>51.036000000000001</v>
      </c>
      <c r="DP54" s="8">
        <f t="shared" si="144"/>
        <v>5.33</v>
      </c>
      <c r="DQ54" s="8">
        <f t="shared" si="145"/>
        <v>-113.256</v>
      </c>
      <c r="DR54" s="8">
        <f t="shared" si="146"/>
        <v>0</v>
      </c>
      <c r="DS54" s="4" t="str">
        <f t="shared" si="147"/>
        <v>SLV</v>
      </c>
      <c r="DV54" s="4">
        <f t="shared" si="148"/>
        <v>9</v>
      </c>
      <c r="DW54" s="4" t="str">
        <f t="shared" si="149"/>
        <v>28_Slv 5</v>
      </c>
      <c r="DX54" s="4">
        <f t="shared" si="150"/>
        <v>9</v>
      </c>
      <c r="DY54" s="4" t="str">
        <f t="shared" si="151"/>
        <v>Plinto_01</v>
      </c>
      <c r="DZ54" s="4">
        <f t="shared" si="152"/>
        <v>28</v>
      </c>
      <c r="EA54" s="4" t="str">
        <f t="shared" si="153"/>
        <v>Slv 5</v>
      </c>
      <c r="EB54" s="83">
        <f t="shared" si="154"/>
        <v>8870.35</v>
      </c>
      <c r="EC54" s="83">
        <f>DN54*BB61</f>
        <v>2.87</v>
      </c>
      <c r="ED54" s="83">
        <f>DO54*BB61</f>
        <v>51.036000000000001</v>
      </c>
      <c r="EE54" s="83">
        <f>DP54*BB61</f>
        <v>5.33</v>
      </c>
      <c r="EF54" s="83">
        <f>DQ54*BB61</f>
        <v>-113.256</v>
      </c>
      <c r="EG54" s="83">
        <f>DR54*BB61</f>
        <v>0</v>
      </c>
    </row>
    <row r="55" spans="9:137" ht="15.6" x14ac:dyDescent="0.45">
      <c r="I55" s="13" t="s">
        <v>13</v>
      </c>
      <c r="J55" s="52">
        <v>1.3</v>
      </c>
      <c r="K55" s="7"/>
      <c r="L55" s="7"/>
      <c r="M55" s="7"/>
      <c r="N55" s="7"/>
      <c r="O55" s="7"/>
      <c r="Q55" s="42">
        <v>10</v>
      </c>
      <c r="R55" s="82" t="str">
        <f>I46</f>
        <v>Plinto_01</v>
      </c>
      <c r="S55" s="42">
        <v>28</v>
      </c>
      <c r="T55" s="42" t="s">
        <v>98</v>
      </c>
      <c r="U55" s="42">
        <v>-6886.95</v>
      </c>
      <c r="V55" s="42">
        <v>5.33</v>
      </c>
      <c r="W55" s="42">
        <v>2.86</v>
      </c>
      <c r="X55" s="42">
        <v>0</v>
      </c>
      <c r="Y55" s="42">
        <v>-45.87</v>
      </c>
      <c r="Z55" s="42">
        <v>-122.44</v>
      </c>
      <c r="AB55" s="82" t="str">
        <f t="shared" si="155"/>
        <v>Slv 21</v>
      </c>
      <c r="AC55" s="42" t="s">
        <v>14</v>
      </c>
      <c r="AO55" s="36">
        <f t="shared" si="105"/>
        <v>10</v>
      </c>
      <c r="AP55" s="35" t="str">
        <f t="shared" si="106"/>
        <v>28_Slv 21</v>
      </c>
      <c r="AQ55" s="36">
        <f t="shared" si="107"/>
        <v>8870.35</v>
      </c>
      <c r="AR55" s="36">
        <f t="shared" si="108"/>
        <v>-2.86</v>
      </c>
      <c r="AS55" s="36">
        <f t="shared" si="109"/>
        <v>-51.018000000000001</v>
      </c>
      <c r="AT55" s="36">
        <f t="shared" si="110"/>
        <v>-5.33</v>
      </c>
      <c r="AU55" s="36">
        <f t="shared" si="111"/>
        <v>112.846</v>
      </c>
      <c r="AV55" s="36">
        <f t="shared" si="112"/>
        <v>0</v>
      </c>
      <c r="AW55" s="43">
        <f t="shared" si="156"/>
        <v>1</v>
      </c>
      <c r="BA55" s="13" t="s">
        <v>13</v>
      </c>
      <c r="BB55" s="12">
        <f t="shared" ref="BB55:BB61" si="159">J55</f>
        <v>1.3</v>
      </c>
      <c r="BC55" s="7"/>
      <c r="BD55" s="7"/>
      <c r="BE55" s="7"/>
      <c r="BI55" s="4">
        <f t="shared" si="157"/>
        <v>10</v>
      </c>
      <c r="BJ55" s="8" t="str">
        <f t="shared" si="114"/>
        <v>28_Slv 21</v>
      </c>
      <c r="BK55" s="11">
        <f t="shared" si="115"/>
        <v>10</v>
      </c>
      <c r="BL55" s="11" t="str">
        <f t="shared" si="116"/>
        <v>Plinto_01</v>
      </c>
      <c r="BM55" s="11">
        <f t="shared" si="117"/>
        <v>28</v>
      </c>
      <c r="BN55" s="11" t="str">
        <f t="shared" si="118"/>
        <v>Slv 21</v>
      </c>
      <c r="BO55" s="11">
        <f t="shared" si="119"/>
        <v>-6886.95</v>
      </c>
      <c r="BP55" s="11">
        <f t="shared" si="120"/>
        <v>5.33</v>
      </c>
      <c r="BQ55" s="11">
        <f t="shared" si="121"/>
        <v>2.86</v>
      </c>
      <c r="BR55" s="11">
        <f t="shared" si="122"/>
        <v>0</v>
      </c>
      <c r="BS55" s="11">
        <f t="shared" si="123"/>
        <v>-45.87</v>
      </c>
      <c r="BT55" s="11">
        <f t="shared" si="124"/>
        <v>-122.44</v>
      </c>
      <c r="BU55" s="10" t="str">
        <f t="shared" si="125"/>
        <v>SLV</v>
      </c>
      <c r="BW55" s="7" t="str">
        <f t="shared" si="126"/>
        <v>Slv 21</v>
      </c>
      <c r="BX55" s="7" t="str">
        <f t="shared" si="127"/>
        <v>SLV</v>
      </c>
      <c r="CA55" s="9" t="s">
        <v>12</v>
      </c>
      <c r="CB55" s="16" t="s">
        <v>11</v>
      </c>
      <c r="CC55" s="16" t="s">
        <v>10</v>
      </c>
      <c r="CD55" s="16" t="s">
        <v>9</v>
      </c>
      <c r="CE55" s="16" t="s">
        <v>8</v>
      </c>
      <c r="CF55" s="16" t="s">
        <v>7</v>
      </c>
      <c r="CG55" s="16" t="s">
        <v>6</v>
      </c>
      <c r="CJ55" s="4">
        <f t="shared" si="128"/>
        <v>10</v>
      </c>
      <c r="CK55" s="4" t="str">
        <f t="shared" si="129"/>
        <v>28_Slv 21</v>
      </c>
      <c r="CL55" s="4">
        <f t="shared" si="130"/>
        <v>10</v>
      </c>
      <c r="CM55" s="4" t="str">
        <f t="shared" si="131"/>
        <v>Plinto_01</v>
      </c>
      <c r="CN55" s="4">
        <f t="shared" si="132"/>
        <v>28</v>
      </c>
      <c r="CO55" s="4" t="str">
        <f t="shared" si="133"/>
        <v>Slv 21</v>
      </c>
      <c r="CP55" s="84">
        <f>INDEX(BO46:BT237,MATCH(CK55,BJ46:BJ237,0),MATCH(CK41,BO45:BT45,0))*CK40</f>
        <v>6886.95</v>
      </c>
      <c r="CQ55" s="84">
        <f>INDEX(BP46:BU237,MATCH(CL55,BK46:BK237,0),MATCH(CL41,BP45:BU45,0))*CL40</f>
        <v>-2.86</v>
      </c>
      <c r="CR55" s="84">
        <f>INDEX(BO46:BT237,MATCH(CK55,BJ46:$BJ237,0),MATCH(CM41,BO45:BT45,0))*CM40</f>
        <v>-45.87</v>
      </c>
      <c r="CS55" s="84">
        <f>INDEX(BO46:BT237,MATCH(CK55,BJ46:BJ237,0),MATCH(CN41,BO45:BT45,0))*CN40</f>
        <v>-5.33</v>
      </c>
      <c r="CT55" s="84">
        <f>INDEX(BO46:BT237,MATCH(CK55,BJ46:BJ237,0),MATCH(CO41,BO45:BT45,0))*CO40</f>
        <v>122.44</v>
      </c>
      <c r="CU55" s="84">
        <f>INDEX(BO46:BT237,MATCH(CK55,BJ46:BJ237,0),MATCH(CP41,BO45:BT45,0))*CP40</f>
        <v>0</v>
      </c>
      <c r="CV55" s="4" t="str">
        <f t="shared" si="134"/>
        <v>SLV</v>
      </c>
      <c r="CY55" s="4">
        <f t="shared" si="135"/>
        <v>10</v>
      </c>
      <c r="CZ55" s="4" t="str">
        <f t="shared" si="136"/>
        <v>28_Slv 21</v>
      </c>
      <c r="DA55" s="4">
        <f t="shared" si="137"/>
        <v>10</v>
      </c>
      <c r="DB55" s="4" t="str">
        <f t="shared" si="138"/>
        <v>Plinto_01</v>
      </c>
      <c r="DC55" s="4">
        <f t="shared" si="139"/>
        <v>28</v>
      </c>
      <c r="DD55" s="4" t="str">
        <f t="shared" si="140"/>
        <v>Slv 21</v>
      </c>
      <c r="DE55" s="4">
        <f>BG46</f>
        <v>1003.5</v>
      </c>
      <c r="DF55" s="54">
        <f>BC46</f>
        <v>1.8</v>
      </c>
      <c r="DG55" s="54">
        <f>BD46</f>
        <v>11.9</v>
      </c>
      <c r="DH55" s="54">
        <f>BE46</f>
        <v>12</v>
      </c>
      <c r="DI55" s="54">
        <f>BF46</f>
        <v>41</v>
      </c>
      <c r="DJ55" s="85">
        <f>IF(DS55="SLU",BB55,BB56)</f>
        <v>1</v>
      </c>
      <c r="DK55" s="85">
        <f>IF(DS55="SLU",BB57,BB58)</f>
        <v>1</v>
      </c>
      <c r="DL55" s="85">
        <f>IF(DS55="SLU",BB59,BB60)</f>
        <v>1</v>
      </c>
      <c r="DM55" s="8">
        <f t="shared" si="141"/>
        <v>8870.35</v>
      </c>
      <c r="DN55" s="8">
        <f t="shared" si="142"/>
        <v>-2.86</v>
      </c>
      <c r="DO55" s="8">
        <f t="shared" si="143"/>
        <v>-51.018000000000001</v>
      </c>
      <c r="DP55" s="8">
        <f t="shared" si="144"/>
        <v>-5.33</v>
      </c>
      <c r="DQ55" s="8">
        <f t="shared" si="145"/>
        <v>112.846</v>
      </c>
      <c r="DR55" s="8">
        <f t="shared" si="146"/>
        <v>0</v>
      </c>
      <c r="DS55" s="4" t="str">
        <f t="shared" si="147"/>
        <v>SLV</v>
      </c>
      <c r="DV55" s="4">
        <f t="shared" si="148"/>
        <v>10</v>
      </c>
      <c r="DW55" s="4" t="str">
        <f t="shared" si="149"/>
        <v>28_Slv 21</v>
      </c>
      <c r="DX55" s="4">
        <f t="shared" si="150"/>
        <v>10</v>
      </c>
      <c r="DY55" s="4" t="str">
        <f t="shared" si="151"/>
        <v>Plinto_01</v>
      </c>
      <c r="DZ55" s="4">
        <f t="shared" si="152"/>
        <v>28</v>
      </c>
      <c r="EA55" s="4" t="str">
        <f t="shared" si="153"/>
        <v>Slv 21</v>
      </c>
      <c r="EB55" s="83">
        <f t="shared" si="154"/>
        <v>8870.35</v>
      </c>
      <c r="EC55" s="83">
        <f>DN55*BB61</f>
        <v>-2.86</v>
      </c>
      <c r="ED55" s="83">
        <f>DO55*BB61</f>
        <v>-51.018000000000001</v>
      </c>
      <c r="EE55" s="83">
        <f>DP55*BB61</f>
        <v>-5.33</v>
      </c>
      <c r="EF55" s="83">
        <f>DQ55*BB61</f>
        <v>112.846</v>
      </c>
      <c r="EG55" s="83">
        <f>DR55*BB61</f>
        <v>0</v>
      </c>
    </row>
    <row r="56" spans="9:137" ht="15.6" x14ac:dyDescent="0.45">
      <c r="I56" s="13" t="s">
        <v>5</v>
      </c>
      <c r="J56" s="52">
        <v>1</v>
      </c>
      <c r="K56" s="7"/>
      <c r="L56" s="7"/>
      <c r="M56" s="7"/>
      <c r="N56" s="7"/>
      <c r="O56" s="7"/>
      <c r="Q56" s="42">
        <v>11</v>
      </c>
      <c r="R56" s="82" t="str">
        <f>I46</f>
        <v>Plinto_01</v>
      </c>
      <c r="S56" s="42">
        <v>28</v>
      </c>
      <c r="T56" s="42" t="s">
        <v>116</v>
      </c>
      <c r="U56" s="42">
        <v>-6886.95</v>
      </c>
      <c r="V56" s="42">
        <v>5.33</v>
      </c>
      <c r="W56" s="42">
        <v>2.86</v>
      </c>
      <c r="X56" s="42">
        <v>0</v>
      </c>
      <c r="Y56" s="42">
        <v>-45.87</v>
      </c>
      <c r="Z56" s="42">
        <v>-122.44</v>
      </c>
      <c r="AB56" s="82" t="str">
        <f t="shared" si="155"/>
        <v>Slv 22</v>
      </c>
      <c r="AC56" s="42" t="s">
        <v>14</v>
      </c>
      <c r="AO56" s="36">
        <f t="shared" si="105"/>
        <v>11</v>
      </c>
      <c r="AP56" s="35" t="str">
        <f t="shared" si="106"/>
        <v>28_Slv 22</v>
      </c>
      <c r="AQ56" s="36">
        <f t="shared" si="107"/>
        <v>8870.35</v>
      </c>
      <c r="AR56" s="36">
        <f t="shared" si="108"/>
        <v>-2.86</v>
      </c>
      <c r="AS56" s="36">
        <f t="shared" si="109"/>
        <v>-51.018000000000001</v>
      </c>
      <c r="AT56" s="36">
        <f t="shared" si="110"/>
        <v>-5.33</v>
      </c>
      <c r="AU56" s="36">
        <f t="shared" si="111"/>
        <v>112.846</v>
      </c>
      <c r="AV56" s="36">
        <f t="shared" si="112"/>
        <v>0</v>
      </c>
      <c r="AW56" s="43">
        <f t="shared" si="156"/>
        <v>1</v>
      </c>
      <c r="BA56" s="13" t="s">
        <v>5</v>
      </c>
      <c r="BB56" s="12">
        <f t="shared" si="159"/>
        <v>1</v>
      </c>
      <c r="BC56" s="7"/>
      <c r="BD56" s="7"/>
      <c r="BE56" s="7"/>
      <c r="BI56" s="4">
        <f t="shared" si="157"/>
        <v>11</v>
      </c>
      <c r="BJ56" s="8" t="str">
        <f t="shared" si="114"/>
        <v>28_Slv 22</v>
      </c>
      <c r="BK56" s="11">
        <f t="shared" si="115"/>
        <v>11</v>
      </c>
      <c r="BL56" s="11" t="str">
        <f t="shared" si="116"/>
        <v>Plinto_01</v>
      </c>
      <c r="BM56" s="11">
        <f t="shared" si="117"/>
        <v>28</v>
      </c>
      <c r="BN56" s="11" t="str">
        <f t="shared" si="118"/>
        <v>Slv 22</v>
      </c>
      <c r="BO56" s="11">
        <f t="shared" si="119"/>
        <v>-6886.95</v>
      </c>
      <c r="BP56" s="11">
        <f t="shared" si="120"/>
        <v>5.33</v>
      </c>
      <c r="BQ56" s="11">
        <f t="shared" si="121"/>
        <v>2.86</v>
      </c>
      <c r="BR56" s="11">
        <f t="shared" si="122"/>
        <v>0</v>
      </c>
      <c r="BS56" s="11">
        <f t="shared" si="123"/>
        <v>-45.87</v>
      </c>
      <c r="BT56" s="11">
        <f t="shared" si="124"/>
        <v>-122.44</v>
      </c>
      <c r="BU56" s="10" t="str">
        <f t="shared" si="125"/>
        <v>SLV</v>
      </c>
      <c r="BW56" s="7" t="str">
        <f t="shared" si="126"/>
        <v>Slv 22</v>
      </c>
      <c r="BX56" s="7" t="str">
        <f t="shared" si="127"/>
        <v>SLV</v>
      </c>
      <c r="CA56" s="9"/>
      <c r="CB56" s="84">
        <f>IF(BJ40="GSA",CB45,IF(BJ40="MIDAS",CB50))</f>
        <v>-1</v>
      </c>
      <c r="CC56" s="84">
        <f>IF(BJ40="GSA",CC45,IF(BJ40="MIDAS",CC50))</f>
        <v>-1</v>
      </c>
      <c r="CD56" s="84">
        <f>IF(BJ40="GSA",CD45,IF(BJ40="MIDAS",CD50))</f>
        <v>1</v>
      </c>
      <c r="CE56" s="84">
        <f>IF(BJ40="GSA",CE45,IF(BJ40="MIDAS",CE50))</f>
        <v>-1</v>
      </c>
      <c r="CF56" s="84">
        <f>IF(BJ40="GSA",CF45,IF(BJ40="MIDAS",CF50))</f>
        <v>-1</v>
      </c>
      <c r="CG56" s="84">
        <f>IF(BJ40="GSA",CG45,IF(BJ40="MIDAS",CG50))</f>
        <v>-1</v>
      </c>
      <c r="CJ56" s="4">
        <f t="shared" si="128"/>
        <v>11</v>
      </c>
      <c r="CK56" s="4" t="str">
        <f t="shared" si="129"/>
        <v>28_Slv 22</v>
      </c>
      <c r="CL56" s="4">
        <f t="shared" si="130"/>
        <v>11</v>
      </c>
      <c r="CM56" s="4" t="str">
        <f t="shared" si="131"/>
        <v>Plinto_01</v>
      </c>
      <c r="CN56" s="4">
        <f t="shared" si="132"/>
        <v>28</v>
      </c>
      <c r="CO56" s="4" t="str">
        <f t="shared" si="133"/>
        <v>Slv 22</v>
      </c>
      <c r="CP56" s="84">
        <f>INDEX(BO46:BT237,MATCH(CK56,BJ46:BJ237,0),MATCH(CK41,BO45:BT45,0))*CK40</f>
        <v>6886.95</v>
      </c>
      <c r="CQ56" s="84">
        <f>INDEX(BP46:BU237,MATCH(CL56,BK46:BK237,0),MATCH(CL41,BP45:BU45,0))*CL40</f>
        <v>-2.86</v>
      </c>
      <c r="CR56" s="84">
        <f>INDEX(BO46:BT237,MATCH(CK56,BJ46:$BJ237,0),MATCH(CM41,BO45:BT45,0))*CM40</f>
        <v>-45.87</v>
      </c>
      <c r="CS56" s="84">
        <f>INDEX(BO46:BT237,MATCH(CK56,BJ46:BJ237,0),MATCH(CN41,BO45:BT45,0))*CN40</f>
        <v>-5.33</v>
      </c>
      <c r="CT56" s="84">
        <f>INDEX(BO46:BT237,MATCH(CK56,BJ46:BJ237,0),MATCH(CO41,BO45:BT45,0))*CO40</f>
        <v>122.44</v>
      </c>
      <c r="CU56" s="84">
        <f>INDEX(BO46:BT237,MATCH(CK56,BJ46:BJ237,0),MATCH(CP41,BO45:BT45,0))*CP40</f>
        <v>0</v>
      </c>
      <c r="CV56" s="4" t="str">
        <f t="shared" si="134"/>
        <v>SLV</v>
      </c>
      <c r="CY56" s="4">
        <f t="shared" si="135"/>
        <v>11</v>
      </c>
      <c r="CZ56" s="4" t="str">
        <f t="shared" si="136"/>
        <v>28_Slv 22</v>
      </c>
      <c r="DA56" s="4">
        <f t="shared" si="137"/>
        <v>11</v>
      </c>
      <c r="DB56" s="4" t="str">
        <f t="shared" si="138"/>
        <v>Plinto_01</v>
      </c>
      <c r="DC56" s="4">
        <f t="shared" si="139"/>
        <v>28</v>
      </c>
      <c r="DD56" s="4" t="str">
        <f t="shared" si="140"/>
        <v>Slv 22</v>
      </c>
      <c r="DE56" s="4">
        <f>BG46</f>
        <v>1003.5</v>
      </c>
      <c r="DF56" s="54">
        <f>BC46</f>
        <v>1.8</v>
      </c>
      <c r="DG56" s="54">
        <f>BD46</f>
        <v>11.9</v>
      </c>
      <c r="DH56" s="54">
        <f>BE46</f>
        <v>12</v>
      </c>
      <c r="DI56" s="54">
        <f>BF46</f>
        <v>41</v>
      </c>
      <c r="DJ56" s="85">
        <f>IF(DS56="SLU",BB55,BB56)</f>
        <v>1</v>
      </c>
      <c r="DK56" s="85">
        <f>IF(DS56="SLU",BB57,BB58)</f>
        <v>1</v>
      </c>
      <c r="DL56" s="85">
        <f>IF(DS56="SLU",BB59,BB60)</f>
        <v>1</v>
      </c>
      <c r="DM56" s="8">
        <f t="shared" si="141"/>
        <v>8870.35</v>
      </c>
      <c r="DN56" s="8">
        <f t="shared" si="142"/>
        <v>-2.86</v>
      </c>
      <c r="DO56" s="8">
        <f t="shared" si="143"/>
        <v>-51.018000000000001</v>
      </c>
      <c r="DP56" s="8">
        <f t="shared" si="144"/>
        <v>-5.33</v>
      </c>
      <c r="DQ56" s="8">
        <f t="shared" si="145"/>
        <v>112.846</v>
      </c>
      <c r="DR56" s="8">
        <f t="shared" si="146"/>
        <v>0</v>
      </c>
      <c r="DS56" s="4" t="str">
        <f t="shared" si="147"/>
        <v>SLV</v>
      </c>
      <c r="DV56" s="4">
        <f t="shared" si="148"/>
        <v>11</v>
      </c>
      <c r="DW56" s="4" t="str">
        <f t="shared" si="149"/>
        <v>28_Slv 22</v>
      </c>
      <c r="DX56" s="4">
        <f t="shared" si="150"/>
        <v>11</v>
      </c>
      <c r="DY56" s="4" t="str">
        <f t="shared" si="151"/>
        <v>Plinto_01</v>
      </c>
      <c r="DZ56" s="4">
        <f t="shared" si="152"/>
        <v>28</v>
      </c>
      <c r="EA56" s="4" t="str">
        <f t="shared" si="153"/>
        <v>Slv 22</v>
      </c>
      <c r="EB56" s="83">
        <f t="shared" si="154"/>
        <v>8870.35</v>
      </c>
      <c r="EC56" s="83">
        <f>DN56*BB61</f>
        <v>-2.86</v>
      </c>
      <c r="ED56" s="83">
        <f>DO56*BB61</f>
        <v>-51.018000000000001</v>
      </c>
      <c r="EE56" s="83">
        <f>DP56*BB61</f>
        <v>-5.33</v>
      </c>
      <c r="EF56" s="83">
        <f>DQ56*BB61</f>
        <v>112.846</v>
      </c>
      <c r="EG56" s="83">
        <f>DR56*BB61</f>
        <v>0</v>
      </c>
    </row>
    <row r="57" spans="9:137" ht="15.6" x14ac:dyDescent="0.45">
      <c r="I57" s="13" t="s">
        <v>97</v>
      </c>
      <c r="J57" s="53">
        <v>1.3</v>
      </c>
      <c r="K57" s="7"/>
      <c r="L57" s="7"/>
      <c r="M57" s="7"/>
      <c r="N57" s="7"/>
      <c r="O57" s="7"/>
      <c r="Q57" s="42">
        <v>12</v>
      </c>
      <c r="R57" s="82" t="str">
        <f>I46</f>
        <v>Plinto_01</v>
      </c>
      <c r="S57" s="42">
        <v>28</v>
      </c>
      <c r="T57" s="42" t="s">
        <v>117</v>
      </c>
      <c r="U57" s="42">
        <v>-6886.95</v>
      </c>
      <c r="V57" s="42">
        <v>5.33</v>
      </c>
      <c r="W57" s="42">
        <v>2.86</v>
      </c>
      <c r="X57" s="42">
        <v>0</v>
      </c>
      <c r="Y57" s="42">
        <v>-45.87</v>
      </c>
      <c r="Z57" s="42">
        <v>-122.44</v>
      </c>
      <c r="AB57" s="82" t="str">
        <f t="shared" si="155"/>
        <v>Slv 23</v>
      </c>
      <c r="AC57" s="42" t="s">
        <v>14</v>
      </c>
      <c r="AO57" s="36">
        <f t="shared" si="105"/>
        <v>12</v>
      </c>
      <c r="AP57" s="35" t="str">
        <f t="shared" si="106"/>
        <v>28_Slv 23</v>
      </c>
      <c r="AQ57" s="36">
        <f t="shared" si="107"/>
        <v>8870.35</v>
      </c>
      <c r="AR57" s="36">
        <f t="shared" si="108"/>
        <v>-2.86</v>
      </c>
      <c r="AS57" s="36">
        <f t="shared" si="109"/>
        <v>-51.018000000000001</v>
      </c>
      <c r="AT57" s="36">
        <f t="shared" si="110"/>
        <v>-5.33</v>
      </c>
      <c r="AU57" s="36">
        <f t="shared" si="111"/>
        <v>112.846</v>
      </c>
      <c r="AV57" s="36">
        <f t="shared" si="112"/>
        <v>0</v>
      </c>
      <c r="AW57" s="43">
        <f t="shared" si="156"/>
        <v>1</v>
      </c>
      <c r="BA57" s="13" t="s">
        <v>97</v>
      </c>
      <c r="BB57" s="12">
        <f t="shared" si="159"/>
        <v>1.3</v>
      </c>
      <c r="BC57" s="7"/>
      <c r="BD57" s="7"/>
      <c r="BE57" s="7"/>
      <c r="BI57" s="4">
        <f t="shared" si="157"/>
        <v>12</v>
      </c>
      <c r="BJ57" s="8" t="str">
        <f t="shared" si="114"/>
        <v>28_Slv 23</v>
      </c>
      <c r="BK57" s="11">
        <f t="shared" si="115"/>
        <v>12</v>
      </c>
      <c r="BL57" s="11" t="str">
        <f t="shared" si="116"/>
        <v>Plinto_01</v>
      </c>
      <c r="BM57" s="11">
        <f t="shared" si="117"/>
        <v>28</v>
      </c>
      <c r="BN57" s="11" t="str">
        <f t="shared" si="118"/>
        <v>Slv 23</v>
      </c>
      <c r="BO57" s="11">
        <f t="shared" si="119"/>
        <v>-6886.95</v>
      </c>
      <c r="BP57" s="11">
        <f t="shared" si="120"/>
        <v>5.33</v>
      </c>
      <c r="BQ57" s="11">
        <f t="shared" si="121"/>
        <v>2.86</v>
      </c>
      <c r="BR57" s="11">
        <f t="shared" si="122"/>
        <v>0</v>
      </c>
      <c r="BS57" s="11">
        <f t="shared" si="123"/>
        <v>-45.87</v>
      </c>
      <c r="BT57" s="11">
        <f t="shared" si="124"/>
        <v>-122.44</v>
      </c>
      <c r="BU57" s="10" t="str">
        <f t="shared" si="125"/>
        <v>SLV</v>
      </c>
      <c r="BW57" s="7" t="str">
        <f t="shared" si="126"/>
        <v>Slv 23</v>
      </c>
      <c r="BX57" s="7" t="str">
        <f t="shared" si="127"/>
        <v>SLV</v>
      </c>
      <c r="CA57" s="9" t="s">
        <v>3</v>
      </c>
      <c r="CB57" s="84" t="str">
        <f>IF(BJ40="GSA",CB46,IF(BJ40="MIDAS",CB51))</f>
        <v>Fx</v>
      </c>
      <c r="CC57" s="84" t="str">
        <f>IF(BJ40="GSA",CC46,IF(BJ40="MIDAS",CC51))</f>
        <v>Fz</v>
      </c>
      <c r="CD57" s="84" t="str">
        <f>IF(BJ40="GSA",CD46,IF(BJ40="MIDAS",CD51))</f>
        <v>Myy</v>
      </c>
      <c r="CE57" s="84" t="str">
        <f>IF(BJ40="GSA",CE46,IF(BJ40="MIDAS",CE51))</f>
        <v>Fy</v>
      </c>
      <c r="CF57" s="84" t="str">
        <f>IF(BJ40="GSA",CF46,IF(BJ40="MIDAS",CF51))</f>
        <v>Mzz</v>
      </c>
      <c r="CG57" s="84" t="str">
        <f>IF(BJ40="GSA",CG46,IF(BJ40="MIDAS",CG51))</f>
        <v>Mxx</v>
      </c>
      <c r="CJ57" s="4">
        <f t="shared" si="128"/>
        <v>12</v>
      </c>
      <c r="CK57" s="4" t="str">
        <f t="shared" si="129"/>
        <v>28_Slv 23</v>
      </c>
      <c r="CL57" s="4">
        <f t="shared" si="130"/>
        <v>12</v>
      </c>
      <c r="CM57" s="4" t="str">
        <f t="shared" si="131"/>
        <v>Plinto_01</v>
      </c>
      <c r="CN57" s="4">
        <f t="shared" si="132"/>
        <v>28</v>
      </c>
      <c r="CO57" s="4" t="str">
        <f t="shared" si="133"/>
        <v>Slv 23</v>
      </c>
      <c r="CP57" s="84">
        <f>INDEX(BO46:BT237,MATCH(CK57,BJ46:BJ237,0),MATCH(CK41,BO45:BT45,0))*CK40</f>
        <v>6886.95</v>
      </c>
      <c r="CQ57" s="84">
        <f>INDEX(BP46:BU237,MATCH(CL57,BK46:BK237,0),MATCH(CL41,BP45:BU45,0))*CL40</f>
        <v>-2.86</v>
      </c>
      <c r="CR57" s="84">
        <f>INDEX(BO46:BT237,MATCH(CK57,BJ46:$BJ237,0),MATCH(CM41,BO45:BT45,0))*CM40</f>
        <v>-45.87</v>
      </c>
      <c r="CS57" s="84">
        <f>INDEX(BO46:BT237,MATCH(CK57,BJ46:BJ237,0),MATCH(CN41,BO45:BT45,0))*CN40</f>
        <v>-5.33</v>
      </c>
      <c r="CT57" s="84">
        <f>INDEX(BO46:BT237,MATCH(CK57,BJ46:BJ237,0),MATCH(CO41,BO45:BT45,0))*CO40</f>
        <v>122.44</v>
      </c>
      <c r="CU57" s="84">
        <f>INDEX(BO46:BT237,MATCH(CK57,BJ46:BJ237,0),MATCH(CP41,BO45:BT45,0))*CP40</f>
        <v>0</v>
      </c>
      <c r="CV57" s="4" t="str">
        <f t="shared" si="134"/>
        <v>SLV</v>
      </c>
      <c r="CY57" s="4">
        <f t="shared" si="135"/>
        <v>12</v>
      </c>
      <c r="CZ57" s="4" t="str">
        <f t="shared" si="136"/>
        <v>28_Slv 23</v>
      </c>
      <c r="DA57" s="4">
        <f t="shared" si="137"/>
        <v>12</v>
      </c>
      <c r="DB57" s="4" t="str">
        <f t="shared" si="138"/>
        <v>Plinto_01</v>
      </c>
      <c r="DC57" s="4">
        <f t="shared" si="139"/>
        <v>28</v>
      </c>
      <c r="DD57" s="4" t="str">
        <f t="shared" si="140"/>
        <v>Slv 23</v>
      </c>
      <c r="DE57" s="4">
        <f>BG46</f>
        <v>1003.5</v>
      </c>
      <c r="DF57" s="54">
        <f>BC46</f>
        <v>1.8</v>
      </c>
      <c r="DG57" s="54">
        <f>BD46</f>
        <v>11.9</v>
      </c>
      <c r="DH57" s="54">
        <f>BE46</f>
        <v>12</v>
      </c>
      <c r="DI57" s="54">
        <f>BF46</f>
        <v>41</v>
      </c>
      <c r="DJ57" s="85">
        <f>IF(DS57="SLU",BB55,BB56)</f>
        <v>1</v>
      </c>
      <c r="DK57" s="85">
        <f>IF(DS57="SLU",BB57,BB58)</f>
        <v>1</v>
      </c>
      <c r="DL57" s="85">
        <f>IF(DS57="SLU",BB59,BB60)</f>
        <v>1</v>
      </c>
      <c r="DM57" s="8">
        <f t="shared" si="141"/>
        <v>8870.35</v>
      </c>
      <c r="DN57" s="8">
        <f t="shared" si="142"/>
        <v>-2.86</v>
      </c>
      <c r="DO57" s="8">
        <f t="shared" si="143"/>
        <v>-51.018000000000001</v>
      </c>
      <c r="DP57" s="8">
        <f t="shared" si="144"/>
        <v>-5.33</v>
      </c>
      <c r="DQ57" s="8">
        <f t="shared" si="145"/>
        <v>112.846</v>
      </c>
      <c r="DR57" s="8">
        <f t="shared" si="146"/>
        <v>0</v>
      </c>
      <c r="DS57" s="4" t="str">
        <f t="shared" si="147"/>
        <v>SLV</v>
      </c>
      <c r="DV57" s="4">
        <f t="shared" si="148"/>
        <v>12</v>
      </c>
      <c r="DW57" s="4" t="str">
        <f t="shared" si="149"/>
        <v>28_Slv 23</v>
      </c>
      <c r="DX57" s="4">
        <f t="shared" si="150"/>
        <v>12</v>
      </c>
      <c r="DY57" s="4" t="str">
        <f t="shared" si="151"/>
        <v>Plinto_01</v>
      </c>
      <c r="DZ57" s="4">
        <f t="shared" si="152"/>
        <v>28</v>
      </c>
      <c r="EA57" s="4" t="str">
        <f t="shared" si="153"/>
        <v>Slv 23</v>
      </c>
      <c r="EB57" s="83">
        <f t="shared" si="154"/>
        <v>8870.35</v>
      </c>
      <c r="EC57" s="83">
        <f>DN57*BB61</f>
        <v>-2.86</v>
      </c>
      <c r="ED57" s="83">
        <f>DO57*BB61</f>
        <v>-51.018000000000001</v>
      </c>
      <c r="EE57" s="83">
        <f>DP57*BB61</f>
        <v>-5.33</v>
      </c>
      <c r="EF57" s="83">
        <f>DQ57*BB61</f>
        <v>112.846</v>
      </c>
      <c r="EG57" s="83">
        <f>DR57*BB61</f>
        <v>0</v>
      </c>
    </row>
    <row r="58" spans="9:137" x14ac:dyDescent="0.45">
      <c r="I58" s="13" t="s">
        <v>96</v>
      </c>
      <c r="J58" s="52">
        <v>1</v>
      </c>
      <c r="K58" s="7"/>
      <c r="L58" s="7"/>
      <c r="M58" s="7"/>
      <c r="N58" s="7"/>
      <c r="O58" s="7"/>
      <c r="AE58" s="4"/>
      <c r="BA58" s="13" t="s">
        <v>96</v>
      </c>
      <c r="BB58" s="12">
        <f t="shared" si="159"/>
        <v>1</v>
      </c>
      <c r="BC58" s="7"/>
      <c r="BD58" s="7"/>
      <c r="BE58" s="7"/>
      <c r="BU58" s="4"/>
      <c r="BZ58" s="4"/>
    </row>
    <row r="59" spans="9:137" x14ac:dyDescent="0.45">
      <c r="I59" s="13" t="s">
        <v>95</v>
      </c>
      <c r="J59" s="52">
        <v>1.5</v>
      </c>
      <c r="K59" s="7"/>
      <c r="L59" s="7"/>
      <c r="M59" s="7"/>
      <c r="N59" s="7"/>
      <c r="O59" s="7"/>
      <c r="AE59" s="4"/>
      <c r="BA59" s="13" t="s">
        <v>95</v>
      </c>
      <c r="BB59" s="12">
        <f t="shared" si="159"/>
        <v>1.5</v>
      </c>
      <c r="BC59" s="7"/>
      <c r="BD59" s="7"/>
      <c r="BE59" s="7"/>
      <c r="BU59" s="4"/>
      <c r="BZ59" s="4"/>
    </row>
    <row r="60" spans="9:137" x14ac:dyDescent="0.45">
      <c r="I60" s="13" t="s">
        <v>94</v>
      </c>
      <c r="J60" s="52">
        <v>1</v>
      </c>
      <c r="K60" s="7"/>
      <c r="L60" s="7"/>
      <c r="M60" s="7"/>
      <c r="N60" s="7"/>
      <c r="O60" s="7"/>
      <c r="AE60" s="4"/>
      <c r="AR60" s="35"/>
      <c r="BA60" s="13" t="s">
        <v>94</v>
      </c>
      <c r="BB60" s="12">
        <f t="shared" si="159"/>
        <v>1</v>
      </c>
      <c r="BC60" s="7"/>
      <c r="BD60" s="7"/>
      <c r="BE60" s="7"/>
      <c r="BU60" s="4"/>
      <c r="BZ60" s="4"/>
    </row>
    <row r="61" spans="9:137" x14ac:dyDescent="0.45">
      <c r="I61" s="13" t="s">
        <v>165</v>
      </c>
      <c r="J61" s="52">
        <v>1</v>
      </c>
      <c r="K61" s="7"/>
      <c r="L61" s="7"/>
      <c r="M61" s="7"/>
      <c r="N61" s="7"/>
      <c r="O61" s="7"/>
      <c r="AE61" s="4"/>
      <c r="BA61" s="13" t="s">
        <v>165</v>
      </c>
      <c r="BB61" s="12">
        <f t="shared" si="159"/>
        <v>1</v>
      </c>
      <c r="BC61" s="7"/>
      <c r="BD61" s="7"/>
      <c r="BE61" s="7"/>
      <c r="BU61" s="4"/>
      <c r="BZ61" s="4"/>
    </row>
    <row r="62" spans="9:137" x14ac:dyDescent="0.45">
      <c r="I62" s="7"/>
      <c r="J62" s="7"/>
      <c r="K62" s="7"/>
      <c r="L62" s="7"/>
      <c r="M62" s="7"/>
      <c r="N62" s="7"/>
      <c r="O62" s="7"/>
      <c r="AE62" s="4"/>
      <c r="BA62" s="7"/>
      <c r="BB62" s="7"/>
      <c r="BC62" s="7"/>
      <c r="BD62" s="7"/>
      <c r="BE62" s="7"/>
      <c r="BU62" s="4"/>
      <c r="BZ62" s="4"/>
    </row>
    <row r="63" spans="9:137" x14ac:dyDescent="0.45">
      <c r="I63" s="7"/>
      <c r="J63" s="7"/>
      <c r="K63" s="7"/>
      <c r="L63" s="7"/>
      <c r="M63" s="7"/>
      <c r="N63" s="7"/>
      <c r="O63" s="7"/>
      <c r="AE63" s="4"/>
      <c r="BA63" s="7"/>
      <c r="BB63" s="7"/>
      <c r="BC63" s="7"/>
      <c r="BD63" s="7"/>
      <c r="BE63" s="7"/>
      <c r="BU63" s="4"/>
      <c r="BZ63" s="4"/>
    </row>
    <row r="64" spans="9:137" x14ac:dyDescent="0.45">
      <c r="I64" s="7"/>
      <c r="J64" s="7"/>
      <c r="K64" s="7"/>
      <c r="L64" s="7"/>
      <c r="M64" s="7"/>
      <c r="N64" s="7"/>
      <c r="O64" s="7"/>
      <c r="AE64" s="4"/>
      <c r="BA64" s="7"/>
      <c r="BB64" s="7"/>
      <c r="BC64" s="7"/>
      <c r="BD64" s="7"/>
      <c r="BE64" s="7"/>
      <c r="BU64" s="4"/>
      <c r="BZ64" s="4"/>
    </row>
    <row r="65" spans="7:139" x14ac:dyDescent="0.45">
      <c r="I65" s="70" t="s">
        <v>176</v>
      </c>
      <c r="J65" s="52">
        <v>1</v>
      </c>
      <c r="K65" s="7"/>
      <c r="L65" s="7"/>
      <c r="M65" s="7"/>
      <c r="N65" s="7"/>
      <c r="O65" s="7"/>
      <c r="AE65" s="4"/>
      <c r="BA65" s="7"/>
      <c r="BB65" s="7"/>
      <c r="BC65" s="7"/>
      <c r="BD65" s="7"/>
      <c r="BE65" s="7"/>
      <c r="BU65" s="4"/>
      <c r="BZ65" s="4"/>
    </row>
    <row r="66" spans="7:139" x14ac:dyDescent="0.45">
      <c r="I66" s="7"/>
      <c r="J66" s="7"/>
      <c r="K66" s="7"/>
      <c r="L66" s="7"/>
      <c r="M66" s="7"/>
      <c r="N66" s="7"/>
      <c r="O66" s="7"/>
      <c r="AE66" s="4"/>
      <c r="BA66" s="7"/>
      <c r="BB66" s="7"/>
      <c r="BC66" s="7"/>
      <c r="BD66" s="7"/>
      <c r="BE66" s="7"/>
      <c r="BU66" s="4"/>
      <c r="BZ66" s="4"/>
    </row>
    <row r="67" spans="7:139" x14ac:dyDescent="0.45">
      <c r="L67" s="7"/>
      <c r="M67" s="7"/>
      <c r="N67" s="7"/>
      <c r="O67" s="7"/>
      <c r="AE67" s="4"/>
      <c r="BA67" s="7"/>
      <c r="BB67" s="7"/>
      <c r="BC67" s="7"/>
      <c r="BD67" s="7"/>
      <c r="BE67" s="7"/>
      <c r="BU67" s="4"/>
      <c r="BZ67" s="4"/>
    </row>
    <row r="68" spans="7:139" x14ac:dyDescent="0.45">
      <c r="G68" s="75"/>
      <c r="H68" s="71"/>
      <c r="I68" s="71"/>
      <c r="J68" s="71"/>
      <c r="K68" s="71"/>
      <c r="L68" s="72"/>
      <c r="M68" s="72"/>
      <c r="N68" s="72"/>
      <c r="O68" s="72"/>
      <c r="P68" s="71"/>
      <c r="Q68" s="71"/>
      <c r="R68" s="71"/>
      <c r="S68" s="71"/>
      <c r="T68" s="71"/>
      <c r="U68" s="71"/>
      <c r="V68" s="71"/>
      <c r="W68" s="71"/>
      <c r="X68" s="71"/>
      <c r="Y68" s="71"/>
      <c r="Z68" s="71"/>
      <c r="AA68" s="71"/>
      <c r="AB68" s="71"/>
      <c r="AC68" s="71"/>
      <c r="AD68" s="71"/>
      <c r="AE68" s="71"/>
      <c r="AF68" s="71"/>
      <c r="AG68" s="71"/>
      <c r="AH68" s="71"/>
      <c r="AI68" s="71"/>
      <c r="AJ68" s="71"/>
      <c r="AK68" s="71"/>
      <c r="AL68" s="71"/>
      <c r="AM68" s="73"/>
      <c r="AN68" s="74"/>
      <c r="AO68" s="71"/>
      <c r="AP68" s="71"/>
      <c r="AQ68" s="71"/>
      <c r="AR68" s="71"/>
      <c r="AS68" s="71"/>
      <c r="AT68" s="71"/>
      <c r="AU68" s="71"/>
      <c r="AV68" s="71"/>
      <c r="AW68" s="71"/>
      <c r="AX68" s="74"/>
      <c r="AY68" s="75"/>
      <c r="AZ68" s="71"/>
      <c r="BA68" s="72"/>
      <c r="BB68" s="72"/>
      <c r="BC68" s="72"/>
      <c r="BD68" s="72"/>
      <c r="BE68" s="72"/>
      <c r="BF68" s="74"/>
      <c r="BG68" s="71"/>
      <c r="BH68" s="71"/>
      <c r="BI68" s="71"/>
      <c r="BJ68" s="71"/>
      <c r="BK68" s="71"/>
      <c r="BL68" s="71"/>
      <c r="BM68" s="71"/>
      <c r="BN68" s="71"/>
      <c r="BO68" s="71"/>
      <c r="BP68" s="71"/>
      <c r="BQ68" s="71"/>
      <c r="BR68" s="71"/>
      <c r="BS68" s="71"/>
      <c r="BT68" s="71"/>
      <c r="BU68" s="71"/>
      <c r="BV68" s="74"/>
      <c r="BW68" s="71"/>
      <c r="BX68" s="71"/>
      <c r="BY68" s="71"/>
      <c r="BZ68" s="71"/>
      <c r="CA68" s="71"/>
      <c r="CB68" s="71"/>
      <c r="CC68" s="71"/>
      <c r="CD68" s="71"/>
      <c r="CE68" s="71"/>
      <c r="CF68" s="71"/>
      <c r="CG68" s="71"/>
      <c r="CH68" s="73"/>
      <c r="CI68" s="71"/>
      <c r="CJ68" s="71"/>
      <c r="CK68" s="71"/>
      <c r="CL68" s="71"/>
      <c r="CM68" s="71"/>
      <c r="CN68" s="71"/>
      <c r="CO68" s="71"/>
      <c r="CP68" s="71"/>
      <c r="CQ68" s="71"/>
      <c r="CR68" s="71"/>
      <c r="CS68" s="71"/>
      <c r="CT68" s="71"/>
      <c r="CU68" s="71"/>
      <c r="CV68" s="71"/>
      <c r="CW68" s="76"/>
      <c r="CX68" s="71"/>
      <c r="CY68" s="71"/>
      <c r="CZ68" s="71"/>
      <c r="DA68" s="71"/>
      <c r="DB68" s="71"/>
      <c r="DC68" s="71"/>
      <c r="DD68" s="71"/>
      <c r="DE68" s="71"/>
      <c r="DF68" s="71"/>
      <c r="DG68" s="71"/>
      <c r="DH68" s="71"/>
      <c r="DI68" s="71"/>
      <c r="DJ68" s="71"/>
      <c r="DK68" s="71"/>
      <c r="DL68" s="71"/>
      <c r="DM68" s="71"/>
      <c r="DN68" s="71"/>
      <c r="DO68" s="71"/>
      <c r="DP68" s="71"/>
      <c r="DQ68" s="71"/>
      <c r="DR68" s="71"/>
      <c r="DS68" s="71"/>
      <c r="DT68" s="76"/>
      <c r="DU68" s="71"/>
      <c r="DV68" s="71"/>
      <c r="DW68" s="71"/>
      <c r="DX68" s="71"/>
      <c r="DY68" s="71"/>
      <c r="DZ68" s="71"/>
      <c r="EA68" s="71"/>
      <c r="EB68" s="71"/>
      <c r="EC68" s="71"/>
      <c r="ED68" s="71"/>
      <c r="EE68" s="71"/>
      <c r="EF68" s="71"/>
      <c r="EG68" s="71"/>
      <c r="EH68" s="71"/>
      <c r="EI68" s="75"/>
    </row>
    <row r="69" spans="7:139" ht="19.8" x14ac:dyDescent="0.45">
      <c r="G69" s="78" t="s">
        <v>188</v>
      </c>
      <c r="I69" s="26"/>
      <c r="T69" s="26"/>
      <c r="BA69" s="26"/>
      <c r="BN69" s="26"/>
    </row>
    <row r="70" spans="7:139" x14ac:dyDescent="0.45">
      <c r="I70" s="17" t="s">
        <v>177</v>
      </c>
      <c r="AO70" s="17" t="s">
        <v>175</v>
      </c>
      <c r="BA70" s="17" t="s">
        <v>173</v>
      </c>
      <c r="CJ70" s="17" t="s">
        <v>171</v>
      </c>
      <c r="CY70" s="17" t="s">
        <v>172</v>
      </c>
      <c r="DV70" s="17" t="s">
        <v>174</v>
      </c>
    </row>
    <row r="71" spans="7:139" x14ac:dyDescent="0.45">
      <c r="CW71" s="28"/>
      <c r="DT71" s="28"/>
    </row>
    <row r="72" spans="7:139" x14ac:dyDescent="0.45">
      <c r="I72" s="17" t="s">
        <v>157</v>
      </c>
      <c r="Q72" s="17" t="s">
        <v>162</v>
      </c>
      <c r="AB72" s="17" t="s">
        <v>166</v>
      </c>
      <c r="AF72" s="17" t="s">
        <v>168</v>
      </c>
      <c r="AG72" s="18"/>
      <c r="AH72" s="18"/>
      <c r="AI72" s="18"/>
      <c r="AJ72" s="18"/>
      <c r="AP72"/>
      <c r="AQ72"/>
      <c r="AR72"/>
      <c r="BA72" s="17" t="s">
        <v>179</v>
      </c>
      <c r="BI72" s="17" t="s">
        <v>181</v>
      </c>
      <c r="BW72" s="17" t="s">
        <v>166</v>
      </c>
      <c r="CA72" s="17" t="s">
        <v>183</v>
      </c>
      <c r="CB72" s="18"/>
      <c r="CC72" s="18"/>
      <c r="CD72" s="18"/>
      <c r="CE72" s="18"/>
      <c r="CJ72" s="17" t="s">
        <v>184</v>
      </c>
      <c r="CW72" s="28"/>
      <c r="DT72" s="28"/>
    </row>
    <row r="73" spans="7:139" x14ac:dyDescent="0.45">
      <c r="I73" s="18"/>
      <c r="P73" s="27"/>
      <c r="R73" s="27"/>
      <c r="BA73" s="18"/>
      <c r="BH73" s="27"/>
      <c r="BI73" s="18"/>
      <c r="CJ73" s="4" t="s">
        <v>12</v>
      </c>
      <c r="CK73" s="16" t="s">
        <v>11</v>
      </c>
      <c r="CL73" s="16" t="s">
        <v>10</v>
      </c>
      <c r="CM73" s="16" t="s">
        <v>9</v>
      </c>
      <c r="CN73" s="16" t="s">
        <v>8</v>
      </c>
      <c r="CO73" s="16" t="s">
        <v>7</v>
      </c>
      <c r="CP73" s="16" t="s">
        <v>6</v>
      </c>
    </row>
    <row r="74" spans="7:139" x14ac:dyDescent="0.45">
      <c r="I74" s="17" t="s">
        <v>158</v>
      </c>
      <c r="Q74" s="17" t="s">
        <v>182</v>
      </c>
      <c r="R74" s="42" t="s">
        <v>113</v>
      </c>
      <c r="BA74" s="17" t="s">
        <v>42</v>
      </c>
      <c r="BI74" s="17" t="s">
        <v>182</v>
      </c>
      <c r="BJ74" s="11" t="str">
        <f>R74</f>
        <v>MIDAS</v>
      </c>
      <c r="BK74" s="26"/>
      <c r="CK74" s="4">
        <f t="shared" ref="CK74:CK75" si="160">CB90</f>
        <v>-1</v>
      </c>
      <c r="CL74" s="4">
        <f t="shared" ref="CL74:CL75" si="161">CC90</f>
        <v>-1</v>
      </c>
      <c r="CM74" s="4">
        <f t="shared" ref="CM74:CM75" si="162">CD90</f>
        <v>1</v>
      </c>
      <c r="CN74" s="4">
        <f t="shared" ref="CN74:CN75" si="163">CE90</f>
        <v>-1</v>
      </c>
      <c r="CO74" s="4">
        <f t="shared" ref="CO74:CO75" si="164">CF90</f>
        <v>-1</v>
      </c>
      <c r="CP74" s="4">
        <f t="shared" ref="CP74:CP75" si="165">CG90</f>
        <v>-1</v>
      </c>
      <c r="CR74" s="26"/>
    </row>
    <row r="75" spans="7:139" ht="15.6" x14ac:dyDescent="0.45">
      <c r="I75" s="9" t="s">
        <v>41</v>
      </c>
      <c r="J75" s="42">
        <v>25</v>
      </c>
      <c r="BA75" s="9" t="s">
        <v>41</v>
      </c>
      <c r="BB75" s="7">
        <f>J75</f>
        <v>25</v>
      </c>
      <c r="CJ75" s="4" t="s">
        <v>3</v>
      </c>
      <c r="CK75" s="4" t="str">
        <f t="shared" si="160"/>
        <v>Fx</v>
      </c>
      <c r="CL75" s="4" t="str">
        <f t="shared" si="161"/>
        <v>Fz</v>
      </c>
      <c r="CM75" s="4" t="str">
        <f t="shared" si="162"/>
        <v>Myy</v>
      </c>
      <c r="CN75" s="4" t="str">
        <f t="shared" si="163"/>
        <v>Fy</v>
      </c>
      <c r="CO75" s="4" t="str">
        <f t="shared" si="164"/>
        <v>Mzz</v>
      </c>
      <c r="CP75" s="4" t="str">
        <f t="shared" si="165"/>
        <v>Mxx</v>
      </c>
      <c r="DX75" s="25"/>
      <c r="DY75" s="25"/>
      <c r="DZ75" s="25"/>
      <c r="EA75" s="25"/>
    </row>
    <row r="76" spans="7:139" x14ac:dyDescent="0.45">
      <c r="Q76" s="41" t="s">
        <v>178</v>
      </c>
      <c r="CJ76" s="18"/>
    </row>
    <row r="77" spans="7:139" x14ac:dyDescent="0.45">
      <c r="S77" s="17"/>
      <c r="U77" s="7"/>
      <c r="V77" s="7"/>
      <c r="W77" s="7"/>
      <c r="X77" s="7"/>
      <c r="Y77" s="7"/>
      <c r="Z77" s="7"/>
      <c r="AB77" s="17"/>
      <c r="AF77" s="17" t="s">
        <v>169</v>
      </c>
      <c r="AP77" s="26"/>
      <c r="BK77" s="24"/>
      <c r="BO77" s="7"/>
      <c r="BP77" s="7"/>
      <c r="BQ77" s="7"/>
      <c r="BR77" s="7"/>
      <c r="BS77" s="7"/>
      <c r="BT77" s="7"/>
      <c r="BW77" s="17"/>
      <c r="CA77" s="17" t="s">
        <v>169</v>
      </c>
      <c r="CJ77" s="18"/>
      <c r="DV77" s="17" t="s">
        <v>79</v>
      </c>
      <c r="DW77" s="43" t="s">
        <v>80</v>
      </c>
      <c r="EC77" s="4" t="s">
        <v>40</v>
      </c>
      <c r="ED77" s="4" t="s">
        <v>39</v>
      </c>
      <c r="EE77" s="4" t="s">
        <v>38</v>
      </c>
      <c r="EF77" s="4" t="s">
        <v>37</v>
      </c>
      <c r="EG77" s="4" t="s">
        <v>36</v>
      </c>
    </row>
    <row r="78" spans="7:139" ht="15.6" x14ac:dyDescent="0.45">
      <c r="I78" s="17" t="s">
        <v>160</v>
      </c>
      <c r="Q78" s="13" t="s">
        <v>73</v>
      </c>
      <c r="R78" s="13" t="s">
        <v>159</v>
      </c>
      <c r="S78" s="13" t="s">
        <v>32</v>
      </c>
      <c r="T78" s="13" t="s">
        <v>31</v>
      </c>
      <c r="U78" s="22" t="s">
        <v>30</v>
      </c>
      <c r="V78" s="22" t="s">
        <v>30</v>
      </c>
      <c r="W78" s="22" t="s">
        <v>30</v>
      </c>
      <c r="X78" s="22" t="s">
        <v>29</v>
      </c>
      <c r="Y78" s="22" t="s">
        <v>29</v>
      </c>
      <c r="Z78" s="22" t="s">
        <v>29</v>
      </c>
      <c r="AB78" s="13" t="s">
        <v>31</v>
      </c>
      <c r="AC78" s="13" t="s">
        <v>167</v>
      </c>
      <c r="AF78" s="13" t="s">
        <v>12</v>
      </c>
      <c r="AG78" s="16" t="s">
        <v>11</v>
      </c>
      <c r="AH78" s="16" t="s">
        <v>10</v>
      </c>
      <c r="AI78" s="16" t="s">
        <v>9</v>
      </c>
      <c r="AJ78" s="16" t="s">
        <v>8</v>
      </c>
      <c r="AK78" s="16" t="s">
        <v>7</v>
      </c>
      <c r="AL78" s="16" t="s">
        <v>6</v>
      </c>
      <c r="AO78" s="13" t="s">
        <v>76</v>
      </c>
      <c r="AP78" s="13" t="s">
        <v>74</v>
      </c>
      <c r="AQ78" s="22" t="s">
        <v>30</v>
      </c>
      <c r="AR78" s="22" t="s">
        <v>30</v>
      </c>
      <c r="AS78" s="22" t="s">
        <v>30</v>
      </c>
      <c r="AT78" s="22" t="s">
        <v>29</v>
      </c>
      <c r="AU78" s="22" t="s">
        <v>29</v>
      </c>
      <c r="AV78" s="22" t="s">
        <v>29</v>
      </c>
      <c r="AW78" s="13" t="s">
        <v>43</v>
      </c>
      <c r="BA78" s="17" t="s">
        <v>160</v>
      </c>
      <c r="BI78" s="13" t="s">
        <v>73</v>
      </c>
      <c r="BJ78" s="13" t="s">
        <v>74</v>
      </c>
      <c r="BK78" s="13"/>
      <c r="BL78" s="13" t="s">
        <v>159</v>
      </c>
      <c r="BM78" s="13" t="s">
        <v>32</v>
      </c>
      <c r="BN78" s="13" t="s">
        <v>31</v>
      </c>
      <c r="BO78" s="22" t="s">
        <v>30</v>
      </c>
      <c r="BP78" s="22" t="s">
        <v>30</v>
      </c>
      <c r="BQ78" s="22" t="s">
        <v>30</v>
      </c>
      <c r="BR78" s="22" t="s">
        <v>29</v>
      </c>
      <c r="BS78" s="22" t="s">
        <v>29</v>
      </c>
      <c r="BT78" s="22" t="s">
        <v>29</v>
      </c>
      <c r="BU78" s="13" t="s">
        <v>167</v>
      </c>
      <c r="BW78" s="13" t="s">
        <v>31</v>
      </c>
      <c r="BX78" s="13" t="s">
        <v>167</v>
      </c>
      <c r="CA78" s="9" t="s">
        <v>12</v>
      </c>
      <c r="CB78" s="16" t="s">
        <v>11</v>
      </c>
      <c r="CC78" s="16" t="s">
        <v>10</v>
      </c>
      <c r="CD78" s="16" t="s">
        <v>9</v>
      </c>
      <c r="CE78" s="16" t="s">
        <v>8</v>
      </c>
      <c r="CF78" s="16" t="s">
        <v>7</v>
      </c>
      <c r="CG78" s="16" t="s">
        <v>6</v>
      </c>
      <c r="CJ78" s="13" t="s">
        <v>73</v>
      </c>
      <c r="CK78" s="13" t="s">
        <v>74</v>
      </c>
      <c r="CL78" s="13"/>
      <c r="CM78" s="13" t="s">
        <v>159</v>
      </c>
      <c r="CN78" s="13" t="s">
        <v>32</v>
      </c>
      <c r="CO78" s="13" t="s">
        <v>31</v>
      </c>
      <c r="CP78" s="22" t="s">
        <v>30</v>
      </c>
      <c r="CQ78" s="22" t="s">
        <v>30</v>
      </c>
      <c r="CR78" s="22" t="s">
        <v>30</v>
      </c>
      <c r="CS78" s="22" t="s">
        <v>29</v>
      </c>
      <c r="CT78" s="22" t="s">
        <v>29</v>
      </c>
      <c r="CU78" s="22" t="s">
        <v>29</v>
      </c>
      <c r="CV78" s="13" t="s">
        <v>167</v>
      </c>
      <c r="CY78" s="13" t="s">
        <v>73</v>
      </c>
      <c r="CZ78" s="13" t="s">
        <v>74</v>
      </c>
      <c r="DA78" s="13"/>
      <c r="DB78" s="13" t="s">
        <v>159</v>
      </c>
      <c r="DC78" s="13" t="s">
        <v>32</v>
      </c>
      <c r="DD78" s="13" t="s">
        <v>31</v>
      </c>
      <c r="DE78" s="13" t="s">
        <v>34</v>
      </c>
      <c r="DF78" s="13" t="s">
        <v>33</v>
      </c>
      <c r="DG78" s="13" t="s">
        <v>112</v>
      </c>
      <c r="DH78" s="13" t="s">
        <v>112</v>
      </c>
      <c r="DI78" s="13" t="s">
        <v>111</v>
      </c>
      <c r="DJ78" s="13" t="s">
        <v>35</v>
      </c>
      <c r="DK78" s="13" t="s">
        <v>35</v>
      </c>
      <c r="DL78" s="13" t="s">
        <v>35</v>
      </c>
      <c r="DM78" s="22" t="s">
        <v>30</v>
      </c>
      <c r="DN78" s="22" t="s">
        <v>30</v>
      </c>
      <c r="DO78" s="22" t="s">
        <v>30</v>
      </c>
      <c r="DP78" s="22" t="s">
        <v>29</v>
      </c>
      <c r="DQ78" s="22" t="s">
        <v>29</v>
      </c>
      <c r="DR78" s="22" t="s">
        <v>29</v>
      </c>
      <c r="DS78" s="13" t="s">
        <v>167</v>
      </c>
      <c r="DV78" s="13" t="s">
        <v>76</v>
      </c>
      <c r="DW78" s="13" t="s">
        <v>74</v>
      </c>
      <c r="DX78" s="13"/>
      <c r="DY78" s="13" t="s">
        <v>159</v>
      </c>
      <c r="DZ78" s="13" t="s">
        <v>32</v>
      </c>
      <c r="EA78" s="13" t="s">
        <v>31</v>
      </c>
      <c r="EB78" s="22" t="s">
        <v>30</v>
      </c>
      <c r="EC78" s="22" t="s">
        <v>30</v>
      </c>
      <c r="ED78" s="22" t="s">
        <v>30</v>
      </c>
      <c r="EE78" s="22" t="s">
        <v>29</v>
      </c>
      <c r="EF78" s="22" t="s">
        <v>29</v>
      </c>
      <c r="EG78" s="22" t="s">
        <v>29</v>
      </c>
    </row>
    <row r="79" spans="7:139" ht="15.6" x14ac:dyDescent="0.45">
      <c r="I79" s="23" t="s">
        <v>159</v>
      </c>
      <c r="J79" s="23" t="s">
        <v>28</v>
      </c>
      <c r="K79" s="23" t="s">
        <v>27</v>
      </c>
      <c r="L79" s="13" t="s">
        <v>110</v>
      </c>
      <c r="M79" s="13" t="s">
        <v>109</v>
      </c>
      <c r="N79" s="13" t="s">
        <v>161</v>
      </c>
      <c r="Q79" s="13"/>
      <c r="R79" s="13"/>
      <c r="S79" s="13"/>
      <c r="T79" s="13"/>
      <c r="U79" s="22" t="s">
        <v>10</v>
      </c>
      <c r="V79" s="22" t="s">
        <v>8</v>
      </c>
      <c r="W79" s="22" t="s">
        <v>11</v>
      </c>
      <c r="X79" s="22" t="s">
        <v>7</v>
      </c>
      <c r="Y79" s="22" t="s">
        <v>9</v>
      </c>
      <c r="Z79" s="22" t="s">
        <v>6</v>
      </c>
      <c r="AB79" s="13"/>
      <c r="AC79" s="13"/>
      <c r="AF79" s="13"/>
      <c r="AG79" s="15">
        <v>-1</v>
      </c>
      <c r="AH79" s="15">
        <v>1</v>
      </c>
      <c r="AI79" s="15">
        <v>-1</v>
      </c>
      <c r="AJ79" s="15">
        <v>1</v>
      </c>
      <c r="AK79" s="15">
        <v>1</v>
      </c>
      <c r="AL79" s="15">
        <v>-1</v>
      </c>
      <c r="AO79" s="13"/>
      <c r="AP79" s="13"/>
      <c r="AQ79" s="20" t="s">
        <v>20</v>
      </c>
      <c r="AR79" s="20" t="s">
        <v>19</v>
      </c>
      <c r="AS79" s="20" t="s">
        <v>17</v>
      </c>
      <c r="AT79" s="20" t="s">
        <v>18</v>
      </c>
      <c r="AU79" s="20" t="s">
        <v>17</v>
      </c>
      <c r="AV79" s="20" t="s">
        <v>16</v>
      </c>
      <c r="AW79" s="13"/>
      <c r="BA79" s="23" t="s">
        <v>159</v>
      </c>
      <c r="BB79" s="23" t="s">
        <v>28</v>
      </c>
      <c r="BC79" s="23" t="s">
        <v>27</v>
      </c>
      <c r="BD79" s="13" t="s">
        <v>110</v>
      </c>
      <c r="BE79" s="13" t="s">
        <v>109</v>
      </c>
      <c r="BF79" s="13" t="s">
        <v>161</v>
      </c>
      <c r="BG79" s="13" t="s">
        <v>26</v>
      </c>
      <c r="BI79" s="13"/>
      <c r="BJ79" s="13"/>
      <c r="BK79" s="13"/>
      <c r="BL79" s="13"/>
      <c r="BM79" s="13"/>
      <c r="BN79" s="13"/>
      <c r="BO79" s="22" t="s">
        <v>10</v>
      </c>
      <c r="BP79" s="22" t="s">
        <v>8</v>
      </c>
      <c r="BQ79" s="22" t="s">
        <v>11</v>
      </c>
      <c r="BR79" s="22" t="s">
        <v>7</v>
      </c>
      <c r="BS79" s="22" t="s">
        <v>9</v>
      </c>
      <c r="BT79" s="22" t="s">
        <v>6</v>
      </c>
      <c r="BU79" s="13"/>
      <c r="BW79" s="13"/>
      <c r="BX79" s="13"/>
      <c r="CA79" s="9"/>
      <c r="CB79" s="4">
        <f t="shared" ref="CB79:CG80" si="166">AG79</f>
        <v>-1</v>
      </c>
      <c r="CC79" s="4">
        <f t="shared" si="166"/>
        <v>1</v>
      </c>
      <c r="CD79" s="4">
        <f t="shared" si="166"/>
        <v>-1</v>
      </c>
      <c r="CE79" s="4">
        <f t="shared" si="166"/>
        <v>1</v>
      </c>
      <c r="CF79" s="4">
        <f t="shared" si="166"/>
        <v>1</v>
      </c>
      <c r="CG79" s="4">
        <f t="shared" si="166"/>
        <v>-1</v>
      </c>
      <c r="CJ79" s="13"/>
      <c r="CK79" s="13"/>
      <c r="CL79" s="13"/>
      <c r="CM79" s="13"/>
      <c r="CN79" s="13"/>
      <c r="CO79" s="13"/>
      <c r="CP79" s="16" t="s">
        <v>11</v>
      </c>
      <c r="CQ79" s="16" t="s">
        <v>10</v>
      </c>
      <c r="CR79" s="16" t="s">
        <v>9</v>
      </c>
      <c r="CS79" s="16" t="s">
        <v>8</v>
      </c>
      <c r="CT79" s="16" t="s">
        <v>7</v>
      </c>
      <c r="CU79" s="16" t="s">
        <v>6</v>
      </c>
      <c r="CV79" s="13"/>
      <c r="CY79" s="13"/>
      <c r="CZ79" s="13"/>
      <c r="DA79" s="13"/>
      <c r="DB79" s="13"/>
      <c r="DC79" s="13"/>
      <c r="DD79" s="13"/>
      <c r="DE79" s="13" t="s">
        <v>24</v>
      </c>
      <c r="DF79" s="13" t="s">
        <v>23</v>
      </c>
      <c r="DG79" s="13" t="s">
        <v>108</v>
      </c>
      <c r="DH79" s="13" t="s">
        <v>107</v>
      </c>
      <c r="DI79" s="13" t="s">
        <v>106</v>
      </c>
      <c r="DJ79" s="13" t="s">
        <v>25</v>
      </c>
      <c r="DK79" s="13" t="s">
        <v>105</v>
      </c>
      <c r="DL79" s="13" t="s">
        <v>104</v>
      </c>
      <c r="DM79" s="21" t="s">
        <v>103</v>
      </c>
      <c r="DN79" s="21" t="s">
        <v>10</v>
      </c>
      <c r="DO79" s="21" t="s">
        <v>22</v>
      </c>
      <c r="DP79" s="21" t="s">
        <v>8</v>
      </c>
      <c r="DQ79" s="21" t="s">
        <v>21</v>
      </c>
      <c r="DR79" s="21" t="s">
        <v>6</v>
      </c>
      <c r="DS79" s="13"/>
      <c r="DV79" s="13"/>
      <c r="DW79" s="13"/>
      <c r="DX79" s="13"/>
      <c r="DY79" s="13"/>
      <c r="DZ79" s="13"/>
      <c r="EA79" s="13"/>
      <c r="EB79" s="20" t="s">
        <v>20</v>
      </c>
      <c r="EC79" s="20" t="s">
        <v>19</v>
      </c>
      <c r="ED79" s="20" t="s">
        <v>17</v>
      </c>
      <c r="EE79" s="20" t="s">
        <v>18</v>
      </c>
      <c r="EF79" s="20" t="s">
        <v>17</v>
      </c>
      <c r="EG79" s="20" t="s">
        <v>16</v>
      </c>
    </row>
    <row r="80" spans="7:139" ht="15.6" x14ac:dyDescent="0.45">
      <c r="I80" s="14" t="s">
        <v>68</v>
      </c>
      <c r="J80" s="42">
        <v>22.3</v>
      </c>
      <c r="K80" s="56">
        <v>1.8</v>
      </c>
      <c r="L80" s="56">
        <v>11.9</v>
      </c>
      <c r="M80" s="42">
        <v>12</v>
      </c>
      <c r="N80" s="42">
        <v>41</v>
      </c>
      <c r="Q80" s="42">
        <v>1</v>
      </c>
      <c r="R80" s="82" t="str">
        <f>I80</f>
        <v>Plinto_01</v>
      </c>
      <c r="S80" s="42">
        <v>28</v>
      </c>
      <c r="T80" s="42" t="s">
        <v>101</v>
      </c>
      <c r="U80" s="42">
        <v>-6886.95</v>
      </c>
      <c r="V80" s="42">
        <v>-14.09</v>
      </c>
      <c r="W80" s="42">
        <v>-4.1500000000000004</v>
      </c>
      <c r="X80" s="42">
        <v>0</v>
      </c>
      <c r="Y80" s="42">
        <v>123.1</v>
      </c>
      <c r="Z80" s="42">
        <v>42.06</v>
      </c>
      <c r="AB80" s="82" t="str">
        <f>T80</f>
        <v>Slv 1</v>
      </c>
      <c r="AC80" s="42" t="s">
        <v>14</v>
      </c>
      <c r="AF80" s="13" t="s">
        <v>3</v>
      </c>
      <c r="AG80" s="15" t="s">
        <v>11</v>
      </c>
      <c r="AH80" s="15" t="s">
        <v>8</v>
      </c>
      <c r="AI80" s="15" t="s">
        <v>7</v>
      </c>
      <c r="AJ80" s="15" t="s">
        <v>10</v>
      </c>
      <c r="AK80" s="15" t="s">
        <v>9</v>
      </c>
      <c r="AL80" s="15" t="s">
        <v>6</v>
      </c>
      <c r="AO80" s="36">
        <f t="shared" ref="AO80:AO91" si="167">DV80</f>
        <v>1</v>
      </c>
      <c r="AP80" s="35" t="str">
        <f t="shared" ref="AP80:AP91" si="168">DW80</f>
        <v>28_Slv 1</v>
      </c>
      <c r="AQ80" s="36">
        <f t="shared" ref="AQ80:AQ91" si="169">EB80</f>
        <v>8870.35</v>
      </c>
      <c r="AR80" s="36">
        <f t="shared" ref="AR80:AR91" si="170">EC80</f>
        <v>4.1500000000000004</v>
      </c>
      <c r="AS80" s="36">
        <f t="shared" ref="AS80:AS91" si="171">ED80</f>
        <v>130.57</v>
      </c>
      <c r="AT80" s="36">
        <f t="shared" ref="AT80:AT91" si="172">EE80</f>
        <v>14.09</v>
      </c>
      <c r="AU80" s="36">
        <f t="shared" ref="AU80:AU91" si="173">EF80</f>
        <v>-16.698</v>
      </c>
      <c r="AV80" s="36">
        <f t="shared" ref="AV80:AV91" si="174">EG80</f>
        <v>0</v>
      </c>
      <c r="AW80" s="43">
        <f>$J$99</f>
        <v>1</v>
      </c>
      <c r="BA80" s="7" t="str">
        <f t="shared" ref="BA80:BF80" si="175">I80</f>
        <v>Plinto_01</v>
      </c>
      <c r="BB80" s="7">
        <f t="shared" si="175"/>
        <v>22.3</v>
      </c>
      <c r="BC80" s="54">
        <f t="shared" si="175"/>
        <v>1.8</v>
      </c>
      <c r="BD80" s="54">
        <f t="shared" si="175"/>
        <v>11.9</v>
      </c>
      <c r="BE80" s="54">
        <f t="shared" si="175"/>
        <v>12</v>
      </c>
      <c r="BF80" s="55">
        <f t="shared" si="175"/>
        <v>41</v>
      </c>
      <c r="BG80" s="83">
        <f>BB80*BC80*BB75</f>
        <v>1003.5</v>
      </c>
      <c r="BI80" s="4">
        <v>1</v>
      </c>
      <c r="BJ80" s="8" t="str">
        <f t="shared" ref="BJ80:BJ91" si="176">_xlfn.CONCAT(BM80,"_",BN80)</f>
        <v>28_Slv 1</v>
      </c>
      <c r="BK80" s="11">
        <f t="shared" ref="BK80:BK91" si="177">Q80</f>
        <v>1</v>
      </c>
      <c r="BL80" s="11" t="str">
        <f t="shared" ref="BL80:BL91" si="178">R80</f>
        <v>Plinto_01</v>
      </c>
      <c r="BM80" s="11">
        <f t="shared" ref="BM80:BM91" si="179">S80</f>
        <v>28</v>
      </c>
      <c r="BN80" s="11" t="str">
        <f t="shared" ref="BN80:BN91" si="180">T80</f>
        <v>Slv 1</v>
      </c>
      <c r="BO80" s="11">
        <f t="shared" ref="BO80:BO91" si="181">U80</f>
        <v>-6886.95</v>
      </c>
      <c r="BP80" s="11">
        <f t="shared" ref="BP80:BP91" si="182">V80</f>
        <v>-14.09</v>
      </c>
      <c r="BQ80" s="11">
        <f t="shared" ref="BQ80:BQ91" si="183">W80</f>
        <v>-4.1500000000000004</v>
      </c>
      <c r="BR80" s="11">
        <f t="shared" ref="BR80:BR91" si="184">X80</f>
        <v>0</v>
      </c>
      <c r="BS80" s="11">
        <f t="shared" ref="BS80:BS91" si="185">Y80</f>
        <v>123.1</v>
      </c>
      <c r="BT80" s="11">
        <f t="shared" ref="BT80:BT91" si="186">Z80</f>
        <v>42.06</v>
      </c>
      <c r="BU80" s="10" t="str">
        <f t="shared" ref="BU80:BU91" si="187">INDEX($BX$12:$BX$203,MATCH(BN80,$BW$12:$BW$203,0),1)</f>
        <v>SLV</v>
      </c>
      <c r="BW80" s="7" t="str">
        <f t="shared" ref="BW80:BW91" si="188">AB80</f>
        <v>Slv 1</v>
      </c>
      <c r="BX80" s="7" t="str">
        <f t="shared" ref="BX80:BX91" si="189">AC80</f>
        <v>SLV</v>
      </c>
      <c r="CA80" s="9" t="s">
        <v>3</v>
      </c>
      <c r="CB80" s="4" t="str">
        <f t="shared" si="166"/>
        <v>Fz</v>
      </c>
      <c r="CC80" s="4" t="str">
        <f t="shared" si="166"/>
        <v>Fy</v>
      </c>
      <c r="CD80" s="4" t="str">
        <f t="shared" si="166"/>
        <v>Mxx</v>
      </c>
      <c r="CE80" s="4" t="str">
        <f t="shared" si="166"/>
        <v>Fx</v>
      </c>
      <c r="CF80" s="4" t="str">
        <f t="shared" si="166"/>
        <v>Myy</v>
      </c>
      <c r="CG80" s="4" t="str">
        <f t="shared" si="166"/>
        <v>Mzz</v>
      </c>
      <c r="CJ80" s="4">
        <f t="shared" ref="CJ80:CJ91" si="190">BI80</f>
        <v>1</v>
      </c>
      <c r="CK80" s="4" t="str">
        <f t="shared" ref="CK80:CK91" si="191">BJ80</f>
        <v>28_Slv 1</v>
      </c>
      <c r="CL80" s="4">
        <f t="shared" ref="CL80:CL91" si="192">BK80</f>
        <v>1</v>
      </c>
      <c r="CM80" s="4" t="str">
        <f t="shared" ref="CM80:CM91" si="193">BL80</f>
        <v>Plinto_01</v>
      </c>
      <c r="CN80" s="4">
        <f t="shared" ref="CN80:CN91" si="194">BM80</f>
        <v>28</v>
      </c>
      <c r="CO80" s="4" t="str">
        <f t="shared" ref="CO80:CO91" si="195">BN80</f>
        <v>Slv 1</v>
      </c>
      <c r="CP80" s="84">
        <f>INDEX(BO80:BT271,MATCH(CK80,BJ80:BJ271,0),MATCH(CK75,BO79:BT79,0))*CK74</f>
        <v>6886.95</v>
      </c>
      <c r="CQ80" s="84">
        <f>INDEX(BP80:BU271,MATCH(CL80,BK80:BK271,0),MATCH(CL75,BP79:BU79,0))*CL74</f>
        <v>4.1500000000000004</v>
      </c>
      <c r="CR80" s="84">
        <f>INDEX(BO80:BT271,MATCH(CK80,BJ80:$BJ271,0),MATCH(CM75,BO79:BT79,0))*CM74</f>
        <v>123.1</v>
      </c>
      <c r="CS80" s="84">
        <f>INDEX(BO80:BT271,MATCH(CK80,BJ80:BJ271,0),MATCH(CN75,BO79:BT79,0))*CN74</f>
        <v>14.09</v>
      </c>
      <c r="CT80" s="84">
        <f>INDEX(BO80:BT271,MATCH(CK80,BJ80:BJ271,0),MATCH(CO75,BO79:BT79,0))*CO74</f>
        <v>-42.06</v>
      </c>
      <c r="CU80" s="84">
        <f>INDEX(BO80:BT271,MATCH(CK80,BJ80:BJ271,0),MATCH(CP75,BO79:BT79,0))*CP74</f>
        <v>0</v>
      </c>
      <c r="CV80" s="4" t="str">
        <f t="shared" ref="CV80:CV91" si="196">BU80</f>
        <v>SLV</v>
      </c>
      <c r="CY80" s="4">
        <f t="shared" ref="CY80:CY91" si="197">CJ80</f>
        <v>1</v>
      </c>
      <c r="CZ80" s="4" t="str">
        <f t="shared" ref="CZ80:CZ91" si="198">CK80</f>
        <v>28_Slv 1</v>
      </c>
      <c r="DA80" s="4">
        <f t="shared" ref="DA80:DA91" si="199">CL80</f>
        <v>1</v>
      </c>
      <c r="DB80" s="4" t="str">
        <f t="shared" ref="DB80:DB91" si="200">CM80</f>
        <v>Plinto_01</v>
      </c>
      <c r="DC80" s="4">
        <f t="shared" ref="DC80:DC91" si="201">CN80</f>
        <v>28</v>
      </c>
      <c r="DD80" s="4" t="str">
        <f t="shared" ref="DD80:DD91" si="202">CO80</f>
        <v>Slv 1</v>
      </c>
      <c r="DE80" s="4">
        <f>BG80</f>
        <v>1003.5</v>
      </c>
      <c r="DF80" s="54">
        <f>BC80</f>
        <v>1.8</v>
      </c>
      <c r="DG80" s="54">
        <f>BD80</f>
        <v>11.9</v>
      </c>
      <c r="DH80" s="54">
        <f>BE80</f>
        <v>12</v>
      </c>
      <c r="DI80" s="54">
        <f>BF80</f>
        <v>41</v>
      </c>
      <c r="DJ80" s="85">
        <f>IF(DS80="SLU",BB89,BB90)</f>
        <v>1</v>
      </c>
      <c r="DK80" s="85">
        <f>IF(DS80="SLU",BB91,BB92)</f>
        <v>1</v>
      </c>
      <c r="DL80" s="85">
        <f>IF(DS80="SLU",BB93,BB94)</f>
        <v>1</v>
      </c>
      <c r="DM80" s="8">
        <f t="shared" ref="DM80:DM91" si="203">CP80+DJ80*DE80+DG80*DI80*DK80+DH80*DI80*DL80</f>
        <v>8870.35</v>
      </c>
      <c r="DN80" s="8">
        <f t="shared" ref="DN80:DN91" si="204">CQ80</f>
        <v>4.1500000000000004</v>
      </c>
      <c r="DO80" s="8">
        <f t="shared" ref="DO80:DO91" si="205">CR80+CQ80*DF80</f>
        <v>130.57</v>
      </c>
      <c r="DP80" s="8">
        <f t="shared" ref="DP80:DP91" si="206">CS80</f>
        <v>14.09</v>
      </c>
      <c r="DQ80" s="8">
        <f t="shared" ref="DQ80:DQ91" si="207">CT80+CS80*DF80</f>
        <v>-16.698</v>
      </c>
      <c r="DR80" s="8">
        <f t="shared" ref="DR80:DR91" si="208">CU80</f>
        <v>0</v>
      </c>
      <c r="DS80" s="4" t="str">
        <f t="shared" ref="DS80:DS91" si="209">CV80</f>
        <v>SLV</v>
      </c>
      <c r="DV80" s="4">
        <f t="shared" ref="DV80:DV91" si="210">CY80</f>
        <v>1</v>
      </c>
      <c r="DW80" s="4" t="str">
        <f t="shared" ref="DW80:DW91" si="211">CZ80</f>
        <v>28_Slv 1</v>
      </c>
      <c r="DX80" s="4">
        <f t="shared" ref="DX80:DX91" si="212">DA80</f>
        <v>1</v>
      </c>
      <c r="DY80" s="4" t="str">
        <f t="shared" ref="DY80:DY91" si="213">DB80</f>
        <v>Plinto_01</v>
      </c>
      <c r="DZ80" s="4">
        <f t="shared" ref="DZ80:DZ91" si="214">DC80</f>
        <v>28</v>
      </c>
      <c r="EA80" s="4" t="str">
        <f t="shared" ref="EA80:EA91" si="215">DD80</f>
        <v>Slv 1</v>
      </c>
      <c r="EB80" s="83">
        <f>DM80*$BB$95</f>
        <v>8870.35</v>
      </c>
      <c r="EC80" s="83">
        <f>DN80*BB95</f>
        <v>4.1500000000000004</v>
      </c>
      <c r="ED80" s="83">
        <f>DO80*BB95</f>
        <v>130.57</v>
      </c>
      <c r="EE80" s="83">
        <f>DP80*BB95</f>
        <v>14.09</v>
      </c>
      <c r="EF80" s="83">
        <f>DQ80*BB95</f>
        <v>-16.698</v>
      </c>
      <c r="EG80" s="83">
        <f>DR80*BB95</f>
        <v>0</v>
      </c>
    </row>
    <row r="81" spans="9:137" x14ac:dyDescent="0.45">
      <c r="Q81" s="42">
        <v>2</v>
      </c>
      <c r="R81" s="82" t="str">
        <f>I80</f>
        <v>Plinto_01</v>
      </c>
      <c r="S81" s="42">
        <v>28</v>
      </c>
      <c r="T81" s="42" t="s">
        <v>102</v>
      </c>
      <c r="U81" s="42">
        <v>-11767.56</v>
      </c>
      <c r="V81" s="42">
        <v>-0.01</v>
      </c>
      <c r="W81" s="42">
        <v>-0.35</v>
      </c>
      <c r="X81" s="42">
        <v>0</v>
      </c>
      <c r="Y81" s="42">
        <v>2.76</v>
      </c>
      <c r="Z81" s="42">
        <v>0.2</v>
      </c>
      <c r="AB81" s="82" t="str">
        <f t="shared" ref="AB81:AB91" si="216">T81</f>
        <v>SLU-Neve-v(+x)</v>
      </c>
      <c r="AC81" s="42" t="s">
        <v>4</v>
      </c>
      <c r="AO81" s="36">
        <f t="shared" si="167"/>
        <v>2</v>
      </c>
      <c r="AP81" s="35" t="str">
        <f t="shared" si="168"/>
        <v>28_SLU-Neve-v(+x)</v>
      </c>
      <c r="AQ81" s="36">
        <f t="shared" si="169"/>
        <v>14444.38</v>
      </c>
      <c r="AR81" s="36">
        <f t="shared" si="170"/>
        <v>0.35</v>
      </c>
      <c r="AS81" s="36">
        <f t="shared" si="171"/>
        <v>3.3899999999999997</v>
      </c>
      <c r="AT81" s="36">
        <f t="shared" si="172"/>
        <v>0.01</v>
      </c>
      <c r="AU81" s="36">
        <f t="shared" si="173"/>
        <v>-0.182</v>
      </c>
      <c r="AV81" s="36">
        <f t="shared" si="174"/>
        <v>0</v>
      </c>
      <c r="AW81" s="43">
        <f t="shared" ref="AW81:AW91" si="217">$J$99</f>
        <v>1</v>
      </c>
      <c r="BI81" s="4">
        <f t="shared" ref="BI81:BI91" si="218">BI80+1</f>
        <v>2</v>
      </c>
      <c r="BJ81" s="8" t="str">
        <f t="shared" si="176"/>
        <v>28_SLU-Neve-v(+x)</v>
      </c>
      <c r="BK81" s="11">
        <f t="shared" si="177"/>
        <v>2</v>
      </c>
      <c r="BL81" s="11" t="str">
        <f t="shared" si="178"/>
        <v>Plinto_01</v>
      </c>
      <c r="BM81" s="11">
        <f t="shared" si="179"/>
        <v>28</v>
      </c>
      <c r="BN81" s="11" t="str">
        <f t="shared" si="180"/>
        <v>SLU-Neve-v(+x)</v>
      </c>
      <c r="BO81" s="11">
        <f t="shared" si="181"/>
        <v>-11767.56</v>
      </c>
      <c r="BP81" s="11">
        <f t="shared" si="182"/>
        <v>-0.01</v>
      </c>
      <c r="BQ81" s="11">
        <f t="shared" si="183"/>
        <v>-0.35</v>
      </c>
      <c r="BR81" s="11">
        <f t="shared" si="184"/>
        <v>0</v>
      </c>
      <c r="BS81" s="11">
        <f t="shared" si="185"/>
        <v>2.76</v>
      </c>
      <c r="BT81" s="11">
        <f t="shared" si="186"/>
        <v>0.2</v>
      </c>
      <c r="BU81" s="10" t="str">
        <f t="shared" si="187"/>
        <v>SLU</v>
      </c>
      <c r="BW81" s="7" t="str">
        <f t="shared" si="188"/>
        <v>SLU-Neve-v(+x)</v>
      </c>
      <c r="BX81" s="7" t="str">
        <f t="shared" si="189"/>
        <v>SLU</v>
      </c>
      <c r="CJ81" s="4">
        <f t="shared" si="190"/>
        <v>2</v>
      </c>
      <c r="CK81" s="4" t="str">
        <f t="shared" si="191"/>
        <v>28_SLU-Neve-v(+x)</v>
      </c>
      <c r="CL81" s="4">
        <f t="shared" si="192"/>
        <v>2</v>
      </c>
      <c r="CM81" s="4" t="str">
        <f t="shared" si="193"/>
        <v>Plinto_01</v>
      </c>
      <c r="CN81" s="4">
        <f t="shared" si="194"/>
        <v>28</v>
      </c>
      <c r="CO81" s="4" t="str">
        <f t="shared" si="195"/>
        <v>SLU-Neve-v(+x)</v>
      </c>
      <c r="CP81" s="84">
        <f>INDEX(BO80:BT271,MATCH(CK81,BJ80:BJ271,0),MATCH(CK75,BO79:BT79,0))*CK74</f>
        <v>11767.56</v>
      </c>
      <c r="CQ81" s="84">
        <f>INDEX(BP80:BU271,MATCH(CL81,BK80:BK271,0),MATCH(CL75,BP79:BU79,0))*CL74</f>
        <v>0.35</v>
      </c>
      <c r="CR81" s="84">
        <f>INDEX(BO80:BT271,MATCH(CK81,BJ80:$BJ271,0),MATCH(CM75,BO79:BT79,0))*CM74</f>
        <v>2.76</v>
      </c>
      <c r="CS81" s="84">
        <f>INDEX(BO80:BT271,MATCH(CK81,BJ80:BJ271,0),MATCH(CN75,BO79:BT79,0))*CN74</f>
        <v>0.01</v>
      </c>
      <c r="CT81" s="84">
        <f>INDEX(BO80:BT271,MATCH(CK81,BJ80:BJ271,0),MATCH(CO75,BO79:BT79,0))*CO74</f>
        <v>-0.2</v>
      </c>
      <c r="CU81" s="84">
        <f>INDEX(BO80:BT271,MATCH(CK81,BJ80:BJ271,0),MATCH(CP75,BO79:BT79,0))*CP74</f>
        <v>0</v>
      </c>
      <c r="CV81" s="4" t="str">
        <f t="shared" si="196"/>
        <v>SLU</v>
      </c>
      <c r="CY81" s="4">
        <f t="shared" si="197"/>
        <v>2</v>
      </c>
      <c r="CZ81" s="4" t="str">
        <f t="shared" si="198"/>
        <v>28_SLU-Neve-v(+x)</v>
      </c>
      <c r="DA81" s="4">
        <f t="shared" si="199"/>
        <v>2</v>
      </c>
      <c r="DB81" s="4" t="str">
        <f t="shared" si="200"/>
        <v>Plinto_01</v>
      </c>
      <c r="DC81" s="4">
        <f t="shared" si="201"/>
        <v>28</v>
      </c>
      <c r="DD81" s="4" t="str">
        <f t="shared" si="202"/>
        <v>SLU-Neve-v(+x)</v>
      </c>
      <c r="DE81" s="4">
        <f>BG80</f>
        <v>1003.5</v>
      </c>
      <c r="DF81" s="54">
        <f>BC80</f>
        <v>1.8</v>
      </c>
      <c r="DG81" s="54">
        <f>BD80</f>
        <v>11.9</v>
      </c>
      <c r="DH81" s="54">
        <f>BE80</f>
        <v>12</v>
      </c>
      <c r="DI81" s="54">
        <f>BF80</f>
        <v>41</v>
      </c>
      <c r="DJ81" s="85">
        <f>IF(DS81="SLU",BB89,BB90)</f>
        <v>1.3</v>
      </c>
      <c r="DK81" s="85">
        <f>IF(DS81="SLU",BB91,BB92)</f>
        <v>1.3</v>
      </c>
      <c r="DL81" s="85">
        <f>IF(DS81="SLU",BB93,BB94)</f>
        <v>1.5</v>
      </c>
      <c r="DM81" s="8">
        <f t="shared" si="203"/>
        <v>14444.38</v>
      </c>
      <c r="DN81" s="8">
        <f t="shared" si="204"/>
        <v>0.35</v>
      </c>
      <c r="DO81" s="8">
        <f t="shared" si="205"/>
        <v>3.3899999999999997</v>
      </c>
      <c r="DP81" s="8">
        <f t="shared" si="206"/>
        <v>0.01</v>
      </c>
      <c r="DQ81" s="8">
        <f t="shared" si="207"/>
        <v>-0.182</v>
      </c>
      <c r="DR81" s="8">
        <f t="shared" si="208"/>
        <v>0</v>
      </c>
      <c r="DS81" s="4" t="str">
        <f t="shared" si="209"/>
        <v>SLU</v>
      </c>
      <c r="DV81" s="4">
        <f t="shared" si="210"/>
        <v>2</v>
      </c>
      <c r="DW81" s="4" t="str">
        <f t="shared" si="211"/>
        <v>28_SLU-Neve-v(+x)</v>
      </c>
      <c r="DX81" s="4">
        <f t="shared" si="212"/>
        <v>2</v>
      </c>
      <c r="DY81" s="4" t="str">
        <f t="shared" si="213"/>
        <v>Plinto_01</v>
      </c>
      <c r="DZ81" s="4">
        <f t="shared" si="214"/>
        <v>28</v>
      </c>
      <c r="EA81" s="4" t="str">
        <f t="shared" si="215"/>
        <v>SLU-Neve-v(+x)</v>
      </c>
      <c r="EB81" s="83">
        <f>DM81*$BB$95</f>
        <v>14444.38</v>
      </c>
      <c r="EC81" s="83">
        <f>DN81*BB95</f>
        <v>0.35</v>
      </c>
      <c r="ED81" s="83">
        <f>DO81*BB95</f>
        <v>3.3899999999999997</v>
      </c>
      <c r="EE81" s="83">
        <f>DP81*BB95</f>
        <v>0.01</v>
      </c>
      <c r="EF81" s="83">
        <f>DQ81*BB95</f>
        <v>-0.182</v>
      </c>
      <c r="EG81" s="83">
        <f>DR81*BB95</f>
        <v>0</v>
      </c>
    </row>
    <row r="82" spans="9:137" x14ac:dyDescent="0.45">
      <c r="Q82" s="42">
        <v>3</v>
      </c>
      <c r="R82" s="82" t="str">
        <f>I80</f>
        <v>Plinto_01</v>
      </c>
      <c r="S82" s="42">
        <v>28</v>
      </c>
      <c r="T82" s="42" t="s">
        <v>100</v>
      </c>
      <c r="U82" s="42">
        <v>-6886.95</v>
      </c>
      <c r="V82" s="42">
        <v>14.09</v>
      </c>
      <c r="W82" s="42">
        <v>4.1399999999999997</v>
      </c>
      <c r="X82" s="42">
        <v>0</v>
      </c>
      <c r="Y82" s="42">
        <v>-123.11</v>
      </c>
      <c r="Z82" s="42">
        <v>-41.65</v>
      </c>
      <c r="AB82" s="82" t="str">
        <f t="shared" si="216"/>
        <v>Slv 17</v>
      </c>
      <c r="AC82" s="42" t="s">
        <v>14</v>
      </c>
      <c r="AF82" s="17" t="s">
        <v>170</v>
      </c>
      <c r="AO82" s="36">
        <f t="shared" si="167"/>
        <v>3</v>
      </c>
      <c r="AP82" s="35" t="str">
        <f t="shared" si="168"/>
        <v>28_Slv 17</v>
      </c>
      <c r="AQ82" s="36">
        <f t="shared" si="169"/>
        <v>8870.35</v>
      </c>
      <c r="AR82" s="36">
        <f t="shared" si="170"/>
        <v>-4.1399999999999997</v>
      </c>
      <c r="AS82" s="36">
        <f t="shared" si="171"/>
        <v>-130.56200000000001</v>
      </c>
      <c r="AT82" s="36">
        <f t="shared" si="172"/>
        <v>-14.09</v>
      </c>
      <c r="AU82" s="36">
        <f t="shared" si="173"/>
        <v>16.287999999999997</v>
      </c>
      <c r="AV82" s="36">
        <f t="shared" si="174"/>
        <v>0</v>
      </c>
      <c r="AW82" s="43">
        <f t="shared" si="217"/>
        <v>1</v>
      </c>
      <c r="BI82" s="4">
        <f t="shared" si="218"/>
        <v>3</v>
      </c>
      <c r="BJ82" s="8" t="str">
        <f t="shared" si="176"/>
        <v>28_Slv 17</v>
      </c>
      <c r="BK82" s="11">
        <f t="shared" si="177"/>
        <v>3</v>
      </c>
      <c r="BL82" s="11" t="str">
        <f t="shared" si="178"/>
        <v>Plinto_01</v>
      </c>
      <c r="BM82" s="11">
        <f t="shared" si="179"/>
        <v>28</v>
      </c>
      <c r="BN82" s="11" t="str">
        <f t="shared" si="180"/>
        <v>Slv 17</v>
      </c>
      <c r="BO82" s="11">
        <f t="shared" si="181"/>
        <v>-6886.95</v>
      </c>
      <c r="BP82" s="11">
        <f t="shared" si="182"/>
        <v>14.09</v>
      </c>
      <c r="BQ82" s="11">
        <f t="shared" si="183"/>
        <v>4.1399999999999997</v>
      </c>
      <c r="BR82" s="11">
        <f t="shared" si="184"/>
        <v>0</v>
      </c>
      <c r="BS82" s="11">
        <f t="shared" si="185"/>
        <v>-123.11</v>
      </c>
      <c r="BT82" s="11">
        <f t="shared" si="186"/>
        <v>-41.65</v>
      </c>
      <c r="BU82" s="10" t="str">
        <f t="shared" si="187"/>
        <v>SLV</v>
      </c>
      <c r="BW82" s="7" t="str">
        <f t="shared" si="188"/>
        <v>Slv 17</v>
      </c>
      <c r="BX82" s="7" t="str">
        <f t="shared" si="189"/>
        <v>SLV</v>
      </c>
      <c r="CA82" s="17" t="s">
        <v>170</v>
      </c>
      <c r="CJ82" s="4">
        <f t="shared" si="190"/>
        <v>3</v>
      </c>
      <c r="CK82" s="4" t="str">
        <f t="shared" si="191"/>
        <v>28_Slv 17</v>
      </c>
      <c r="CL82" s="4">
        <f t="shared" si="192"/>
        <v>3</v>
      </c>
      <c r="CM82" s="4" t="str">
        <f t="shared" si="193"/>
        <v>Plinto_01</v>
      </c>
      <c r="CN82" s="4">
        <f t="shared" si="194"/>
        <v>28</v>
      </c>
      <c r="CO82" s="4" t="str">
        <f t="shared" si="195"/>
        <v>Slv 17</v>
      </c>
      <c r="CP82" s="84">
        <f>INDEX(BO80:BT271,MATCH(CK82,BJ80:BJ271,0),MATCH(CK75,BO79:BT79,0))*CK74</f>
        <v>6886.95</v>
      </c>
      <c r="CQ82" s="84">
        <f>INDEX(BP80:BU271,MATCH(CL82,BK80:BK271,0),MATCH(CL75,BP79:BU79,0))*CL74</f>
        <v>-4.1399999999999997</v>
      </c>
      <c r="CR82" s="84">
        <f>INDEX(BO80:BT271,MATCH(CK82,BJ80:$BJ271,0),MATCH(CM75,BO79:BT79,0))*CM74</f>
        <v>-123.11</v>
      </c>
      <c r="CS82" s="84">
        <f>INDEX(BO80:BT271,MATCH(CK82,BJ80:BJ271,0),MATCH(CN75,BO79:BT79,0))*CN74</f>
        <v>-14.09</v>
      </c>
      <c r="CT82" s="84">
        <f>INDEX(BO80:BT271,MATCH(CK82,BJ80:BJ271,0),MATCH(CO75,BO79:BT79,0))*CO74</f>
        <v>41.65</v>
      </c>
      <c r="CU82" s="84">
        <f>INDEX(BO80:BT271,MATCH(CK82,BJ80:BJ271,0),MATCH(CP75,BO79:BT79,0))*CP74</f>
        <v>0</v>
      </c>
      <c r="CV82" s="4" t="str">
        <f t="shared" si="196"/>
        <v>SLV</v>
      </c>
      <c r="CY82" s="4">
        <f t="shared" si="197"/>
        <v>3</v>
      </c>
      <c r="CZ82" s="4" t="str">
        <f t="shared" si="198"/>
        <v>28_Slv 17</v>
      </c>
      <c r="DA82" s="4">
        <f t="shared" si="199"/>
        <v>3</v>
      </c>
      <c r="DB82" s="4" t="str">
        <f t="shared" si="200"/>
        <v>Plinto_01</v>
      </c>
      <c r="DC82" s="4">
        <f t="shared" si="201"/>
        <v>28</v>
      </c>
      <c r="DD82" s="4" t="str">
        <f t="shared" si="202"/>
        <v>Slv 17</v>
      </c>
      <c r="DE82" s="4">
        <f>BG80</f>
        <v>1003.5</v>
      </c>
      <c r="DF82" s="54">
        <f>BC80</f>
        <v>1.8</v>
      </c>
      <c r="DG82" s="54">
        <f>BD80</f>
        <v>11.9</v>
      </c>
      <c r="DH82" s="54">
        <f>BE80</f>
        <v>12</v>
      </c>
      <c r="DI82" s="54">
        <f>BF80</f>
        <v>41</v>
      </c>
      <c r="DJ82" s="85">
        <f>IF(DS82="SLU",BB89,BB90)</f>
        <v>1</v>
      </c>
      <c r="DK82" s="85">
        <f>IF(DS82="SLU",BB91,BB92)</f>
        <v>1</v>
      </c>
      <c r="DL82" s="85">
        <f>IF(DS82="SLU",BB93,BB94)</f>
        <v>1</v>
      </c>
      <c r="DM82" s="8">
        <f t="shared" si="203"/>
        <v>8870.35</v>
      </c>
      <c r="DN82" s="8">
        <f t="shared" si="204"/>
        <v>-4.1399999999999997</v>
      </c>
      <c r="DO82" s="8">
        <f t="shared" si="205"/>
        <v>-130.56200000000001</v>
      </c>
      <c r="DP82" s="8">
        <f t="shared" si="206"/>
        <v>-14.09</v>
      </c>
      <c r="DQ82" s="8">
        <f t="shared" si="207"/>
        <v>16.287999999999997</v>
      </c>
      <c r="DR82" s="8">
        <f t="shared" si="208"/>
        <v>0</v>
      </c>
      <c r="DS82" s="4" t="str">
        <f t="shared" si="209"/>
        <v>SLV</v>
      </c>
      <c r="DV82" s="4">
        <f t="shared" si="210"/>
        <v>3</v>
      </c>
      <c r="DW82" s="4" t="str">
        <f t="shared" si="211"/>
        <v>28_Slv 17</v>
      </c>
      <c r="DX82" s="4">
        <f t="shared" si="212"/>
        <v>3</v>
      </c>
      <c r="DY82" s="4" t="str">
        <f t="shared" si="213"/>
        <v>Plinto_01</v>
      </c>
      <c r="DZ82" s="4">
        <f t="shared" si="214"/>
        <v>28</v>
      </c>
      <c r="EA82" s="4" t="str">
        <f t="shared" si="215"/>
        <v>Slv 17</v>
      </c>
      <c r="EB82" s="83">
        <f>DM82*$BB$95</f>
        <v>8870.35</v>
      </c>
      <c r="EC82" s="83">
        <f>DN82*BB95</f>
        <v>-4.1399999999999997</v>
      </c>
      <c r="ED82" s="83">
        <f>DO82*BB95</f>
        <v>-130.56200000000001</v>
      </c>
      <c r="EE82" s="83">
        <f>DP82*BB95</f>
        <v>-14.09</v>
      </c>
      <c r="EF82" s="83">
        <f>DQ82*BB95</f>
        <v>16.287999999999997</v>
      </c>
      <c r="EG82" s="83">
        <f>DR82*BB95</f>
        <v>0</v>
      </c>
    </row>
    <row r="83" spans="9:137" ht="15.6" x14ac:dyDescent="0.45">
      <c r="Q83" s="42">
        <v>4</v>
      </c>
      <c r="R83" s="82" t="str">
        <f>I80</f>
        <v>Plinto_01</v>
      </c>
      <c r="S83" s="42">
        <v>28</v>
      </c>
      <c r="T83" s="42" t="s">
        <v>101</v>
      </c>
      <c r="U83" s="42">
        <v>-6886.95</v>
      </c>
      <c r="V83" s="42">
        <v>-14.09</v>
      </c>
      <c r="W83" s="42">
        <v>-4.1500000000000004</v>
      </c>
      <c r="X83" s="42">
        <v>0</v>
      </c>
      <c r="Y83" s="42">
        <v>123.1</v>
      </c>
      <c r="Z83" s="42">
        <v>42.06</v>
      </c>
      <c r="AB83" s="82" t="str">
        <f t="shared" si="216"/>
        <v>Slv 1</v>
      </c>
      <c r="AC83" s="42" t="s">
        <v>14</v>
      </c>
      <c r="AF83" s="13" t="s">
        <v>12</v>
      </c>
      <c r="AG83" s="16" t="s">
        <v>11</v>
      </c>
      <c r="AH83" s="16" t="s">
        <v>10</v>
      </c>
      <c r="AI83" s="16" t="s">
        <v>9</v>
      </c>
      <c r="AJ83" s="16" t="s">
        <v>8</v>
      </c>
      <c r="AK83" s="16" t="s">
        <v>7</v>
      </c>
      <c r="AL83" s="16" t="s">
        <v>6</v>
      </c>
      <c r="AO83" s="36">
        <f t="shared" si="167"/>
        <v>4</v>
      </c>
      <c r="AP83" s="35" t="str">
        <f t="shared" si="168"/>
        <v>28_Slv 1</v>
      </c>
      <c r="AQ83" s="36">
        <f t="shared" si="169"/>
        <v>8870.35</v>
      </c>
      <c r="AR83" s="36">
        <f t="shared" si="170"/>
        <v>4.1500000000000004</v>
      </c>
      <c r="AS83" s="36">
        <f t="shared" si="171"/>
        <v>130.57</v>
      </c>
      <c r="AT83" s="36">
        <f t="shared" si="172"/>
        <v>14.09</v>
      </c>
      <c r="AU83" s="36">
        <f t="shared" si="173"/>
        <v>-16.698</v>
      </c>
      <c r="AV83" s="36">
        <f t="shared" si="174"/>
        <v>0</v>
      </c>
      <c r="AW83" s="43">
        <f t="shared" si="217"/>
        <v>1</v>
      </c>
      <c r="BI83" s="4">
        <f t="shared" si="218"/>
        <v>4</v>
      </c>
      <c r="BJ83" s="8" t="str">
        <f t="shared" si="176"/>
        <v>28_Slv 1</v>
      </c>
      <c r="BK83" s="11">
        <f t="shared" si="177"/>
        <v>4</v>
      </c>
      <c r="BL83" s="11" t="str">
        <f t="shared" si="178"/>
        <v>Plinto_01</v>
      </c>
      <c r="BM83" s="11">
        <f t="shared" si="179"/>
        <v>28</v>
      </c>
      <c r="BN83" s="11" t="str">
        <f t="shared" si="180"/>
        <v>Slv 1</v>
      </c>
      <c r="BO83" s="11">
        <f t="shared" si="181"/>
        <v>-6886.95</v>
      </c>
      <c r="BP83" s="11">
        <f t="shared" si="182"/>
        <v>-14.09</v>
      </c>
      <c r="BQ83" s="11">
        <f t="shared" si="183"/>
        <v>-4.1500000000000004</v>
      </c>
      <c r="BR83" s="11">
        <f t="shared" si="184"/>
        <v>0</v>
      </c>
      <c r="BS83" s="11">
        <f t="shared" si="185"/>
        <v>123.1</v>
      </c>
      <c r="BT83" s="11">
        <f t="shared" si="186"/>
        <v>42.06</v>
      </c>
      <c r="BU83" s="10" t="str">
        <f t="shared" si="187"/>
        <v>SLV</v>
      </c>
      <c r="BW83" s="7" t="str">
        <f t="shared" si="188"/>
        <v>Slv 1</v>
      </c>
      <c r="BX83" s="7" t="str">
        <f t="shared" si="189"/>
        <v>SLV</v>
      </c>
      <c r="CA83" s="9" t="s">
        <v>12</v>
      </c>
      <c r="CB83" s="16" t="s">
        <v>11</v>
      </c>
      <c r="CC83" s="16" t="s">
        <v>10</v>
      </c>
      <c r="CD83" s="16" t="s">
        <v>9</v>
      </c>
      <c r="CE83" s="16" t="s">
        <v>8</v>
      </c>
      <c r="CF83" s="16" t="s">
        <v>7</v>
      </c>
      <c r="CG83" s="16" t="s">
        <v>6</v>
      </c>
      <c r="CJ83" s="4">
        <f t="shared" si="190"/>
        <v>4</v>
      </c>
      <c r="CK83" s="4" t="str">
        <f t="shared" si="191"/>
        <v>28_Slv 1</v>
      </c>
      <c r="CL83" s="4">
        <f t="shared" si="192"/>
        <v>4</v>
      </c>
      <c r="CM83" s="4" t="str">
        <f t="shared" si="193"/>
        <v>Plinto_01</v>
      </c>
      <c r="CN83" s="4">
        <f t="shared" si="194"/>
        <v>28</v>
      </c>
      <c r="CO83" s="4" t="str">
        <f t="shared" si="195"/>
        <v>Slv 1</v>
      </c>
      <c r="CP83" s="84">
        <f>INDEX(BO80:BT271,MATCH(CK83,BJ80:BJ271,0),MATCH(CK75,BO79:BT79,0))*CK74</f>
        <v>6886.95</v>
      </c>
      <c r="CQ83" s="84">
        <f>INDEX(BP80:BU271,MATCH(CL83,BK80:BK271,0),MATCH(CL75,BP79:BU79,0))*CL74</f>
        <v>4.1500000000000004</v>
      </c>
      <c r="CR83" s="84">
        <f>INDEX(BO80:BT271,MATCH(CK83,BJ80:$BJ271,0),MATCH(CM75,BO79:BT79,0))*CM74</f>
        <v>123.1</v>
      </c>
      <c r="CS83" s="84">
        <f>INDEX(BO80:BT271,MATCH(CK83,BJ80:BJ271,0),MATCH(CN75,BO79:BT79,0))*CN74</f>
        <v>14.09</v>
      </c>
      <c r="CT83" s="84">
        <f>INDEX(BO80:BT271,MATCH(CK83,BJ80:BJ271,0),MATCH(CO75,BO79:BT79,0))*CO74</f>
        <v>-42.06</v>
      </c>
      <c r="CU83" s="84">
        <f>INDEX(BO80:BT271,MATCH(CK83,BJ80:BJ271,0),MATCH(CP75,BO79:BT79,0))*CP74</f>
        <v>0</v>
      </c>
      <c r="CV83" s="4" t="str">
        <f t="shared" si="196"/>
        <v>SLV</v>
      </c>
      <c r="CY83" s="4">
        <f t="shared" si="197"/>
        <v>4</v>
      </c>
      <c r="CZ83" s="4" t="str">
        <f t="shared" si="198"/>
        <v>28_Slv 1</v>
      </c>
      <c r="DA83" s="4">
        <f t="shared" si="199"/>
        <v>4</v>
      </c>
      <c r="DB83" s="4" t="str">
        <f t="shared" si="200"/>
        <v>Plinto_01</v>
      </c>
      <c r="DC83" s="4">
        <f t="shared" si="201"/>
        <v>28</v>
      </c>
      <c r="DD83" s="4" t="str">
        <f t="shared" si="202"/>
        <v>Slv 1</v>
      </c>
      <c r="DE83" s="4">
        <f>BG80</f>
        <v>1003.5</v>
      </c>
      <c r="DF83" s="54">
        <f>BC80</f>
        <v>1.8</v>
      </c>
      <c r="DG83" s="54">
        <f>BD80</f>
        <v>11.9</v>
      </c>
      <c r="DH83" s="54">
        <f>BE80</f>
        <v>12</v>
      </c>
      <c r="DI83" s="54">
        <f>BF80</f>
        <v>41</v>
      </c>
      <c r="DJ83" s="85">
        <f>IF(DS83="SLU",BB89,BB90)</f>
        <v>1</v>
      </c>
      <c r="DK83" s="85">
        <f>IF(DS83="SLU",BB91,BB92)</f>
        <v>1</v>
      </c>
      <c r="DL83" s="85">
        <f>IF(DS83="SLU",BB93,BB94)</f>
        <v>1</v>
      </c>
      <c r="DM83" s="8">
        <f t="shared" si="203"/>
        <v>8870.35</v>
      </c>
      <c r="DN83" s="8">
        <f t="shared" si="204"/>
        <v>4.1500000000000004</v>
      </c>
      <c r="DO83" s="8">
        <f t="shared" si="205"/>
        <v>130.57</v>
      </c>
      <c r="DP83" s="8">
        <f t="shared" si="206"/>
        <v>14.09</v>
      </c>
      <c r="DQ83" s="8">
        <f t="shared" si="207"/>
        <v>-16.698</v>
      </c>
      <c r="DR83" s="8">
        <f t="shared" si="208"/>
        <v>0</v>
      </c>
      <c r="DS83" s="4" t="str">
        <f t="shared" si="209"/>
        <v>SLV</v>
      </c>
      <c r="DV83" s="4">
        <f t="shared" si="210"/>
        <v>4</v>
      </c>
      <c r="DW83" s="4" t="str">
        <f t="shared" si="211"/>
        <v>28_Slv 1</v>
      </c>
      <c r="DX83" s="4">
        <f t="shared" si="212"/>
        <v>4</v>
      </c>
      <c r="DY83" s="4" t="str">
        <f t="shared" si="213"/>
        <v>Plinto_01</v>
      </c>
      <c r="DZ83" s="4">
        <f t="shared" si="214"/>
        <v>28</v>
      </c>
      <c r="EA83" s="4" t="str">
        <f t="shared" si="215"/>
        <v>Slv 1</v>
      </c>
      <c r="EB83" s="83">
        <f>DM83*$BB$95</f>
        <v>8870.35</v>
      </c>
      <c r="EC83" s="83">
        <f>DN83*BB95</f>
        <v>4.1500000000000004</v>
      </c>
      <c r="ED83" s="83">
        <f>DO83*BB95</f>
        <v>130.57</v>
      </c>
      <c r="EE83" s="83">
        <f>DP83*BB95</f>
        <v>14.09</v>
      </c>
      <c r="EF83" s="83">
        <f>DQ83*BB95</f>
        <v>-16.698</v>
      </c>
      <c r="EG83" s="83">
        <f>DR83*BB95</f>
        <v>0</v>
      </c>
    </row>
    <row r="84" spans="9:137" ht="15.6" x14ac:dyDescent="0.45">
      <c r="Q84" s="42">
        <v>5</v>
      </c>
      <c r="R84" s="82" t="str">
        <f>I80</f>
        <v>Plinto_01</v>
      </c>
      <c r="S84" s="42">
        <v>28</v>
      </c>
      <c r="T84" s="42" t="s">
        <v>100</v>
      </c>
      <c r="U84" s="42">
        <v>-6886.95</v>
      </c>
      <c r="V84" s="42">
        <v>14.09</v>
      </c>
      <c r="W84" s="42">
        <v>4.1399999999999997</v>
      </c>
      <c r="X84" s="42">
        <v>0</v>
      </c>
      <c r="Y84" s="42">
        <v>-123.11</v>
      </c>
      <c r="Z84" s="42">
        <v>-41.65</v>
      </c>
      <c r="AB84" s="82" t="str">
        <f t="shared" si="216"/>
        <v>Slv 17</v>
      </c>
      <c r="AC84" s="42" t="s">
        <v>14</v>
      </c>
      <c r="AF84" s="13"/>
      <c r="AG84" s="15">
        <v>-1</v>
      </c>
      <c r="AH84" s="15">
        <v>-1</v>
      </c>
      <c r="AI84" s="15">
        <v>1</v>
      </c>
      <c r="AJ84" s="15">
        <v>-1</v>
      </c>
      <c r="AK84" s="15">
        <v>-1</v>
      </c>
      <c r="AL84" s="15">
        <v>-1</v>
      </c>
      <c r="AO84" s="36">
        <f t="shared" si="167"/>
        <v>5</v>
      </c>
      <c r="AP84" s="35" t="str">
        <f t="shared" si="168"/>
        <v>28_Slv 17</v>
      </c>
      <c r="AQ84" s="36">
        <f t="shared" si="169"/>
        <v>8870.35</v>
      </c>
      <c r="AR84" s="36">
        <f t="shared" si="170"/>
        <v>-4.1399999999999997</v>
      </c>
      <c r="AS84" s="36">
        <f t="shared" si="171"/>
        <v>-130.56200000000001</v>
      </c>
      <c r="AT84" s="36">
        <f t="shared" si="172"/>
        <v>-14.09</v>
      </c>
      <c r="AU84" s="36">
        <f t="shared" si="173"/>
        <v>16.287999999999997</v>
      </c>
      <c r="AV84" s="36">
        <f t="shared" si="174"/>
        <v>0</v>
      </c>
      <c r="AW84" s="43">
        <f t="shared" si="217"/>
        <v>1</v>
      </c>
      <c r="BI84" s="4">
        <f t="shared" si="218"/>
        <v>5</v>
      </c>
      <c r="BJ84" s="8" t="str">
        <f t="shared" si="176"/>
        <v>28_Slv 17</v>
      </c>
      <c r="BK84" s="11">
        <f t="shared" si="177"/>
        <v>5</v>
      </c>
      <c r="BL84" s="11" t="str">
        <f t="shared" si="178"/>
        <v>Plinto_01</v>
      </c>
      <c r="BM84" s="11">
        <f t="shared" si="179"/>
        <v>28</v>
      </c>
      <c r="BN84" s="11" t="str">
        <f t="shared" si="180"/>
        <v>Slv 17</v>
      </c>
      <c r="BO84" s="11">
        <f t="shared" si="181"/>
        <v>-6886.95</v>
      </c>
      <c r="BP84" s="11">
        <f t="shared" si="182"/>
        <v>14.09</v>
      </c>
      <c r="BQ84" s="11">
        <f t="shared" si="183"/>
        <v>4.1399999999999997</v>
      </c>
      <c r="BR84" s="11">
        <f t="shared" si="184"/>
        <v>0</v>
      </c>
      <c r="BS84" s="11">
        <f t="shared" si="185"/>
        <v>-123.11</v>
      </c>
      <c r="BT84" s="11">
        <f t="shared" si="186"/>
        <v>-41.65</v>
      </c>
      <c r="BU84" s="10" t="str">
        <f t="shared" si="187"/>
        <v>SLV</v>
      </c>
      <c r="BW84" s="7" t="str">
        <f t="shared" si="188"/>
        <v>Slv 17</v>
      </c>
      <c r="BX84" s="7" t="str">
        <f t="shared" si="189"/>
        <v>SLV</v>
      </c>
      <c r="CA84" s="9"/>
      <c r="CB84" s="4">
        <f t="shared" ref="CB84:CG85" si="219">AG84</f>
        <v>-1</v>
      </c>
      <c r="CC84" s="4">
        <f t="shared" si="219"/>
        <v>-1</v>
      </c>
      <c r="CD84" s="4">
        <f t="shared" si="219"/>
        <v>1</v>
      </c>
      <c r="CE84" s="4">
        <f t="shared" si="219"/>
        <v>-1</v>
      </c>
      <c r="CF84" s="4">
        <f t="shared" si="219"/>
        <v>-1</v>
      </c>
      <c r="CG84" s="4">
        <f t="shared" si="219"/>
        <v>-1</v>
      </c>
      <c r="CJ84" s="4">
        <f t="shared" si="190"/>
        <v>5</v>
      </c>
      <c r="CK84" s="4" t="str">
        <f t="shared" si="191"/>
        <v>28_Slv 17</v>
      </c>
      <c r="CL84" s="4">
        <f t="shared" si="192"/>
        <v>5</v>
      </c>
      <c r="CM84" s="4" t="str">
        <f t="shared" si="193"/>
        <v>Plinto_01</v>
      </c>
      <c r="CN84" s="4">
        <f t="shared" si="194"/>
        <v>28</v>
      </c>
      <c r="CO84" s="4" t="str">
        <f t="shared" si="195"/>
        <v>Slv 17</v>
      </c>
      <c r="CP84" s="84">
        <f>INDEX(BO80:BT271,MATCH(CK84,BJ80:BJ271,0),MATCH(CK75,BO79:BT79,0))*CK74</f>
        <v>6886.95</v>
      </c>
      <c r="CQ84" s="84">
        <f>INDEX(BP80:BU271,MATCH(CL84,BK80:BK271,0),MATCH(CL75,BP79:BU79,0))*CL74</f>
        <v>-4.1399999999999997</v>
      </c>
      <c r="CR84" s="84">
        <f>INDEX(BO80:BT271,MATCH(CK84,BJ80:$BJ271,0),MATCH(CM75,BO79:BT79,0))*CM74</f>
        <v>-123.11</v>
      </c>
      <c r="CS84" s="84">
        <f>INDEX(BO80:BT271,MATCH(CK84,BJ80:BJ271,0),MATCH(CN75,BO79:BT79,0))*CN74</f>
        <v>-14.09</v>
      </c>
      <c r="CT84" s="84">
        <f>INDEX(BO80:BT271,MATCH(CK84,BJ80:BJ271,0),MATCH(CO75,BO79:BT79,0))*CO74</f>
        <v>41.65</v>
      </c>
      <c r="CU84" s="84">
        <f>INDEX(BO80:BT271,MATCH(CK84,BJ80:BJ271,0),MATCH(CP75,BO79:BT79,0))*CP74</f>
        <v>0</v>
      </c>
      <c r="CV84" s="4" t="str">
        <f t="shared" si="196"/>
        <v>SLV</v>
      </c>
      <c r="CY84" s="4">
        <f t="shared" si="197"/>
        <v>5</v>
      </c>
      <c r="CZ84" s="4" t="str">
        <f t="shared" si="198"/>
        <v>28_Slv 17</v>
      </c>
      <c r="DA84" s="4">
        <f t="shared" si="199"/>
        <v>5</v>
      </c>
      <c r="DB84" s="4" t="str">
        <f t="shared" si="200"/>
        <v>Plinto_01</v>
      </c>
      <c r="DC84" s="4">
        <f t="shared" si="201"/>
        <v>28</v>
      </c>
      <c r="DD84" s="4" t="str">
        <f t="shared" si="202"/>
        <v>Slv 17</v>
      </c>
      <c r="DE84" s="4">
        <f>BG80</f>
        <v>1003.5</v>
      </c>
      <c r="DF84" s="54">
        <f>BC80</f>
        <v>1.8</v>
      </c>
      <c r="DG84" s="54">
        <f>BD80</f>
        <v>11.9</v>
      </c>
      <c r="DH84" s="54">
        <f>BE80</f>
        <v>12</v>
      </c>
      <c r="DI84" s="54">
        <f>BF80</f>
        <v>41</v>
      </c>
      <c r="DJ84" s="85">
        <f>IF(DS84="SLU",BB89,BB90)</f>
        <v>1</v>
      </c>
      <c r="DK84" s="85">
        <f>IF(DS84="SLU",BB91,BB92)</f>
        <v>1</v>
      </c>
      <c r="DL84" s="85">
        <f>IF(DS84="SLU",BB93,BB94)</f>
        <v>1</v>
      </c>
      <c r="DM84" s="8">
        <f t="shared" si="203"/>
        <v>8870.35</v>
      </c>
      <c r="DN84" s="8">
        <f t="shared" si="204"/>
        <v>-4.1399999999999997</v>
      </c>
      <c r="DO84" s="8">
        <f t="shared" si="205"/>
        <v>-130.56200000000001</v>
      </c>
      <c r="DP84" s="8">
        <f t="shared" si="206"/>
        <v>-14.09</v>
      </c>
      <c r="DQ84" s="8">
        <f t="shared" si="207"/>
        <v>16.287999999999997</v>
      </c>
      <c r="DR84" s="8">
        <f t="shared" si="208"/>
        <v>0</v>
      </c>
      <c r="DS84" s="4" t="str">
        <f t="shared" si="209"/>
        <v>SLV</v>
      </c>
      <c r="DV84" s="4">
        <f t="shared" si="210"/>
        <v>5</v>
      </c>
      <c r="DW84" s="4" t="str">
        <f t="shared" si="211"/>
        <v>28_Slv 17</v>
      </c>
      <c r="DX84" s="4">
        <f t="shared" si="212"/>
        <v>5</v>
      </c>
      <c r="DY84" s="4" t="str">
        <f t="shared" si="213"/>
        <v>Plinto_01</v>
      </c>
      <c r="DZ84" s="4">
        <f t="shared" si="214"/>
        <v>28</v>
      </c>
      <c r="EA84" s="4" t="str">
        <f t="shared" si="215"/>
        <v>Slv 17</v>
      </c>
      <c r="EB84" s="83">
        <f>DM84*$BB$95</f>
        <v>8870.35</v>
      </c>
      <c r="EC84" s="83">
        <f>DN84*BB95</f>
        <v>-4.1399999999999997</v>
      </c>
      <c r="ED84" s="83">
        <f>DO84*BB95</f>
        <v>-130.56200000000001</v>
      </c>
      <c r="EE84" s="83">
        <f>DP84*BB95</f>
        <v>-14.09</v>
      </c>
      <c r="EF84" s="83">
        <f>DQ84*BB95</f>
        <v>16.287999999999997</v>
      </c>
      <c r="EG84" s="83">
        <f>DR84*BB95</f>
        <v>0</v>
      </c>
    </row>
    <row r="85" spans="9:137" ht="15.6" x14ac:dyDescent="0.45">
      <c r="I85"/>
      <c r="J85"/>
      <c r="K85"/>
      <c r="L85"/>
      <c r="M85"/>
      <c r="N85"/>
      <c r="O85"/>
      <c r="Q85" s="42">
        <v>6</v>
      </c>
      <c r="R85" s="82" t="str">
        <f>I80</f>
        <v>Plinto_01</v>
      </c>
      <c r="S85" s="42">
        <v>28</v>
      </c>
      <c r="T85" s="42" t="s">
        <v>101</v>
      </c>
      <c r="U85" s="42">
        <v>-6886.95</v>
      </c>
      <c r="V85" s="42">
        <v>-14.09</v>
      </c>
      <c r="W85" s="42">
        <v>-4.1500000000000004</v>
      </c>
      <c r="X85" s="42">
        <v>0</v>
      </c>
      <c r="Y85" s="42">
        <v>123.1</v>
      </c>
      <c r="Z85" s="42">
        <v>42.06</v>
      </c>
      <c r="AB85" s="82" t="str">
        <f t="shared" si="216"/>
        <v>Slv 1</v>
      </c>
      <c r="AC85" s="42" t="s">
        <v>14</v>
      </c>
      <c r="AF85" s="13" t="s">
        <v>3</v>
      </c>
      <c r="AG85" s="15" t="s">
        <v>10</v>
      </c>
      <c r="AH85" s="15" t="s">
        <v>11</v>
      </c>
      <c r="AI85" s="15" t="s">
        <v>9</v>
      </c>
      <c r="AJ85" s="15" t="s">
        <v>8</v>
      </c>
      <c r="AK85" s="15" t="s">
        <v>6</v>
      </c>
      <c r="AL85" s="15" t="s">
        <v>7</v>
      </c>
      <c r="AO85" s="36">
        <f t="shared" si="167"/>
        <v>6</v>
      </c>
      <c r="AP85" s="35" t="str">
        <f t="shared" si="168"/>
        <v>28_Slv 1</v>
      </c>
      <c r="AQ85" s="36">
        <f t="shared" si="169"/>
        <v>8870.35</v>
      </c>
      <c r="AR85" s="36">
        <f t="shared" si="170"/>
        <v>4.1500000000000004</v>
      </c>
      <c r="AS85" s="36">
        <f t="shared" si="171"/>
        <v>130.57</v>
      </c>
      <c r="AT85" s="36">
        <f t="shared" si="172"/>
        <v>14.09</v>
      </c>
      <c r="AU85" s="36">
        <f t="shared" si="173"/>
        <v>-16.698</v>
      </c>
      <c r="AV85" s="36">
        <f t="shared" si="174"/>
        <v>0</v>
      </c>
      <c r="AW85" s="43">
        <f t="shared" si="217"/>
        <v>1</v>
      </c>
      <c r="BA85"/>
      <c r="BB85"/>
      <c r="BC85"/>
      <c r="BD85"/>
      <c r="BE85"/>
      <c r="BI85" s="4">
        <f t="shared" si="218"/>
        <v>6</v>
      </c>
      <c r="BJ85" s="8" t="str">
        <f t="shared" si="176"/>
        <v>28_Slv 1</v>
      </c>
      <c r="BK85" s="11">
        <f t="shared" si="177"/>
        <v>6</v>
      </c>
      <c r="BL85" s="11" t="str">
        <f t="shared" si="178"/>
        <v>Plinto_01</v>
      </c>
      <c r="BM85" s="11">
        <f t="shared" si="179"/>
        <v>28</v>
      </c>
      <c r="BN85" s="11" t="str">
        <f t="shared" si="180"/>
        <v>Slv 1</v>
      </c>
      <c r="BO85" s="11">
        <f t="shared" si="181"/>
        <v>-6886.95</v>
      </c>
      <c r="BP85" s="11">
        <f t="shared" si="182"/>
        <v>-14.09</v>
      </c>
      <c r="BQ85" s="11">
        <f t="shared" si="183"/>
        <v>-4.1500000000000004</v>
      </c>
      <c r="BR85" s="11">
        <f t="shared" si="184"/>
        <v>0</v>
      </c>
      <c r="BS85" s="11">
        <f t="shared" si="185"/>
        <v>123.1</v>
      </c>
      <c r="BT85" s="11">
        <f t="shared" si="186"/>
        <v>42.06</v>
      </c>
      <c r="BU85" s="10" t="str">
        <f t="shared" si="187"/>
        <v>SLV</v>
      </c>
      <c r="BW85" s="7" t="str">
        <f t="shared" si="188"/>
        <v>Slv 1</v>
      </c>
      <c r="BX85" s="7" t="str">
        <f t="shared" si="189"/>
        <v>SLV</v>
      </c>
      <c r="CA85" s="9" t="s">
        <v>3</v>
      </c>
      <c r="CB85" s="4" t="str">
        <f t="shared" si="219"/>
        <v>Fx</v>
      </c>
      <c r="CC85" s="4" t="str">
        <f t="shared" si="219"/>
        <v>Fz</v>
      </c>
      <c r="CD85" s="4" t="str">
        <f t="shared" si="219"/>
        <v>Myy</v>
      </c>
      <c r="CE85" s="4" t="str">
        <f t="shared" si="219"/>
        <v>Fy</v>
      </c>
      <c r="CF85" s="4" t="str">
        <f t="shared" si="219"/>
        <v>Mzz</v>
      </c>
      <c r="CG85" s="4" t="str">
        <f t="shared" si="219"/>
        <v>Mxx</v>
      </c>
      <c r="CJ85" s="4">
        <f t="shared" si="190"/>
        <v>6</v>
      </c>
      <c r="CK85" s="4" t="str">
        <f t="shared" si="191"/>
        <v>28_Slv 1</v>
      </c>
      <c r="CL85" s="4">
        <f t="shared" si="192"/>
        <v>6</v>
      </c>
      <c r="CM85" s="4" t="str">
        <f t="shared" si="193"/>
        <v>Plinto_01</v>
      </c>
      <c r="CN85" s="4">
        <f t="shared" si="194"/>
        <v>28</v>
      </c>
      <c r="CO85" s="4" t="str">
        <f t="shared" si="195"/>
        <v>Slv 1</v>
      </c>
      <c r="CP85" s="84">
        <f>INDEX(BO80:BT271,MATCH(CK85,BJ80:BJ271,0),MATCH(CK75,BO79:BT79,0))*CK74</f>
        <v>6886.95</v>
      </c>
      <c r="CQ85" s="84">
        <f>INDEX(BP80:BU271,MATCH(CL85,BK80:BK271,0),MATCH(CL75,BP79:BU79,0))*CL74</f>
        <v>4.1500000000000004</v>
      </c>
      <c r="CR85" s="84">
        <f>INDEX(BO80:BT271,MATCH(CK85,BJ80:$BJ271,0),MATCH(CM75,BO79:BT79,0))*CM74</f>
        <v>123.1</v>
      </c>
      <c r="CS85" s="84">
        <f>INDEX(BO80:BT271,MATCH(CK85,BJ80:BJ271,0),MATCH(CN75,BO79:BT79,0))*CN74</f>
        <v>14.09</v>
      </c>
      <c r="CT85" s="84">
        <f>INDEX(BO80:BT271,MATCH(CK85,BJ80:BJ271,0),MATCH(CO75,BO79:BT79,0))*CO74</f>
        <v>-42.06</v>
      </c>
      <c r="CU85" s="84">
        <f>INDEX(BO80:BT271,MATCH(CK85,BJ80:BJ271,0),MATCH(CP75,BO79:BT79,0))*CP74</f>
        <v>0</v>
      </c>
      <c r="CV85" s="4" t="str">
        <f t="shared" si="196"/>
        <v>SLV</v>
      </c>
      <c r="CY85" s="4">
        <f t="shared" si="197"/>
        <v>6</v>
      </c>
      <c r="CZ85" s="4" t="str">
        <f t="shared" si="198"/>
        <v>28_Slv 1</v>
      </c>
      <c r="DA85" s="4">
        <f t="shared" si="199"/>
        <v>6</v>
      </c>
      <c r="DB85" s="4" t="str">
        <f t="shared" si="200"/>
        <v>Plinto_01</v>
      </c>
      <c r="DC85" s="4">
        <f t="shared" si="201"/>
        <v>28</v>
      </c>
      <c r="DD85" s="4" t="str">
        <f t="shared" si="202"/>
        <v>Slv 1</v>
      </c>
      <c r="DE85" s="4">
        <f>BG80</f>
        <v>1003.5</v>
      </c>
      <c r="DF85" s="54">
        <f>BC80</f>
        <v>1.8</v>
      </c>
      <c r="DG85" s="54">
        <f>BD80</f>
        <v>11.9</v>
      </c>
      <c r="DH85" s="54">
        <f>BE80</f>
        <v>12</v>
      </c>
      <c r="DI85" s="54">
        <f>BF80</f>
        <v>41</v>
      </c>
      <c r="DJ85" s="85">
        <f>IF(DS85="SLU",BB89,BB90)</f>
        <v>1</v>
      </c>
      <c r="DK85" s="85">
        <f>IF(DS85="SLU",BB91,BB92)</f>
        <v>1</v>
      </c>
      <c r="DL85" s="85">
        <f>IF(DS85="SLU",BB93,BB94)</f>
        <v>1</v>
      </c>
      <c r="DM85" s="8">
        <f t="shared" si="203"/>
        <v>8870.35</v>
      </c>
      <c r="DN85" s="8">
        <f t="shared" si="204"/>
        <v>4.1500000000000004</v>
      </c>
      <c r="DO85" s="8">
        <f t="shared" si="205"/>
        <v>130.57</v>
      </c>
      <c r="DP85" s="8">
        <f t="shared" si="206"/>
        <v>14.09</v>
      </c>
      <c r="DQ85" s="8">
        <f t="shared" si="207"/>
        <v>-16.698</v>
      </c>
      <c r="DR85" s="8">
        <f t="shared" si="208"/>
        <v>0</v>
      </c>
      <c r="DS85" s="4" t="str">
        <f t="shared" si="209"/>
        <v>SLV</v>
      </c>
      <c r="DV85" s="4">
        <f t="shared" si="210"/>
        <v>6</v>
      </c>
      <c r="DW85" s="4" t="str">
        <f t="shared" si="211"/>
        <v>28_Slv 1</v>
      </c>
      <c r="DX85" s="4">
        <f t="shared" si="212"/>
        <v>6</v>
      </c>
      <c r="DY85" s="4" t="str">
        <f t="shared" si="213"/>
        <v>Plinto_01</v>
      </c>
      <c r="DZ85" s="4">
        <f t="shared" si="214"/>
        <v>28</v>
      </c>
      <c r="EA85" s="4" t="str">
        <f t="shared" si="215"/>
        <v>Slv 1</v>
      </c>
      <c r="EB85" s="83">
        <f>DM85*$BB$95</f>
        <v>8870.35</v>
      </c>
      <c r="EC85" s="83">
        <f>DN85*BB95</f>
        <v>4.1500000000000004</v>
      </c>
      <c r="ED85" s="83">
        <f>DO85*BB95</f>
        <v>130.57</v>
      </c>
      <c r="EE85" s="83">
        <f>DP85*BB95</f>
        <v>14.09</v>
      </c>
      <c r="EF85" s="83">
        <f>DQ85*BB95</f>
        <v>-16.698</v>
      </c>
      <c r="EG85" s="83">
        <f>DR85*BB95</f>
        <v>0</v>
      </c>
    </row>
    <row r="86" spans="9:137" x14ac:dyDescent="0.45">
      <c r="I86" s="17" t="s">
        <v>163</v>
      </c>
      <c r="J86"/>
      <c r="K86"/>
      <c r="L86"/>
      <c r="M86"/>
      <c r="N86"/>
      <c r="O86"/>
      <c r="Q86" s="42">
        <v>7</v>
      </c>
      <c r="R86" s="82" t="str">
        <f>I80</f>
        <v>Plinto_01</v>
      </c>
      <c r="S86" s="42">
        <v>28</v>
      </c>
      <c r="T86" s="42" t="s">
        <v>101</v>
      </c>
      <c r="U86" s="42">
        <v>-6886.95</v>
      </c>
      <c r="V86" s="42">
        <v>-14.09</v>
      </c>
      <c r="W86" s="42">
        <v>-4.1500000000000004</v>
      </c>
      <c r="X86" s="42">
        <v>0</v>
      </c>
      <c r="Y86" s="42">
        <v>123.1</v>
      </c>
      <c r="Z86" s="42">
        <v>42.06</v>
      </c>
      <c r="AB86" s="82" t="str">
        <f t="shared" si="216"/>
        <v>Slv 1</v>
      </c>
      <c r="AC86" s="42" t="s">
        <v>14</v>
      </c>
      <c r="AF86"/>
      <c r="AG86"/>
      <c r="AH86"/>
      <c r="AI86"/>
      <c r="AJ86"/>
      <c r="AK86"/>
      <c r="AL86"/>
      <c r="AO86" s="36">
        <f t="shared" si="167"/>
        <v>7</v>
      </c>
      <c r="AP86" s="35" t="str">
        <f t="shared" si="168"/>
        <v>28_Slv 1</v>
      </c>
      <c r="AQ86" s="36">
        <f t="shared" si="169"/>
        <v>8870.35</v>
      </c>
      <c r="AR86" s="36">
        <f t="shared" si="170"/>
        <v>4.1500000000000004</v>
      </c>
      <c r="AS86" s="36">
        <f t="shared" si="171"/>
        <v>130.57</v>
      </c>
      <c r="AT86" s="36">
        <f t="shared" si="172"/>
        <v>14.09</v>
      </c>
      <c r="AU86" s="36">
        <f t="shared" si="173"/>
        <v>-16.698</v>
      </c>
      <c r="AV86" s="36">
        <f t="shared" si="174"/>
        <v>0</v>
      </c>
      <c r="AW86" s="43">
        <f t="shared" si="217"/>
        <v>1</v>
      </c>
      <c r="BA86" s="17" t="s">
        <v>180</v>
      </c>
      <c r="BB86"/>
      <c r="BC86"/>
      <c r="BD86"/>
      <c r="BE86"/>
      <c r="BI86" s="4">
        <f t="shared" si="218"/>
        <v>7</v>
      </c>
      <c r="BJ86" s="8" t="str">
        <f t="shared" si="176"/>
        <v>28_Slv 1</v>
      </c>
      <c r="BK86" s="11">
        <f t="shared" si="177"/>
        <v>7</v>
      </c>
      <c r="BL86" s="11" t="str">
        <f t="shared" si="178"/>
        <v>Plinto_01</v>
      </c>
      <c r="BM86" s="11">
        <f t="shared" si="179"/>
        <v>28</v>
      </c>
      <c r="BN86" s="11" t="str">
        <f t="shared" si="180"/>
        <v>Slv 1</v>
      </c>
      <c r="BO86" s="11">
        <f t="shared" si="181"/>
        <v>-6886.95</v>
      </c>
      <c r="BP86" s="11">
        <f t="shared" si="182"/>
        <v>-14.09</v>
      </c>
      <c r="BQ86" s="11">
        <f t="shared" si="183"/>
        <v>-4.1500000000000004</v>
      </c>
      <c r="BR86" s="11">
        <f t="shared" si="184"/>
        <v>0</v>
      </c>
      <c r="BS86" s="11">
        <f t="shared" si="185"/>
        <v>123.1</v>
      </c>
      <c r="BT86" s="11">
        <f t="shared" si="186"/>
        <v>42.06</v>
      </c>
      <c r="BU86" s="10" t="str">
        <f t="shared" si="187"/>
        <v>SLV</v>
      </c>
      <c r="BW86" s="7" t="str">
        <f t="shared" si="188"/>
        <v>Slv 1</v>
      </c>
      <c r="BX86" s="7" t="str">
        <f t="shared" si="189"/>
        <v>SLV</v>
      </c>
      <c r="CA86"/>
      <c r="CB86"/>
      <c r="CC86"/>
      <c r="CD86"/>
      <c r="CE86"/>
      <c r="CF86"/>
      <c r="CG86"/>
      <c r="CJ86" s="4">
        <f t="shared" si="190"/>
        <v>7</v>
      </c>
      <c r="CK86" s="4" t="str">
        <f t="shared" si="191"/>
        <v>28_Slv 1</v>
      </c>
      <c r="CL86" s="4">
        <f t="shared" si="192"/>
        <v>7</v>
      </c>
      <c r="CM86" s="4" t="str">
        <f t="shared" si="193"/>
        <v>Plinto_01</v>
      </c>
      <c r="CN86" s="4">
        <f t="shared" si="194"/>
        <v>28</v>
      </c>
      <c r="CO86" s="4" t="str">
        <f t="shared" si="195"/>
        <v>Slv 1</v>
      </c>
      <c r="CP86" s="84">
        <f>INDEX(BO80:BT271,MATCH(CK86,BJ80:BJ271,0),MATCH(CK75,BO79:BT79,0))*CK74</f>
        <v>6886.95</v>
      </c>
      <c r="CQ86" s="84">
        <f>INDEX(BP80:BU271,MATCH(CL86,BK80:BK271,0),MATCH(CL75,BP79:BU79,0))*CL74</f>
        <v>4.1500000000000004</v>
      </c>
      <c r="CR86" s="84">
        <f>INDEX(BO80:BT271,MATCH(CK86,BJ80:$BJ271,0),MATCH(CM75,BO79:BT79,0))*CM74</f>
        <v>123.1</v>
      </c>
      <c r="CS86" s="84">
        <f>INDEX(BO80:BT271,MATCH(CK86,BJ80:BJ271,0),MATCH(CN75,BO79:BT79,0))*CN74</f>
        <v>14.09</v>
      </c>
      <c r="CT86" s="84">
        <f>INDEX(BO80:BT271,MATCH(CK86,BJ80:BJ271,0),MATCH(CO75,BO79:BT79,0))*CO74</f>
        <v>-42.06</v>
      </c>
      <c r="CU86" s="84">
        <f>INDEX(BO80:BT271,MATCH(CK86,BJ80:BJ271,0),MATCH(CP75,BO79:BT79,0))*CP74</f>
        <v>0</v>
      </c>
      <c r="CV86" s="4" t="str">
        <f t="shared" si="196"/>
        <v>SLV</v>
      </c>
      <c r="CY86" s="4">
        <f t="shared" si="197"/>
        <v>7</v>
      </c>
      <c r="CZ86" s="4" t="str">
        <f t="shared" si="198"/>
        <v>28_Slv 1</v>
      </c>
      <c r="DA86" s="4">
        <f t="shared" si="199"/>
        <v>7</v>
      </c>
      <c r="DB86" s="4" t="str">
        <f t="shared" si="200"/>
        <v>Plinto_01</v>
      </c>
      <c r="DC86" s="4">
        <f t="shared" si="201"/>
        <v>28</v>
      </c>
      <c r="DD86" s="4" t="str">
        <f t="shared" si="202"/>
        <v>Slv 1</v>
      </c>
      <c r="DE86" s="4">
        <f>BG80</f>
        <v>1003.5</v>
      </c>
      <c r="DF86" s="54">
        <f>BC80</f>
        <v>1.8</v>
      </c>
      <c r="DG86" s="54">
        <f>BD80</f>
        <v>11.9</v>
      </c>
      <c r="DH86" s="54">
        <f>BE80</f>
        <v>12</v>
      </c>
      <c r="DI86" s="54">
        <f>BF80</f>
        <v>41</v>
      </c>
      <c r="DJ86" s="85">
        <f>IF(DS86="SLU",BB89,BB90)</f>
        <v>1</v>
      </c>
      <c r="DK86" s="85">
        <f>IF(DS86="SLU",BB91,BB92)</f>
        <v>1</v>
      </c>
      <c r="DL86" s="85">
        <f>IF(DS86="SLU",BB93,BB94)</f>
        <v>1</v>
      </c>
      <c r="DM86" s="8">
        <f t="shared" si="203"/>
        <v>8870.35</v>
      </c>
      <c r="DN86" s="8">
        <f t="shared" si="204"/>
        <v>4.1500000000000004</v>
      </c>
      <c r="DO86" s="8">
        <f t="shared" si="205"/>
        <v>130.57</v>
      </c>
      <c r="DP86" s="8">
        <f t="shared" si="206"/>
        <v>14.09</v>
      </c>
      <c r="DQ86" s="8">
        <f t="shared" si="207"/>
        <v>-16.698</v>
      </c>
      <c r="DR86" s="8">
        <f t="shared" si="208"/>
        <v>0</v>
      </c>
      <c r="DS86" s="4" t="str">
        <f t="shared" si="209"/>
        <v>SLV</v>
      </c>
      <c r="DV86" s="4">
        <f t="shared" si="210"/>
        <v>7</v>
      </c>
      <c r="DW86" s="4" t="str">
        <f t="shared" si="211"/>
        <v>28_Slv 1</v>
      </c>
      <c r="DX86" s="4">
        <f t="shared" si="212"/>
        <v>7</v>
      </c>
      <c r="DY86" s="4" t="str">
        <f t="shared" si="213"/>
        <v>Plinto_01</v>
      </c>
      <c r="DZ86" s="4">
        <f t="shared" si="214"/>
        <v>28</v>
      </c>
      <c r="EA86" s="4" t="str">
        <f t="shared" si="215"/>
        <v>Slv 1</v>
      </c>
      <c r="EB86" s="83">
        <f>DM86*$BB$95</f>
        <v>8870.35</v>
      </c>
      <c r="EC86" s="83">
        <f>DN86*BB95</f>
        <v>4.1500000000000004</v>
      </c>
      <c r="ED86" s="83">
        <f>DO86*BB95</f>
        <v>130.57</v>
      </c>
      <c r="EE86" s="83">
        <f>DP86*BB95</f>
        <v>14.09</v>
      </c>
      <c r="EF86" s="83">
        <f>DQ86*BB95</f>
        <v>-16.698</v>
      </c>
      <c r="EG86" s="83">
        <f>DR86*BB95</f>
        <v>0</v>
      </c>
    </row>
    <row r="87" spans="9:137" x14ac:dyDescent="0.45">
      <c r="I87" s="7"/>
      <c r="J87" s="7"/>
      <c r="K87" s="7"/>
      <c r="L87" s="7"/>
      <c r="M87" s="7"/>
      <c r="N87" s="7"/>
      <c r="O87" s="7"/>
      <c r="Q87" s="42">
        <v>8</v>
      </c>
      <c r="R87" s="82" t="str">
        <f>I80</f>
        <v>Plinto_01</v>
      </c>
      <c r="S87" s="42">
        <v>28</v>
      </c>
      <c r="T87" s="42" t="s">
        <v>100</v>
      </c>
      <c r="U87" s="42">
        <v>-6886.95</v>
      </c>
      <c r="V87" s="42">
        <v>14.09</v>
      </c>
      <c r="W87" s="42">
        <v>4.1399999999999997</v>
      </c>
      <c r="X87" s="42">
        <v>0</v>
      </c>
      <c r="Y87" s="42">
        <v>-123.11</v>
      </c>
      <c r="Z87" s="42">
        <v>-41.65</v>
      </c>
      <c r="AB87" s="82" t="str">
        <f t="shared" si="216"/>
        <v>Slv 17</v>
      </c>
      <c r="AC87" s="42" t="s">
        <v>14</v>
      </c>
      <c r="AO87" s="36">
        <f t="shared" si="167"/>
        <v>8</v>
      </c>
      <c r="AP87" s="35" t="str">
        <f t="shared" si="168"/>
        <v>28_Slv 17</v>
      </c>
      <c r="AQ87" s="36">
        <f t="shared" si="169"/>
        <v>8870.35</v>
      </c>
      <c r="AR87" s="36">
        <f t="shared" si="170"/>
        <v>-4.1399999999999997</v>
      </c>
      <c r="AS87" s="36">
        <f t="shared" si="171"/>
        <v>-130.56200000000001</v>
      </c>
      <c r="AT87" s="36">
        <f t="shared" si="172"/>
        <v>-14.09</v>
      </c>
      <c r="AU87" s="36">
        <f t="shared" si="173"/>
        <v>16.287999999999997</v>
      </c>
      <c r="AV87" s="36">
        <f t="shared" si="174"/>
        <v>0</v>
      </c>
      <c r="AW87" s="43">
        <f t="shared" si="217"/>
        <v>1</v>
      </c>
      <c r="BA87" s="7"/>
      <c r="BB87" s="7"/>
      <c r="BC87" s="7"/>
      <c r="BD87" s="7"/>
      <c r="BE87" s="7"/>
      <c r="BI87" s="4">
        <f t="shared" si="218"/>
        <v>8</v>
      </c>
      <c r="BJ87" s="8" t="str">
        <f t="shared" si="176"/>
        <v>28_Slv 17</v>
      </c>
      <c r="BK87" s="11">
        <f t="shared" si="177"/>
        <v>8</v>
      </c>
      <c r="BL87" s="11" t="str">
        <f t="shared" si="178"/>
        <v>Plinto_01</v>
      </c>
      <c r="BM87" s="11">
        <f t="shared" si="179"/>
        <v>28</v>
      </c>
      <c r="BN87" s="11" t="str">
        <f t="shared" si="180"/>
        <v>Slv 17</v>
      </c>
      <c r="BO87" s="11">
        <f t="shared" si="181"/>
        <v>-6886.95</v>
      </c>
      <c r="BP87" s="11">
        <f t="shared" si="182"/>
        <v>14.09</v>
      </c>
      <c r="BQ87" s="11">
        <f t="shared" si="183"/>
        <v>4.1399999999999997</v>
      </c>
      <c r="BR87" s="11">
        <f t="shared" si="184"/>
        <v>0</v>
      </c>
      <c r="BS87" s="11">
        <f t="shared" si="185"/>
        <v>-123.11</v>
      </c>
      <c r="BT87" s="11">
        <f t="shared" si="186"/>
        <v>-41.65</v>
      </c>
      <c r="BU87" s="10" t="str">
        <f t="shared" si="187"/>
        <v>SLV</v>
      </c>
      <c r="BW87" s="7" t="str">
        <f t="shared" si="188"/>
        <v>Slv 17</v>
      </c>
      <c r="BX87" s="7" t="str">
        <f t="shared" si="189"/>
        <v>SLV</v>
      </c>
      <c r="CJ87" s="4">
        <f t="shared" si="190"/>
        <v>8</v>
      </c>
      <c r="CK87" s="4" t="str">
        <f t="shared" si="191"/>
        <v>28_Slv 17</v>
      </c>
      <c r="CL87" s="4">
        <f t="shared" si="192"/>
        <v>8</v>
      </c>
      <c r="CM87" s="4" t="str">
        <f t="shared" si="193"/>
        <v>Plinto_01</v>
      </c>
      <c r="CN87" s="4">
        <f t="shared" si="194"/>
        <v>28</v>
      </c>
      <c r="CO87" s="4" t="str">
        <f t="shared" si="195"/>
        <v>Slv 17</v>
      </c>
      <c r="CP87" s="84">
        <f>INDEX(BO80:BT271,MATCH(CK87,BJ80:BJ271,0),MATCH(CK75,BO79:BT79,0))*CK74</f>
        <v>6886.95</v>
      </c>
      <c r="CQ87" s="84">
        <f>INDEX(BP80:BU271,MATCH(CL87,BK80:BK271,0),MATCH(CL75,BP79:BU79,0))*CL74</f>
        <v>-4.1399999999999997</v>
      </c>
      <c r="CR87" s="84">
        <f>INDEX(BO80:BT271,MATCH(CK87,BJ80:$BJ271,0),MATCH(CM75,BO79:BT79,0))*CM74</f>
        <v>-123.11</v>
      </c>
      <c r="CS87" s="84">
        <f>INDEX(BO80:BT271,MATCH(CK87,BJ80:BJ271,0),MATCH(CN75,BO79:BT79,0))*CN74</f>
        <v>-14.09</v>
      </c>
      <c r="CT87" s="84">
        <f>INDEX(BO80:BT271,MATCH(CK87,BJ80:BJ271,0),MATCH(CO75,BO79:BT79,0))*CO74</f>
        <v>41.65</v>
      </c>
      <c r="CU87" s="84">
        <f>INDEX(BO80:BT271,MATCH(CK87,BJ80:BJ271,0),MATCH(CP75,BO79:BT79,0))*CP74</f>
        <v>0</v>
      </c>
      <c r="CV87" s="4" t="str">
        <f t="shared" si="196"/>
        <v>SLV</v>
      </c>
      <c r="CY87" s="4">
        <f t="shared" si="197"/>
        <v>8</v>
      </c>
      <c r="CZ87" s="4" t="str">
        <f t="shared" si="198"/>
        <v>28_Slv 17</v>
      </c>
      <c r="DA87" s="4">
        <f t="shared" si="199"/>
        <v>8</v>
      </c>
      <c r="DB87" s="4" t="str">
        <f t="shared" si="200"/>
        <v>Plinto_01</v>
      </c>
      <c r="DC87" s="4">
        <f t="shared" si="201"/>
        <v>28</v>
      </c>
      <c r="DD87" s="4" t="str">
        <f t="shared" si="202"/>
        <v>Slv 17</v>
      </c>
      <c r="DE87" s="4">
        <f>BG80</f>
        <v>1003.5</v>
      </c>
      <c r="DF87" s="54">
        <f>BC80</f>
        <v>1.8</v>
      </c>
      <c r="DG87" s="54">
        <f>BD80</f>
        <v>11.9</v>
      </c>
      <c r="DH87" s="54">
        <f>BE80</f>
        <v>12</v>
      </c>
      <c r="DI87" s="54">
        <f>BF80</f>
        <v>41</v>
      </c>
      <c r="DJ87" s="85">
        <f>IF(DS87="SLU",BB89,BB90)</f>
        <v>1</v>
      </c>
      <c r="DK87" s="85">
        <f>IF(DS87="SLU",BB91,BB92)</f>
        <v>1</v>
      </c>
      <c r="DL87" s="85">
        <f>IF(DS87="SLU",BB93,BB94)</f>
        <v>1</v>
      </c>
      <c r="DM87" s="8">
        <f t="shared" si="203"/>
        <v>8870.35</v>
      </c>
      <c r="DN87" s="8">
        <f t="shared" si="204"/>
        <v>-4.1399999999999997</v>
      </c>
      <c r="DO87" s="8">
        <f t="shared" si="205"/>
        <v>-130.56200000000001</v>
      </c>
      <c r="DP87" s="8">
        <f t="shared" si="206"/>
        <v>-14.09</v>
      </c>
      <c r="DQ87" s="8">
        <f t="shared" si="207"/>
        <v>16.287999999999997</v>
      </c>
      <c r="DR87" s="8">
        <f t="shared" si="208"/>
        <v>0</v>
      </c>
      <c r="DS87" s="4" t="str">
        <f t="shared" si="209"/>
        <v>SLV</v>
      </c>
      <c r="DV87" s="4">
        <f t="shared" si="210"/>
        <v>8</v>
      </c>
      <c r="DW87" s="4" t="str">
        <f t="shared" si="211"/>
        <v>28_Slv 17</v>
      </c>
      <c r="DX87" s="4">
        <f t="shared" si="212"/>
        <v>8</v>
      </c>
      <c r="DY87" s="4" t="str">
        <f t="shared" si="213"/>
        <v>Plinto_01</v>
      </c>
      <c r="DZ87" s="4">
        <f t="shared" si="214"/>
        <v>28</v>
      </c>
      <c r="EA87" s="4" t="str">
        <f t="shared" si="215"/>
        <v>Slv 17</v>
      </c>
      <c r="EB87" s="83">
        <f>DM87*$BB$95</f>
        <v>8870.35</v>
      </c>
      <c r="EC87" s="83">
        <f>DN87*BB95</f>
        <v>-4.1399999999999997</v>
      </c>
      <c r="ED87" s="83">
        <f>DO87*BB95</f>
        <v>-130.56200000000001</v>
      </c>
      <c r="EE87" s="83">
        <f>DP87*BB95</f>
        <v>-14.09</v>
      </c>
      <c r="EF87" s="83">
        <f>DQ87*BB95</f>
        <v>16.287999999999997</v>
      </c>
      <c r="EG87" s="83">
        <f>DR87*BB95</f>
        <v>0</v>
      </c>
    </row>
    <row r="88" spans="9:137" x14ac:dyDescent="0.45">
      <c r="I88" s="17" t="s">
        <v>164</v>
      </c>
      <c r="J88" s="7"/>
      <c r="K88" s="7"/>
      <c r="L88" s="7"/>
      <c r="M88" s="7"/>
      <c r="N88" s="7"/>
      <c r="O88" s="7"/>
      <c r="Q88" s="42">
        <v>9</v>
      </c>
      <c r="R88" s="82" t="str">
        <f>I80</f>
        <v>Plinto_01</v>
      </c>
      <c r="S88" s="42">
        <v>28</v>
      </c>
      <c r="T88" s="42" t="s">
        <v>99</v>
      </c>
      <c r="U88" s="42">
        <v>-6886.95</v>
      </c>
      <c r="V88" s="42">
        <v>-5.33</v>
      </c>
      <c r="W88" s="42">
        <v>-2.87</v>
      </c>
      <c r="X88" s="42">
        <v>0</v>
      </c>
      <c r="Y88" s="42">
        <v>45.87</v>
      </c>
      <c r="Z88" s="42">
        <v>122.85</v>
      </c>
      <c r="AB88" s="82" t="str">
        <f t="shared" si="216"/>
        <v>Slv 5</v>
      </c>
      <c r="AC88" s="42" t="s">
        <v>14</v>
      </c>
      <c r="AO88" s="36">
        <f t="shared" si="167"/>
        <v>9</v>
      </c>
      <c r="AP88" s="35" t="str">
        <f t="shared" si="168"/>
        <v>28_Slv 5</v>
      </c>
      <c r="AQ88" s="36">
        <f t="shared" si="169"/>
        <v>8870.35</v>
      </c>
      <c r="AR88" s="36">
        <f t="shared" si="170"/>
        <v>2.87</v>
      </c>
      <c r="AS88" s="36">
        <f t="shared" si="171"/>
        <v>51.036000000000001</v>
      </c>
      <c r="AT88" s="36">
        <f t="shared" si="172"/>
        <v>5.33</v>
      </c>
      <c r="AU88" s="36">
        <f t="shared" si="173"/>
        <v>-113.256</v>
      </c>
      <c r="AV88" s="36">
        <f t="shared" si="174"/>
        <v>0</v>
      </c>
      <c r="AW88" s="43">
        <f t="shared" si="217"/>
        <v>1</v>
      </c>
      <c r="BA88" s="17" t="s">
        <v>164</v>
      </c>
      <c r="BB88" s="7"/>
      <c r="BC88" s="7"/>
      <c r="BD88" s="7"/>
      <c r="BE88" s="7"/>
      <c r="BI88" s="4">
        <f t="shared" si="218"/>
        <v>9</v>
      </c>
      <c r="BJ88" s="8" t="str">
        <f t="shared" si="176"/>
        <v>28_Slv 5</v>
      </c>
      <c r="BK88" s="11">
        <f t="shared" si="177"/>
        <v>9</v>
      </c>
      <c r="BL88" s="11" t="str">
        <f t="shared" si="178"/>
        <v>Plinto_01</v>
      </c>
      <c r="BM88" s="11">
        <f t="shared" si="179"/>
        <v>28</v>
      </c>
      <c r="BN88" s="11" t="str">
        <f t="shared" si="180"/>
        <v>Slv 5</v>
      </c>
      <c r="BO88" s="11">
        <f t="shared" si="181"/>
        <v>-6886.95</v>
      </c>
      <c r="BP88" s="11">
        <f t="shared" si="182"/>
        <v>-5.33</v>
      </c>
      <c r="BQ88" s="11">
        <f t="shared" si="183"/>
        <v>-2.87</v>
      </c>
      <c r="BR88" s="11">
        <f t="shared" si="184"/>
        <v>0</v>
      </c>
      <c r="BS88" s="11">
        <f t="shared" si="185"/>
        <v>45.87</v>
      </c>
      <c r="BT88" s="11">
        <f t="shared" si="186"/>
        <v>122.85</v>
      </c>
      <c r="BU88" s="10" t="str">
        <f t="shared" si="187"/>
        <v>SLV</v>
      </c>
      <c r="BW88" s="7" t="str">
        <f t="shared" si="188"/>
        <v>Slv 5</v>
      </c>
      <c r="BX88" s="7" t="str">
        <f t="shared" si="189"/>
        <v>SLV</v>
      </c>
      <c r="CA88" s="17" t="s">
        <v>185</v>
      </c>
      <c r="CJ88" s="4">
        <f t="shared" si="190"/>
        <v>9</v>
      </c>
      <c r="CK88" s="4" t="str">
        <f t="shared" si="191"/>
        <v>28_Slv 5</v>
      </c>
      <c r="CL88" s="4">
        <f t="shared" si="192"/>
        <v>9</v>
      </c>
      <c r="CM88" s="4" t="str">
        <f t="shared" si="193"/>
        <v>Plinto_01</v>
      </c>
      <c r="CN88" s="4">
        <f t="shared" si="194"/>
        <v>28</v>
      </c>
      <c r="CO88" s="4" t="str">
        <f t="shared" si="195"/>
        <v>Slv 5</v>
      </c>
      <c r="CP88" s="84">
        <f>INDEX(BO80:BT271,MATCH(CK88,BJ80:BJ271,0),MATCH(CK75,BO79:BT79,0))*CK74</f>
        <v>6886.95</v>
      </c>
      <c r="CQ88" s="84">
        <f>INDEX(BP80:BU271,MATCH(CL88,BK80:BK271,0),MATCH(CL75,BP79:BU79,0))*CL74</f>
        <v>2.87</v>
      </c>
      <c r="CR88" s="84">
        <f>INDEX(BO80:BT271,MATCH(CK88,BJ80:$BJ271,0),MATCH(CM75,BO79:BT79,0))*CM74</f>
        <v>45.87</v>
      </c>
      <c r="CS88" s="84">
        <f>INDEX(BO80:BT271,MATCH(CK88,BJ80:BJ271,0),MATCH(CN75,BO79:BT79,0))*CN74</f>
        <v>5.33</v>
      </c>
      <c r="CT88" s="84">
        <f>INDEX(BO80:BT271,MATCH(CK88,BJ80:BJ271,0),MATCH(CO75,BO79:BT79,0))*CO74</f>
        <v>-122.85</v>
      </c>
      <c r="CU88" s="84">
        <f>INDEX(BO80:BT271,MATCH(CK88,BJ80:BJ271,0),MATCH(CP75,BO79:BT79,0))*CP74</f>
        <v>0</v>
      </c>
      <c r="CV88" s="4" t="str">
        <f t="shared" si="196"/>
        <v>SLV</v>
      </c>
      <c r="CY88" s="4">
        <f t="shared" si="197"/>
        <v>9</v>
      </c>
      <c r="CZ88" s="4" t="str">
        <f t="shared" si="198"/>
        <v>28_Slv 5</v>
      </c>
      <c r="DA88" s="4">
        <f t="shared" si="199"/>
        <v>9</v>
      </c>
      <c r="DB88" s="4" t="str">
        <f t="shared" si="200"/>
        <v>Plinto_01</v>
      </c>
      <c r="DC88" s="4">
        <f t="shared" si="201"/>
        <v>28</v>
      </c>
      <c r="DD88" s="4" t="str">
        <f t="shared" si="202"/>
        <v>Slv 5</v>
      </c>
      <c r="DE88" s="4">
        <f>BG80</f>
        <v>1003.5</v>
      </c>
      <c r="DF88" s="54">
        <f>BC80</f>
        <v>1.8</v>
      </c>
      <c r="DG88" s="54">
        <f>BD80</f>
        <v>11.9</v>
      </c>
      <c r="DH88" s="54">
        <f>BE80</f>
        <v>12</v>
      </c>
      <c r="DI88" s="54">
        <f>BF80</f>
        <v>41</v>
      </c>
      <c r="DJ88" s="85">
        <f>IF(DS88="SLU",BB89,BB90)</f>
        <v>1</v>
      </c>
      <c r="DK88" s="85">
        <f>IF(DS88="SLU",BB91,BB92)</f>
        <v>1</v>
      </c>
      <c r="DL88" s="85">
        <f>IF(DS88="SLU",BB93,BB94)</f>
        <v>1</v>
      </c>
      <c r="DM88" s="8">
        <f t="shared" si="203"/>
        <v>8870.35</v>
      </c>
      <c r="DN88" s="8">
        <f t="shared" si="204"/>
        <v>2.87</v>
      </c>
      <c r="DO88" s="8">
        <f t="shared" si="205"/>
        <v>51.036000000000001</v>
      </c>
      <c r="DP88" s="8">
        <f t="shared" si="206"/>
        <v>5.33</v>
      </c>
      <c r="DQ88" s="8">
        <f t="shared" si="207"/>
        <v>-113.256</v>
      </c>
      <c r="DR88" s="8">
        <f t="shared" si="208"/>
        <v>0</v>
      </c>
      <c r="DS88" s="4" t="str">
        <f t="shared" si="209"/>
        <v>SLV</v>
      </c>
      <c r="DV88" s="4">
        <f t="shared" si="210"/>
        <v>9</v>
      </c>
      <c r="DW88" s="4" t="str">
        <f t="shared" si="211"/>
        <v>28_Slv 5</v>
      </c>
      <c r="DX88" s="4">
        <f t="shared" si="212"/>
        <v>9</v>
      </c>
      <c r="DY88" s="4" t="str">
        <f t="shared" si="213"/>
        <v>Plinto_01</v>
      </c>
      <c r="DZ88" s="4">
        <f t="shared" si="214"/>
        <v>28</v>
      </c>
      <c r="EA88" s="4" t="str">
        <f t="shared" si="215"/>
        <v>Slv 5</v>
      </c>
      <c r="EB88" s="83">
        <f>DM88*$BB$95</f>
        <v>8870.35</v>
      </c>
      <c r="EC88" s="83">
        <f>DN88*BB95</f>
        <v>2.87</v>
      </c>
      <c r="ED88" s="83">
        <f>DO88*BB95</f>
        <v>51.036000000000001</v>
      </c>
      <c r="EE88" s="83">
        <f>DP88*BB95</f>
        <v>5.33</v>
      </c>
      <c r="EF88" s="83">
        <f>DQ88*BB95</f>
        <v>-113.256</v>
      </c>
      <c r="EG88" s="83">
        <f>DR88*BB95</f>
        <v>0</v>
      </c>
    </row>
    <row r="89" spans="9:137" ht="15.6" x14ac:dyDescent="0.45">
      <c r="I89" s="13" t="s">
        <v>13</v>
      </c>
      <c r="J89" s="52">
        <v>1.3</v>
      </c>
      <c r="K89" s="7"/>
      <c r="L89" s="7"/>
      <c r="M89" s="7"/>
      <c r="N89" s="7"/>
      <c r="O89" s="7"/>
      <c r="Q89" s="42">
        <v>10</v>
      </c>
      <c r="R89" s="82" t="str">
        <f>I80</f>
        <v>Plinto_01</v>
      </c>
      <c r="S89" s="42">
        <v>28</v>
      </c>
      <c r="T89" s="42" t="s">
        <v>98</v>
      </c>
      <c r="U89" s="42">
        <v>-6886.95</v>
      </c>
      <c r="V89" s="42">
        <v>5.33</v>
      </c>
      <c r="W89" s="42">
        <v>2.86</v>
      </c>
      <c r="X89" s="42">
        <v>0</v>
      </c>
      <c r="Y89" s="42">
        <v>-45.87</v>
      </c>
      <c r="Z89" s="42">
        <v>-122.44</v>
      </c>
      <c r="AB89" s="82" t="str">
        <f t="shared" si="216"/>
        <v>Slv 21</v>
      </c>
      <c r="AC89" s="42" t="s">
        <v>14</v>
      </c>
      <c r="AO89" s="36">
        <f t="shared" si="167"/>
        <v>10</v>
      </c>
      <c r="AP89" s="35" t="str">
        <f t="shared" si="168"/>
        <v>28_Slv 21</v>
      </c>
      <c r="AQ89" s="36">
        <f t="shared" si="169"/>
        <v>8870.35</v>
      </c>
      <c r="AR89" s="36">
        <f t="shared" si="170"/>
        <v>-2.86</v>
      </c>
      <c r="AS89" s="36">
        <f t="shared" si="171"/>
        <v>-51.018000000000001</v>
      </c>
      <c r="AT89" s="36">
        <f t="shared" si="172"/>
        <v>-5.33</v>
      </c>
      <c r="AU89" s="36">
        <f t="shared" si="173"/>
        <v>112.846</v>
      </c>
      <c r="AV89" s="36">
        <f t="shared" si="174"/>
        <v>0</v>
      </c>
      <c r="AW89" s="43">
        <f t="shared" si="217"/>
        <v>1</v>
      </c>
      <c r="BA89" s="13" t="s">
        <v>13</v>
      </c>
      <c r="BB89" s="12">
        <f t="shared" ref="BB89:BB95" si="220">J89</f>
        <v>1.3</v>
      </c>
      <c r="BC89" s="7"/>
      <c r="BD89" s="7"/>
      <c r="BE89" s="7"/>
      <c r="BI89" s="4">
        <f t="shared" si="218"/>
        <v>10</v>
      </c>
      <c r="BJ89" s="8" t="str">
        <f t="shared" si="176"/>
        <v>28_Slv 21</v>
      </c>
      <c r="BK89" s="11">
        <f t="shared" si="177"/>
        <v>10</v>
      </c>
      <c r="BL89" s="11" t="str">
        <f t="shared" si="178"/>
        <v>Plinto_01</v>
      </c>
      <c r="BM89" s="11">
        <f t="shared" si="179"/>
        <v>28</v>
      </c>
      <c r="BN89" s="11" t="str">
        <f t="shared" si="180"/>
        <v>Slv 21</v>
      </c>
      <c r="BO89" s="11">
        <f t="shared" si="181"/>
        <v>-6886.95</v>
      </c>
      <c r="BP89" s="11">
        <f t="shared" si="182"/>
        <v>5.33</v>
      </c>
      <c r="BQ89" s="11">
        <f t="shared" si="183"/>
        <v>2.86</v>
      </c>
      <c r="BR89" s="11">
        <f t="shared" si="184"/>
        <v>0</v>
      </c>
      <c r="BS89" s="11">
        <f t="shared" si="185"/>
        <v>-45.87</v>
      </c>
      <c r="BT89" s="11">
        <f t="shared" si="186"/>
        <v>-122.44</v>
      </c>
      <c r="BU89" s="10" t="str">
        <f t="shared" si="187"/>
        <v>SLV</v>
      </c>
      <c r="BW89" s="7" t="str">
        <f t="shared" si="188"/>
        <v>Slv 21</v>
      </c>
      <c r="BX89" s="7" t="str">
        <f t="shared" si="189"/>
        <v>SLV</v>
      </c>
      <c r="CA89" s="9" t="s">
        <v>12</v>
      </c>
      <c r="CB89" s="16" t="s">
        <v>11</v>
      </c>
      <c r="CC89" s="16" t="s">
        <v>10</v>
      </c>
      <c r="CD89" s="16" t="s">
        <v>9</v>
      </c>
      <c r="CE89" s="16" t="s">
        <v>8</v>
      </c>
      <c r="CF89" s="16" t="s">
        <v>7</v>
      </c>
      <c r="CG89" s="16" t="s">
        <v>6</v>
      </c>
      <c r="CJ89" s="4">
        <f t="shared" si="190"/>
        <v>10</v>
      </c>
      <c r="CK89" s="4" t="str">
        <f t="shared" si="191"/>
        <v>28_Slv 21</v>
      </c>
      <c r="CL89" s="4">
        <f t="shared" si="192"/>
        <v>10</v>
      </c>
      <c r="CM89" s="4" t="str">
        <f t="shared" si="193"/>
        <v>Plinto_01</v>
      </c>
      <c r="CN89" s="4">
        <f t="shared" si="194"/>
        <v>28</v>
      </c>
      <c r="CO89" s="4" t="str">
        <f t="shared" si="195"/>
        <v>Slv 21</v>
      </c>
      <c r="CP89" s="84">
        <f>INDEX(BO80:BT271,MATCH(CK89,BJ80:BJ271,0),MATCH(CK75,BO79:BT79,0))*CK74</f>
        <v>6886.95</v>
      </c>
      <c r="CQ89" s="84">
        <f>INDEX(BP80:BU271,MATCH(CL89,BK80:BK271,0),MATCH(CL75,BP79:BU79,0))*CL74</f>
        <v>-2.86</v>
      </c>
      <c r="CR89" s="84">
        <f>INDEX(BO80:BT271,MATCH(CK89,BJ80:$BJ271,0),MATCH(CM75,BO79:BT79,0))*CM74</f>
        <v>-45.87</v>
      </c>
      <c r="CS89" s="84">
        <f>INDEX(BO80:BT271,MATCH(CK89,BJ80:BJ271,0),MATCH(CN75,BO79:BT79,0))*CN74</f>
        <v>-5.33</v>
      </c>
      <c r="CT89" s="84">
        <f>INDEX(BO80:BT271,MATCH(CK89,BJ80:BJ271,0),MATCH(CO75,BO79:BT79,0))*CO74</f>
        <v>122.44</v>
      </c>
      <c r="CU89" s="84">
        <f>INDEX(BO80:BT271,MATCH(CK89,BJ80:BJ271,0),MATCH(CP75,BO79:BT79,0))*CP74</f>
        <v>0</v>
      </c>
      <c r="CV89" s="4" t="str">
        <f t="shared" si="196"/>
        <v>SLV</v>
      </c>
      <c r="CY89" s="4">
        <f t="shared" si="197"/>
        <v>10</v>
      </c>
      <c r="CZ89" s="4" t="str">
        <f t="shared" si="198"/>
        <v>28_Slv 21</v>
      </c>
      <c r="DA89" s="4">
        <f t="shared" si="199"/>
        <v>10</v>
      </c>
      <c r="DB89" s="4" t="str">
        <f t="shared" si="200"/>
        <v>Plinto_01</v>
      </c>
      <c r="DC89" s="4">
        <f t="shared" si="201"/>
        <v>28</v>
      </c>
      <c r="DD89" s="4" t="str">
        <f t="shared" si="202"/>
        <v>Slv 21</v>
      </c>
      <c r="DE89" s="4">
        <f>BG80</f>
        <v>1003.5</v>
      </c>
      <c r="DF89" s="54">
        <f>BC80</f>
        <v>1.8</v>
      </c>
      <c r="DG89" s="54">
        <f>BD80</f>
        <v>11.9</v>
      </c>
      <c r="DH89" s="54">
        <f>BE80</f>
        <v>12</v>
      </c>
      <c r="DI89" s="54">
        <f>BF80</f>
        <v>41</v>
      </c>
      <c r="DJ89" s="85">
        <f>IF(DS89="SLU",BB89,BB90)</f>
        <v>1</v>
      </c>
      <c r="DK89" s="85">
        <f>IF(DS89="SLU",BB91,BB92)</f>
        <v>1</v>
      </c>
      <c r="DL89" s="85">
        <f>IF(DS89="SLU",BB93,BB94)</f>
        <v>1</v>
      </c>
      <c r="DM89" s="8">
        <f t="shared" si="203"/>
        <v>8870.35</v>
      </c>
      <c r="DN89" s="8">
        <f t="shared" si="204"/>
        <v>-2.86</v>
      </c>
      <c r="DO89" s="8">
        <f t="shared" si="205"/>
        <v>-51.018000000000001</v>
      </c>
      <c r="DP89" s="8">
        <f t="shared" si="206"/>
        <v>-5.33</v>
      </c>
      <c r="DQ89" s="8">
        <f t="shared" si="207"/>
        <v>112.846</v>
      </c>
      <c r="DR89" s="8">
        <f t="shared" si="208"/>
        <v>0</v>
      </c>
      <c r="DS89" s="4" t="str">
        <f t="shared" si="209"/>
        <v>SLV</v>
      </c>
      <c r="DV89" s="4">
        <f t="shared" si="210"/>
        <v>10</v>
      </c>
      <c r="DW89" s="4" t="str">
        <f t="shared" si="211"/>
        <v>28_Slv 21</v>
      </c>
      <c r="DX89" s="4">
        <f t="shared" si="212"/>
        <v>10</v>
      </c>
      <c r="DY89" s="4" t="str">
        <f t="shared" si="213"/>
        <v>Plinto_01</v>
      </c>
      <c r="DZ89" s="4">
        <f t="shared" si="214"/>
        <v>28</v>
      </c>
      <c r="EA89" s="4" t="str">
        <f t="shared" si="215"/>
        <v>Slv 21</v>
      </c>
      <c r="EB89" s="83">
        <f>DM89*$BB$95</f>
        <v>8870.35</v>
      </c>
      <c r="EC89" s="83">
        <f>DN89*BB95</f>
        <v>-2.86</v>
      </c>
      <c r="ED89" s="83">
        <f>DO89*BB95</f>
        <v>-51.018000000000001</v>
      </c>
      <c r="EE89" s="83">
        <f>DP89*BB95</f>
        <v>-5.33</v>
      </c>
      <c r="EF89" s="83">
        <f>DQ89*BB95</f>
        <v>112.846</v>
      </c>
      <c r="EG89" s="83">
        <f>DR89*BB95</f>
        <v>0</v>
      </c>
    </row>
    <row r="90" spans="9:137" ht="15.6" x14ac:dyDescent="0.45">
      <c r="I90" s="13" t="s">
        <v>5</v>
      </c>
      <c r="J90" s="52">
        <v>1</v>
      </c>
      <c r="K90" s="7"/>
      <c r="L90" s="7"/>
      <c r="M90" s="7"/>
      <c r="N90" s="7"/>
      <c r="O90" s="7"/>
      <c r="Q90" s="42">
        <v>11</v>
      </c>
      <c r="R90" s="82" t="str">
        <f>I80</f>
        <v>Plinto_01</v>
      </c>
      <c r="S90" s="42">
        <v>28</v>
      </c>
      <c r="T90" s="42" t="s">
        <v>116</v>
      </c>
      <c r="U90" s="42">
        <v>-6886.95</v>
      </c>
      <c r="V90" s="42">
        <v>5.33</v>
      </c>
      <c r="W90" s="42">
        <v>2.86</v>
      </c>
      <c r="X90" s="42">
        <v>0</v>
      </c>
      <c r="Y90" s="42">
        <v>-45.87</v>
      </c>
      <c r="Z90" s="42">
        <v>-122.44</v>
      </c>
      <c r="AB90" s="82" t="str">
        <f t="shared" si="216"/>
        <v>Slv 22</v>
      </c>
      <c r="AC90" s="42" t="s">
        <v>14</v>
      </c>
      <c r="AO90" s="36">
        <f t="shared" si="167"/>
        <v>11</v>
      </c>
      <c r="AP90" s="35" t="str">
        <f t="shared" si="168"/>
        <v>28_Slv 22</v>
      </c>
      <c r="AQ90" s="36">
        <f t="shared" si="169"/>
        <v>8870.35</v>
      </c>
      <c r="AR90" s="36">
        <f t="shared" si="170"/>
        <v>-2.86</v>
      </c>
      <c r="AS90" s="36">
        <f t="shared" si="171"/>
        <v>-51.018000000000001</v>
      </c>
      <c r="AT90" s="36">
        <f t="shared" si="172"/>
        <v>-5.33</v>
      </c>
      <c r="AU90" s="36">
        <f t="shared" si="173"/>
        <v>112.846</v>
      </c>
      <c r="AV90" s="36">
        <f t="shared" si="174"/>
        <v>0</v>
      </c>
      <c r="AW90" s="43">
        <f t="shared" si="217"/>
        <v>1</v>
      </c>
      <c r="BA90" s="13" t="s">
        <v>5</v>
      </c>
      <c r="BB90" s="12">
        <f t="shared" si="220"/>
        <v>1</v>
      </c>
      <c r="BC90" s="7"/>
      <c r="BD90" s="7"/>
      <c r="BE90" s="7"/>
      <c r="BI90" s="4">
        <f t="shared" si="218"/>
        <v>11</v>
      </c>
      <c r="BJ90" s="8" t="str">
        <f t="shared" si="176"/>
        <v>28_Slv 22</v>
      </c>
      <c r="BK90" s="11">
        <f t="shared" si="177"/>
        <v>11</v>
      </c>
      <c r="BL90" s="11" t="str">
        <f t="shared" si="178"/>
        <v>Plinto_01</v>
      </c>
      <c r="BM90" s="11">
        <f t="shared" si="179"/>
        <v>28</v>
      </c>
      <c r="BN90" s="11" t="str">
        <f t="shared" si="180"/>
        <v>Slv 22</v>
      </c>
      <c r="BO90" s="11">
        <f t="shared" si="181"/>
        <v>-6886.95</v>
      </c>
      <c r="BP90" s="11">
        <f t="shared" si="182"/>
        <v>5.33</v>
      </c>
      <c r="BQ90" s="11">
        <f t="shared" si="183"/>
        <v>2.86</v>
      </c>
      <c r="BR90" s="11">
        <f t="shared" si="184"/>
        <v>0</v>
      </c>
      <c r="BS90" s="11">
        <f t="shared" si="185"/>
        <v>-45.87</v>
      </c>
      <c r="BT90" s="11">
        <f t="shared" si="186"/>
        <v>-122.44</v>
      </c>
      <c r="BU90" s="10" t="str">
        <f t="shared" si="187"/>
        <v>SLV</v>
      </c>
      <c r="BW90" s="7" t="str">
        <f t="shared" si="188"/>
        <v>Slv 22</v>
      </c>
      <c r="BX90" s="7" t="str">
        <f t="shared" si="189"/>
        <v>SLV</v>
      </c>
      <c r="CA90" s="9"/>
      <c r="CB90" s="84">
        <f>IF(BJ74="GSA",CB79,IF(BJ74="MIDAS",CB84))</f>
        <v>-1</v>
      </c>
      <c r="CC90" s="84">
        <f>IF(BJ74="GSA",CC79,IF(BJ74="MIDAS",CC84))</f>
        <v>-1</v>
      </c>
      <c r="CD90" s="84">
        <f>IF(BJ74="GSA",CD79,IF(BJ74="MIDAS",CD84))</f>
        <v>1</v>
      </c>
      <c r="CE90" s="84">
        <f>IF(BJ74="GSA",CE79,IF(BJ74="MIDAS",CE84))</f>
        <v>-1</v>
      </c>
      <c r="CF90" s="84">
        <f>IF(BJ74="GSA",CF79,IF(BJ74="MIDAS",CF84))</f>
        <v>-1</v>
      </c>
      <c r="CG90" s="84">
        <f>IF(BJ74="GSA",CG79,IF(BJ74="MIDAS",CG84))</f>
        <v>-1</v>
      </c>
      <c r="CJ90" s="4">
        <f t="shared" si="190"/>
        <v>11</v>
      </c>
      <c r="CK90" s="4" t="str">
        <f t="shared" si="191"/>
        <v>28_Slv 22</v>
      </c>
      <c r="CL90" s="4">
        <f t="shared" si="192"/>
        <v>11</v>
      </c>
      <c r="CM90" s="4" t="str">
        <f t="shared" si="193"/>
        <v>Plinto_01</v>
      </c>
      <c r="CN90" s="4">
        <f t="shared" si="194"/>
        <v>28</v>
      </c>
      <c r="CO90" s="4" t="str">
        <f t="shared" si="195"/>
        <v>Slv 22</v>
      </c>
      <c r="CP90" s="84">
        <f>INDEX(BO80:BT271,MATCH(CK90,BJ80:BJ271,0),MATCH(CK75,BO79:BT79,0))*CK74</f>
        <v>6886.95</v>
      </c>
      <c r="CQ90" s="84">
        <f>INDEX(BP80:BU271,MATCH(CL90,BK80:BK271,0),MATCH(CL75,BP79:BU79,0))*CL74</f>
        <v>-2.86</v>
      </c>
      <c r="CR90" s="84">
        <f>INDEX(BO80:BT271,MATCH(CK90,BJ80:$BJ271,0),MATCH(CM75,BO79:BT79,0))*CM74</f>
        <v>-45.87</v>
      </c>
      <c r="CS90" s="84">
        <f>INDEX(BO80:BT271,MATCH(CK90,BJ80:BJ271,0),MATCH(CN75,BO79:BT79,0))*CN74</f>
        <v>-5.33</v>
      </c>
      <c r="CT90" s="84">
        <f>INDEX(BO80:BT271,MATCH(CK90,BJ80:BJ271,0),MATCH(CO75,BO79:BT79,0))*CO74</f>
        <v>122.44</v>
      </c>
      <c r="CU90" s="84">
        <f>INDEX(BO80:BT271,MATCH(CK90,BJ80:BJ271,0),MATCH(CP75,BO79:BT79,0))*CP74</f>
        <v>0</v>
      </c>
      <c r="CV90" s="4" t="str">
        <f t="shared" si="196"/>
        <v>SLV</v>
      </c>
      <c r="CY90" s="4">
        <f t="shared" si="197"/>
        <v>11</v>
      </c>
      <c r="CZ90" s="4" t="str">
        <f t="shared" si="198"/>
        <v>28_Slv 22</v>
      </c>
      <c r="DA90" s="4">
        <f t="shared" si="199"/>
        <v>11</v>
      </c>
      <c r="DB90" s="4" t="str">
        <f t="shared" si="200"/>
        <v>Plinto_01</v>
      </c>
      <c r="DC90" s="4">
        <f t="shared" si="201"/>
        <v>28</v>
      </c>
      <c r="DD90" s="4" t="str">
        <f t="shared" si="202"/>
        <v>Slv 22</v>
      </c>
      <c r="DE90" s="4">
        <f>BG80</f>
        <v>1003.5</v>
      </c>
      <c r="DF90" s="54">
        <f>BC80</f>
        <v>1.8</v>
      </c>
      <c r="DG90" s="54">
        <f>BD80</f>
        <v>11.9</v>
      </c>
      <c r="DH90" s="54">
        <f>BE80</f>
        <v>12</v>
      </c>
      <c r="DI90" s="54">
        <f>BF80</f>
        <v>41</v>
      </c>
      <c r="DJ90" s="85">
        <f>IF(DS90="SLU",BB89,BB90)</f>
        <v>1</v>
      </c>
      <c r="DK90" s="85">
        <f>IF(DS90="SLU",BB91,BB92)</f>
        <v>1</v>
      </c>
      <c r="DL90" s="85">
        <f>IF(DS90="SLU",BB93,BB94)</f>
        <v>1</v>
      </c>
      <c r="DM90" s="8">
        <f t="shared" si="203"/>
        <v>8870.35</v>
      </c>
      <c r="DN90" s="8">
        <f t="shared" si="204"/>
        <v>-2.86</v>
      </c>
      <c r="DO90" s="8">
        <f t="shared" si="205"/>
        <v>-51.018000000000001</v>
      </c>
      <c r="DP90" s="8">
        <f t="shared" si="206"/>
        <v>-5.33</v>
      </c>
      <c r="DQ90" s="8">
        <f t="shared" si="207"/>
        <v>112.846</v>
      </c>
      <c r="DR90" s="8">
        <f t="shared" si="208"/>
        <v>0</v>
      </c>
      <c r="DS90" s="4" t="str">
        <f t="shared" si="209"/>
        <v>SLV</v>
      </c>
      <c r="DV90" s="4">
        <f t="shared" si="210"/>
        <v>11</v>
      </c>
      <c r="DW90" s="4" t="str">
        <f t="shared" si="211"/>
        <v>28_Slv 22</v>
      </c>
      <c r="DX90" s="4">
        <f t="shared" si="212"/>
        <v>11</v>
      </c>
      <c r="DY90" s="4" t="str">
        <f t="shared" si="213"/>
        <v>Plinto_01</v>
      </c>
      <c r="DZ90" s="4">
        <f t="shared" si="214"/>
        <v>28</v>
      </c>
      <c r="EA90" s="4" t="str">
        <f t="shared" si="215"/>
        <v>Slv 22</v>
      </c>
      <c r="EB90" s="83">
        <f>DM90*$BB$95</f>
        <v>8870.35</v>
      </c>
      <c r="EC90" s="83">
        <f>DN90*BB95</f>
        <v>-2.86</v>
      </c>
      <c r="ED90" s="83">
        <f>DO90*BB95</f>
        <v>-51.018000000000001</v>
      </c>
      <c r="EE90" s="83">
        <f>DP90*BB95</f>
        <v>-5.33</v>
      </c>
      <c r="EF90" s="83">
        <f>DQ90*BB95</f>
        <v>112.846</v>
      </c>
      <c r="EG90" s="83">
        <f>DR90*BB95</f>
        <v>0</v>
      </c>
    </row>
    <row r="91" spans="9:137" ht="15.6" x14ac:dyDescent="0.45">
      <c r="I91" s="13" t="s">
        <v>97</v>
      </c>
      <c r="J91" s="53">
        <v>1.3</v>
      </c>
      <c r="K91" s="7"/>
      <c r="L91" s="7"/>
      <c r="M91" s="7"/>
      <c r="N91" s="7"/>
      <c r="O91" s="7"/>
      <c r="Q91" s="42">
        <v>12</v>
      </c>
      <c r="R91" s="82" t="str">
        <f>I80</f>
        <v>Plinto_01</v>
      </c>
      <c r="S91" s="42">
        <v>28</v>
      </c>
      <c r="T91" s="42" t="s">
        <v>117</v>
      </c>
      <c r="U91" s="42">
        <v>-6886.95</v>
      </c>
      <c r="V91" s="42">
        <v>5.33</v>
      </c>
      <c r="W91" s="42">
        <v>2.86</v>
      </c>
      <c r="X91" s="42">
        <v>0</v>
      </c>
      <c r="Y91" s="42">
        <v>-45.87</v>
      </c>
      <c r="Z91" s="42">
        <v>-122.44</v>
      </c>
      <c r="AB91" s="82" t="str">
        <f t="shared" si="216"/>
        <v>Slv 23</v>
      </c>
      <c r="AC91" s="42" t="s">
        <v>14</v>
      </c>
      <c r="AO91" s="36">
        <f t="shared" si="167"/>
        <v>12</v>
      </c>
      <c r="AP91" s="35" t="str">
        <f t="shared" si="168"/>
        <v>28_Slv 23</v>
      </c>
      <c r="AQ91" s="36">
        <f t="shared" si="169"/>
        <v>8870.35</v>
      </c>
      <c r="AR91" s="36">
        <f t="shared" si="170"/>
        <v>-2.86</v>
      </c>
      <c r="AS91" s="36">
        <f t="shared" si="171"/>
        <v>-51.018000000000001</v>
      </c>
      <c r="AT91" s="36">
        <f t="shared" si="172"/>
        <v>-5.33</v>
      </c>
      <c r="AU91" s="36">
        <f t="shared" si="173"/>
        <v>112.846</v>
      </c>
      <c r="AV91" s="36">
        <f t="shared" si="174"/>
        <v>0</v>
      </c>
      <c r="AW91" s="43">
        <f t="shared" si="217"/>
        <v>1</v>
      </c>
      <c r="BA91" s="13" t="s">
        <v>97</v>
      </c>
      <c r="BB91" s="12">
        <f t="shared" si="220"/>
        <v>1.3</v>
      </c>
      <c r="BC91" s="7"/>
      <c r="BD91" s="7"/>
      <c r="BE91" s="7"/>
      <c r="BI91" s="4">
        <f t="shared" si="218"/>
        <v>12</v>
      </c>
      <c r="BJ91" s="8" t="str">
        <f t="shared" si="176"/>
        <v>28_Slv 23</v>
      </c>
      <c r="BK91" s="11">
        <f t="shared" si="177"/>
        <v>12</v>
      </c>
      <c r="BL91" s="11" t="str">
        <f t="shared" si="178"/>
        <v>Plinto_01</v>
      </c>
      <c r="BM91" s="11">
        <f t="shared" si="179"/>
        <v>28</v>
      </c>
      <c r="BN91" s="11" t="str">
        <f t="shared" si="180"/>
        <v>Slv 23</v>
      </c>
      <c r="BO91" s="11">
        <f t="shared" si="181"/>
        <v>-6886.95</v>
      </c>
      <c r="BP91" s="11">
        <f t="shared" si="182"/>
        <v>5.33</v>
      </c>
      <c r="BQ91" s="11">
        <f t="shared" si="183"/>
        <v>2.86</v>
      </c>
      <c r="BR91" s="11">
        <f t="shared" si="184"/>
        <v>0</v>
      </c>
      <c r="BS91" s="11">
        <f t="shared" si="185"/>
        <v>-45.87</v>
      </c>
      <c r="BT91" s="11">
        <f t="shared" si="186"/>
        <v>-122.44</v>
      </c>
      <c r="BU91" s="10" t="str">
        <f t="shared" si="187"/>
        <v>SLV</v>
      </c>
      <c r="BW91" s="7" t="str">
        <f t="shared" si="188"/>
        <v>Slv 23</v>
      </c>
      <c r="BX91" s="7" t="str">
        <f t="shared" si="189"/>
        <v>SLV</v>
      </c>
      <c r="CA91" s="9" t="s">
        <v>3</v>
      </c>
      <c r="CB91" s="84" t="str">
        <f>IF(BJ74="GSA",CB80,IF(BJ74="MIDAS",CB85))</f>
        <v>Fx</v>
      </c>
      <c r="CC91" s="84" t="str">
        <f>IF(BJ74="GSA",CC80,IF(BJ74="MIDAS",CC85))</f>
        <v>Fz</v>
      </c>
      <c r="CD91" s="84" t="str">
        <f>IF(BJ74="GSA",CD80,IF(BJ74="MIDAS",CD85))</f>
        <v>Myy</v>
      </c>
      <c r="CE91" s="84" t="str">
        <f>IF(BJ74="GSA",CE80,IF(BJ74="MIDAS",CE85))</f>
        <v>Fy</v>
      </c>
      <c r="CF91" s="84" t="str">
        <f>IF(BJ74="GSA",CF80,IF(BJ74="MIDAS",CF85))</f>
        <v>Mzz</v>
      </c>
      <c r="CG91" s="84" t="str">
        <f>IF(BJ74="GSA",CG80,IF(BJ74="MIDAS",CG85))</f>
        <v>Mxx</v>
      </c>
      <c r="CJ91" s="4">
        <f t="shared" si="190"/>
        <v>12</v>
      </c>
      <c r="CK91" s="4" t="str">
        <f t="shared" si="191"/>
        <v>28_Slv 23</v>
      </c>
      <c r="CL91" s="4">
        <f t="shared" si="192"/>
        <v>12</v>
      </c>
      <c r="CM91" s="4" t="str">
        <f t="shared" si="193"/>
        <v>Plinto_01</v>
      </c>
      <c r="CN91" s="4">
        <f t="shared" si="194"/>
        <v>28</v>
      </c>
      <c r="CO91" s="4" t="str">
        <f t="shared" si="195"/>
        <v>Slv 23</v>
      </c>
      <c r="CP91" s="84">
        <f>INDEX(BO80:BT271,MATCH(CK91,BJ80:BJ271,0),MATCH(CK75,BO79:BT79,0))*CK74</f>
        <v>6886.95</v>
      </c>
      <c r="CQ91" s="84">
        <f>INDEX(BP80:BU271,MATCH(CL91,BK80:BK271,0),MATCH(CL75,BP79:BU79,0))*CL74</f>
        <v>-2.86</v>
      </c>
      <c r="CR91" s="84">
        <f>INDEX(BO80:BT271,MATCH(CK91,BJ80:$BJ271,0),MATCH(CM75,BO79:BT79,0))*CM74</f>
        <v>-45.87</v>
      </c>
      <c r="CS91" s="84">
        <f>INDEX(BO80:BT271,MATCH(CK91,BJ80:BJ271,0),MATCH(CN75,BO79:BT79,0))*CN74</f>
        <v>-5.33</v>
      </c>
      <c r="CT91" s="84">
        <f>INDEX(BO80:BT271,MATCH(CK91,BJ80:BJ271,0),MATCH(CO75,BO79:BT79,0))*CO74</f>
        <v>122.44</v>
      </c>
      <c r="CU91" s="84">
        <f>INDEX(BO80:BT271,MATCH(CK91,BJ80:BJ271,0),MATCH(CP75,BO79:BT79,0))*CP74</f>
        <v>0</v>
      </c>
      <c r="CV91" s="4" t="str">
        <f t="shared" si="196"/>
        <v>SLV</v>
      </c>
      <c r="CY91" s="4">
        <f t="shared" si="197"/>
        <v>12</v>
      </c>
      <c r="CZ91" s="4" t="str">
        <f t="shared" si="198"/>
        <v>28_Slv 23</v>
      </c>
      <c r="DA91" s="4">
        <f t="shared" si="199"/>
        <v>12</v>
      </c>
      <c r="DB91" s="4" t="str">
        <f t="shared" si="200"/>
        <v>Plinto_01</v>
      </c>
      <c r="DC91" s="4">
        <f t="shared" si="201"/>
        <v>28</v>
      </c>
      <c r="DD91" s="4" t="str">
        <f t="shared" si="202"/>
        <v>Slv 23</v>
      </c>
      <c r="DE91" s="4">
        <f>BG80</f>
        <v>1003.5</v>
      </c>
      <c r="DF91" s="54">
        <f>BC80</f>
        <v>1.8</v>
      </c>
      <c r="DG91" s="54">
        <f>BD80</f>
        <v>11.9</v>
      </c>
      <c r="DH91" s="54">
        <f>BE80</f>
        <v>12</v>
      </c>
      <c r="DI91" s="54">
        <f>BF80</f>
        <v>41</v>
      </c>
      <c r="DJ91" s="85">
        <f>IF(DS91="SLU",BB89,BB90)</f>
        <v>1</v>
      </c>
      <c r="DK91" s="85">
        <f>IF(DS91="SLU",BB91,BB92)</f>
        <v>1</v>
      </c>
      <c r="DL91" s="85">
        <f>IF(DS91="SLU",BB93,BB94)</f>
        <v>1</v>
      </c>
      <c r="DM91" s="8">
        <f t="shared" si="203"/>
        <v>8870.35</v>
      </c>
      <c r="DN91" s="8">
        <f t="shared" si="204"/>
        <v>-2.86</v>
      </c>
      <c r="DO91" s="8">
        <f t="shared" si="205"/>
        <v>-51.018000000000001</v>
      </c>
      <c r="DP91" s="8">
        <f t="shared" si="206"/>
        <v>-5.33</v>
      </c>
      <c r="DQ91" s="8">
        <f t="shared" si="207"/>
        <v>112.846</v>
      </c>
      <c r="DR91" s="8">
        <f t="shared" si="208"/>
        <v>0</v>
      </c>
      <c r="DS91" s="4" t="str">
        <f t="shared" si="209"/>
        <v>SLV</v>
      </c>
      <c r="DV91" s="4">
        <f t="shared" si="210"/>
        <v>12</v>
      </c>
      <c r="DW91" s="4" t="str">
        <f t="shared" si="211"/>
        <v>28_Slv 23</v>
      </c>
      <c r="DX91" s="4">
        <f t="shared" si="212"/>
        <v>12</v>
      </c>
      <c r="DY91" s="4" t="str">
        <f t="shared" si="213"/>
        <v>Plinto_01</v>
      </c>
      <c r="DZ91" s="4">
        <f t="shared" si="214"/>
        <v>28</v>
      </c>
      <c r="EA91" s="4" t="str">
        <f t="shared" si="215"/>
        <v>Slv 23</v>
      </c>
      <c r="EB91" s="83">
        <f>DM91*$BB$95</f>
        <v>8870.35</v>
      </c>
      <c r="EC91" s="83">
        <f>DN91*BB95</f>
        <v>-2.86</v>
      </c>
      <c r="ED91" s="83">
        <f>DO91*BB95</f>
        <v>-51.018000000000001</v>
      </c>
      <c r="EE91" s="83">
        <f>DP91*BB95</f>
        <v>-5.33</v>
      </c>
      <c r="EF91" s="83">
        <f>DQ91*BB95</f>
        <v>112.846</v>
      </c>
      <c r="EG91" s="83">
        <f>DR91*BB95</f>
        <v>0</v>
      </c>
    </row>
    <row r="92" spans="9:137" x14ac:dyDescent="0.45">
      <c r="I92" s="13" t="s">
        <v>96</v>
      </c>
      <c r="J92" s="52">
        <v>1</v>
      </c>
      <c r="K92" s="7"/>
      <c r="L92" s="7"/>
      <c r="M92" s="7"/>
      <c r="N92" s="7"/>
      <c r="O92" s="7"/>
      <c r="AE92" s="4"/>
      <c r="BA92" s="13" t="s">
        <v>96</v>
      </c>
      <c r="BB92" s="12">
        <f t="shared" si="220"/>
        <v>1</v>
      </c>
      <c r="BC92" s="7"/>
      <c r="BD92" s="7"/>
      <c r="BE92" s="7"/>
      <c r="BU92" s="4"/>
      <c r="BZ92" s="4"/>
    </row>
    <row r="93" spans="9:137" x14ac:dyDescent="0.45">
      <c r="I93" s="13" t="s">
        <v>95</v>
      </c>
      <c r="J93" s="52">
        <v>1.5</v>
      </c>
      <c r="K93" s="7"/>
      <c r="L93" s="7"/>
      <c r="M93" s="7"/>
      <c r="N93" s="7"/>
      <c r="O93" s="7"/>
      <c r="AE93" s="4"/>
      <c r="BA93" s="13" t="s">
        <v>95</v>
      </c>
      <c r="BB93" s="12">
        <f t="shared" si="220"/>
        <v>1.5</v>
      </c>
      <c r="BC93" s="7"/>
      <c r="BD93" s="7"/>
      <c r="BE93" s="7"/>
      <c r="BU93" s="4"/>
      <c r="BZ93" s="4"/>
    </row>
    <row r="94" spans="9:137" x14ac:dyDescent="0.45">
      <c r="I94" s="13" t="s">
        <v>94</v>
      </c>
      <c r="J94" s="52">
        <v>1</v>
      </c>
      <c r="K94" s="7"/>
      <c r="L94" s="7"/>
      <c r="M94" s="7"/>
      <c r="N94" s="7"/>
      <c r="O94" s="7"/>
      <c r="AE94" s="4"/>
      <c r="AR94" s="35"/>
      <c r="BA94" s="13" t="s">
        <v>94</v>
      </c>
      <c r="BB94" s="12">
        <f t="shared" si="220"/>
        <v>1</v>
      </c>
      <c r="BC94" s="7"/>
      <c r="BD94" s="7"/>
      <c r="BE94" s="7"/>
      <c r="BU94" s="4"/>
      <c r="BZ94" s="4"/>
    </row>
    <row r="95" spans="9:137" x14ac:dyDescent="0.45">
      <c r="I95" s="13" t="s">
        <v>165</v>
      </c>
      <c r="J95" s="52">
        <v>1</v>
      </c>
      <c r="K95" s="7"/>
      <c r="L95" s="7"/>
      <c r="M95" s="7"/>
      <c r="N95" s="7"/>
      <c r="O95" s="7"/>
      <c r="AE95" s="4"/>
      <c r="BA95" s="13" t="s">
        <v>165</v>
      </c>
      <c r="BB95" s="12">
        <f t="shared" si="220"/>
        <v>1</v>
      </c>
      <c r="BC95" s="7"/>
      <c r="BD95" s="7"/>
      <c r="BE95" s="7"/>
      <c r="BU95" s="4"/>
      <c r="BZ95" s="4"/>
    </row>
    <row r="96" spans="9:137" x14ac:dyDescent="0.45">
      <c r="I96" s="7"/>
      <c r="J96" s="7"/>
      <c r="K96" s="7"/>
      <c r="L96" s="7"/>
      <c r="M96" s="7"/>
      <c r="N96" s="7"/>
      <c r="O96" s="7"/>
      <c r="AE96" s="4"/>
      <c r="BA96" s="7"/>
      <c r="BB96" s="7"/>
      <c r="BC96" s="7"/>
      <c r="BD96" s="7"/>
      <c r="BE96" s="7"/>
      <c r="BU96" s="4"/>
      <c r="BZ96" s="4"/>
    </row>
    <row r="97" spans="7:139" x14ac:dyDescent="0.45">
      <c r="I97" s="7"/>
      <c r="J97" s="7"/>
      <c r="K97" s="7"/>
      <c r="L97" s="7"/>
      <c r="M97" s="7"/>
      <c r="N97" s="7"/>
      <c r="O97" s="7"/>
      <c r="AE97" s="4"/>
      <c r="BA97" s="7"/>
      <c r="BB97" s="7"/>
      <c r="BC97" s="7"/>
      <c r="BD97" s="7"/>
      <c r="BE97" s="7"/>
      <c r="BU97" s="4"/>
      <c r="BZ97" s="4"/>
    </row>
    <row r="98" spans="7:139" x14ac:dyDescent="0.45">
      <c r="I98" s="7"/>
      <c r="J98" s="7"/>
      <c r="K98" s="7"/>
      <c r="L98" s="7"/>
      <c r="M98" s="7"/>
      <c r="N98" s="7"/>
      <c r="O98" s="7"/>
      <c r="AE98" s="4"/>
      <c r="BA98" s="7"/>
      <c r="BB98" s="7"/>
      <c r="BC98" s="7"/>
      <c r="BD98" s="7"/>
      <c r="BE98" s="7"/>
      <c r="BU98" s="4"/>
      <c r="BZ98" s="4"/>
    </row>
    <row r="99" spans="7:139" x14ac:dyDescent="0.45">
      <c r="I99" s="70" t="s">
        <v>176</v>
      </c>
      <c r="J99" s="52">
        <v>1</v>
      </c>
      <c r="K99" s="7"/>
      <c r="L99" s="7"/>
      <c r="M99" s="7"/>
      <c r="N99" s="7"/>
      <c r="O99" s="7"/>
      <c r="AE99" s="4"/>
      <c r="BA99" s="7"/>
      <c r="BB99" s="7"/>
      <c r="BC99" s="7"/>
      <c r="BD99" s="7"/>
      <c r="BE99" s="7"/>
      <c r="BU99" s="4"/>
      <c r="BZ99" s="4"/>
    </row>
    <row r="100" spans="7:139" x14ac:dyDescent="0.45">
      <c r="I100" s="7"/>
      <c r="J100" s="7"/>
      <c r="K100" s="7"/>
      <c r="L100" s="7"/>
      <c r="M100" s="7"/>
      <c r="N100" s="7"/>
      <c r="O100" s="7"/>
      <c r="AE100" s="4"/>
      <c r="BA100" s="7"/>
      <c r="BB100" s="7"/>
      <c r="BC100" s="7"/>
      <c r="BD100" s="7"/>
      <c r="BE100" s="7"/>
      <c r="BU100" s="4"/>
      <c r="BZ100" s="4"/>
    </row>
    <row r="101" spans="7:139" x14ac:dyDescent="0.45">
      <c r="L101" s="7"/>
      <c r="M101" s="7"/>
      <c r="N101" s="7"/>
      <c r="O101" s="7"/>
      <c r="AE101" s="4"/>
      <c r="BA101" s="7"/>
      <c r="BB101" s="7"/>
      <c r="BC101" s="7"/>
      <c r="BD101" s="7"/>
      <c r="BE101" s="7"/>
      <c r="BU101" s="4"/>
      <c r="BZ101" s="4"/>
    </row>
    <row r="102" spans="7:139" x14ac:dyDescent="0.45">
      <c r="G102" s="75"/>
      <c r="H102" s="71"/>
      <c r="I102" s="71"/>
      <c r="J102" s="71"/>
      <c r="K102" s="71"/>
      <c r="L102" s="72"/>
      <c r="M102" s="72"/>
      <c r="N102" s="72"/>
      <c r="O102" s="72"/>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3"/>
      <c r="AN102" s="74"/>
      <c r="AO102" s="71"/>
      <c r="AP102" s="71"/>
      <c r="AQ102" s="71"/>
      <c r="AR102" s="71"/>
      <c r="AS102" s="71"/>
      <c r="AT102" s="71"/>
      <c r="AU102" s="71"/>
      <c r="AV102" s="71"/>
      <c r="AW102" s="71"/>
      <c r="AX102" s="74"/>
      <c r="AY102" s="75"/>
      <c r="AZ102" s="71"/>
      <c r="BA102" s="72"/>
      <c r="BB102" s="72"/>
      <c r="BC102" s="72"/>
      <c r="BD102" s="72"/>
      <c r="BE102" s="72"/>
      <c r="BF102" s="74"/>
      <c r="BG102" s="71"/>
      <c r="BH102" s="71"/>
      <c r="BI102" s="71"/>
      <c r="BJ102" s="71"/>
      <c r="BK102" s="71"/>
      <c r="BL102" s="71"/>
      <c r="BM102" s="71"/>
      <c r="BN102" s="71"/>
      <c r="BO102" s="71"/>
      <c r="BP102" s="71"/>
      <c r="BQ102" s="71"/>
      <c r="BR102" s="71"/>
      <c r="BS102" s="71"/>
      <c r="BT102" s="71"/>
      <c r="BU102" s="71"/>
      <c r="BV102" s="74"/>
      <c r="BW102" s="71"/>
      <c r="BX102" s="71"/>
      <c r="BY102" s="71"/>
      <c r="BZ102" s="71"/>
      <c r="CA102" s="71"/>
      <c r="CB102" s="71"/>
      <c r="CC102" s="71"/>
      <c r="CD102" s="71"/>
      <c r="CE102" s="71"/>
      <c r="CF102" s="71"/>
      <c r="CG102" s="71"/>
      <c r="CH102" s="73"/>
      <c r="CI102" s="71"/>
      <c r="CJ102" s="71"/>
      <c r="CK102" s="71"/>
      <c r="CL102" s="71"/>
      <c r="CM102" s="71"/>
      <c r="CN102" s="71"/>
      <c r="CO102" s="71"/>
      <c r="CP102" s="71"/>
      <c r="CQ102" s="71"/>
      <c r="CR102" s="71"/>
      <c r="CS102" s="71"/>
      <c r="CT102" s="71"/>
      <c r="CU102" s="71"/>
      <c r="CV102" s="71"/>
      <c r="CW102" s="76"/>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6"/>
      <c r="DU102" s="71"/>
      <c r="DV102" s="71"/>
      <c r="DW102" s="71"/>
      <c r="DX102" s="71"/>
      <c r="DY102" s="71"/>
      <c r="DZ102" s="71"/>
      <c r="EA102" s="71"/>
      <c r="EB102" s="71"/>
      <c r="EC102" s="71"/>
      <c r="ED102" s="71"/>
      <c r="EE102" s="71"/>
      <c r="EF102" s="71"/>
      <c r="EG102" s="71"/>
      <c r="EH102" s="71"/>
      <c r="EI102" s="75"/>
    </row>
    <row r="103" spans="7:139" ht="19.8" x14ac:dyDescent="0.45">
      <c r="G103" s="78" t="s">
        <v>189</v>
      </c>
      <c r="I103" s="26"/>
      <c r="T103" s="26"/>
      <c r="BA103" s="26"/>
      <c r="BN103" s="26"/>
    </row>
    <row r="104" spans="7:139" x14ac:dyDescent="0.45">
      <c r="I104" s="17" t="s">
        <v>177</v>
      </c>
      <c r="AO104" s="17" t="s">
        <v>175</v>
      </c>
      <c r="BA104" s="17" t="s">
        <v>173</v>
      </c>
      <c r="CJ104" s="17" t="s">
        <v>171</v>
      </c>
      <c r="CY104" s="17" t="s">
        <v>172</v>
      </c>
      <c r="DV104" s="17" t="s">
        <v>174</v>
      </c>
    </row>
    <row r="105" spans="7:139" x14ac:dyDescent="0.45">
      <c r="CW105" s="28"/>
      <c r="DT105" s="28"/>
    </row>
    <row r="106" spans="7:139" x14ac:dyDescent="0.45">
      <c r="I106" s="17" t="s">
        <v>157</v>
      </c>
      <c r="Q106" s="17" t="s">
        <v>162</v>
      </c>
      <c r="AB106" s="17" t="s">
        <v>166</v>
      </c>
      <c r="AF106" s="17" t="s">
        <v>168</v>
      </c>
      <c r="AG106" s="18"/>
      <c r="AH106" s="18"/>
      <c r="AI106" s="18"/>
      <c r="AJ106" s="18"/>
      <c r="AP106"/>
      <c r="AQ106"/>
      <c r="AR106"/>
      <c r="BA106" s="17" t="s">
        <v>179</v>
      </c>
      <c r="BI106" s="17" t="s">
        <v>181</v>
      </c>
      <c r="BW106" s="17" t="s">
        <v>166</v>
      </c>
      <c r="CA106" s="17" t="s">
        <v>183</v>
      </c>
      <c r="CB106" s="18"/>
      <c r="CC106" s="18"/>
      <c r="CD106" s="18"/>
      <c r="CE106" s="18"/>
      <c r="CJ106" s="17" t="s">
        <v>184</v>
      </c>
      <c r="CW106" s="28"/>
      <c r="DT106" s="28"/>
    </row>
    <row r="107" spans="7:139" x14ac:dyDescent="0.45">
      <c r="I107" s="18"/>
      <c r="P107" s="27"/>
      <c r="R107" s="27"/>
      <c r="BA107" s="18"/>
      <c r="BH107" s="27"/>
      <c r="BI107" s="18"/>
      <c r="CJ107" s="4" t="s">
        <v>12</v>
      </c>
      <c r="CK107" s="16" t="s">
        <v>11</v>
      </c>
      <c r="CL107" s="16" t="s">
        <v>10</v>
      </c>
      <c r="CM107" s="16" t="s">
        <v>9</v>
      </c>
      <c r="CN107" s="16" t="s">
        <v>8</v>
      </c>
      <c r="CO107" s="16" t="s">
        <v>7</v>
      </c>
      <c r="CP107" s="16" t="s">
        <v>6</v>
      </c>
    </row>
    <row r="108" spans="7:139" x14ac:dyDescent="0.45">
      <c r="I108" s="17" t="s">
        <v>158</v>
      </c>
      <c r="Q108" s="17" t="s">
        <v>182</v>
      </c>
      <c r="R108" s="42" t="s">
        <v>113</v>
      </c>
      <c r="BA108" s="17" t="s">
        <v>42</v>
      </c>
      <c r="BI108" s="17" t="s">
        <v>182</v>
      </c>
      <c r="BJ108" s="11" t="str">
        <f>R108</f>
        <v>MIDAS</v>
      </c>
      <c r="BK108" s="26"/>
      <c r="CK108" s="4">
        <f t="shared" ref="CK108:CK109" si="221">CB124</f>
        <v>-1</v>
      </c>
      <c r="CL108" s="4">
        <f t="shared" ref="CL108:CL109" si="222">CC124</f>
        <v>-1</v>
      </c>
      <c r="CM108" s="4">
        <f t="shared" ref="CM108:CM109" si="223">CD124</f>
        <v>1</v>
      </c>
      <c r="CN108" s="4">
        <f t="shared" ref="CN108:CN109" si="224">CE124</f>
        <v>-1</v>
      </c>
      <c r="CO108" s="4">
        <f t="shared" ref="CO108:CO109" si="225">CF124</f>
        <v>-1</v>
      </c>
      <c r="CP108" s="4">
        <f t="shared" ref="CP108:CP109" si="226">CG124</f>
        <v>-1</v>
      </c>
      <c r="CR108" s="26"/>
    </row>
    <row r="109" spans="7:139" ht="15.6" x14ac:dyDescent="0.45">
      <c r="I109" s="9" t="s">
        <v>41</v>
      </c>
      <c r="J109" s="42">
        <v>25</v>
      </c>
      <c r="BA109" s="9" t="s">
        <v>41</v>
      </c>
      <c r="BB109" s="7">
        <f>J109</f>
        <v>25</v>
      </c>
      <c r="CJ109" s="4" t="s">
        <v>3</v>
      </c>
      <c r="CK109" s="4" t="str">
        <f t="shared" si="221"/>
        <v>Fx</v>
      </c>
      <c r="CL109" s="4" t="str">
        <f t="shared" si="222"/>
        <v>Fz</v>
      </c>
      <c r="CM109" s="4" t="str">
        <f t="shared" si="223"/>
        <v>Myy</v>
      </c>
      <c r="CN109" s="4" t="str">
        <f t="shared" si="224"/>
        <v>Fy</v>
      </c>
      <c r="CO109" s="4" t="str">
        <f t="shared" si="225"/>
        <v>Mzz</v>
      </c>
      <c r="CP109" s="4" t="str">
        <f t="shared" si="226"/>
        <v>Mxx</v>
      </c>
      <c r="DX109" s="25"/>
      <c r="DY109" s="25"/>
      <c r="DZ109" s="25"/>
      <c r="EA109" s="25"/>
    </row>
    <row r="110" spans="7:139" x14ac:dyDescent="0.45">
      <c r="Q110" s="41" t="s">
        <v>178</v>
      </c>
      <c r="CJ110" s="18"/>
    </row>
    <row r="111" spans="7:139" x14ac:dyDescent="0.45">
      <c r="S111" s="17"/>
      <c r="U111" s="7"/>
      <c r="V111" s="7"/>
      <c r="W111" s="7"/>
      <c r="X111" s="7"/>
      <c r="Y111" s="7"/>
      <c r="Z111" s="7"/>
      <c r="AB111" s="17"/>
      <c r="AF111" s="17" t="s">
        <v>169</v>
      </c>
      <c r="AP111" s="26"/>
      <c r="BK111" s="24"/>
      <c r="BO111" s="7"/>
      <c r="BP111" s="7"/>
      <c r="BQ111" s="7"/>
      <c r="BR111" s="7"/>
      <c r="BS111" s="7"/>
      <c r="BT111" s="7"/>
      <c r="BW111" s="17"/>
      <c r="CA111" s="17" t="s">
        <v>169</v>
      </c>
      <c r="CJ111" s="18"/>
      <c r="DV111" s="17" t="s">
        <v>79</v>
      </c>
      <c r="DW111" s="43" t="s">
        <v>80</v>
      </c>
      <c r="EC111" s="4" t="s">
        <v>40</v>
      </c>
      <c r="ED111" s="4" t="s">
        <v>39</v>
      </c>
      <c r="EE111" s="4" t="s">
        <v>38</v>
      </c>
      <c r="EF111" s="4" t="s">
        <v>37</v>
      </c>
      <c r="EG111" s="4" t="s">
        <v>36</v>
      </c>
    </row>
    <row r="112" spans="7:139" ht="15.6" x14ac:dyDescent="0.45">
      <c r="I112" s="17" t="s">
        <v>160</v>
      </c>
      <c r="Q112" s="13" t="s">
        <v>73</v>
      </c>
      <c r="R112" s="13" t="s">
        <v>159</v>
      </c>
      <c r="S112" s="13" t="s">
        <v>32</v>
      </c>
      <c r="T112" s="13" t="s">
        <v>31</v>
      </c>
      <c r="U112" s="22" t="s">
        <v>30</v>
      </c>
      <c r="V112" s="22" t="s">
        <v>30</v>
      </c>
      <c r="W112" s="22" t="s">
        <v>30</v>
      </c>
      <c r="X112" s="22" t="s">
        <v>29</v>
      </c>
      <c r="Y112" s="22" t="s">
        <v>29</v>
      </c>
      <c r="Z112" s="22" t="s">
        <v>29</v>
      </c>
      <c r="AB112" s="13" t="s">
        <v>31</v>
      </c>
      <c r="AC112" s="13" t="s">
        <v>167</v>
      </c>
      <c r="AF112" s="13" t="s">
        <v>12</v>
      </c>
      <c r="AG112" s="16" t="s">
        <v>11</v>
      </c>
      <c r="AH112" s="16" t="s">
        <v>10</v>
      </c>
      <c r="AI112" s="16" t="s">
        <v>9</v>
      </c>
      <c r="AJ112" s="16" t="s">
        <v>8</v>
      </c>
      <c r="AK112" s="16" t="s">
        <v>7</v>
      </c>
      <c r="AL112" s="16" t="s">
        <v>6</v>
      </c>
      <c r="AO112" s="13" t="s">
        <v>76</v>
      </c>
      <c r="AP112" s="13" t="s">
        <v>74</v>
      </c>
      <c r="AQ112" s="22" t="s">
        <v>30</v>
      </c>
      <c r="AR112" s="22" t="s">
        <v>30</v>
      </c>
      <c r="AS112" s="22" t="s">
        <v>30</v>
      </c>
      <c r="AT112" s="22" t="s">
        <v>29</v>
      </c>
      <c r="AU112" s="22" t="s">
        <v>29</v>
      </c>
      <c r="AV112" s="22" t="s">
        <v>29</v>
      </c>
      <c r="AW112" s="13" t="s">
        <v>43</v>
      </c>
      <c r="BA112" s="17" t="s">
        <v>160</v>
      </c>
      <c r="BI112" s="13" t="s">
        <v>73</v>
      </c>
      <c r="BJ112" s="13" t="s">
        <v>74</v>
      </c>
      <c r="BK112" s="13"/>
      <c r="BL112" s="13" t="s">
        <v>159</v>
      </c>
      <c r="BM112" s="13" t="s">
        <v>32</v>
      </c>
      <c r="BN112" s="13" t="s">
        <v>31</v>
      </c>
      <c r="BO112" s="22" t="s">
        <v>30</v>
      </c>
      <c r="BP112" s="22" t="s">
        <v>30</v>
      </c>
      <c r="BQ112" s="22" t="s">
        <v>30</v>
      </c>
      <c r="BR112" s="22" t="s">
        <v>29</v>
      </c>
      <c r="BS112" s="22" t="s">
        <v>29</v>
      </c>
      <c r="BT112" s="22" t="s">
        <v>29</v>
      </c>
      <c r="BU112" s="13" t="s">
        <v>167</v>
      </c>
      <c r="BW112" s="13" t="s">
        <v>31</v>
      </c>
      <c r="BX112" s="13" t="s">
        <v>167</v>
      </c>
      <c r="CA112" s="9" t="s">
        <v>12</v>
      </c>
      <c r="CB112" s="16" t="s">
        <v>11</v>
      </c>
      <c r="CC112" s="16" t="s">
        <v>10</v>
      </c>
      <c r="CD112" s="16" t="s">
        <v>9</v>
      </c>
      <c r="CE112" s="16" t="s">
        <v>8</v>
      </c>
      <c r="CF112" s="16" t="s">
        <v>7</v>
      </c>
      <c r="CG112" s="16" t="s">
        <v>6</v>
      </c>
      <c r="CJ112" s="13" t="s">
        <v>73</v>
      </c>
      <c r="CK112" s="13" t="s">
        <v>74</v>
      </c>
      <c r="CL112" s="13"/>
      <c r="CM112" s="13" t="s">
        <v>159</v>
      </c>
      <c r="CN112" s="13" t="s">
        <v>32</v>
      </c>
      <c r="CO112" s="13" t="s">
        <v>31</v>
      </c>
      <c r="CP112" s="22" t="s">
        <v>30</v>
      </c>
      <c r="CQ112" s="22" t="s">
        <v>30</v>
      </c>
      <c r="CR112" s="22" t="s">
        <v>30</v>
      </c>
      <c r="CS112" s="22" t="s">
        <v>29</v>
      </c>
      <c r="CT112" s="22" t="s">
        <v>29</v>
      </c>
      <c r="CU112" s="22" t="s">
        <v>29</v>
      </c>
      <c r="CV112" s="13" t="s">
        <v>167</v>
      </c>
      <c r="CY112" s="13" t="s">
        <v>73</v>
      </c>
      <c r="CZ112" s="13" t="s">
        <v>74</v>
      </c>
      <c r="DA112" s="13"/>
      <c r="DB112" s="13" t="s">
        <v>159</v>
      </c>
      <c r="DC112" s="13" t="s">
        <v>32</v>
      </c>
      <c r="DD112" s="13" t="s">
        <v>31</v>
      </c>
      <c r="DE112" s="13" t="s">
        <v>34</v>
      </c>
      <c r="DF112" s="13" t="s">
        <v>33</v>
      </c>
      <c r="DG112" s="13" t="s">
        <v>112</v>
      </c>
      <c r="DH112" s="13" t="s">
        <v>112</v>
      </c>
      <c r="DI112" s="13" t="s">
        <v>111</v>
      </c>
      <c r="DJ112" s="13" t="s">
        <v>35</v>
      </c>
      <c r="DK112" s="13" t="s">
        <v>35</v>
      </c>
      <c r="DL112" s="13" t="s">
        <v>35</v>
      </c>
      <c r="DM112" s="22" t="s">
        <v>30</v>
      </c>
      <c r="DN112" s="22" t="s">
        <v>30</v>
      </c>
      <c r="DO112" s="22" t="s">
        <v>30</v>
      </c>
      <c r="DP112" s="22" t="s">
        <v>29</v>
      </c>
      <c r="DQ112" s="22" t="s">
        <v>29</v>
      </c>
      <c r="DR112" s="22" t="s">
        <v>29</v>
      </c>
      <c r="DS112" s="13" t="s">
        <v>167</v>
      </c>
      <c r="DV112" s="13" t="s">
        <v>76</v>
      </c>
      <c r="DW112" s="13" t="s">
        <v>74</v>
      </c>
      <c r="DX112" s="13"/>
      <c r="DY112" s="13" t="s">
        <v>159</v>
      </c>
      <c r="DZ112" s="13" t="s">
        <v>32</v>
      </c>
      <c r="EA112" s="13" t="s">
        <v>31</v>
      </c>
      <c r="EB112" s="22" t="s">
        <v>30</v>
      </c>
      <c r="EC112" s="22" t="s">
        <v>30</v>
      </c>
      <c r="ED112" s="22" t="s">
        <v>30</v>
      </c>
      <c r="EE112" s="22" t="s">
        <v>29</v>
      </c>
      <c r="EF112" s="22" t="s">
        <v>29</v>
      </c>
      <c r="EG112" s="22" t="s">
        <v>29</v>
      </c>
    </row>
    <row r="113" spans="9:137" ht="15.6" x14ac:dyDescent="0.45">
      <c r="I113" s="23" t="s">
        <v>159</v>
      </c>
      <c r="J113" s="23" t="s">
        <v>28</v>
      </c>
      <c r="K113" s="23" t="s">
        <v>27</v>
      </c>
      <c r="L113" s="13" t="s">
        <v>110</v>
      </c>
      <c r="M113" s="13" t="s">
        <v>109</v>
      </c>
      <c r="N113" s="13" t="s">
        <v>161</v>
      </c>
      <c r="Q113" s="13"/>
      <c r="R113" s="13"/>
      <c r="S113" s="13"/>
      <c r="T113" s="13"/>
      <c r="U113" s="22" t="s">
        <v>10</v>
      </c>
      <c r="V113" s="22" t="s">
        <v>8</v>
      </c>
      <c r="W113" s="22" t="s">
        <v>11</v>
      </c>
      <c r="X113" s="22" t="s">
        <v>7</v>
      </c>
      <c r="Y113" s="22" t="s">
        <v>9</v>
      </c>
      <c r="Z113" s="22" t="s">
        <v>6</v>
      </c>
      <c r="AB113" s="13"/>
      <c r="AC113" s="13"/>
      <c r="AF113" s="13"/>
      <c r="AG113" s="15">
        <v>-1</v>
      </c>
      <c r="AH113" s="15">
        <v>1</v>
      </c>
      <c r="AI113" s="15">
        <v>-1</v>
      </c>
      <c r="AJ113" s="15">
        <v>1</v>
      </c>
      <c r="AK113" s="15">
        <v>1</v>
      </c>
      <c r="AL113" s="15">
        <v>-1</v>
      </c>
      <c r="AO113" s="13"/>
      <c r="AP113" s="13"/>
      <c r="AQ113" s="20" t="s">
        <v>20</v>
      </c>
      <c r="AR113" s="20" t="s">
        <v>19</v>
      </c>
      <c r="AS113" s="20" t="s">
        <v>17</v>
      </c>
      <c r="AT113" s="20" t="s">
        <v>18</v>
      </c>
      <c r="AU113" s="20" t="s">
        <v>17</v>
      </c>
      <c r="AV113" s="20" t="s">
        <v>16</v>
      </c>
      <c r="AW113" s="13"/>
      <c r="BA113" s="23" t="s">
        <v>159</v>
      </c>
      <c r="BB113" s="23" t="s">
        <v>28</v>
      </c>
      <c r="BC113" s="23" t="s">
        <v>27</v>
      </c>
      <c r="BD113" s="13" t="s">
        <v>110</v>
      </c>
      <c r="BE113" s="13" t="s">
        <v>109</v>
      </c>
      <c r="BF113" s="13" t="s">
        <v>161</v>
      </c>
      <c r="BG113" s="13" t="s">
        <v>26</v>
      </c>
      <c r="BI113" s="13"/>
      <c r="BJ113" s="13"/>
      <c r="BK113" s="13"/>
      <c r="BL113" s="13"/>
      <c r="BM113" s="13"/>
      <c r="BN113" s="13"/>
      <c r="BO113" s="22" t="s">
        <v>10</v>
      </c>
      <c r="BP113" s="22" t="s">
        <v>8</v>
      </c>
      <c r="BQ113" s="22" t="s">
        <v>11</v>
      </c>
      <c r="BR113" s="22" t="s">
        <v>7</v>
      </c>
      <c r="BS113" s="22" t="s">
        <v>9</v>
      </c>
      <c r="BT113" s="22" t="s">
        <v>6</v>
      </c>
      <c r="BU113" s="13"/>
      <c r="BW113" s="13"/>
      <c r="BX113" s="13"/>
      <c r="CA113" s="9"/>
      <c r="CB113" s="4">
        <f t="shared" ref="CB113:CG114" si="227">AG113</f>
        <v>-1</v>
      </c>
      <c r="CC113" s="4">
        <f t="shared" si="227"/>
        <v>1</v>
      </c>
      <c r="CD113" s="4">
        <f t="shared" si="227"/>
        <v>-1</v>
      </c>
      <c r="CE113" s="4">
        <f t="shared" si="227"/>
        <v>1</v>
      </c>
      <c r="CF113" s="4">
        <f t="shared" si="227"/>
        <v>1</v>
      </c>
      <c r="CG113" s="4">
        <f t="shared" si="227"/>
        <v>-1</v>
      </c>
      <c r="CJ113" s="13"/>
      <c r="CK113" s="13"/>
      <c r="CL113" s="13"/>
      <c r="CM113" s="13"/>
      <c r="CN113" s="13"/>
      <c r="CO113" s="13"/>
      <c r="CP113" s="16" t="s">
        <v>11</v>
      </c>
      <c r="CQ113" s="16" t="s">
        <v>10</v>
      </c>
      <c r="CR113" s="16" t="s">
        <v>9</v>
      </c>
      <c r="CS113" s="16" t="s">
        <v>8</v>
      </c>
      <c r="CT113" s="16" t="s">
        <v>7</v>
      </c>
      <c r="CU113" s="16" t="s">
        <v>6</v>
      </c>
      <c r="CV113" s="13"/>
      <c r="CY113" s="13"/>
      <c r="CZ113" s="13"/>
      <c r="DA113" s="13"/>
      <c r="DB113" s="13"/>
      <c r="DC113" s="13"/>
      <c r="DD113" s="13"/>
      <c r="DE113" s="13" t="s">
        <v>24</v>
      </c>
      <c r="DF113" s="13" t="s">
        <v>23</v>
      </c>
      <c r="DG113" s="13" t="s">
        <v>108</v>
      </c>
      <c r="DH113" s="13" t="s">
        <v>107</v>
      </c>
      <c r="DI113" s="13" t="s">
        <v>106</v>
      </c>
      <c r="DJ113" s="13" t="s">
        <v>25</v>
      </c>
      <c r="DK113" s="13" t="s">
        <v>105</v>
      </c>
      <c r="DL113" s="13" t="s">
        <v>104</v>
      </c>
      <c r="DM113" s="21" t="s">
        <v>103</v>
      </c>
      <c r="DN113" s="21" t="s">
        <v>10</v>
      </c>
      <c r="DO113" s="21" t="s">
        <v>22</v>
      </c>
      <c r="DP113" s="21" t="s">
        <v>8</v>
      </c>
      <c r="DQ113" s="21" t="s">
        <v>21</v>
      </c>
      <c r="DR113" s="21" t="s">
        <v>6</v>
      </c>
      <c r="DS113" s="13"/>
      <c r="DV113" s="13"/>
      <c r="DW113" s="13"/>
      <c r="DX113" s="13"/>
      <c r="DY113" s="13"/>
      <c r="DZ113" s="13"/>
      <c r="EA113" s="13"/>
      <c r="EB113" s="20" t="s">
        <v>20</v>
      </c>
      <c r="EC113" s="20" t="s">
        <v>19</v>
      </c>
      <c r="ED113" s="20" t="s">
        <v>17</v>
      </c>
      <c r="EE113" s="20" t="s">
        <v>18</v>
      </c>
      <c r="EF113" s="20" t="s">
        <v>17</v>
      </c>
      <c r="EG113" s="20" t="s">
        <v>16</v>
      </c>
    </row>
    <row r="114" spans="9:137" ht="15.6" x14ac:dyDescent="0.45">
      <c r="I114" s="14" t="s">
        <v>68</v>
      </c>
      <c r="J114" s="42">
        <v>22.3</v>
      </c>
      <c r="K114" s="56">
        <v>1.8</v>
      </c>
      <c r="L114" s="56">
        <v>11.9</v>
      </c>
      <c r="M114" s="42">
        <v>12</v>
      </c>
      <c r="N114" s="42">
        <v>41</v>
      </c>
      <c r="Q114" s="42">
        <v>1</v>
      </c>
      <c r="R114" s="82" t="str">
        <f>I114</f>
        <v>Plinto_01</v>
      </c>
      <c r="S114" s="42">
        <v>28</v>
      </c>
      <c r="T114" s="42" t="s">
        <v>101</v>
      </c>
      <c r="U114" s="42">
        <v>-6886.95</v>
      </c>
      <c r="V114" s="42">
        <v>-14.09</v>
      </c>
      <c r="W114" s="42">
        <v>-4.1500000000000004</v>
      </c>
      <c r="X114" s="42">
        <v>0</v>
      </c>
      <c r="Y114" s="42">
        <v>123.1</v>
      </c>
      <c r="Z114" s="42">
        <v>42.06</v>
      </c>
      <c r="AB114" s="82" t="str">
        <f>T114</f>
        <v>Slv 1</v>
      </c>
      <c r="AC114" s="42" t="s">
        <v>14</v>
      </c>
      <c r="AF114" s="13" t="s">
        <v>3</v>
      </c>
      <c r="AG114" s="15" t="s">
        <v>11</v>
      </c>
      <c r="AH114" s="15" t="s">
        <v>8</v>
      </c>
      <c r="AI114" s="15" t="s">
        <v>7</v>
      </c>
      <c r="AJ114" s="15" t="s">
        <v>10</v>
      </c>
      <c r="AK114" s="15" t="s">
        <v>9</v>
      </c>
      <c r="AL114" s="15" t="s">
        <v>6</v>
      </c>
      <c r="AO114" s="36">
        <f t="shared" ref="AO114:AO125" si="228">DV114</f>
        <v>1</v>
      </c>
      <c r="AP114" s="35" t="str">
        <f t="shared" ref="AP114:AP125" si="229">DW114</f>
        <v>28_Slv 1</v>
      </c>
      <c r="AQ114" s="36">
        <f t="shared" ref="AQ114:AQ125" si="230">EB114</f>
        <v>8870.35</v>
      </c>
      <c r="AR114" s="36">
        <f t="shared" ref="AR114:AR125" si="231">EC114</f>
        <v>4.1500000000000004</v>
      </c>
      <c r="AS114" s="36">
        <f t="shared" ref="AS114:AS125" si="232">ED114</f>
        <v>130.57</v>
      </c>
      <c r="AT114" s="36">
        <f t="shared" ref="AT114:AT125" si="233">EE114</f>
        <v>14.09</v>
      </c>
      <c r="AU114" s="36">
        <f t="shared" ref="AU114:AU125" si="234">EF114</f>
        <v>-16.698</v>
      </c>
      <c r="AV114" s="36">
        <f t="shared" ref="AV114:AV125" si="235">EG114</f>
        <v>0</v>
      </c>
      <c r="AW114" s="43">
        <f>$J$133</f>
        <v>1</v>
      </c>
      <c r="BA114" s="7" t="str">
        <f t="shared" ref="BA114:BF114" si="236">I114</f>
        <v>Plinto_01</v>
      </c>
      <c r="BB114" s="7">
        <f t="shared" si="236"/>
        <v>22.3</v>
      </c>
      <c r="BC114" s="54">
        <f t="shared" si="236"/>
        <v>1.8</v>
      </c>
      <c r="BD114" s="54">
        <f t="shared" si="236"/>
        <v>11.9</v>
      </c>
      <c r="BE114" s="54">
        <f t="shared" si="236"/>
        <v>12</v>
      </c>
      <c r="BF114" s="55">
        <f t="shared" si="236"/>
        <v>41</v>
      </c>
      <c r="BG114" s="83">
        <f>BB114*BC114*BB109</f>
        <v>1003.5</v>
      </c>
      <c r="BI114" s="4">
        <v>1</v>
      </c>
      <c r="BJ114" s="8" t="str">
        <f t="shared" ref="BJ114:BJ125" si="237">_xlfn.CONCAT(BM114,"_",BN114)</f>
        <v>28_Slv 1</v>
      </c>
      <c r="BK114" s="11">
        <f t="shared" ref="BK114:BK125" si="238">Q114</f>
        <v>1</v>
      </c>
      <c r="BL114" s="11" t="str">
        <f t="shared" ref="BL114:BL125" si="239">R114</f>
        <v>Plinto_01</v>
      </c>
      <c r="BM114" s="11">
        <f t="shared" ref="BM114:BM125" si="240">S114</f>
        <v>28</v>
      </c>
      <c r="BN114" s="11" t="str">
        <f t="shared" ref="BN114:BN125" si="241">T114</f>
        <v>Slv 1</v>
      </c>
      <c r="BO114" s="11">
        <f t="shared" ref="BO114:BO125" si="242">U114</f>
        <v>-6886.95</v>
      </c>
      <c r="BP114" s="11">
        <f t="shared" ref="BP114:BP125" si="243">V114</f>
        <v>-14.09</v>
      </c>
      <c r="BQ114" s="11">
        <f t="shared" ref="BQ114:BQ125" si="244">W114</f>
        <v>-4.1500000000000004</v>
      </c>
      <c r="BR114" s="11">
        <f t="shared" ref="BR114:BR125" si="245">X114</f>
        <v>0</v>
      </c>
      <c r="BS114" s="11">
        <f t="shared" ref="BS114:BS125" si="246">Y114</f>
        <v>123.1</v>
      </c>
      <c r="BT114" s="11">
        <f t="shared" ref="BT114:BT125" si="247">Z114</f>
        <v>42.06</v>
      </c>
      <c r="BU114" s="10" t="str">
        <f t="shared" ref="BU114:BU125" si="248">INDEX($BX$12:$BX$203,MATCH(BN114,$BW$12:$BW$203,0),1)</f>
        <v>SLV</v>
      </c>
      <c r="BW114" s="7" t="str">
        <f t="shared" ref="BW114:BW125" si="249">AB114</f>
        <v>Slv 1</v>
      </c>
      <c r="BX114" s="7" t="str">
        <f t="shared" ref="BX114:BX125" si="250">AC114</f>
        <v>SLV</v>
      </c>
      <c r="CA114" s="9" t="s">
        <v>3</v>
      </c>
      <c r="CB114" s="4" t="str">
        <f t="shared" si="227"/>
        <v>Fz</v>
      </c>
      <c r="CC114" s="4" t="str">
        <f t="shared" si="227"/>
        <v>Fy</v>
      </c>
      <c r="CD114" s="4" t="str">
        <f t="shared" si="227"/>
        <v>Mxx</v>
      </c>
      <c r="CE114" s="4" t="str">
        <f t="shared" si="227"/>
        <v>Fx</v>
      </c>
      <c r="CF114" s="4" t="str">
        <f t="shared" si="227"/>
        <v>Myy</v>
      </c>
      <c r="CG114" s="4" t="str">
        <f t="shared" si="227"/>
        <v>Mzz</v>
      </c>
      <c r="CJ114" s="4">
        <f t="shared" ref="CJ114:CJ125" si="251">BI114</f>
        <v>1</v>
      </c>
      <c r="CK114" s="4" t="str">
        <f t="shared" ref="CK114:CK125" si="252">BJ114</f>
        <v>28_Slv 1</v>
      </c>
      <c r="CL114" s="4">
        <f t="shared" ref="CL114:CL125" si="253">BK114</f>
        <v>1</v>
      </c>
      <c r="CM114" s="4" t="str">
        <f t="shared" ref="CM114:CM125" si="254">BL114</f>
        <v>Plinto_01</v>
      </c>
      <c r="CN114" s="4">
        <f t="shared" ref="CN114:CN125" si="255">BM114</f>
        <v>28</v>
      </c>
      <c r="CO114" s="4" t="str">
        <f t="shared" ref="CO114:CO125" si="256">BN114</f>
        <v>Slv 1</v>
      </c>
      <c r="CP114" s="84">
        <f>INDEX(BO114:BT305,MATCH(CK114,BJ114:BJ305,0),MATCH(CK109,BO113:BT113,0))*CK108</f>
        <v>6886.95</v>
      </c>
      <c r="CQ114" s="84">
        <f>INDEX(BP114:BU305,MATCH(CL114,BK114:BK305,0),MATCH(CL109,BP113:BU113,0))*CL108</f>
        <v>4.1500000000000004</v>
      </c>
      <c r="CR114" s="84">
        <f>INDEX(BO114:BT305,MATCH(CK114,BJ114:$BJ305,0),MATCH(CM109,BO113:BT113,0))*CM108</f>
        <v>123.1</v>
      </c>
      <c r="CS114" s="84">
        <f>INDEX(BO114:BT305,MATCH(CK114,BJ114:BJ305,0),MATCH(CN109,BO113:BT113,0))*CN108</f>
        <v>14.09</v>
      </c>
      <c r="CT114" s="84">
        <f>INDEX(BO114:BT305,MATCH(CK114,BJ114:BJ305,0),MATCH(CO109,BO113:BT113,0))*CO108</f>
        <v>-42.06</v>
      </c>
      <c r="CU114" s="84">
        <f>INDEX(BO114:BT305,MATCH(CK114,BJ114:BJ305,0),MATCH(CP109,BO113:BT113,0))*CP108</f>
        <v>0</v>
      </c>
      <c r="CV114" s="4" t="str">
        <f t="shared" ref="CV114:CV125" si="257">BU114</f>
        <v>SLV</v>
      </c>
      <c r="CY114" s="4">
        <f t="shared" ref="CY114:CY125" si="258">CJ114</f>
        <v>1</v>
      </c>
      <c r="CZ114" s="4" t="str">
        <f t="shared" ref="CZ114:CZ125" si="259">CK114</f>
        <v>28_Slv 1</v>
      </c>
      <c r="DA114" s="4">
        <f t="shared" ref="DA114:DA125" si="260">CL114</f>
        <v>1</v>
      </c>
      <c r="DB114" s="4" t="str">
        <f t="shared" ref="DB114:DB125" si="261">CM114</f>
        <v>Plinto_01</v>
      </c>
      <c r="DC114" s="4">
        <f t="shared" ref="DC114:DC125" si="262">CN114</f>
        <v>28</v>
      </c>
      <c r="DD114" s="4" t="str">
        <f t="shared" ref="DD114:DD125" si="263">CO114</f>
        <v>Slv 1</v>
      </c>
      <c r="DE114" s="4">
        <f>BG114</f>
        <v>1003.5</v>
      </c>
      <c r="DF114" s="54">
        <f>BC114</f>
        <v>1.8</v>
      </c>
      <c r="DG114" s="54">
        <f>BD114</f>
        <v>11.9</v>
      </c>
      <c r="DH114" s="54">
        <f>BE114</f>
        <v>12</v>
      </c>
      <c r="DI114" s="54">
        <f>BF114</f>
        <v>41</v>
      </c>
      <c r="DJ114" s="85">
        <f>IF(DS114="SLU",BB123,BB124)</f>
        <v>1</v>
      </c>
      <c r="DK114" s="85">
        <f>IF(DS114="SLU",BB125,BB126)</f>
        <v>1</v>
      </c>
      <c r="DL114" s="85">
        <f>IF(DS114="SLU",BB127,BB128)</f>
        <v>1</v>
      </c>
      <c r="DM114" s="8">
        <f t="shared" ref="DM114:DM125" si="264">CP114+DJ114*DE114+DG114*DI114*DK114+DH114*DI114*DL114</f>
        <v>8870.35</v>
      </c>
      <c r="DN114" s="8">
        <f t="shared" ref="DN114:DN125" si="265">CQ114</f>
        <v>4.1500000000000004</v>
      </c>
      <c r="DO114" s="8">
        <f t="shared" ref="DO114:DO125" si="266">CR114+CQ114*DF114</f>
        <v>130.57</v>
      </c>
      <c r="DP114" s="8">
        <f t="shared" ref="DP114:DP125" si="267">CS114</f>
        <v>14.09</v>
      </c>
      <c r="DQ114" s="8">
        <f t="shared" ref="DQ114:DQ125" si="268">CT114+CS114*DF114</f>
        <v>-16.698</v>
      </c>
      <c r="DR114" s="8">
        <f t="shared" ref="DR114:DR125" si="269">CU114</f>
        <v>0</v>
      </c>
      <c r="DS114" s="4" t="str">
        <f t="shared" ref="DS114:DS125" si="270">CV114</f>
        <v>SLV</v>
      </c>
      <c r="DV114" s="4">
        <f t="shared" ref="DV114:DV125" si="271">CY114</f>
        <v>1</v>
      </c>
      <c r="DW114" s="4" t="str">
        <f t="shared" ref="DW114:DW125" si="272">CZ114</f>
        <v>28_Slv 1</v>
      </c>
      <c r="DX114" s="4">
        <f t="shared" ref="DX114:DX125" si="273">DA114</f>
        <v>1</v>
      </c>
      <c r="DY114" s="4" t="str">
        <f t="shared" ref="DY114:DY125" si="274">DB114</f>
        <v>Plinto_01</v>
      </c>
      <c r="DZ114" s="4">
        <f t="shared" ref="DZ114:DZ125" si="275">DC114</f>
        <v>28</v>
      </c>
      <c r="EA114" s="4" t="str">
        <f t="shared" ref="EA114:EA125" si="276">DD114</f>
        <v>Slv 1</v>
      </c>
      <c r="EB114" s="83">
        <f>DM114*$BB$129</f>
        <v>8870.35</v>
      </c>
      <c r="EC114" s="83">
        <f>DN114*BB129</f>
        <v>4.1500000000000004</v>
      </c>
      <c r="ED114" s="83">
        <f>DO114*BB129</f>
        <v>130.57</v>
      </c>
      <c r="EE114" s="83">
        <f>DP114*BB129</f>
        <v>14.09</v>
      </c>
      <c r="EF114" s="83">
        <f>DQ114*BB129</f>
        <v>-16.698</v>
      </c>
      <c r="EG114" s="83">
        <f>DR114*BB129</f>
        <v>0</v>
      </c>
    </row>
    <row r="115" spans="9:137" x14ac:dyDescent="0.45">
      <c r="Q115" s="42">
        <v>2</v>
      </c>
      <c r="R115" s="82" t="str">
        <f>I114</f>
        <v>Plinto_01</v>
      </c>
      <c r="S115" s="42">
        <v>28</v>
      </c>
      <c r="T115" s="42" t="s">
        <v>102</v>
      </c>
      <c r="U115" s="42">
        <v>-11767.56</v>
      </c>
      <c r="V115" s="42">
        <v>-0.01</v>
      </c>
      <c r="W115" s="42">
        <v>-0.35</v>
      </c>
      <c r="X115" s="42">
        <v>0</v>
      </c>
      <c r="Y115" s="42">
        <v>2.76</v>
      </c>
      <c r="Z115" s="42">
        <v>0.2</v>
      </c>
      <c r="AB115" s="82" t="str">
        <f t="shared" ref="AB115:AB125" si="277">T115</f>
        <v>SLU-Neve-v(+x)</v>
      </c>
      <c r="AC115" s="42" t="s">
        <v>4</v>
      </c>
      <c r="AO115" s="36">
        <f t="shared" si="228"/>
        <v>2</v>
      </c>
      <c r="AP115" s="35" t="str">
        <f t="shared" si="229"/>
        <v>28_SLU-Neve-v(+x)</v>
      </c>
      <c r="AQ115" s="36">
        <f t="shared" si="230"/>
        <v>14444.38</v>
      </c>
      <c r="AR115" s="36">
        <f t="shared" si="231"/>
        <v>0.35</v>
      </c>
      <c r="AS115" s="36">
        <f t="shared" si="232"/>
        <v>3.3899999999999997</v>
      </c>
      <c r="AT115" s="36">
        <f t="shared" si="233"/>
        <v>0.01</v>
      </c>
      <c r="AU115" s="36">
        <f t="shared" si="234"/>
        <v>-0.182</v>
      </c>
      <c r="AV115" s="36">
        <f t="shared" si="235"/>
        <v>0</v>
      </c>
      <c r="AW115" s="43">
        <f t="shared" ref="AW115:AW125" si="278">$J$133</f>
        <v>1</v>
      </c>
      <c r="BI115" s="4">
        <f t="shared" ref="BI115:BI125" si="279">BI114+1</f>
        <v>2</v>
      </c>
      <c r="BJ115" s="8" t="str">
        <f t="shared" si="237"/>
        <v>28_SLU-Neve-v(+x)</v>
      </c>
      <c r="BK115" s="11">
        <f t="shared" si="238"/>
        <v>2</v>
      </c>
      <c r="BL115" s="11" t="str">
        <f t="shared" si="239"/>
        <v>Plinto_01</v>
      </c>
      <c r="BM115" s="11">
        <f t="shared" si="240"/>
        <v>28</v>
      </c>
      <c r="BN115" s="11" t="str">
        <f t="shared" si="241"/>
        <v>SLU-Neve-v(+x)</v>
      </c>
      <c r="BO115" s="11">
        <f t="shared" si="242"/>
        <v>-11767.56</v>
      </c>
      <c r="BP115" s="11">
        <f t="shared" si="243"/>
        <v>-0.01</v>
      </c>
      <c r="BQ115" s="11">
        <f t="shared" si="244"/>
        <v>-0.35</v>
      </c>
      <c r="BR115" s="11">
        <f t="shared" si="245"/>
        <v>0</v>
      </c>
      <c r="BS115" s="11">
        <f t="shared" si="246"/>
        <v>2.76</v>
      </c>
      <c r="BT115" s="11">
        <f t="shared" si="247"/>
        <v>0.2</v>
      </c>
      <c r="BU115" s="10" t="str">
        <f t="shared" si="248"/>
        <v>SLU</v>
      </c>
      <c r="BW115" s="7" t="str">
        <f t="shared" si="249"/>
        <v>SLU-Neve-v(+x)</v>
      </c>
      <c r="BX115" s="7" t="str">
        <f t="shared" si="250"/>
        <v>SLU</v>
      </c>
      <c r="CJ115" s="4">
        <f t="shared" si="251"/>
        <v>2</v>
      </c>
      <c r="CK115" s="4" t="str">
        <f t="shared" si="252"/>
        <v>28_SLU-Neve-v(+x)</v>
      </c>
      <c r="CL115" s="4">
        <f t="shared" si="253"/>
        <v>2</v>
      </c>
      <c r="CM115" s="4" t="str">
        <f t="shared" si="254"/>
        <v>Plinto_01</v>
      </c>
      <c r="CN115" s="4">
        <f t="shared" si="255"/>
        <v>28</v>
      </c>
      <c r="CO115" s="4" t="str">
        <f t="shared" si="256"/>
        <v>SLU-Neve-v(+x)</v>
      </c>
      <c r="CP115" s="84">
        <f>INDEX(BO114:BT305,MATCH(CK115,BJ114:BJ305,0),MATCH(CK109,BO113:BT113,0))*CK108</f>
        <v>11767.56</v>
      </c>
      <c r="CQ115" s="84">
        <f>INDEX(BP114:BU305,MATCH(CL115,BK114:BK305,0),MATCH(CL109,BP113:BU113,0))*CL108</f>
        <v>0.35</v>
      </c>
      <c r="CR115" s="84">
        <f>INDEX(BO114:BT305,MATCH(CK115,BJ114:$BJ305,0),MATCH(CM109,BO113:BT113,0))*CM108</f>
        <v>2.76</v>
      </c>
      <c r="CS115" s="84">
        <f>INDEX(BO114:BT305,MATCH(CK115,BJ114:BJ305,0),MATCH(CN109,BO113:BT113,0))*CN108</f>
        <v>0.01</v>
      </c>
      <c r="CT115" s="84">
        <f>INDEX(BO114:BT305,MATCH(CK115,BJ114:BJ305,0),MATCH(CO109,BO113:BT113,0))*CO108</f>
        <v>-0.2</v>
      </c>
      <c r="CU115" s="84">
        <f>INDEX(BO114:BT305,MATCH(CK115,BJ114:BJ305,0),MATCH(CP109,BO113:BT113,0))*CP108</f>
        <v>0</v>
      </c>
      <c r="CV115" s="4" t="str">
        <f t="shared" si="257"/>
        <v>SLU</v>
      </c>
      <c r="CY115" s="4">
        <f t="shared" si="258"/>
        <v>2</v>
      </c>
      <c r="CZ115" s="4" t="str">
        <f t="shared" si="259"/>
        <v>28_SLU-Neve-v(+x)</v>
      </c>
      <c r="DA115" s="4">
        <f t="shared" si="260"/>
        <v>2</v>
      </c>
      <c r="DB115" s="4" t="str">
        <f t="shared" si="261"/>
        <v>Plinto_01</v>
      </c>
      <c r="DC115" s="4">
        <f t="shared" si="262"/>
        <v>28</v>
      </c>
      <c r="DD115" s="4" t="str">
        <f t="shared" si="263"/>
        <v>SLU-Neve-v(+x)</v>
      </c>
      <c r="DE115" s="4">
        <f>BG114</f>
        <v>1003.5</v>
      </c>
      <c r="DF115" s="54">
        <f>BC114</f>
        <v>1.8</v>
      </c>
      <c r="DG115" s="54">
        <f>BD114</f>
        <v>11.9</v>
      </c>
      <c r="DH115" s="54">
        <f>BE114</f>
        <v>12</v>
      </c>
      <c r="DI115" s="54">
        <f>BF114</f>
        <v>41</v>
      </c>
      <c r="DJ115" s="85">
        <f>IF(DS115="SLU",BB123,BB124)</f>
        <v>1.3</v>
      </c>
      <c r="DK115" s="85">
        <f>IF(DS115="SLU",BB125,BB126)</f>
        <v>1.3</v>
      </c>
      <c r="DL115" s="85">
        <f>IF(DS115="SLU",BB127,BB128)</f>
        <v>1.5</v>
      </c>
      <c r="DM115" s="8">
        <f t="shared" si="264"/>
        <v>14444.38</v>
      </c>
      <c r="DN115" s="8">
        <f t="shared" si="265"/>
        <v>0.35</v>
      </c>
      <c r="DO115" s="8">
        <f t="shared" si="266"/>
        <v>3.3899999999999997</v>
      </c>
      <c r="DP115" s="8">
        <f t="shared" si="267"/>
        <v>0.01</v>
      </c>
      <c r="DQ115" s="8">
        <f t="shared" si="268"/>
        <v>-0.182</v>
      </c>
      <c r="DR115" s="8">
        <f t="shared" si="269"/>
        <v>0</v>
      </c>
      <c r="DS115" s="4" t="str">
        <f t="shared" si="270"/>
        <v>SLU</v>
      </c>
      <c r="DV115" s="4">
        <f t="shared" si="271"/>
        <v>2</v>
      </c>
      <c r="DW115" s="4" t="str">
        <f t="shared" si="272"/>
        <v>28_SLU-Neve-v(+x)</v>
      </c>
      <c r="DX115" s="4">
        <f t="shared" si="273"/>
        <v>2</v>
      </c>
      <c r="DY115" s="4" t="str">
        <f t="shared" si="274"/>
        <v>Plinto_01</v>
      </c>
      <c r="DZ115" s="4">
        <f t="shared" si="275"/>
        <v>28</v>
      </c>
      <c r="EA115" s="4" t="str">
        <f t="shared" si="276"/>
        <v>SLU-Neve-v(+x)</v>
      </c>
      <c r="EB115" s="83">
        <f>DM115*$BB$129</f>
        <v>14444.38</v>
      </c>
      <c r="EC115" s="83">
        <f>DN115*BB129</f>
        <v>0.35</v>
      </c>
      <c r="ED115" s="83">
        <f>DO115*BB129</f>
        <v>3.3899999999999997</v>
      </c>
      <c r="EE115" s="83">
        <f>DP115*BB129</f>
        <v>0.01</v>
      </c>
      <c r="EF115" s="83">
        <f>DQ115*BB129</f>
        <v>-0.182</v>
      </c>
      <c r="EG115" s="83">
        <f>DR115*BB129</f>
        <v>0</v>
      </c>
    </row>
    <row r="116" spans="9:137" x14ac:dyDescent="0.45">
      <c r="Q116" s="42">
        <v>3</v>
      </c>
      <c r="R116" s="82" t="str">
        <f>I114</f>
        <v>Plinto_01</v>
      </c>
      <c r="S116" s="42">
        <v>28</v>
      </c>
      <c r="T116" s="42" t="s">
        <v>100</v>
      </c>
      <c r="U116" s="42">
        <v>-6886.95</v>
      </c>
      <c r="V116" s="42">
        <v>14.09</v>
      </c>
      <c r="W116" s="42">
        <v>4.1399999999999997</v>
      </c>
      <c r="X116" s="42">
        <v>0</v>
      </c>
      <c r="Y116" s="42">
        <v>-123.11</v>
      </c>
      <c r="Z116" s="42">
        <v>-41.65</v>
      </c>
      <c r="AB116" s="82" t="str">
        <f t="shared" si="277"/>
        <v>Slv 17</v>
      </c>
      <c r="AC116" s="42" t="s">
        <v>14</v>
      </c>
      <c r="AF116" s="17" t="s">
        <v>170</v>
      </c>
      <c r="AO116" s="36">
        <f t="shared" si="228"/>
        <v>3</v>
      </c>
      <c r="AP116" s="35" t="str">
        <f t="shared" si="229"/>
        <v>28_Slv 17</v>
      </c>
      <c r="AQ116" s="36">
        <f t="shared" si="230"/>
        <v>8870.35</v>
      </c>
      <c r="AR116" s="36">
        <f t="shared" si="231"/>
        <v>-4.1399999999999997</v>
      </c>
      <c r="AS116" s="36">
        <f t="shared" si="232"/>
        <v>-130.56200000000001</v>
      </c>
      <c r="AT116" s="36">
        <f t="shared" si="233"/>
        <v>-14.09</v>
      </c>
      <c r="AU116" s="36">
        <f t="shared" si="234"/>
        <v>16.287999999999997</v>
      </c>
      <c r="AV116" s="36">
        <f t="shared" si="235"/>
        <v>0</v>
      </c>
      <c r="AW116" s="43">
        <f t="shared" si="278"/>
        <v>1</v>
      </c>
      <c r="BI116" s="4">
        <f t="shared" si="279"/>
        <v>3</v>
      </c>
      <c r="BJ116" s="8" t="str">
        <f t="shared" si="237"/>
        <v>28_Slv 17</v>
      </c>
      <c r="BK116" s="11">
        <f t="shared" si="238"/>
        <v>3</v>
      </c>
      <c r="BL116" s="11" t="str">
        <f t="shared" si="239"/>
        <v>Plinto_01</v>
      </c>
      <c r="BM116" s="11">
        <f t="shared" si="240"/>
        <v>28</v>
      </c>
      <c r="BN116" s="11" t="str">
        <f t="shared" si="241"/>
        <v>Slv 17</v>
      </c>
      <c r="BO116" s="11">
        <f t="shared" si="242"/>
        <v>-6886.95</v>
      </c>
      <c r="BP116" s="11">
        <f t="shared" si="243"/>
        <v>14.09</v>
      </c>
      <c r="BQ116" s="11">
        <f t="shared" si="244"/>
        <v>4.1399999999999997</v>
      </c>
      <c r="BR116" s="11">
        <f t="shared" si="245"/>
        <v>0</v>
      </c>
      <c r="BS116" s="11">
        <f t="shared" si="246"/>
        <v>-123.11</v>
      </c>
      <c r="BT116" s="11">
        <f t="shared" si="247"/>
        <v>-41.65</v>
      </c>
      <c r="BU116" s="10" t="str">
        <f t="shared" si="248"/>
        <v>SLV</v>
      </c>
      <c r="BW116" s="7" t="str">
        <f t="shared" si="249"/>
        <v>Slv 17</v>
      </c>
      <c r="BX116" s="7" t="str">
        <f t="shared" si="250"/>
        <v>SLV</v>
      </c>
      <c r="CA116" s="17" t="s">
        <v>170</v>
      </c>
      <c r="CJ116" s="4">
        <f t="shared" si="251"/>
        <v>3</v>
      </c>
      <c r="CK116" s="4" t="str">
        <f t="shared" si="252"/>
        <v>28_Slv 17</v>
      </c>
      <c r="CL116" s="4">
        <f t="shared" si="253"/>
        <v>3</v>
      </c>
      <c r="CM116" s="4" t="str">
        <f t="shared" si="254"/>
        <v>Plinto_01</v>
      </c>
      <c r="CN116" s="4">
        <f t="shared" si="255"/>
        <v>28</v>
      </c>
      <c r="CO116" s="4" t="str">
        <f t="shared" si="256"/>
        <v>Slv 17</v>
      </c>
      <c r="CP116" s="84">
        <f>INDEX(BO114:BT305,MATCH(CK116,BJ114:BJ305,0),MATCH(CK109,BO113:BT113,0))*CK108</f>
        <v>6886.95</v>
      </c>
      <c r="CQ116" s="84">
        <f>INDEX(BP114:BU305,MATCH(CL116,BK114:BK305,0),MATCH(CL109,BP113:BU113,0))*CL108</f>
        <v>-4.1399999999999997</v>
      </c>
      <c r="CR116" s="84">
        <f>INDEX(BO114:BT305,MATCH(CK116,BJ114:$BJ305,0),MATCH(CM109,BO113:BT113,0))*CM108</f>
        <v>-123.11</v>
      </c>
      <c r="CS116" s="84">
        <f>INDEX(BO114:BT305,MATCH(CK116,BJ114:BJ305,0),MATCH(CN109,BO113:BT113,0))*CN108</f>
        <v>-14.09</v>
      </c>
      <c r="CT116" s="84">
        <f>INDEX(BO114:BT305,MATCH(CK116,BJ114:BJ305,0),MATCH(CO109,BO113:BT113,0))*CO108</f>
        <v>41.65</v>
      </c>
      <c r="CU116" s="84">
        <f>INDEX(BO114:BT305,MATCH(CK116,BJ114:BJ305,0),MATCH(CP109,BO113:BT113,0))*CP108</f>
        <v>0</v>
      </c>
      <c r="CV116" s="4" t="str">
        <f t="shared" si="257"/>
        <v>SLV</v>
      </c>
      <c r="CY116" s="4">
        <f t="shared" si="258"/>
        <v>3</v>
      </c>
      <c r="CZ116" s="4" t="str">
        <f t="shared" si="259"/>
        <v>28_Slv 17</v>
      </c>
      <c r="DA116" s="4">
        <f t="shared" si="260"/>
        <v>3</v>
      </c>
      <c r="DB116" s="4" t="str">
        <f t="shared" si="261"/>
        <v>Plinto_01</v>
      </c>
      <c r="DC116" s="4">
        <f t="shared" si="262"/>
        <v>28</v>
      </c>
      <c r="DD116" s="4" t="str">
        <f t="shared" si="263"/>
        <v>Slv 17</v>
      </c>
      <c r="DE116" s="4">
        <f>BG114</f>
        <v>1003.5</v>
      </c>
      <c r="DF116" s="54">
        <f>BC114</f>
        <v>1.8</v>
      </c>
      <c r="DG116" s="54">
        <f>BD114</f>
        <v>11.9</v>
      </c>
      <c r="DH116" s="54">
        <f>BE114</f>
        <v>12</v>
      </c>
      <c r="DI116" s="54">
        <f>BF114</f>
        <v>41</v>
      </c>
      <c r="DJ116" s="85">
        <f>IF(DS116="SLU",BB123,BB124)</f>
        <v>1</v>
      </c>
      <c r="DK116" s="85">
        <f>IF(DS116="SLU",BB125,BB126)</f>
        <v>1</v>
      </c>
      <c r="DL116" s="85">
        <f>IF(DS116="SLU",BB127,BB128)</f>
        <v>1</v>
      </c>
      <c r="DM116" s="8">
        <f t="shared" si="264"/>
        <v>8870.35</v>
      </c>
      <c r="DN116" s="8">
        <f t="shared" si="265"/>
        <v>-4.1399999999999997</v>
      </c>
      <c r="DO116" s="8">
        <f t="shared" si="266"/>
        <v>-130.56200000000001</v>
      </c>
      <c r="DP116" s="8">
        <f t="shared" si="267"/>
        <v>-14.09</v>
      </c>
      <c r="DQ116" s="8">
        <f t="shared" si="268"/>
        <v>16.287999999999997</v>
      </c>
      <c r="DR116" s="8">
        <f t="shared" si="269"/>
        <v>0</v>
      </c>
      <c r="DS116" s="4" t="str">
        <f t="shared" si="270"/>
        <v>SLV</v>
      </c>
      <c r="DV116" s="4">
        <f t="shared" si="271"/>
        <v>3</v>
      </c>
      <c r="DW116" s="4" t="str">
        <f t="shared" si="272"/>
        <v>28_Slv 17</v>
      </c>
      <c r="DX116" s="4">
        <f t="shared" si="273"/>
        <v>3</v>
      </c>
      <c r="DY116" s="4" t="str">
        <f t="shared" si="274"/>
        <v>Plinto_01</v>
      </c>
      <c r="DZ116" s="4">
        <f t="shared" si="275"/>
        <v>28</v>
      </c>
      <c r="EA116" s="4" t="str">
        <f t="shared" si="276"/>
        <v>Slv 17</v>
      </c>
      <c r="EB116" s="83">
        <f>DM116*$BB$129</f>
        <v>8870.35</v>
      </c>
      <c r="EC116" s="83">
        <f>DN116*BB129</f>
        <v>-4.1399999999999997</v>
      </c>
      <c r="ED116" s="83">
        <f>DO116*BB129</f>
        <v>-130.56200000000001</v>
      </c>
      <c r="EE116" s="83">
        <f>DP116*BB129</f>
        <v>-14.09</v>
      </c>
      <c r="EF116" s="83">
        <f>DQ116*BB129</f>
        <v>16.287999999999997</v>
      </c>
      <c r="EG116" s="83">
        <f>DR116*BB129</f>
        <v>0</v>
      </c>
    </row>
    <row r="117" spans="9:137" ht="15.6" x14ac:dyDescent="0.45">
      <c r="Q117" s="42">
        <v>4</v>
      </c>
      <c r="R117" s="82" t="str">
        <f>I114</f>
        <v>Plinto_01</v>
      </c>
      <c r="S117" s="42">
        <v>28</v>
      </c>
      <c r="T117" s="42" t="s">
        <v>101</v>
      </c>
      <c r="U117" s="42">
        <v>-6886.95</v>
      </c>
      <c r="V117" s="42">
        <v>-14.09</v>
      </c>
      <c r="W117" s="42">
        <v>-4.1500000000000004</v>
      </c>
      <c r="X117" s="42">
        <v>0</v>
      </c>
      <c r="Y117" s="42">
        <v>123.1</v>
      </c>
      <c r="Z117" s="42">
        <v>42.06</v>
      </c>
      <c r="AB117" s="82" t="str">
        <f t="shared" si="277"/>
        <v>Slv 1</v>
      </c>
      <c r="AC117" s="42" t="s">
        <v>14</v>
      </c>
      <c r="AF117" s="13" t="s">
        <v>12</v>
      </c>
      <c r="AG117" s="16" t="s">
        <v>11</v>
      </c>
      <c r="AH117" s="16" t="s">
        <v>10</v>
      </c>
      <c r="AI117" s="16" t="s">
        <v>9</v>
      </c>
      <c r="AJ117" s="16" t="s">
        <v>8</v>
      </c>
      <c r="AK117" s="16" t="s">
        <v>7</v>
      </c>
      <c r="AL117" s="16" t="s">
        <v>6</v>
      </c>
      <c r="AO117" s="36">
        <f t="shared" si="228"/>
        <v>4</v>
      </c>
      <c r="AP117" s="35" t="str">
        <f t="shared" si="229"/>
        <v>28_Slv 1</v>
      </c>
      <c r="AQ117" s="36">
        <f t="shared" si="230"/>
        <v>8870.35</v>
      </c>
      <c r="AR117" s="36">
        <f t="shared" si="231"/>
        <v>4.1500000000000004</v>
      </c>
      <c r="AS117" s="36">
        <f t="shared" si="232"/>
        <v>130.57</v>
      </c>
      <c r="AT117" s="36">
        <f t="shared" si="233"/>
        <v>14.09</v>
      </c>
      <c r="AU117" s="36">
        <f t="shared" si="234"/>
        <v>-16.698</v>
      </c>
      <c r="AV117" s="36">
        <f t="shared" si="235"/>
        <v>0</v>
      </c>
      <c r="AW117" s="43">
        <f t="shared" si="278"/>
        <v>1</v>
      </c>
      <c r="BI117" s="4">
        <f t="shared" si="279"/>
        <v>4</v>
      </c>
      <c r="BJ117" s="8" t="str">
        <f t="shared" si="237"/>
        <v>28_Slv 1</v>
      </c>
      <c r="BK117" s="11">
        <f t="shared" si="238"/>
        <v>4</v>
      </c>
      <c r="BL117" s="11" t="str">
        <f t="shared" si="239"/>
        <v>Plinto_01</v>
      </c>
      <c r="BM117" s="11">
        <f t="shared" si="240"/>
        <v>28</v>
      </c>
      <c r="BN117" s="11" t="str">
        <f t="shared" si="241"/>
        <v>Slv 1</v>
      </c>
      <c r="BO117" s="11">
        <f t="shared" si="242"/>
        <v>-6886.95</v>
      </c>
      <c r="BP117" s="11">
        <f t="shared" si="243"/>
        <v>-14.09</v>
      </c>
      <c r="BQ117" s="11">
        <f t="shared" si="244"/>
        <v>-4.1500000000000004</v>
      </c>
      <c r="BR117" s="11">
        <f t="shared" si="245"/>
        <v>0</v>
      </c>
      <c r="BS117" s="11">
        <f t="shared" si="246"/>
        <v>123.1</v>
      </c>
      <c r="BT117" s="11">
        <f t="shared" si="247"/>
        <v>42.06</v>
      </c>
      <c r="BU117" s="10" t="str">
        <f t="shared" si="248"/>
        <v>SLV</v>
      </c>
      <c r="BW117" s="7" t="str">
        <f t="shared" si="249"/>
        <v>Slv 1</v>
      </c>
      <c r="BX117" s="7" t="str">
        <f t="shared" si="250"/>
        <v>SLV</v>
      </c>
      <c r="CA117" s="9" t="s">
        <v>12</v>
      </c>
      <c r="CB117" s="16" t="s">
        <v>11</v>
      </c>
      <c r="CC117" s="16" t="s">
        <v>10</v>
      </c>
      <c r="CD117" s="16" t="s">
        <v>9</v>
      </c>
      <c r="CE117" s="16" t="s">
        <v>8</v>
      </c>
      <c r="CF117" s="16" t="s">
        <v>7</v>
      </c>
      <c r="CG117" s="16" t="s">
        <v>6</v>
      </c>
      <c r="CJ117" s="4">
        <f t="shared" si="251"/>
        <v>4</v>
      </c>
      <c r="CK117" s="4" t="str">
        <f t="shared" si="252"/>
        <v>28_Slv 1</v>
      </c>
      <c r="CL117" s="4">
        <f t="shared" si="253"/>
        <v>4</v>
      </c>
      <c r="CM117" s="4" t="str">
        <f t="shared" si="254"/>
        <v>Plinto_01</v>
      </c>
      <c r="CN117" s="4">
        <f t="shared" si="255"/>
        <v>28</v>
      </c>
      <c r="CO117" s="4" t="str">
        <f t="shared" si="256"/>
        <v>Slv 1</v>
      </c>
      <c r="CP117" s="84">
        <f>INDEX(BO114:BT305,MATCH(CK117,BJ114:BJ305,0),MATCH(CK109,BO113:BT113,0))*CK108</f>
        <v>6886.95</v>
      </c>
      <c r="CQ117" s="84">
        <f>INDEX(BP114:BU305,MATCH(CL117,BK114:BK305,0),MATCH(CL109,BP113:BU113,0))*CL108</f>
        <v>4.1500000000000004</v>
      </c>
      <c r="CR117" s="84">
        <f>INDEX(BO114:BT305,MATCH(CK117,BJ114:$BJ305,0),MATCH(CM109,BO113:BT113,0))*CM108</f>
        <v>123.1</v>
      </c>
      <c r="CS117" s="84">
        <f>INDEX(BO114:BT305,MATCH(CK117,BJ114:BJ305,0),MATCH(CN109,BO113:BT113,0))*CN108</f>
        <v>14.09</v>
      </c>
      <c r="CT117" s="84">
        <f>INDEX(BO114:BT305,MATCH(CK117,BJ114:BJ305,0),MATCH(CO109,BO113:BT113,0))*CO108</f>
        <v>-42.06</v>
      </c>
      <c r="CU117" s="84">
        <f>INDEX(BO114:BT305,MATCH(CK117,BJ114:BJ305,0),MATCH(CP109,BO113:BT113,0))*CP108</f>
        <v>0</v>
      </c>
      <c r="CV117" s="4" t="str">
        <f t="shared" si="257"/>
        <v>SLV</v>
      </c>
      <c r="CY117" s="4">
        <f t="shared" si="258"/>
        <v>4</v>
      </c>
      <c r="CZ117" s="4" t="str">
        <f t="shared" si="259"/>
        <v>28_Slv 1</v>
      </c>
      <c r="DA117" s="4">
        <f t="shared" si="260"/>
        <v>4</v>
      </c>
      <c r="DB117" s="4" t="str">
        <f t="shared" si="261"/>
        <v>Plinto_01</v>
      </c>
      <c r="DC117" s="4">
        <f t="shared" si="262"/>
        <v>28</v>
      </c>
      <c r="DD117" s="4" t="str">
        <f t="shared" si="263"/>
        <v>Slv 1</v>
      </c>
      <c r="DE117" s="4">
        <f>BG114</f>
        <v>1003.5</v>
      </c>
      <c r="DF117" s="54">
        <f>BC114</f>
        <v>1.8</v>
      </c>
      <c r="DG117" s="54">
        <f>BD114</f>
        <v>11.9</v>
      </c>
      <c r="DH117" s="54">
        <f>BE114</f>
        <v>12</v>
      </c>
      <c r="DI117" s="54">
        <f>BF114</f>
        <v>41</v>
      </c>
      <c r="DJ117" s="85">
        <f>IF(DS117="SLU",BB123,BB124)</f>
        <v>1</v>
      </c>
      <c r="DK117" s="85">
        <f>IF(DS117="SLU",BB125,BB126)</f>
        <v>1</v>
      </c>
      <c r="DL117" s="85">
        <f>IF(DS117="SLU",BB127,BB128)</f>
        <v>1</v>
      </c>
      <c r="DM117" s="8">
        <f t="shared" si="264"/>
        <v>8870.35</v>
      </c>
      <c r="DN117" s="8">
        <f t="shared" si="265"/>
        <v>4.1500000000000004</v>
      </c>
      <c r="DO117" s="8">
        <f t="shared" si="266"/>
        <v>130.57</v>
      </c>
      <c r="DP117" s="8">
        <f t="shared" si="267"/>
        <v>14.09</v>
      </c>
      <c r="DQ117" s="8">
        <f t="shared" si="268"/>
        <v>-16.698</v>
      </c>
      <c r="DR117" s="8">
        <f t="shared" si="269"/>
        <v>0</v>
      </c>
      <c r="DS117" s="4" t="str">
        <f t="shared" si="270"/>
        <v>SLV</v>
      </c>
      <c r="DV117" s="4">
        <f t="shared" si="271"/>
        <v>4</v>
      </c>
      <c r="DW117" s="4" t="str">
        <f t="shared" si="272"/>
        <v>28_Slv 1</v>
      </c>
      <c r="DX117" s="4">
        <f t="shared" si="273"/>
        <v>4</v>
      </c>
      <c r="DY117" s="4" t="str">
        <f t="shared" si="274"/>
        <v>Plinto_01</v>
      </c>
      <c r="DZ117" s="4">
        <f t="shared" si="275"/>
        <v>28</v>
      </c>
      <c r="EA117" s="4" t="str">
        <f t="shared" si="276"/>
        <v>Slv 1</v>
      </c>
      <c r="EB117" s="83">
        <f>DM117*$BB$129</f>
        <v>8870.35</v>
      </c>
      <c r="EC117" s="83">
        <f>DN117*BB129</f>
        <v>4.1500000000000004</v>
      </c>
      <c r="ED117" s="83">
        <f>DO117*BB129</f>
        <v>130.57</v>
      </c>
      <c r="EE117" s="83">
        <f>DP117*BB129</f>
        <v>14.09</v>
      </c>
      <c r="EF117" s="83">
        <f>DQ117*BB129</f>
        <v>-16.698</v>
      </c>
      <c r="EG117" s="83">
        <f>DR117*BB129</f>
        <v>0</v>
      </c>
    </row>
    <row r="118" spans="9:137" ht="15.6" x14ac:dyDescent="0.45">
      <c r="Q118" s="42">
        <v>5</v>
      </c>
      <c r="R118" s="82" t="str">
        <f>I114</f>
        <v>Plinto_01</v>
      </c>
      <c r="S118" s="42">
        <v>28</v>
      </c>
      <c r="T118" s="42" t="s">
        <v>100</v>
      </c>
      <c r="U118" s="42">
        <v>-6886.95</v>
      </c>
      <c r="V118" s="42">
        <v>14.09</v>
      </c>
      <c r="W118" s="42">
        <v>4.1399999999999997</v>
      </c>
      <c r="X118" s="42">
        <v>0</v>
      </c>
      <c r="Y118" s="42">
        <v>-123.11</v>
      </c>
      <c r="Z118" s="42">
        <v>-41.65</v>
      </c>
      <c r="AB118" s="82" t="str">
        <f t="shared" si="277"/>
        <v>Slv 17</v>
      </c>
      <c r="AC118" s="42" t="s">
        <v>14</v>
      </c>
      <c r="AF118" s="13"/>
      <c r="AG118" s="15">
        <v>-1</v>
      </c>
      <c r="AH118" s="15">
        <v>-1</v>
      </c>
      <c r="AI118" s="15">
        <v>1</v>
      </c>
      <c r="AJ118" s="15">
        <v>-1</v>
      </c>
      <c r="AK118" s="15">
        <v>-1</v>
      </c>
      <c r="AL118" s="15">
        <v>-1</v>
      </c>
      <c r="AO118" s="36">
        <f t="shared" si="228"/>
        <v>5</v>
      </c>
      <c r="AP118" s="35" t="str">
        <f t="shared" si="229"/>
        <v>28_Slv 17</v>
      </c>
      <c r="AQ118" s="36">
        <f t="shared" si="230"/>
        <v>8870.35</v>
      </c>
      <c r="AR118" s="36">
        <f t="shared" si="231"/>
        <v>-4.1399999999999997</v>
      </c>
      <c r="AS118" s="36">
        <f t="shared" si="232"/>
        <v>-130.56200000000001</v>
      </c>
      <c r="AT118" s="36">
        <f t="shared" si="233"/>
        <v>-14.09</v>
      </c>
      <c r="AU118" s="36">
        <f t="shared" si="234"/>
        <v>16.287999999999997</v>
      </c>
      <c r="AV118" s="36">
        <f t="shared" si="235"/>
        <v>0</v>
      </c>
      <c r="AW118" s="43">
        <f t="shared" si="278"/>
        <v>1</v>
      </c>
      <c r="BI118" s="4">
        <f t="shared" si="279"/>
        <v>5</v>
      </c>
      <c r="BJ118" s="8" t="str">
        <f t="shared" si="237"/>
        <v>28_Slv 17</v>
      </c>
      <c r="BK118" s="11">
        <f t="shared" si="238"/>
        <v>5</v>
      </c>
      <c r="BL118" s="11" t="str">
        <f t="shared" si="239"/>
        <v>Plinto_01</v>
      </c>
      <c r="BM118" s="11">
        <f t="shared" si="240"/>
        <v>28</v>
      </c>
      <c r="BN118" s="11" t="str">
        <f t="shared" si="241"/>
        <v>Slv 17</v>
      </c>
      <c r="BO118" s="11">
        <f t="shared" si="242"/>
        <v>-6886.95</v>
      </c>
      <c r="BP118" s="11">
        <f t="shared" si="243"/>
        <v>14.09</v>
      </c>
      <c r="BQ118" s="11">
        <f t="shared" si="244"/>
        <v>4.1399999999999997</v>
      </c>
      <c r="BR118" s="11">
        <f t="shared" si="245"/>
        <v>0</v>
      </c>
      <c r="BS118" s="11">
        <f t="shared" si="246"/>
        <v>-123.11</v>
      </c>
      <c r="BT118" s="11">
        <f t="shared" si="247"/>
        <v>-41.65</v>
      </c>
      <c r="BU118" s="10" t="str">
        <f t="shared" si="248"/>
        <v>SLV</v>
      </c>
      <c r="BW118" s="7" t="str">
        <f t="shared" si="249"/>
        <v>Slv 17</v>
      </c>
      <c r="BX118" s="7" t="str">
        <f t="shared" si="250"/>
        <v>SLV</v>
      </c>
      <c r="CA118" s="9"/>
      <c r="CB118" s="4">
        <f t="shared" ref="CB118:CG119" si="280">AG118</f>
        <v>-1</v>
      </c>
      <c r="CC118" s="4">
        <f t="shared" si="280"/>
        <v>-1</v>
      </c>
      <c r="CD118" s="4">
        <f t="shared" si="280"/>
        <v>1</v>
      </c>
      <c r="CE118" s="4">
        <f t="shared" si="280"/>
        <v>-1</v>
      </c>
      <c r="CF118" s="4">
        <f t="shared" si="280"/>
        <v>-1</v>
      </c>
      <c r="CG118" s="4">
        <f t="shared" si="280"/>
        <v>-1</v>
      </c>
      <c r="CJ118" s="4">
        <f t="shared" si="251"/>
        <v>5</v>
      </c>
      <c r="CK118" s="4" t="str">
        <f t="shared" si="252"/>
        <v>28_Slv 17</v>
      </c>
      <c r="CL118" s="4">
        <f t="shared" si="253"/>
        <v>5</v>
      </c>
      <c r="CM118" s="4" t="str">
        <f t="shared" si="254"/>
        <v>Plinto_01</v>
      </c>
      <c r="CN118" s="4">
        <f t="shared" si="255"/>
        <v>28</v>
      </c>
      <c r="CO118" s="4" t="str">
        <f t="shared" si="256"/>
        <v>Slv 17</v>
      </c>
      <c r="CP118" s="84">
        <f>INDEX(BO114:BT305,MATCH(CK118,BJ114:BJ305,0),MATCH(CK109,BO113:BT113,0))*CK108</f>
        <v>6886.95</v>
      </c>
      <c r="CQ118" s="84">
        <f>INDEX(BP114:BU305,MATCH(CL118,BK114:BK305,0),MATCH(CL109,BP113:BU113,0))*CL108</f>
        <v>-4.1399999999999997</v>
      </c>
      <c r="CR118" s="84">
        <f>INDEX(BO114:BT305,MATCH(CK118,BJ114:$BJ305,0),MATCH(CM109,BO113:BT113,0))*CM108</f>
        <v>-123.11</v>
      </c>
      <c r="CS118" s="84">
        <f>INDEX(BO114:BT305,MATCH(CK118,BJ114:BJ305,0),MATCH(CN109,BO113:BT113,0))*CN108</f>
        <v>-14.09</v>
      </c>
      <c r="CT118" s="84">
        <f>INDEX(BO114:BT305,MATCH(CK118,BJ114:BJ305,0),MATCH(CO109,BO113:BT113,0))*CO108</f>
        <v>41.65</v>
      </c>
      <c r="CU118" s="84">
        <f>INDEX(BO114:BT305,MATCH(CK118,BJ114:BJ305,0),MATCH(CP109,BO113:BT113,0))*CP108</f>
        <v>0</v>
      </c>
      <c r="CV118" s="4" t="str">
        <f t="shared" si="257"/>
        <v>SLV</v>
      </c>
      <c r="CY118" s="4">
        <f t="shared" si="258"/>
        <v>5</v>
      </c>
      <c r="CZ118" s="4" t="str">
        <f t="shared" si="259"/>
        <v>28_Slv 17</v>
      </c>
      <c r="DA118" s="4">
        <f t="shared" si="260"/>
        <v>5</v>
      </c>
      <c r="DB118" s="4" t="str">
        <f t="shared" si="261"/>
        <v>Plinto_01</v>
      </c>
      <c r="DC118" s="4">
        <f t="shared" si="262"/>
        <v>28</v>
      </c>
      <c r="DD118" s="4" t="str">
        <f t="shared" si="263"/>
        <v>Slv 17</v>
      </c>
      <c r="DE118" s="4">
        <f>BG114</f>
        <v>1003.5</v>
      </c>
      <c r="DF118" s="54">
        <f>BC114</f>
        <v>1.8</v>
      </c>
      <c r="DG118" s="54">
        <f>BD114</f>
        <v>11.9</v>
      </c>
      <c r="DH118" s="54">
        <f>BE114</f>
        <v>12</v>
      </c>
      <c r="DI118" s="54">
        <f>BF114</f>
        <v>41</v>
      </c>
      <c r="DJ118" s="85">
        <f>IF(DS118="SLU",BB123,BB124)</f>
        <v>1</v>
      </c>
      <c r="DK118" s="85">
        <f>IF(DS118="SLU",BB125,BB126)</f>
        <v>1</v>
      </c>
      <c r="DL118" s="85">
        <f>IF(DS118="SLU",BB127,BB128)</f>
        <v>1</v>
      </c>
      <c r="DM118" s="8">
        <f t="shared" si="264"/>
        <v>8870.35</v>
      </c>
      <c r="DN118" s="8">
        <f t="shared" si="265"/>
        <v>-4.1399999999999997</v>
      </c>
      <c r="DO118" s="8">
        <f t="shared" si="266"/>
        <v>-130.56200000000001</v>
      </c>
      <c r="DP118" s="8">
        <f t="shared" si="267"/>
        <v>-14.09</v>
      </c>
      <c r="DQ118" s="8">
        <f t="shared" si="268"/>
        <v>16.287999999999997</v>
      </c>
      <c r="DR118" s="8">
        <f t="shared" si="269"/>
        <v>0</v>
      </c>
      <c r="DS118" s="4" t="str">
        <f t="shared" si="270"/>
        <v>SLV</v>
      </c>
      <c r="DV118" s="4">
        <f t="shared" si="271"/>
        <v>5</v>
      </c>
      <c r="DW118" s="4" t="str">
        <f t="shared" si="272"/>
        <v>28_Slv 17</v>
      </c>
      <c r="DX118" s="4">
        <f t="shared" si="273"/>
        <v>5</v>
      </c>
      <c r="DY118" s="4" t="str">
        <f t="shared" si="274"/>
        <v>Plinto_01</v>
      </c>
      <c r="DZ118" s="4">
        <f t="shared" si="275"/>
        <v>28</v>
      </c>
      <c r="EA118" s="4" t="str">
        <f t="shared" si="276"/>
        <v>Slv 17</v>
      </c>
      <c r="EB118" s="83">
        <f>DM118*$BB$129</f>
        <v>8870.35</v>
      </c>
      <c r="EC118" s="83">
        <f>DN118*BB129</f>
        <v>-4.1399999999999997</v>
      </c>
      <c r="ED118" s="83">
        <f>DO118*BB129</f>
        <v>-130.56200000000001</v>
      </c>
      <c r="EE118" s="83">
        <f>DP118*BB129</f>
        <v>-14.09</v>
      </c>
      <c r="EF118" s="83">
        <f>DQ118*BB129</f>
        <v>16.287999999999997</v>
      </c>
      <c r="EG118" s="83">
        <f>DR118*BB129</f>
        <v>0</v>
      </c>
    </row>
    <row r="119" spans="9:137" ht="15.6" x14ac:dyDescent="0.45">
      <c r="I119"/>
      <c r="J119"/>
      <c r="K119"/>
      <c r="L119"/>
      <c r="M119"/>
      <c r="N119"/>
      <c r="O119"/>
      <c r="Q119" s="42">
        <v>6</v>
      </c>
      <c r="R119" s="82" t="str">
        <f>I114</f>
        <v>Plinto_01</v>
      </c>
      <c r="S119" s="42">
        <v>28</v>
      </c>
      <c r="T119" s="42" t="s">
        <v>101</v>
      </c>
      <c r="U119" s="42">
        <v>-6886.95</v>
      </c>
      <c r="V119" s="42">
        <v>-14.09</v>
      </c>
      <c r="W119" s="42">
        <v>-4.1500000000000004</v>
      </c>
      <c r="X119" s="42">
        <v>0</v>
      </c>
      <c r="Y119" s="42">
        <v>123.1</v>
      </c>
      <c r="Z119" s="42">
        <v>42.06</v>
      </c>
      <c r="AB119" s="82" t="str">
        <f t="shared" si="277"/>
        <v>Slv 1</v>
      </c>
      <c r="AC119" s="42" t="s">
        <v>14</v>
      </c>
      <c r="AF119" s="13" t="s">
        <v>3</v>
      </c>
      <c r="AG119" s="15" t="s">
        <v>10</v>
      </c>
      <c r="AH119" s="15" t="s">
        <v>11</v>
      </c>
      <c r="AI119" s="15" t="s">
        <v>9</v>
      </c>
      <c r="AJ119" s="15" t="s">
        <v>8</v>
      </c>
      <c r="AK119" s="15" t="s">
        <v>6</v>
      </c>
      <c r="AL119" s="15" t="s">
        <v>7</v>
      </c>
      <c r="AO119" s="36">
        <f t="shared" si="228"/>
        <v>6</v>
      </c>
      <c r="AP119" s="35" t="str">
        <f t="shared" si="229"/>
        <v>28_Slv 1</v>
      </c>
      <c r="AQ119" s="36">
        <f t="shared" si="230"/>
        <v>8870.35</v>
      </c>
      <c r="AR119" s="36">
        <f t="shared" si="231"/>
        <v>4.1500000000000004</v>
      </c>
      <c r="AS119" s="36">
        <f t="shared" si="232"/>
        <v>130.57</v>
      </c>
      <c r="AT119" s="36">
        <f t="shared" si="233"/>
        <v>14.09</v>
      </c>
      <c r="AU119" s="36">
        <f t="shared" si="234"/>
        <v>-16.698</v>
      </c>
      <c r="AV119" s="36">
        <f t="shared" si="235"/>
        <v>0</v>
      </c>
      <c r="AW119" s="43">
        <f t="shared" si="278"/>
        <v>1</v>
      </c>
      <c r="BA119"/>
      <c r="BB119"/>
      <c r="BC119"/>
      <c r="BD119"/>
      <c r="BE119"/>
      <c r="BI119" s="4">
        <f t="shared" si="279"/>
        <v>6</v>
      </c>
      <c r="BJ119" s="8" t="str">
        <f t="shared" si="237"/>
        <v>28_Slv 1</v>
      </c>
      <c r="BK119" s="11">
        <f t="shared" si="238"/>
        <v>6</v>
      </c>
      <c r="BL119" s="11" t="str">
        <f t="shared" si="239"/>
        <v>Plinto_01</v>
      </c>
      <c r="BM119" s="11">
        <f t="shared" si="240"/>
        <v>28</v>
      </c>
      <c r="BN119" s="11" t="str">
        <f t="shared" si="241"/>
        <v>Slv 1</v>
      </c>
      <c r="BO119" s="11">
        <f t="shared" si="242"/>
        <v>-6886.95</v>
      </c>
      <c r="BP119" s="11">
        <f t="shared" si="243"/>
        <v>-14.09</v>
      </c>
      <c r="BQ119" s="11">
        <f t="shared" si="244"/>
        <v>-4.1500000000000004</v>
      </c>
      <c r="BR119" s="11">
        <f t="shared" si="245"/>
        <v>0</v>
      </c>
      <c r="BS119" s="11">
        <f t="shared" si="246"/>
        <v>123.1</v>
      </c>
      <c r="BT119" s="11">
        <f t="shared" si="247"/>
        <v>42.06</v>
      </c>
      <c r="BU119" s="10" t="str">
        <f t="shared" si="248"/>
        <v>SLV</v>
      </c>
      <c r="BW119" s="7" t="str">
        <f t="shared" si="249"/>
        <v>Slv 1</v>
      </c>
      <c r="BX119" s="7" t="str">
        <f t="shared" si="250"/>
        <v>SLV</v>
      </c>
      <c r="CA119" s="9" t="s">
        <v>3</v>
      </c>
      <c r="CB119" s="4" t="str">
        <f t="shared" si="280"/>
        <v>Fx</v>
      </c>
      <c r="CC119" s="4" t="str">
        <f t="shared" si="280"/>
        <v>Fz</v>
      </c>
      <c r="CD119" s="4" t="str">
        <f t="shared" si="280"/>
        <v>Myy</v>
      </c>
      <c r="CE119" s="4" t="str">
        <f t="shared" si="280"/>
        <v>Fy</v>
      </c>
      <c r="CF119" s="4" t="str">
        <f t="shared" si="280"/>
        <v>Mzz</v>
      </c>
      <c r="CG119" s="4" t="str">
        <f t="shared" si="280"/>
        <v>Mxx</v>
      </c>
      <c r="CJ119" s="4">
        <f t="shared" si="251"/>
        <v>6</v>
      </c>
      <c r="CK119" s="4" t="str">
        <f t="shared" si="252"/>
        <v>28_Slv 1</v>
      </c>
      <c r="CL119" s="4">
        <f t="shared" si="253"/>
        <v>6</v>
      </c>
      <c r="CM119" s="4" t="str">
        <f t="shared" si="254"/>
        <v>Plinto_01</v>
      </c>
      <c r="CN119" s="4">
        <f t="shared" si="255"/>
        <v>28</v>
      </c>
      <c r="CO119" s="4" t="str">
        <f t="shared" si="256"/>
        <v>Slv 1</v>
      </c>
      <c r="CP119" s="84">
        <f>INDEX(BO114:BT305,MATCH(CK119,BJ114:BJ305,0),MATCH(CK109,BO113:BT113,0))*CK108</f>
        <v>6886.95</v>
      </c>
      <c r="CQ119" s="84">
        <f>INDEX(BP114:BU305,MATCH(CL119,BK114:BK305,0),MATCH(CL109,BP113:BU113,0))*CL108</f>
        <v>4.1500000000000004</v>
      </c>
      <c r="CR119" s="84">
        <f>INDEX(BO114:BT305,MATCH(CK119,BJ114:$BJ305,0),MATCH(CM109,BO113:BT113,0))*CM108</f>
        <v>123.1</v>
      </c>
      <c r="CS119" s="84">
        <f>INDEX(BO114:BT305,MATCH(CK119,BJ114:BJ305,0),MATCH(CN109,BO113:BT113,0))*CN108</f>
        <v>14.09</v>
      </c>
      <c r="CT119" s="84">
        <f>INDEX(BO114:BT305,MATCH(CK119,BJ114:BJ305,0),MATCH(CO109,BO113:BT113,0))*CO108</f>
        <v>-42.06</v>
      </c>
      <c r="CU119" s="84">
        <f>INDEX(BO114:BT305,MATCH(CK119,BJ114:BJ305,0),MATCH(CP109,BO113:BT113,0))*CP108</f>
        <v>0</v>
      </c>
      <c r="CV119" s="4" t="str">
        <f t="shared" si="257"/>
        <v>SLV</v>
      </c>
      <c r="CY119" s="4">
        <f t="shared" si="258"/>
        <v>6</v>
      </c>
      <c r="CZ119" s="4" t="str">
        <f t="shared" si="259"/>
        <v>28_Slv 1</v>
      </c>
      <c r="DA119" s="4">
        <f t="shared" si="260"/>
        <v>6</v>
      </c>
      <c r="DB119" s="4" t="str">
        <f t="shared" si="261"/>
        <v>Plinto_01</v>
      </c>
      <c r="DC119" s="4">
        <f t="shared" si="262"/>
        <v>28</v>
      </c>
      <c r="DD119" s="4" t="str">
        <f t="shared" si="263"/>
        <v>Slv 1</v>
      </c>
      <c r="DE119" s="4">
        <f>BG114</f>
        <v>1003.5</v>
      </c>
      <c r="DF119" s="54">
        <f>BC114</f>
        <v>1.8</v>
      </c>
      <c r="DG119" s="54">
        <f>BD114</f>
        <v>11.9</v>
      </c>
      <c r="DH119" s="54">
        <f>BE114</f>
        <v>12</v>
      </c>
      <c r="DI119" s="54">
        <f>BF114</f>
        <v>41</v>
      </c>
      <c r="DJ119" s="85">
        <f>IF(DS119="SLU",BB123,BB124)</f>
        <v>1</v>
      </c>
      <c r="DK119" s="85">
        <f>IF(DS119="SLU",BB125,BB126)</f>
        <v>1</v>
      </c>
      <c r="DL119" s="85">
        <f>IF(DS119="SLU",BB127,BB128)</f>
        <v>1</v>
      </c>
      <c r="DM119" s="8">
        <f t="shared" si="264"/>
        <v>8870.35</v>
      </c>
      <c r="DN119" s="8">
        <f t="shared" si="265"/>
        <v>4.1500000000000004</v>
      </c>
      <c r="DO119" s="8">
        <f t="shared" si="266"/>
        <v>130.57</v>
      </c>
      <c r="DP119" s="8">
        <f t="shared" si="267"/>
        <v>14.09</v>
      </c>
      <c r="DQ119" s="8">
        <f t="shared" si="268"/>
        <v>-16.698</v>
      </c>
      <c r="DR119" s="8">
        <f t="shared" si="269"/>
        <v>0</v>
      </c>
      <c r="DS119" s="4" t="str">
        <f t="shared" si="270"/>
        <v>SLV</v>
      </c>
      <c r="DV119" s="4">
        <f t="shared" si="271"/>
        <v>6</v>
      </c>
      <c r="DW119" s="4" t="str">
        <f t="shared" si="272"/>
        <v>28_Slv 1</v>
      </c>
      <c r="DX119" s="4">
        <f t="shared" si="273"/>
        <v>6</v>
      </c>
      <c r="DY119" s="4" t="str">
        <f t="shared" si="274"/>
        <v>Plinto_01</v>
      </c>
      <c r="DZ119" s="4">
        <f t="shared" si="275"/>
        <v>28</v>
      </c>
      <c r="EA119" s="4" t="str">
        <f t="shared" si="276"/>
        <v>Slv 1</v>
      </c>
      <c r="EB119" s="83">
        <f>DM119*$BB$129</f>
        <v>8870.35</v>
      </c>
      <c r="EC119" s="83">
        <f>DN119*BB129</f>
        <v>4.1500000000000004</v>
      </c>
      <c r="ED119" s="83">
        <f>DO119*BB129</f>
        <v>130.57</v>
      </c>
      <c r="EE119" s="83">
        <f>DP119*BB129</f>
        <v>14.09</v>
      </c>
      <c r="EF119" s="83">
        <f>DQ119*BB129</f>
        <v>-16.698</v>
      </c>
      <c r="EG119" s="83">
        <f>DR119*BB129</f>
        <v>0</v>
      </c>
    </row>
    <row r="120" spans="9:137" x14ac:dyDescent="0.45">
      <c r="I120" s="17" t="s">
        <v>163</v>
      </c>
      <c r="J120"/>
      <c r="K120"/>
      <c r="L120"/>
      <c r="M120"/>
      <c r="N120"/>
      <c r="O120"/>
      <c r="Q120" s="42">
        <v>7</v>
      </c>
      <c r="R120" s="82" t="str">
        <f>I114</f>
        <v>Plinto_01</v>
      </c>
      <c r="S120" s="42">
        <v>28</v>
      </c>
      <c r="T120" s="42" t="s">
        <v>101</v>
      </c>
      <c r="U120" s="42">
        <v>-6886.95</v>
      </c>
      <c r="V120" s="42">
        <v>-14.09</v>
      </c>
      <c r="W120" s="42">
        <v>-4.1500000000000004</v>
      </c>
      <c r="X120" s="42">
        <v>0</v>
      </c>
      <c r="Y120" s="42">
        <v>123.1</v>
      </c>
      <c r="Z120" s="42">
        <v>42.06</v>
      </c>
      <c r="AB120" s="82" t="str">
        <f t="shared" si="277"/>
        <v>Slv 1</v>
      </c>
      <c r="AC120" s="42" t="s">
        <v>14</v>
      </c>
      <c r="AF120"/>
      <c r="AG120"/>
      <c r="AH120"/>
      <c r="AI120"/>
      <c r="AJ120"/>
      <c r="AK120"/>
      <c r="AL120"/>
      <c r="AO120" s="36">
        <f t="shared" si="228"/>
        <v>7</v>
      </c>
      <c r="AP120" s="35" t="str">
        <f t="shared" si="229"/>
        <v>28_Slv 1</v>
      </c>
      <c r="AQ120" s="36">
        <f t="shared" si="230"/>
        <v>8870.35</v>
      </c>
      <c r="AR120" s="36">
        <f t="shared" si="231"/>
        <v>4.1500000000000004</v>
      </c>
      <c r="AS120" s="36">
        <f t="shared" si="232"/>
        <v>130.57</v>
      </c>
      <c r="AT120" s="36">
        <f t="shared" si="233"/>
        <v>14.09</v>
      </c>
      <c r="AU120" s="36">
        <f t="shared" si="234"/>
        <v>-16.698</v>
      </c>
      <c r="AV120" s="36">
        <f t="shared" si="235"/>
        <v>0</v>
      </c>
      <c r="AW120" s="43">
        <f t="shared" si="278"/>
        <v>1</v>
      </c>
      <c r="BA120" s="17" t="s">
        <v>180</v>
      </c>
      <c r="BB120"/>
      <c r="BC120"/>
      <c r="BD120"/>
      <c r="BE120"/>
      <c r="BI120" s="4">
        <f t="shared" si="279"/>
        <v>7</v>
      </c>
      <c r="BJ120" s="8" t="str">
        <f t="shared" si="237"/>
        <v>28_Slv 1</v>
      </c>
      <c r="BK120" s="11">
        <f t="shared" si="238"/>
        <v>7</v>
      </c>
      <c r="BL120" s="11" t="str">
        <f t="shared" si="239"/>
        <v>Plinto_01</v>
      </c>
      <c r="BM120" s="11">
        <f t="shared" si="240"/>
        <v>28</v>
      </c>
      <c r="BN120" s="11" t="str">
        <f t="shared" si="241"/>
        <v>Slv 1</v>
      </c>
      <c r="BO120" s="11">
        <f t="shared" si="242"/>
        <v>-6886.95</v>
      </c>
      <c r="BP120" s="11">
        <f t="shared" si="243"/>
        <v>-14.09</v>
      </c>
      <c r="BQ120" s="11">
        <f t="shared" si="244"/>
        <v>-4.1500000000000004</v>
      </c>
      <c r="BR120" s="11">
        <f t="shared" si="245"/>
        <v>0</v>
      </c>
      <c r="BS120" s="11">
        <f t="shared" si="246"/>
        <v>123.1</v>
      </c>
      <c r="BT120" s="11">
        <f t="shared" si="247"/>
        <v>42.06</v>
      </c>
      <c r="BU120" s="10" t="str">
        <f t="shared" si="248"/>
        <v>SLV</v>
      </c>
      <c r="BW120" s="7" t="str">
        <f t="shared" si="249"/>
        <v>Slv 1</v>
      </c>
      <c r="BX120" s="7" t="str">
        <f t="shared" si="250"/>
        <v>SLV</v>
      </c>
      <c r="CA120"/>
      <c r="CB120"/>
      <c r="CC120"/>
      <c r="CD120"/>
      <c r="CE120"/>
      <c r="CF120"/>
      <c r="CG120"/>
      <c r="CJ120" s="4">
        <f t="shared" si="251"/>
        <v>7</v>
      </c>
      <c r="CK120" s="4" t="str">
        <f t="shared" si="252"/>
        <v>28_Slv 1</v>
      </c>
      <c r="CL120" s="4">
        <f t="shared" si="253"/>
        <v>7</v>
      </c>
      <c r="CM120" s="4" t="str">
        <f t="shared" si="254"/>
        <v>Plinto_01</v>
      </c>
      <c r="CN120" s="4">
        <f t="shared" si="255"/>
        <v>28</v>
      </c>
      <c r="CO120" s="4" t="str">
        <f t="shared" si="256"/>
        <v>Slv 1</v>
      </c>
      <c r="CP120" s="84">
        <f>INDEX(BO114:BT305,MATCH(CK120,BJ114:BJ305,0),MATCH(CK109,BO113:BT113,0))*CK108</f>
        <v>6886.95</v>
      </c>
      <c r="CQ120" s="84">
        <f>INDEX(BP114:BU305,MATCH(CL120,BK114:BK305,0),MATCH(CL109,BP113:BU113,0))*CL108</f>
        <v>4.1500000000000004</v>
      </c>
      <c r="CR120" s="84">
        <f>INDEX(BO114:BT305,MATCH(CK120,BJ114:$BJ305,0),MATCH(CM109,BO113:BT113,0))*CM108</f>
        <v>123.1</v>
      </c>
      <c r="CS120" s="84">
        <f>INDEX(BO114:BT305,MATCH(CK120,BJ114:BJ305,0),MATCH(CN109,BO113:BT113,0))*CN108</f>
        <v>14.09</v>
      </c>
      <c r="CT120" s="84">
        <f>INDEX(BO114:BT305,MATCH(CK120,BJ114:BJ305,0),MATCH(CO109,BO113:BT113,0))*CO108</f>
        <v>-42.06</v>
      </c>
      <c r="CU120" s="84">
        <f>INDEX(BO114:BT305,MATCH(CK120,BJ114:BJ305,0),MATCH(CP109,BO113:BT113,0))*CP108</f>
        <v>0</v>
      </c>
      <c r="CV120" s="4" t="str">
        <f t="shared" si="257"/>
        <v>SLV</v>
      </c>
      <c r="CY120" s="4">
        <f t="shared" si="258"/>
        <v>7</v>
      </c>
      <c r="CZ120" s="4" t="str">
        <f t="shared" si="259"/>
        <v>28_Slv 1</v>
      </c>
      <c r="DA120" s="4">
        <f t="shared" si="260"/>
        <v>7</v>
      </c>
      <c r="DB120" s="4" t="str">
        <f t="shared" si="261"/>
        <v>Plinto_01</v>
      </c>
      <c r="DC120" s="4">
        <f t="shared" si="262"/>
        <v>28</v>
      </c>
      <c r="DD120" s="4" t="str">
        <f t="shared" si="263"/>
        <v>Slv 1</v>
      </c>
      <c r="DE120" s="4">
        <f>BG114</f>
        <v>1003.5</v>
      </c>
      <c r="DF120" s="54">
        <f>BC114</f>
        <v>1.8</v>
      </c>
      <c r="DG120" s="54">
        <f>BD114</f>
        <v>11.9</v>
      </c>
      <c r="DH120" s="54">
        <f>BE114</f>
        <v>12</v>
      </c>
      <c r="DI120" s="54">
        <f>BF114</f>
        <v>41</v>
      </c>
      <c r="DJ120" s="85">
        <f>IF(DS120="SLU",BB123,BB124)</f>
        <v>1</v>
      </c>
      <c r="DK120" s="85">
        <f>IF(DS120="SLU",BB125,BB126)</f>
        <v>1</v>
      </c>
      <c r="DL120" s="85">
        <f>IF(DS120="SLU",BB127,BB128)</f>
        <v>1</v>
      </c>
      <c r="DM120" s="8">
        <f t="shared" si="264"/>
        <v>8870.35</v>
      </c>
      <c r="DN120" s="8">
        <f t="shared" si="265"/>
        <v>4.1500000000000004</v>
      </c>
      <c r="DO120" s="8">
        <f t="shared" si="266"/>
        <v>130.57</v>
      </c>
      <c r="DP120" s="8">
        <f t="shared" si="267"/>
        <v>14.09</v>
      </c>
      <c r="DQ120" s="8">
        <f t="shared" si="268"/>
        <v>-16.698</v>
      </c>
      <c r="DR120" s="8">
        <f t="shared" si="269"/>
        <v>0</v>
      </c>
      <c r="DS120" s="4" t="str">
        <f t="shared" si="270"/>
        <v>SLV</v>
      </c>
      <c r="DV120" s="4">
        <f t="shared" si="271"/>
        <v>7</v>
      </c>
      <c r="DW120" s="4" t="str">
        <f t="shared" si="272"/>
        <v>28_Slv 1</v>
      </c>
      <c r="DX120" s="4">
        <f t="shared" si="273"/>
        <v>7</v>
      </c>
      <c r="DY120" s="4" t="str">
        <f t="shared" si="274"/>
        <v>Plinto_01</v>
      </c>
      <c r="DZ120" s="4">
        <f t="shared" si="275"/>
        <v>28</v>
      </c>
      <c r="EA120" s="4" t="str">
        <f t="shared" si="276"/>
        <v>Slv 1</v>
      </c>
      <c r="EB120" s="83">
        <f>DM120*$BB$129</f>
        <v>8870.35</v>
      </c>
      <c r="EC120" s="83">
        <f>DN120*BB129</f>
        <v>4.1500000000000004</v>
      </c>
      <c r="ED120" s="83">
        <f>DO120*BB129</f>
        <v>130.57</v>
      </c>
      <c r="EE120" s="83">
        <f>DP120*BB129</f>
        <v>14.09</v>
      </c>
      <c r="EF120" s="83">
        <f>DQ120*BB129</f>
        <v>-16.698</v>
      </c>
      <c r="EG120" s="83">
        <f>DR120*BB129</f>
        <v>0</v>
      </c>
    </row>
    <row r="121" spans="9:137" x14ac:dyDescent="0.45">
      <c r="I121" s="7"/>
      <c r="J121" s="7"/>
      <c r="K121" s="7"/>
      <c r="L121" s="7"/>
      <c r="M121" s="7"/>
      <c r="N121" s="7"/>
      <c r="O121" s="7"/>
      <c r="Q121" s="42">
        <v>8</v>
      </c>
      <c r="R121" s="82" t="str">
        <f>I114</f>
        <v>Plinto_01</v>
      </c>
      <c r="S121" s="42">
        <v>28</v>
      </c>
      <c r="T121" s="42" t="s">
        <v>100</v>
      </c>
      <c r="U121" s="42">
        <v>-6886.95</v>
      </c>
      <c r="V121" s="42">
        <v>14.09</v>
      </c>
      <c r="W121" s="42">
        <v>4.1399999999999997</v>
      </c>
      <c r="X121" s="42">
        <v>0</v>
      </c>
      <c r="Y121" s="42">
        <v>-123.11</v>
      </c>
      <c r="Z121" s="42">
        <v>-41.65</v>
      </c>
      <c r="AB121" s="82" t="str">
        <f t="shared" si="277"/>
        <v>Slv 17</v>
      </c>
      <c r="AC121" s="42" t="s">
        <v>14</v>
      </c>
      <c r="AO121" s="36">
        <f t="shared" si="228"/>
        <v>8</v>
      </c>
      <c r="AP121" s="35" t="str">
        <f t="shared" si="229"/>
        <v>28_Slv 17</v>
      </c>
      <c r="AQ121" s="36">
        <f t="shared" si="230"/>
        <v>8870.35</v>
      </c>
      <c r="AR121" s="36">
        <f t="shared" si="231"/>
        <v>-4.1399999999999997</v>
      </c>
      <c r="AS121" s="36">
        <f t="shared" si="232"/>
        <v>-130.56200000000001</v>
      </c>
      <c r="AT121" s="36">
        <f t="shared" si="233"/>
        <v>-14.09</v>
      </c>
      <c r="AU121" s="36">
        <f t="shared" si="234"/>
        <v>16.287999999999997</v>
      </c>
      <c r="AV121" s="36">
        <f t="shared" si="235"/>
        <v>0</v>
      </c>
      <c r="AW121" s="43">
        <f t="shared" si="278"/>
        <v>1</v>
      </c>
      <c r="BA121" s="7"/>
      <c r="BB121" s="7"/>
      <c r="BC121" s="7"/>
      <c r="BD121" s="7"/>
      <c r="BE121" s="7"/>
      <c r="BI121" s="4">
        <f t="shared" si="279"/>
        <v>8</v>
      </c>
      <c r="BJ121" s="8" t="str">
        <f t="shared" si="237"/>
        <v>28_Slv 17</v>
      </c>
      <c r="BK121" s="11">
        <f t="shared" si="238"/>
        <v>8</v>
      </c>
      <c r="BL121" s="11" t="str">
        <f t="shared" si="239"/>
        <v>Plinto_01</v>
      </c>
      <c r="BM121" s="11">
        <f t="shared" si="240"/>
        <v>28</v>
      </c>
      <c r="BN121" s="11" t="str">
        <f t="shared" si="241"/>
        <v>Slv 17</v>
      </c>
      <c r="BO121" s="11">
        <f t="shared" si="242"/>
        <v>-6886.95</v>
      </c>
      <c r="BP121" s="11">
        <f t="shared" si="243"/>
        <v>14.09</v>
      </c>
      <c r="BQ121" s="11">
        <f t="shared" si="244"/>
        <v>4.1399999999999997</v>
      </c>
      <c r="BR121" s="11">
        <f t="shared" si="245"/>
        <v>0</v>
      </c>
      <c r="BS121" s="11">
        <f t="shared" si="246"/>
        <v>-123.11</v>
      </c>
      <c r="BT121" s="11">
        <f t="shared" si="247"/>
        <v>-41.65</v>
      </c>
      <c r="BU121" s="10" t="str">
        <f t="shared" si="248"/>
        <v>SLV</v>
      </c>
      <c r="BW121" s="7" t="str">
        <f t="shared" si="249"/>
        <v>Slv 17</v>
      </c>
      <c r="BX121" s="7" t="str">
        <f t="shared" si="250"/>
        <v>SLV</v>
      </c>
      <c r="CJ121" s="4">
        <f t="shared" si="251"/>
        <v>8</v>
      </c>
      <c r="CK121" s="4" t="str">
        <f t="shared" si="252"/>
        <v>28_Slv 17</v>
      </c>
      <c r="CL121" s="4">
        <f t="shared" si="253"/>
        <v>8</v>
      </c>
      <c r="CM121" s="4" t="str">
        <f t="shared" si="254"/>
        <v>Plinto_01</v>
      </c>
      <c r="CN121" s="4">
        <f t="shared" si="255"/>
        <v>28</v>
      </c>
      <c r="CO121" s="4" t="str">
        <f t="shared" si="256"/>
        <v>Slv 17</v>
      </c>
      <c r="CP121" s="84">
        <f>INDEX(BO114:BT305,MATCH(CK121,BJ114:BJ305,0),MATCH(CK109,BO113:BT113,0))*CK108</f>
        <v>6886.95</v>
      </c>
      <c r="CQ121" s="84">
        <f>INDEX(BP114:BU305,MATCH(CL121,BK114:BK305,0),MATCH(CL109,BP113:BU113,0))*CL108</f>
        <v>-4.1399999999999997</v>
      </c>
      <c r="CR121" s="84">
        <f>INDEX(BO114:BT305,MATCH(CK121,BJ114:$BJ305,0),MATCH(CM109,BO113:BT113,0))*CM108</f>
        <v>-123.11</v>
      </c>
      <c r="CS121" s="84">
        <f>INDEX(BO114:BT305,MATCH(CK121,BJ114:BJ305,0),MATCH(CN109,BO113:BT113,0))*CN108</f>
        <v>-14.09</v>
      </c>
      <c r="CT121" s="84">
        <f>INDEX(BO114:BT305,MATCH(CK121,BJ114:BJ305,0),MATCH(CO109,BO113:BT113,0))*CO108</f>
        <v>41.65</v>
      </c>
      <c r="CU121" s="84">
        <f>INDEX(BO114:BT305,MATCH(CK121,BJ114:BJ305,0),MATCH(CP109,BO113:BT113,0))*CP108</f>
        <v>0</v>
      </c>
      <c r="CV121" s="4" t="str">
        <f t="shared" si="257"/>
        <v>SLV</v>
      </c>
      <c r="CY121" s="4">
        <f t="shared" si="258"/>
        <v>8</v>
      </c>
      <c r="CZ121" s="4" t="str">
        <f t="shared" si="259"/>
        <v>28_Slv 17</v>
      </c>
      <c r="DA121" s="4">
        <f t="shared" si="260"/>
        <v>8</v>
      </c>
      <c r="DB121" s="4" t="str">
        <f t="shared" si="261"/>
        <v>Plinto_01</v>
      </c>
      <c r="DC121" s="4">
        <f t="shared" si="262"/>
        <v>28</v>
      </c>
      <c r="DD121" s="4" t="str">
        <f t="shared" si="263"/>
        <v>Slv 17</v>
      </c>
      <c r="DE121" s="4">
        <f>BG114</f>
        <v>1003.5</v>
      </c>
      <c r="DF121" s="54">
        <f>BC114</f>
        <v>1.8</v>
      </c>
      <c r="DG121" s="54">
        <f>BD114</f>
        <v>11.9</v>
      </c>
      <c r="DH121" s="54">
        <f>BE114</f>
        <v>12</v>
      </c>
      <c r="DI121" s="54">
        <f>BF114</f>
        <v>41</v>
      </c>
      <c r="DJ121" s="85">
        <f>IF(DS121="SLU",BB123,BB124)</f>
        <v>1</v>
      </c>
      <c r="DK121" s="85">
        <f>IF(DS121="SLU",BB125,BB126)</f>
        <v>1</v>
      </c>
      <c r="DL121" s="85">
        <f>IF(DS121="SLU",BB127,BB128)</f>
        <v>1</v>
      </c>
      <c r="DM121" s="8">
        <f t="shared" si="264"/>
        <v>8870.35</v>
      </c>
      <c r="DN121" s="8">
        <f t="shared" si="265"/>
        <v>-4.1399999999999997</v>
      </c>
      <c r="DO121" s="8">
        <f t="shared" si="266"/>
        <v>-130.56200000000001</v>
      </c>
      <c r="DP121" s="8">
        <f t="shared" si="267"/>
        <v>-14.09</v>
      </c>
      <c r="DQ121" s="8">
        <f t="shared" si="268"/>
        <v>16.287999999999997</v>
      </c>
      <c r="DR121" s="8">
        <f t="shared" si="269"/>
        <v>0</v>
      </c>
      <c r="DS121" s="4" t="str">
        <f t="shared" si="270"/>
        <v>SLV</v>
      </c>
      <c r="DV121" s="4">
        <f t="shared" si="271"/>
        <v>8</v>
      </c>
      <c r="DW121" s="4" t="str">
        <f t="shared" si="272"/>
        <v>28_Slv 17</v>
      </c>
      <c r="DX121" s="4">
        <f t="shared" si="273"/>
        <v>8</v>
      </c>
      <c r="DY121" s="4" t="str">
        <f t="shared" si="274"/>
        <v>Plinto_01</v>
      </c>
      <c r="DZ121" s="4">
        <f t="shared" si="275"/>
        <v>28</v>
      </c>
      <c r="EA121" s="4" t="str">
        <f t="shared" si="276"/>
        <v>Slv 17</v>
      </c>
      <c r="EB121" s="83">
        <f>DM121*$BB$129</f>
        <v>8870.35</v>
      </c>
      <c r="EC121" s="83">
        <f>DN121*BB129</f>
        <v>-4.1399999999999997</v>
      </c>
      <c r="ED121" s="83">
        <f>DO121*BB129</f>
        <v>-130.56200000000001</v>
      </c>
      <c r="EE121" s="83">
        <f>DP121*BB129</f>
        <v>-14.09</v>
      </c>
      <c r="EF121" s="83">
        <f>DQ121*BB129</f>
        <v>16.287999999999997</v>
      </c>
      <c r="EG121" s="83">
        <f>DR121*BB129</f>
        <v>0</v>
      </c>
    </row>
    <row r="122" spans="9:137" x14ac:dyDescent="0.45">
      <c r="I122" s="17" t="s">
        <v>164</v>
      </c>
      <c r="J122" s="7"/>
      <c r="K122" s="7"/>
      <c r="L122" s="7"/>
      <c r="M122" s="7"/>
      <c r="N122" s="7"/>
      <c r="O122" s="7"/>
      <c r="Q122" s="42">
        <v>9</v>
      </c>
      <c r="R122" s="82" t="str">
        <f>I114</f>
        <v>Plinto_01</v>
      </c>
      <c r="S122" s="42">
        <v>28</v>
      </c>
      <c r="T122" s="42" t="s">
        <v>99</v>
      </c>
      <c r="U122" s="42">
        <v>-6886.95</v>
      </c>
      <c r="V122" s="42">
        <v>-5.33</v>
      </c>
      <c r="W122" s="42">
        <v>-2.87</v>
      </c>
      <c r="X122" s="42">
        <v>0</v>
      </c>
      <c r="Y122" s="42">
        <v>45.87</v>
      </c>
      <c r="Z122" s="42">
        <v>122.85</v>
      </c>
      <c r="AB122" s="82" t="str">
        <f t="shared" si="277"/>
        <v>Slv 5</v>
      </c>
      <c r="AC122" s="42" t="s">
        <v>14</v>
      </c>
      <c r="AO122" s="36">
        <f t="shared" si="228"/>
        <v>9</v>
      </c>
      <c r="AP122" s="35" t="str">
        <f t="shared" si="229"/>
        <v>28_Slv 5</v>
      </c>
      <c r="AQ122" s="36">
        <f t="shared" si="230"/>
        <v>8870.35</v>
      </c>
      <c r="AR122" s="36">
        <f t="shared" si="231"/>
        <v>2.87</v>
      </c>
      <c r="AS122" s="36">
        <f t="shared" si="232"/>
        <v>51.036000000000001</v>
      </c>
      <c r="AT122" s="36">
        <f t="shared" si="233"/>
        <v>5.33</v>
      </c>
      <c r="AU122" s="36">
        <f t="shared" si="234"/>
        <v>-113.256</v>
      </c>
      <c r="AV122" s="36">
        <f t="shared" si="235"/>
        <v>0</v>
      </c>
      <c r="AW122" s="43">
        <f t="shared" si="278"/>
        <v>1</v>
      </c>
      <c r="BA122" s="17" t="s">
        <v>164</v>
      </c>
      <c r="BB122" s="7"/>
      <c r="BC122" s="7"/>
      <c r="BD122" s="7"/>
      <c r="BE122" s="7"/>
      <c r="BI122" s="4">
        <f t="shared" si="279"/>
        <v>9</v>
      </c>
      <c r="BJ122" s="8" t="str">
        <f t="shared" si="237"/>
        <v>28_Slv 5</v>
      </c>
      <c r="BK122" s="11">
        <f t="shared" si="238"/>
        <v>9</v>
      </c>
      <c r="BL122" s="11" t="str">
        <f t="shared" si="239"/>
        <v>Plinto_01</v>
      </c>
      <c r="BM122" s="11">
        <f t="shared" si="240"/>
        <v>28</v>
      </c>
      <c r="BN122" s="11" t="str">
        <f t="shared" si="241"/>
        <v>Slv 5</v>
      </c>
      <c r="BO122" s="11">
        <f t="shared" si="242"/>
        <v>-6886.95</v>
      </c>
      <c r="BP122" s="11">
        <f t="shared" si="243"/>
        <v>-5.33</v>
      </c>
      <c r="BQ122" s="11">
        <f t="shared" si="244"/>
        <v>-2.87</v>
      </c>
      <c r="BR122" s="11">
        <f t="shared" si="245"/>
        <v>0</v>
      </c>
      <c r="BS122" s="11">
        <f t="shared" si="246"/>
        <v>45.87</v>
      </c>
      <c r="BT122" s="11">
        <f t="shared" si="247"/>
        <v>122.85</v>
      </c>
      <c r="BU122" s="10" t="str">
        <f t="shared" si="248"/>
        <v>SLV</v>
      </c>
      <c r="BW122" s="7" t="str">
        <f t="shared" si="249"/>
        <v>Slv 5</v>
      </c>
      <c r="BX122" s="7" t="str">
        <f t="shared" si="250"/>
        <v>SLV</v>
      </c>
      <c r="CA122" s="17" t="s">
        <v>185</v>
      </c>
      <c r="CJ122" s="4">
        <f t="shared" si="251"/>
        <v>9</v>
      </c>
      <c r="CK122" s="4" t="str">
        <f t="shared" si="252"/>
        <v>28_Slv 5</v>
      </c>
      <c r="CL122" s="4">
        <f t="shared" si="253"/>
        <v>9</v>
      </c>
      <c r="CM122" s="4" t="str">
        <f t="shared" si="254"/>
        <v>Plinto_01</v>
      </c>
      <c r="CN122" s="4">
        <f t="shared" si="255"/>
        <v>28</v>
      </c>
      <c r="CO122" s="4" t="str">
        <f t="shared" si="256"/>
        <v>Slv 5</v>
      </c>
      <c r="CP122" s="84">
        <f>INDEX(BO114:BT305,MATCH(CK122,BJ114:BJ305,0),MATCH(CK109,BO113:BT113,0))*CK108</f>
        <v>6886.95</v>
      </c>
      <c r="CQ122" s="84">
        <f>INDEX(BP114:BU305,MATCH(CL122,BK114:BK305,0),MATCH(CL109,BP113:BU113,0))*CL108</f>
        <v>2.87</v>
      </c>
      <c r="CR122" s="84">
        <f>INDEX(BO114:BT305,MATCH(CK122,BJ114:$BJ305,0),MATCH(CM109,BO113:BT113,0))*CM108</f>
        <v>45.87</v>
      </c>
      <c r="CS122" s="84">
        <f>INDEX(BO114:BT305,MATCH(CK122,BJ114:BJ305,0),MATCH(CN109,BO113:BT113,0))*CN108</f>
        <v>5.33</v>
      </c>
      <c r="CT122" s="84">
        <f>INDEX(BO114:BT305,MATCH(CK122,BJ114:BJ305,0),MATCH(CO109,BO113:BT113,0))*CO108</f>
        <v>-122.85</v>
      </c>
      <c r="CU122" s="84">
        <f>INDEX(BO114:BT305,MATCH(CK122,BJ114:BJ305,0),MATCH(CP109,BO113:BT113,0))*CP108</f>
        <v>0</v>
      </c>
      <c r="CV122" s="4" t="str">
        <f t="shared" si="257"/>
        <v>SLV</v>
      </c>
      <c r="CY122" s="4">
        <f t="shared" si="258"/>
        <v>9</v>
      </c>
      <c r="CZ122" s="4" t="str">
        <f t="shared" si="259"/>
        <v>28_Slv 5</v>
      </c>
      <c r="DA122" s="4">
        <f t="shared" si="260"/>
        <v>9</v>
      </c>
      <c r="DB122" s="4" t="str">
        <f t="shared" si="261"/>
        <v>Plinto_01</v>
      </c>
      <c r="DC122" s="4">
        <f t="shared" si="262"/>
        <v>28</v>
      </c>
      <c r="DD122" s="4" t="str">
        <f t="shared" si="263"/>
        <v>Slv 5</v>
      </c>
      <c r="DE122" s="4">
        <f>BG114</f>
        <v>1003.5</v>
      </c>
      <c r="DF122" s="54">
        <f>BC114</f>
        <v>1.8</v>
      </c>
      <c r="DG122" s="54">
        <f>BD114</f>
        <v>11.9</v>
      </c>
      <c r="DH122" s="54">
        <f>BE114</f>
        <v>12</v>
      </c>
      <c r="DI122" s="54">
        <f>BF114</f>
        <v>41</v>
      </c>
      <c r="DJ122" s="85">
        <f>IF(DS122="SLU",BB123,BB124)</f>
        <v>1</v>
      </c>
      <c r="DK122" s="85">
        <f>IF(DS122="SLU",BB125,BB126)</f>
        <v>1</v>
      </c>
      <c r="DL122" s="85">
        <f>IF(DS122="SLU",BB127,BB128)</f>
        <v>1</v>
      </c>
      <c r="DM122" s="8">
        <f t="shared" si="264"/>
        <v>8870.35</v>
      </c>
      <c r="DN122" s="8">
        <f t="shared" si="265"/>
        <v>2.87</v>
      </c>
      <c r="DO122" s="8">
        <f t="shared" si="266"/>
        <v>51.036000000000001</v>
      </c>
      <c r="DP122" s="8">
        <f t="shared" si="267"/>
        <v>5.33</v>
      </c>
      <c r="DQ122" s="8">
        <f t="shared" si="268"/>
        <v>-113.256</v>
      </c>
      <c r="DR122" s="8">
        <f t="shared" si="269"/>
        <v>0</v>
      </c>
      <c r="DS122" s="4" t="str">
        <f t="shared" si="270"/>
        <v>SLV</v>
      </c>
      <c r="DV122" s="4">
        <f t="shared" si="271"/>
        <v>9</v>
      </c>
      <c r="DW122" s="4" t="str">
        <f t="shared" si="272"/>
        <v>28_Slv 5</v>
      </c>
      <c r="DX122" s="4">
        <f t="shared" si="273"/>
        <v>9</v>
      </c>
      <c r="DY122" s="4" t="str">
        <f t="shared" si="274"/>
        <v>Plinto_01</v>
      </c>
      <c r="DZ122" s="4">
        <f t="shared" si="275"/>
        <v>28</v>
      </c>
      <c r="EA122" s="4" t="str">
        <f t="shared" si="276"/>
        <v>Slv 5</v>
      </c>
      <c r="EB122" s="83">
        <f>DM122*$BB$129</f>
        <v>8870.35</v>
      </c>
      <c r="EC122" s="83">
        <f>DN122*BB129</f>
        <v>2.87</v>
      </c>
      <c r="ED122" s="83">
        <f>DO122*BB129</f>
        <v>51.036000000000001</v>
      </c>
      <c r="EE122" s="83">
        <f>DP122*BB129</f>
        <v>5.33</v>
      </c>
      <c r="EF122" s="83">
        <f>DQ122*BB129</f>
        <v>-113.256</v>
      </c>
      <c r="EG122" s="83">
        <f>DR122*BB129</f>
        <v>0</v>
      </c>
    </row>
    <row r="123" spans="9:137" ht="15.6" x14ac:dyDescent="0.45">
      <c r="I123" s="13" t="s">
        <v>13</v>
      </c>
      <c r="J123" s="52">
        <v>1.3</v>
      </c>
      <c r="K123" s="7"/>
      <c r="L123" s="7"/>
      <c r="M123" s="7"/>
      <c r="N123" s="7"/>
      <c r="O123" s="7"/>
      <c r="Q123" s="42">
        <v>10</v>
      </c>
      <c r="R123" s="82" t="str">
        <f>I114</f>
        <v>Plinto_01</v>
      </c>
      <c r="S123" s="42">
        <v>28</v>
      </c>
      <c r="T123" s="42" t="s">
        <v>98</v>
      </c>
      <c r="U123" s="42">
        <v>-6886.95</v>
      </c>
      <c r="V123" s="42">
        <v>5.33</v>
      </c>
      <c r="W123" s="42">
        <v>2.86</v>
      </c>
      <c r="X123" s="42">
        <v>0</v>
      </c>
      <c r="Y123" s="42">
        <v>-45.87</v>
      </c>
      <c r="Z123" s="42">
        <v>-122.44</v>
      </c>
      <c r="AB123" s="82" t="str">
        <f t="shared" si="277"/>
        <v>Slv 21</v>
      </c>
      <c r="AC123" s="42" t="s">
        <v>14</v>
      </c>
      <c r="AO123" s="36">
        <f t="shared" si="228"/>
        <v>10</v>
      </c>
      <c r="AP123" s="35" t="str">
        <f t="shared" si="229"/>
        <v>28_Slv 21</v>
      </c>
      <c r="AQ123" s="36">
        <f t="shared" si="230"/>
        <v>8870.35</v>
      </c>
      <c r="AR123" s="36">
        <f t="shared" si="231"/>
        <v>-2.86</v>
      </c>
      <c r="AS123" s="36">
        <f t="shared" si="232"/>
        <v>-51.018000000000001</v>
      </c>
      <c r="AT123" s="36">
        <f t="shared" si="233"/>
        <v>-5.33</v>
      </c>
      <c r="AU123" s="36">
        <f t="shared" si="234"/>
        <v>112.846</v>
      </c>
      <c r="AV123" s="36">
        <f t="shared" si="235"/>
        <v>0</v>
      </c>
      <c r="AW123" s="43">
        <f t="shared" si="278"/>
        <v>1</v>
      </c>
      <c r="BA123" s="13" t="s">
        <v>13</v>
      </c>
      <c r="BB123" s="12">
        <f t="shared" ref="BB123:BB129" si="281">J123</f>
        <v>1.3</v>
      </c>
      <c r="BC123" s="7"/>
      <c r="BD123" s="7"/>
      <c r="BE123" s="7"/>
      <c r="BI123" s="4">
        <f t="shared" si="279"/>
        <v>10</v>
      </c>
      <c r="BJ123" s="8" t="str">
        <f t="shared" si="237"/>
        <v>28_Slv 21</v>
      </c>
      <c r="BK123" s="11">
        <f t="shared" si="238"/>
        <v>10</v>
      </c>
      <c r="BL123" s="11" t="str">
        <f t="shared" si="239"/>
        <v>Plinto_01</v>
      </c>
      <c r="BM123" s="11">
        <f t="shared" si="240"/>
        <v>28</v>
      </c>
      <c r="BN123" s="11" t="str">
        <f t="shared" si="241"/>
        <v>Slv 21</v>
      </c>
      <c r="BO123" s="11">
        <f t="shared" si="242"/>
        <v>-6886.95</v>
      </c>
      <c r="BP123" s="11">
        <f t="shared" si="243"/>
        <v>5.33</v>
      </c>
      <c r="BQ123" s="11">
        <f t="shared" si="244"/>
        <v>2.86</v>
      </c>
      <c r="BR123" s="11">
        <f t="shared" si="245"/>
        <v>0</v>
      </c>
      <c r="BS123" s="11">
        <f t="shared" si="246"/>
        <v>-45.87</v>
      </c>
      <c r="BT123" s="11">
        <f t="shared" si="247"/>
        <v>-122.44</v>
      </c>
      <c r="BU123" s="10" t="str">
        <f t="shared" si="248"/>
        <v>SLV</v>
      </c>
      <c r="BW123" s="7" t="str">
        <f t="shared" si="249"/>
        <v>Slv 21</v>
      </c>
      <c r="BX123" s="7" t="str">
        <f t="shared" si="250"/>
        <v>SLV</v>
      </c>
      <c r="CA123" s="9" t="s">
        <v>12</v>
      </c>
      <c r="CB123" s="16" t="s">
        <v>11</v>
      </c>
      <c r="CC123" s="16" t="s">
        <v>10</v>
      </c>
      <c r="CD123" s="16" t="s">
        <v>9</v>
      </c>
      <c r="CE123" s="16" t="s">
        <v>8</v>
      </c>
      <c r="CF123" s="16" t="s">
        <v>7</v>
      </c>
      <c r="CG123" s="16" t="s">
        <v>6</v>
      </c>
      <c r="CJ123" s="4">
        <f t="shared" si="251"/>
        <v>10</v>
      </c>
      <c r="CK123" s="4" t="str">
        <f t="shared" si="252"/>
        <v>28_Slv 21</v>
      </c>
      <c r="CL123" s="4">
        <f t="shared" si="253"/>
        <v>10</v>
      </c>
      <c r="CM123" s="4" t="str">
        <f t="shared" si="254"/>
        <v>Plinto_01</v>
      </c>
      <c r="CN123" s="4">
        <f t="shared" si="255"/>
        <v>28</v>
      </c>
      <c r="CO123" s="4" t="str">
        <f t="shared" si="256"/>
        <v>Slv 21</v>
      </c>
      <c r="CP123" s="84">
        <f>INDEX(BO114:BT305,MATCH(CK123,BJ114:BJ305,0),MATCH(CK109,BO113:BT113,0))*CK108</f>
        <v>6886.95</v>
      </c>
      <c r="CQ123" s="84">
        <f>INDEX(BP114:BU305,MATCH(CL123,BK114:BK305,0),MATCH(CL109,BP113:BU113,0))*CL108</f>
        <v>-2.86</v>
      </c>
      <c r="CR123" s="84">
        <f>INDEX(BO114:BT305,MATCH(CK123,BJ114:$BJ305,0),MATCH(CM109,BO113:BT113,0))*CM108</f>
        <v>-45.87</v>
      </c>
      <c r="CS123" s="84">
        <f>INDEX(BO114:BT305,MATCH(CK123,BJ114:BJ305,0),MATCH(CN109,BO113:BT113,0))*CN108</f>
        <v>-5.33</v>
      </c>
      <c r="CT123" s="84">
        <f>INDEX(BO114:BT305,MATCH(CK123,BJ114:BJ305,0),MATCH(CO109,BO113:BT113,0))*CO108</f>
        <v>122.44</v>
      </c>
      <c r="CU123" s="84">
        <f>INDEX(BO114:BT305,MATCH(CK123,BJ114:BJ305,0),MATCH(CP109,BO113:BT113,0))*CP108</f>
        <v>0</v>
      </c>
      <c r="CV123" s="4" t="str">
        <f t="shared" si="257"/>
        <v>SLV</v>
      </c>
      <c r="CY123" s="4">
        <f t="shared" si="258"/>
        <v>10</v>
      </c>
      <c r="CZ123" s="4" t="str">
        <f t="shared" si="259"/>
        <v>28_Slv 21</v>
      </c>
      <c r="DA123" s="4">
        <f t="shared" si="260"/>
        <v>10</v>
      </c>
      <c r="DB123" s="4" t="str">
        <f t="shared" si="261"/>
        <v>Plinto_01</v>
      </c>
      <c r="DC123" s="4">
        <f t="shared" si="262"/>
        <v>28</v>
      </c>
      <c r="DD123" s="4" t="str">
        <f t="shared" si="263"/>
        <v>Slv 21</v>
      </c>
      <c r="DE123" s="4">
        <f>BG114</f>
        <v>1003.5</v>
      </c>
      <c r="DF123" s="54">
        <f>BC114</f>
        <v>1.8</v>
      </c>
      <c r="DG123" s="54">
        <f>BD114</f>
        <v>11.9</v>
      </c>
      <c r="DH123" s="54">
        <f>BE114</f>
        <v>12</v>
      </c>
      <c r="DI123" s="54">
        <f>BF114</f>
        <v>41</v>
      </c>
      <c r="DJ123" s="85">
        <f>IF(DS123="SLU",BB123,BB124)</f>
        <v>1</v>
      </c>
      <c r="DK123" s="85">
        <f>IF(DS123="SLU",BB125,BB126)</f>
        <v>1</v>
      </c>
      <c r="DL123" s="85">
        <f>IF(DS123="SLU",BB127,BB128)</f>
        <v>1</v>
      </c>
      <c r="DM123" s="8">
        <f t="shared" si="264"/>
        <v>8870.35</v>
      </c>
      <c r="DN123" s="8">
        <f t="shared" si="265"/>
        <v>-2.86</v>
      </c>
      <c r="DO123" s="8">
        <f t="shared" si="266"/>
        <v>-51.018000000000001</v>
      </c>
      <c r="DP123" s="8">
        <f t="shared" si="267"/>
        <v>-5.33</v>
      </c>
      <c r="DQ123" s="8">
        <f t="shared" si="268"/>
        <v>112.846</v>
      </c>
      <c r="DR123" s="8">
        <f t="shared" si="269"/>
        <v>0</v>
      </c>
      <c r="DS123" s="4" t="str">
        <f t="shared" si="270"/>
        <v>SLV</v>
      </c>
      <c r="DV123" s="4">
        <f t="shared" si="271"/>
        <v>10</v>
      </c>
      <c r="DW123" s="4" t="str">
        <f t="shared" si="272"/>
        <v>28_Slv 21</v>
      </c>
      <c r="DX123" s="4">
        <f t="shared" si="273"/>
        <v>10</v>
      </c>
      <c r="DY123" s="4" t="str">
        <f t="shared" si="274"/>
        <v>Plinto_01</v>
      </c>
      <c r="DZ123" s="4">
        <f t="shared" si="275"/>
        <v>28</v>
      </c>
      <c r="EA123" s="4" t="str">
        <f t="shared" si="276"/>
        <v>Slv 21</v>
      </c>
      <c r="EB123" s="83">
        <f>DM123*$BB$129</f>
        <v>8870.35</v>
      </c>
      <c r="EC123" s="83">
        <f>DN123*BB129</f>
        <v>-2.86</v>
      </c>
      <c r="ED123" s="83">
        <f>DO123*BB129</f>
        <v>-51.018000000000001</v>
      </c>
      <c r="EE123" s="83">
        <f>DP123*BB129</f>
        <v>-5.33</v>
      </c>
      <c r="EF123" s="83">
        <f>DQ123*BB129</f>
        <v>112.846</v>
      </c>
      <c r="EG123" s="83">
        <f>DR123*BB129</f>
        <v>0</v>
      </c>
    </row>
    <row r="124" spans="9:137" ht="15.6" x14ac:dyDescent="0.45">
      <c r="I124" s="13" t="s">
        <v>5</v>
      </c>
      <c r="J124" s="52">
        <v>1</v>
      </c>
      <c r="K124" s="7"/>
      <c r="L124" s="7"/>
      <c r="M124" s="7"/>
      <c r="N124" s="7"/>
      <c r="O124" s="7"/>
      <c r="Q124" s="42">
        <v>11</v>
      </c>
      <c r="R124" s="82" t="str">
        <f>I114</f>
        <v>Plinto_01</v>
      </c>
      <c r="S124" s="42">
        <v>28</v>
      </c>
      <c r="T124" s="42" t="s">
        <v>116</v>
      </c>
      <c r="U124" s="42">
        <v>-6886.95</v>
      </c>
      <c r="V124" s="42">
        <v>5.33</v>
      </c>
      <c r="W124" s="42">
        <v>2.86</v>
      </c>
      <c r="X124" s="42">
        <v>0</v>
      </c>
      <c r="Y124" s="42">
        <v>-45.87</v>
      </c>
      <c r="Z124" s="42">
        <v>-122.44</v>
      </c>
      <c r="AB124" s="82" t="str">
        <f t="shared" si="277"/>
        <v>Slv 22</v>
      </c>
      <c r="AC124" s="42" t="s">
        <v>14</v>
      </c>
      <c r="AO124" s="36">
        <f t="shared" si="228"/>
        <v>11</v>
      </c>
      <c r="AP124" s="35" t="str">
        <f t="shared" si="229"/>
        <v>28_Slv 22</v>
      </c>
      <c r="AQ124" s="36">
        <f t="shared" si="230"/>
        <v>8870.35</v>
      </c>
      <c r="AR124" s="36">
        <f t="shared" si="231"/>
        <v>-2.86</v>
      </c>
      <c r="AS124" s="36">
        <f t="shared" si="232"/>
        <v>-51.018000000000001</v>
      </c>
      <c r="AT124" s="36">
        <f t="shared" si="233"/>
        <v>-5.33</v>
      </c>
      <c r="AU124" s="36">
        <f t="shared" si="234"/>
        <v>112.846</v>
      </c>
      <c r="AV124" s="36">
        <f t="shared" si="235"/>
        <v>0</v>
      </c>
      <c r="AW124" s="43">
        <f t="shared" si="278"/>
        <v>1</v>
      </c>
      <c r="BA124" s="13" t="s">
        <v>5</v>
      </c>
      <c r="BB124" s="12">
        <f t="shared" si="281"/>
        <v>1</v>
      </c>
      <c r="BC124" s="7"/>
      <c r="BD124" s="7"/>
      <c r="BE124" s="7"/>
      <c r="BI124" s="4">
        <f t="shared" si="279"/>
        <v>11</v>
      </c>
      <c r="BJ124" s="8" t="str">
        <f t="shared" si="237"/>
        <v>28_Slv 22</v>
      </c>
      <c r="BK124" s="11">
        <f t="shared" si="238"/>
        <v>11</v>
      </c>
      <c r="BL124" s="11" t="str">
        <f t="shared" si="239"/>
        <v>Plinto_01</v>
      </c>
      <c r="BM124" s="11">
        <f t="shared" si="240"/>
        <v>28</v>
      </c>
      <c r="BN124" s="11" t="str">
        <f t="shared" si="241"/>
        <v>Slv 22</v>
      </c>
      <c r="BO124" s="11">
        <f t="shared" si="242"/>
        <v>-6886.95</v>
      </c>
      <c r="BP124" s="11">
        <f t="shared" si="243"/>
        <v>5.33</v>
      </c>
      <c r="BQ124" s="11">
        <f t="shared" si="244"/>
        <v>2.86</v>
      </c>
      <c r="BR124" s="11">
        <f t="shared" si="245"/>
        <v>0</v>
      </c>
      <c r="BS124" s="11">
        <f t="shared" si="246"/>
        <v>-45.87</v>
      </c>
      <c r="BT124" s="11">
        <f t="shared" si="247"/>
        <v>-122.44</v>
      </c>
      <c r="BU124" s="10" t="str">
        <f t="shared" si="248"/>
        <v>SLV</v>
      </c>
      <c r="BW124" s="7" t="str">
        <f t="shared" si="249"/>
        <v>Slv 22</v>
      </c>
      <c r="BX124" s="7" t="str">
        <f t="shared" si="250"/>
        <v>SLV</v>
      </c>
      <c r="CA124" s="9"/>
      <c r="CB124" s="84">
        <f>IF(BJ108="GSA",CB113,IF(BJ108="MIDAS",CB118))</f>
        <v>-1</v>
      </c>
      <c r="CC124" s="84">
        <f>IF(BJ108="GSA",CC113,IF(BJ108="MIDAS",CC118))</f>
        <v>-1</v>
      </c>
      <c r="CD124" s="84">
        <f>IF(BJ108="GSA",CD113,IF(BJ108="MIDAS",CD118))</f>
        <v>1</v>
      </c>
      <c r="CE124" s="84">
        <f>IF(BJ108="GSA",CE113,IF(BJ108="MIDAS",CE118))</f>
        <v>-1</v>
      </c>
      <c r="CF124" s="84">
        <f>IF(BJ108="GSA",CF113,IF(BJ108="MIDAS",CF118))</f>
        <v>-1</v>
      </c>
      <c r="CG124" s="84">
        <f>IF(BJ108="GSA",CG113,IF(BJ108="MIDAS",CG118))</f>
        <v>-1</v>
      </c>
      <c r="CJ124" s="4">
        <f t="shared" si="251"/>
        <v>11</v>
      </c>
      <c r="CK124" s="4" t="str">
        <f t="shared" si="252"/>
        <v>28_Slv 22</v>
      </c>
      <c r="CL124" s="4">
        <f t="shared" si="253"/>
        <v>11</v>
      </c>
      <c r="CM124" s="4" t="str">
        <f t="shared" si="254"/>
        <v>Plinto_01</v>
      </c>
      <c r="CN124" s="4">
        <f t="shared" si="255"/>
        <v>28</v>
      </c>
      <c r="CO124" s="4" t="str">
        <f t="shared" si="256"/>
        <v>Slv 22</v>
      </c>
      <c r="CP124" s="84">
        <f>INDEX(BO114:BT305,MATCH(CK124,BJ114:BJ305,0),MATCH(CK109,BO113:BT113,0))*CK108</f>
        <v>6886.95</v>
      </c>
      <c r="CQ124" s="84">
        <f>INDEX(BP114:BU305,MATCH(CL124,BK114:BK305,0),MATCH(CL109,BP113:BU113,0))*CL108</f>
        <v>-2.86</v>
      </c>
      <c r="CR124" s="84">
        <f>INDEX(BO114:BT305,MATCH(CK124,BJ114:$BJ305,0),MATCH(CM109,BO113:BT113,0))*CM108</f>
        <v>-45.87</v>
      </c>
      <c r="CS124" s="84">
        <f>INDEX(BO114:BT305,MATCH(CK124,BJ114:BJ305,0),MATCH(CN109,BO113:BT113,0))*CN108</f>
        <v>-5.33</v>
      </c>
      <c r="CT124" s="84">
        <f>INDEX(BO114:BT305,MATCH(CK124,BJ114:BJ305,0),MATCH(CO109,BO113:BT113,0))*CO108</f>
        <v>122.44</v>
      </c>
      <c r="CU124" s="84">
        <f>INDEX(BO114:BT305,MATCH(CK124,BJ114:BJ305,0),MATCH(CP109,BO113:BT113,0))*CP108</f>
        <v>0</v>
      </c>
      <c r="CV124" s="4" t="str">
        <f t="shared" si="257"/>
        <v>SLV</v>
      </c>
      <c r="CY124" s="4">
        <f t="shared" si="258"/>
        <v>11</v>
      </c>
      <c r="CZ124" s="4" t="str">
        <f t="shared" si="259"/>
        <v>28_Slv 22</v>
      </c>
      <c r="DA124" s="4">
        <f t="shared" si="260"/>
        <v>11</v>
      </c>
      <c r="DB124" s="4" t="str">
        <f t="shared" si="261"/>
        <v>Plinto_01</v>
      </c>
      <c r="DC124" s="4">
        <f t="shared" si="262"/>
        <v>28</v>
      </c>
      <c r="DD124" s="4" t="str">
        <f t="shared" si="263"/>
        <v>Slv 22</v>
      </c>
      <c r="DE124" s="4">
        <f>BG114</f>
        <v>1003.5</v>
      </c>
      <c r="DF124" s="54">
        <f>BC114</f>
        <v>1.8</v>
      </c>
      <c r="DG124" s="54">
        <f>BD114</f>
        <v>11.9</v>
      </c>
      <c r="DH124" s="54">
        <f>BE114</f>
        <v>12</v>
      </c>
      <c r="DI124" s="54">
        <f>BF114</f>
        <v>41</v>
      </c>
      <c r="DJ124" s="85">
        <f>IF(DS124="SLU",BB123,BB124)</f>
        <v>1</v>
      </c>
      <c r="DK124" s="85">
        <f>IF(DS124="SLU",BB125,BB126)</f>
        <v>1</v>
      </c>
      <c r="DL124" s="85">
        <f>IF(DS124="SLU",BB127,BB128)</f>
        <v>1</v>
      </c>
      <c r="DM124" s="8">
        <f t="shared" si="264"/>
        <v>8870.35</v>
      </c>
      <c r="DN124" s="8">
        <f t="shared" si="265"/>
        <v>-2.86</v>
      </c>
      <c r="DO124" s="8">
        <f t="shared" si="266"/>
        <v>-51.018000000000001</v>
      </c>
      <c r="DP124" s="8">
        <f t="shared" si="267"/>
        <v>-5.33</v>
      </c>
      <c r="DQ124" s="8">
        <f t="shared" si="268"/>
        <v>112.846</v>
      </c>
      <c r="DR124" s="8">
        <f t="shared" si="269"/>
        <v>0</v>
      </c>
      <c r="DS124" s="4" t="str">
        <f t="shared" si="270"/>
        <v>SLV</v>
      </c>
      <c r="DV124" s="4">
        <f t="shared" si="271"/>
        <v>11</v>
      </c>
      <c r="DW124" s="4" t="str">
        <f t="shared" si="272"/>
        <v>28_Slv 22</v>
      </c>
      <c r="DX124" s="4">
        <f t="shared" si="273"/>
        <v>11</v>
      </c>
      <c r="DY124" s="4" t="str">
        <f t="shared" si="274"/>
        <v>Plinto_01</v>
      </c>
      <c r="DZ124" s="4">
        <f t="shared" si="275"/>
        <v>28</v>
      </c>
      <c r="EA124" s="4" t="str">
        <f t="shared" si="276"/>
        <v>Slv 22</v>
      </c>
      <c r="EB124" s="83">
        <f>DM124*$BB$129</f>
        <v>8870.35</v>
      </c>
      <c r="EC124" s="83">
        <f>DN124*BB129</f>
        <v>-2.86</v>
      </c>
      <c r="ED124" s="83">
        <f>DO124*BB129</f>
        <v>-51.018000000000001</v>
      </c>
      <c r="EE124" s="83">
        <f>DP124*BB129</f>
        <v>-5.33</v>
      </c>
      <c r="EF124" s="83">
        <f>DQ124*BB129</f>
        <v>112.846</v>
      </c>
      <c r="EG124" s="83">
        <f>DR124*BB129</f>
        <v>0</v>
      </c>
    </row>
    <row r="125" spans="9:137" ht="15.6" x14ac:dyDescent="0.45">
      <c r="I125" s="13" t="s">
        <v>97</v>
      </c>
      <c r="J125" s="53">
        <v>1.3</v>
      </c>
      <c r="K125" s="7"/>
      <c r="L125" s="7"/>
      <c r="M125" s="7"/>
      <c r="N125" s="7"/>
      <c r="O125" s="7"/>
      <c r="Q125" s="42">
        <v>12</v>
      </c>
      <c r="R125" s="82" t="str">
        <f>I114</f>
        <v>Plinto_01</v>
      </c>
      <c r="S125" s="42">
        <v>28</v>
      </c>
      <c r="T125" s="42" t="s">
        <v>117</v>
      </c>
      <c r="U125" s="42">
        <v>-6886.95</v>
      </c>
      <c r="V125" s="42">
        <v>5.33</v>
      </c>
      <c r="W125" s="42">
        <v>2.86</v>
      </c>
      <c r="X125" s="42">
        <v>0</v>
      </c>
      <c r="Y125" s="42">
        <v>-45.87</v>
      </c>
      <c r="Z125" s="42">
        <v>-122.44</v>
      </c>
      <c r="AB125" s="82" t="str">
        <f t="shared" si="277"/>
        <v>Slv 23</v>
      </c>
      <c r="AC125" s="42" t="s">
        <v>14</v>
      </c>
      <c r="AO125" s="36">
        <f t="shared" si="228"/>
        <v>12</v>
      </c>
      <c r="AP125" s="35" t="str">
        <f t="shared" si="229"/>
        <v>28_Slv 23</v>
      </c>
      <c r="AQ125" s="36">
        <f t="shared" si="230"/>
        <v>8870.35</v>
      </c>
      <c r="AR125" s="36">
        <f t="shared" si="231"/>
        <v>-2.86</v>
      </c>
      <c r="AS125" s="36">
        <f t="shared" si="232"/>
        <v>-51.018000000000001</v>
      </c>
      <c r="AT125" s="36">
        <f t="shared" si="233"/>
        <v>-5.33</v>
      </c>
      <c r="AU125" s="36">
        <f t="shared" si="234"/>
        <v>112.846</v>
      </c>
      <c r="AV125" s="36">
        <f t="shared" si="235"/>
        <v>0</v>
      </c>
      <c r="AW125" s="43">
        <f t="shared" si="278"/>
        <v>1</v>
      </c>
      <c r="BA125" s="13" t="s">
        <v>97</v>
      </c>
      <c r="BB125" s="12">
        <f t="shared" si="281"/>
        <v>1.3</v>
      </c>
      <c r="BC125" s="7"/>
      <c r="BD125" s="7"/>
      <c r="BE125" s="7"/>
      <c r="BI125" s="4">
        <f t="shared" si="279"/>
        <v>12</v>
      </c>
      <c r="BJ125" s="8" t="str">
        <f t="shared" si="237"/>
        <v>28_Slv 23</v>
      </c>
      <c r="BK125" s="11">
        <f t="shared" si="238"/>
        <v>12</v>
      </c>
      <c r="BL125" s="11" t="str">
        <f t="shared" si="239"/>
        <v>Plinto_01</v>
      </c>
      <c r="BM125" s="11">
        <f t="shared" si="240"/>
        <v>28</v>
      </c>
      <c r="BN125" s="11" t="str">
        <f t="shared" si="241"/>
        <v>Slv 23</v>
      </c>
      <c r="BO125" s="11">
        <f t="shared" si="242"/>
        <v>-6886.95</v>
      </c>
      <c r="BP125" s="11">
        <f t="shared" si="243"/>
        <v>5.33</v>
      </c>
      <c r="BQ125" s="11">
        <f t="shared" si="244"/>
        <v>2.86</v>
      </c>
      <c r="BR125" s="11">
        <f t="shared" si="245"/>
        <v>0</v>
      </c>
      <c r="BS125" s="11">
        <f t="shared" si="246"/>
        <v>-45.87</v>
      </c>
      <c r="BT125" s="11">
        <f t="shared" si="247"/>
        <v>-122.44</v>
      </c>
      <c r="BU125" s="10" t="str">
        <f t="shared" si="248"/>
        <v>SLV</v>
      </c>
      <c r="BW125" s="7" t="str">
        <f t="shared" si="249"/>
        <v>Slv 23</v>
      </c>
      <c r="BX125" s="7" t="str">
        <f t="shared" si="250"/>
        <v>SLV</v>
      </c>
      <c r="CA125" s="9" t="s">
        <v>3</v>
      </c>
      <c r="CB125" s="84" t="str">
        <f>IF(BJ108="GSA",CB114,IF(BJ108="MIDAS",CB119))</f>
        <v>Fx</v>
      </c>
      <c r="CC125" s="84" t="str">
        <f>IF(BJ108="GSA",CC114,IF(BJ108="MIDAS",CC119))</f>
        <v>Fz</v>
      </c>
      <c r="CD125" s="84" t="str">
        <f>IF(BJ108="GSA",CD114,IF(BJ108="MIDAS",CD119))</f>
        <v>Myy</v>
      </c>
      <c r="CE125" s="84" t="str">
        <f>IF(BJ108="GSA",CE114,IF(BJ108="MIDAS",CE119))</f>
        <v>Fy</v>
      </c>
      <c r="CF125" s="84" t="str">
        <f>IF(BJ108="GSA",CF114,IF(BJ108="MIDAS",CF119))</f>
        <v>Mzz</v>
      </c>
      <c r="CG125" s="84" t="str">
        <f>IF(BJ108="GSA",CG114,IF(BJ108="MIDAS",CG119))</f>
        <v>Mxx</v>
      </c>
      <c r="CJ125" s="4">
        <f t="shared" si="251"/>
        <v>12</v>
      </c>
      <c r="CK125" s="4" t="str">
        <f t="shared" si="252"/>
        <v>28_Slv 23</v>
      </c>
      <c r="CL125" s="4">
        <f t="shared" si="253"/>
        <v>12</v>
      </c>
      <c r="CM125" s="4" t="str">
        <f t="shared" si="254"/>
        <v>Plinto_01</v>
      </c>
      <c r="CN125" s="4">
        <f t="shared" si="255"/>
        <v>28</v>
      </c>
      <c r="CO125" s="4" t="str">
        <f t="shared" si="256"/>
        <v>Slv 23</v>
      </c>
      <c r="CP125" s="84">
        <f>INDEX(BO114:BT305,MATCH(CK125,BJ114:BJ305,0),MATCH(CK109,BO113:BT113,0))*CK108</f>
        <v>6886.95</v>
      </c>
      <c r="CQ125" s="84">
        <f>INDEX(BP114:BU305,MATCH(CL125,BK114:BK305,0),MATCH(CL109,BP113:BU113,0))*CL108</f>
        <v>-2.86</v>
      </c>
      <c r="CR125" s="84">
        <f>INDEX(BO114:BT305,MATCH(CK125,BJ114:$BJ305,0),MATCH(CM109,BO113:BT113,0))*CM108</f>
        <v>-45.87</v>
      </c>
      <c r="CS125" s="84">
        <f>INDEX(BO114:BT305,MATCH(CK125,BJ114:BJ305,0),MATCH(CN109,BO113:BT113,0))*CN108</f>
        <v>-5.33</v>
      </c>
      <c r="CT125" s="84">
        <f>INDEX(BO114:BT305,MATCH(CK125,BJ114:BJ305,0),MATCH(CO109,BO113:BT113,0))*CO108</f>
        <v>122.44</v>
      </c>
      <c r="CU125" s="84">
        <f>INDEX(BO114:BT305,MATCH(CK125,BJ114:BJ305,0),MATCH(CP109,BO113:BT113,0))*CP108</f>
        <v>0</v>
      </c>
      <c r="CV125" s="4" t="str">
        <f t="shared" si="257"/>
        <v>SLV</v>
      </c>
      <c r="CY125" s="4">
        <f t="shared" si="258"/>
        <v>12</v>
      </c>
      <c r="CZ125" s="4" t="str">
        <f t="shared" si="259"/>
        <v>28_Slv 23</v>
      </c>
      <c r="DA125" s="4">
        <f t="shared" si="260"/>
        <v>12</v>
      </c>
      <c r="DB125" s="4" t="str">
        <f t="shared" si="261"/>
        <v>Plinto_01</v>
      </c>
      <c r="DC125" s="4">
        <f t="shared" si="262"/>
        <v>28</v>
      </c>
      <c r="DD125" s="4" t="str">
        <f t="shared" si="263"/>
        <v>Slv 23</v>
      </c>
      <c r="DE125" s="4">
        <f>BG114</f>
        <v>1003.5</v>
      </c>
      <c r="DF125" s="54">
        <f>BC114</f>
        <v>1.8</v>
      </c>
      <c r="DG125" s="54">
        <f>BD114</f>
        <v>11.9</v>
      </c>
      <c r="DH125" s="54">
        <f>BE114</f>
        <v>12</v>
      </c>
      <c r="DI125" s="54">
        <f>BF114</f>
        <v>41</v>
      </c>
      <c r="DJ125" s="85">
        <f>IF(DS125="SLU",BB123,BB124)</f>
        <v>1</v>
      </c>
      <c r="DK125" s="85">
        <f>IF(DS125="SLU",BB125,BB126)</f>
        <v>1</v>
      </c>
      <c r="DL125" s="85">
        <f>IF(DS125="SLU",BB127,BB128)</f>
        <v>1</v>
      </c>
      <c r="DM125" s="8">
        <f t="shared" si="264"/>
        <v>8870.35</v>
      </c>
      <c r="DN125" s="8">
        <f t="shared" si="265"/>
        <v>-2.86</v>
      </c>
      <c r="DO125" s="8">
        <f t="shared" si="266"/>
        <v>-51.018000000000001</v>
      </c>
      <c r="DP125" s="8">
        <f t="shared" si="267"/>
        <v>-5.33</v>
      </c>
      <c r="DQ125" s="8">
        <f t="shared" si="268"/>
        <v>112.846</v>
      </c>
      <c r="DR125" s="8">
        <f t="shared" si="269"/>
        <v>0</v>
      </c>
      <c r="DS125" s="4" t="str">
        <f t="shared" si="270"/>
        <v>SLV</v>
      </c>
      <c r="DV125" s="4">
        <f t="shared" si="271"/>
        <v>12</v>
      </c>
      <c r="DW125" s="4" t="str">
        <f t="shared" si="272"/>
        <v>28_Slv 23</v>
      </c>
      <c r="DX125" s="4">
        <f t="shared" si="273"/>
        <v>12</v>
      </c>
      <c r="DY125" s="4" t="str">
        <f t="shared" si="274"/>
        <v>Plinto_01</v>
      </c>
      <c r="DZ125" s="4">
        <f t="shared" si="275"/>
        <v>28</v>
      </c>
      <c r="EA125" s="4" t="str">
        <f t="shared" si="276"/>
        <v>Slv 23</v>
      </c>
      <c r="EB125" s="83">
        <f>DM125*$BB$129</f>
        <v>8870.35</v>
      </c>
      <c r="EC125" s="83">
        <f>DN125*BB129</f>
        <v>-2.86</v>
      </c>
      <c r="ED125" s="83">
        <f>DO125*BB129</f>
        <v>-51.018000000000001</v>
      </c>
      <c r="EE125" s="83">
        <f>DP125*BB129</f>
        <v>-5.33</v>
      </c>
      <c r="EF125" s="83">
        <f>DQ125*BB129</f>
        <v>112.846</v>
      </c>
      <c r="EG125" s="83">
        <f>DR125*BB129</f>
        <v>0</v>
      </c>
    </row>
    <row r="126" spans="9:137" x14ac:dyDescent="0.45">
      <c r="I126" s="13" t="s">
        <v>96</v>
      </c>
      <c r="J126" s="52">
        <v>1</v>
      </c>
      <c r="K126" s="7"/>
      <c r="L126" s="7"/>
      <c r="M126" s="7"/>
      <c r="N126" s="7"/>
      <c r="O126" s="7"/>
      <c r="AE126" s="4"/>
      <c r="BA126" s="13" t="s">
        <v>96</v>
      </c>
      <c r="BB126" s="12">
        <f t="shared" si="281"/>
        <v>1</v>
      </c>
      <c r="BC126" s="7"/>
      <c r="BD126" s="7"/>
      <c r="BE126" s="7"/>
      <c r="BU126" s="4"/>
      <c r="BZ126" s="4"/>
    </row>
    <row r="127" spans="9:137" x14ac:dyDescent="0.45">
      <c r="I127" s="13" t="s">
        <v>95</v>
      </c>
      <c r="J127" s="52">
        <v>1.5</v>
      </c>
      <c r="K127" s="7"/>
      <c r="L127" s="7"/>
      <c r="M127" s="7"/>
      <c r="N127" s="7"/>
      <c r="O127" s="7"/>
      <c r="AE127" s="4"/>
      <c r="BA127" s="13" t="s">
        <v>95</v>
      </c>
      <c r="BB127" s="12">
        <f t="shared" si="281"/>
        <v>1.5</v>
      </c>
      <c r="BC127" s="7"/>
      <c r="BD127" s="7"/>
      <c r="BE127" s="7"/>
      <c r="BU127" s="4"/>
      <c r="BZ127" s="4"/>
    </row>
    <row r="128" spans="9:137" x14ac:dyDescent="0.45">
      <c r="I128" s="13" t="s">
        <v>94</v>
      </c>
      <c r="J128" s="52">
        <v>1</v>
      </c>
      <c r="K128" s="7"/>
      <c r="L128" s="7"/>
      <c r="M128" s="7"/>
      <c r="N128" s="7"/>
      <c r="O128" s="7"/>
      <c r="AE128" s="4"/>
      <c r="AR128" s="35"/>
      <c r="BA128" s="13" t="s">
        <v>94</v>
      </c>
      <c r="BB128" s="12">
        <f t="shared" si="281"/>
        <v>1</v>
      </c>
      <c r="BC128" s="7"/>
      <c r="BD128" s="7"/>
      <c r="BE128" s="7"/>
      <c r="BU128" s="4"/>
      <c r="BZ128" s="4"/>
    </row>
    <row r="129" spans="7:139" x14ac:dyDescent="0.45">
      <c r="I129" s="13" t="s">
        <v>165</v>
      </c>
      <c r="J129" s="52">
        <v>1</v>
      </c>
      <c r="K129" s="7"/>
      <c r="L129" s="7"/>
      <c r="M129" s="7"/>
      <c r="N129" s="7"/>
      <c r="O129" s="7"/>
      <c r="AE129" s="4"/>
      <c r="BA129" s="13" t="s">
        <v>165</v>
      </c>
      <c r="BB129" s="12">
        <f t="shared" si="281"/>
        <v>1</v>
      </c>
      <c r="BC129" s="7"/>
      <c r="BD129" s="7"/>
      <c r="BE129" s="7"/>
      <c r="BU129" s="4"/>
      <c r="BZ129" s="4"/>
    </row>
    <row r="130" spans="7:139" x14ac:dyDescent="0.45">
      <c r="I130" s="7"/>
      <c r="J130" s="7"/>
      <c r="K130" s="7"/>
      <c r="L130" s="7"/>
      <c r="M130" s="7"/>
      <c r="N130" s="7"/>
      <c r="O130" s="7"/>
      <c r="AE130" s="4"/>
      <c r="BA130" s="7"/>
      <c r="BB130" s="7"/>
      <c r="BC130" s="7"/>
      <c r="BD130" s="7"/>
      <c r="BE130" s="7"/>
      <c r="BU130" s="4"/>
      <c r="BZ130" s="4"/>
    </row>
    <row r="131" spans="7:139" x14ac:dyDescent="0.45">
      <c r="I131" s="7"/>
      <c r="J131" s="7"/>
      <c r="K131" s="7"/>
      <c r="L131" s="7"/>
      <c r="M131" s="7"/>
      <c r="N131" s="7"/>
      <c r="O131" s="7"/>
      <c r="AE131" s="4"/>
      <c r="BA131" s="7"/>
      <c r="BB131" s="7"/>
      <c r="BC131" s="7"/>
      <c r="BD131" s="7"/>
      <c r="BE131" s="7"/>
      <c r="BU131" s="4"/>
      <c r="BZ131" s="4"/>
    </row>
    <row r="132" spans="7:139" x14ac:dyDescent="0.45">
      <c r="I132" s="7"/>
      <c r="J132" s="7"/>
      <c r="K132" s="7"/>
      <c r="L132" s="7"/>
      <c r="M132" s="7"/>
      <c r="N132" s="7"/>
      <c r="O132" s="7"/>
      <c r="AE132" s="4"/>
      <c r="BA132" s="7"/>
      <c r="BB132" s="7"/>
      <c r="BC132" s="7"/>
      <c r="BD132" s="7"/>
      <c r="BE132" s="7"/>
      <c r="BU132" s="4"/>
      <c r="BZ132" s="4"/>
    </row>
    <row r="133" spans="7:139" x14ac:dyDescent="0.45">
      <c r="I133" s="70" t="s">
        <v>176</v>
      </c>
      <c r="J133" s="52">
        <v>1</v>
      </c>
      <c r="K133" s="7"/>
      <c r="L133" s="7"/>
      <c r="M133" s="7"/>
      <c r="N133" s="7"/>
      <c r="O133" s="7"/>
      <c r="AE133" s="4"/>
      <c r="BA133" s="7"/>
      <c r="BB133" s="7"/>
      <c r="BC133" s="7"/>
      <c r="BD133" s="7"/>
      <c r="BE133" s="7"/>
      <c r="BU133" s="4"/>
      <c r="BZ133" s="4"/>
    </row>
    <row r="134" spans="7:139" x14ac:dyDescent="0.45">
      <c r="I134" s="7"/>
      <c r="J134" s="7"/>
      <c r="K134" s="7"/>
      <c r="L134" s="7"/>
      <c r="M134" s="7"/>
      <c r="N134" s="7"/>
      <c r="O134" s="7"/>
      <c r="AE134" s="4"/>
      <c r="BA134" s="7"/>
      <c r="BB134" s="7"/>
      <c r="BC134" s="7"/>
      <c r="BD134" s="7"/>
      <c r="BE134" s="7"/>
      <c r="BU134" s="4"/>
      <c r="BZ134" s="4"/>
    </row>
    <row r="135" spans="7:139" x14ac:dyDescent="0.45">
      <c r="L135" s="7"/>
      <c r="M135" s="7"/>
      <c r="N135" s="7"/>
      <c r="O135" s="7"/>
      <c r="AE135" s="4"/>
      <c r="BA135" s="7"/>
      <c r="BB135" s="7"/>
      <c r="BC135" s="7"/>
      <c r="BD135" s="7"/>
      <c r="BE135" s="7"/>
      <c r="BU135" s="4"/>
      <c r="BZ135" s="4"/>
    </row>
    <row r="136" spans="7:139" x14ac:dyDescent="0.45">
      <c r="G136" s="75"/>
      <c r="H136" s="71"/>
      <c r="I136" s="71"/>
      <c r="J136" s="71"/>
      <c r="K136" s="71"/>
      <c r="L136" s="72"/>
      <c r="M136" s="72"/>
      <c r="N136" s="72"/>
      <c r="O136" s="72"/>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3"/>
      <c r="AN136" s="74"/>
      <c r="AO136" s="71"/>
      <c r="AP136" s="71"/>
      <c r="AQ136" s="71"/>
      <c r="AR136" s="71"/>
      <c r="AS136" s="71"/>
      <c r="AT136" s="71"/>
      <c r="AU136" s="71"/>
      <c r="AV136" s="71"/>
      <c r="AW136" s="71"/>
      <c r="AX136" s="74"/>
      <c r="AY136" s="75"/>
      <c r="AZ136" s="71"/>
      <c r="BA136" s="72"/>
      <c r="BB136" s="72"/>
      <c r="BC136" s="72"/>
      <c r="BD136" s="72"/>
      <c r="BE136" s="72"/>
      <c r="BF136" s="74"/>
      <c r="BG136" s="71"/>
      <c r="BH136" s="71"/>
      <c r="BI136" s="71"/>
      <c r="BJ136" s="71"/>
      <c r="BK136" s="71"/>
      <c r="BL136" s="71"/>
      <c r="BM136" s="71"/>
      <c r="BN136" s="71"/>
      <c r="BO136" s="71"/>
      <c r="BP136" s="71"/>
      <c r="BQ136" s="71"/>
      <c r="BR136" s="71"/>
      <c r="BS136" s="71"/>
      <c r="BT136" s="71"/>
      <c r="BU136" s="71"/>
      <c r="BV136" s="74"/>
      <c r="BW136" s="71"/>
      <c r="BX136" s="71"/>
      <c r="BY136" s="71"/>
      <c r="BZ136" s="71"/>
      <c r="CA136" s="71"/>
      <c r="CB136" s="71"/>
      <c r="CC136" s="71"/>
      <c r="CD136" s="71"/>
      <c r="CE136" s="71"/>
      <c r="CF136" s="71"/>
      <c r="CG136" s="71"/>
      <c r="CH136" s="73"/>
      <c r="CI136" s="71"/>
      <c r="CJ136" s="71"/>
      <c r="CK136" s="71"/>
      <c r="CL136" s="71"/>
      <c r="CM136" s="71"/>
      <c r="CN136" s="71"/>
      <c r="CO136" s="71"/>
      <c r="CP136" s="71"/>
      <c r="CQ136" s="71"/>
      <c r="CR136" s="71"/>
      <c r="CS136" s="71"/>
      <c r="CT136" s="71"/>
      <c r="CU136" s="71"/>
      <c r="CV136" s="71"/>
      <c r="CW136" s="76"/>
      <c r="CX136" s="71"/>
      <c r="CY136" s="71"/>
      <c r="CZ136" s="71"/>
      <c r="DA136" s="71"/>
      <c r="DB136" s="71"/>
      <c r="DC136" s="71"/>
      <c r="DD136" s="71"/>
      <c r="DE136" s="71"/>
      <c r="DF136" s="71"/>
      <c r="DG136" s="71"/>
      <c r="DH136" s="71"/>
      <c r="DI136" s="71"/>
      <c r="DJ136" s="71"/>
      <c r="DK136" s="71"/>
      <c r="DL136" s="71"/>
      <c r="DM136" s="71"/>
      <c r="DN136" s="71"/>
      <c r="DO136" s="71"/>
      <c r="DP136" s="71"/>
      <c r="DQ136" s="71"/>
      <c r="DR136" s="71"/>
      <c r="DS136" s="71"/>
      <c r="DT136" s="76"/>
      <c r="DU136" s="71"/>
      <c r="DV136" s="71"/>
      <c r="DW136" s="71"/>
      <c r="DX136" s="71"/>
      <c r="DY136" s="71"/>
      <c r="DZ136" s="71"/>
      <c r="EA136" s="71"/>
      <c r="EB136" s="71"/>
      <c r="EC136" s="71"/>
      <c r="ED136" s="71"/>
      <c r="EE136" s="71"/>
      <c r="EF136" s="71"/>
      <c r="EG136" s="71"/>
      <c r="EH136" s="71"/>
      <c r="EI136" s="75"/>
    </row>
    <row r="137" spans="7:139" ht="19.8" x14ac:dyDescent="0.45">
      <c r="G137" s="78" t="s">
        <v>190</v>
      </c>
      <c r="I137" s="26"/>
      <c r="T137" s="26"/>
      <c r="BA137" s="26"/>
      <c r="BN137" s="26"/>
    </row>
    <row r="138" spans="7:139" x14ac:dyDescent="0.45">
      <c r="I138" s="17" t="s">
        <v>177</v>
      </c>
      <c r="AO138" s="17" t="s">
        <v>175</v>
      </c>
      <c r="BA138" s="17" t="s">
        <v>173</v>
      </c>
      <c r="CJ138" s="17" t="s">
        <v>171</v>
      </c>
      <c r="CY138" s="17" t="s">
        <v>172</v>
      </c>
      <c r="DV138" s="17" t="s">
        <v>174</v>
      </c>
    </row>
    <row r="139" spans="7:139" x14ac:dyDescent="0.45">
      <c r="CW139" s="28"/>
      <c r="DT139" s="28"/>
    </row>
    <row r="140" spans="7:139" x14ac:dyDescent="0.45">
      <c r="I140" s="17" t="s">
        <v>157</v>
      </c>
      <c r="Q140" s="17" t="s">
        <v>162</v>
      </c>
      <c r="AB140" s="17" t="s">
        <v>166</v>
      </c>
      <c r="AF140" s="17" t="s">
        <v>168</v>
      </c>
      <c r="AG140" s="18"/>
      <c r="AH140" s="18"/>
      <c r="AI140" s="18"/>
      <c r="AJ140" s="18"/>
      <c r="AP140"/>
      <c r="AQ140"/>
      <c r="AR140"/>
      <c r="BA140" s="17" t="s">
        <v>179</v>
      </c>
      <c r="BI140" s="17" t="s">
        <v>181</v>
      </c>
      <c r="BW140" s="17" t="s">
        <v>166</v>
      </c>
      <c r="CA140" s="17" t="s">
        <v>183</v>
      </c>
      <c r="CB140" s="18"/>
      <c r="CC140" s="18"/>
      <c r="CD140" s="18"/>
      <c r="CE140" s="18"/>
      <c r="CJ140" s="17" t="s">
        <v>184</v>
      </c>
      <c r="CW140" s="28"/>
      <c r="DT140" s="28"/>
    </row>
    <row r="141" spans="7:139" x14ac:dyDescent="0.45">
      <c r="I141" s="18"/>
      <c r="P141" s="27"/>
      <c r="R141" s="27"/>
      <c r="BA141" s="18"/>
      <c r="BH141" s="27"/>
      <c r="BI141" s="18"/>
      <c r="CJ141" s="4" t="s">
        <v>12</v>
      </c>
      <c r="CK141" s="16" t="s">
        <v>11</v>
      </c>
      <c r="CL141" s="16" t="s">
        <v>10</v>
      </c>
      <c r="CM141" s="16" t="s">
        <v>9</v>
      </c>
      <c r="CN141" s="16" t="s">
        <v>8</v>
      </c>
      <c r="CO141" s="16" t="s">
        <v>7</v>
      </c>
      <c r="CP141" s="16" t="s">
        <v>6</v>
      </c>
    </row>
    <row r="142" spans="7:139" x14ac:dyDescent="0.45">
      <c r="I142" s="17" t="s">
        <v>158</v>
      </c>
      <c r="Q142" s="17" t="s">
        <v>182</v>
      </c>
      <c r="R142" s="42" t="s">
        <v>113</v>
      </c>
      <c r="BA142" s="17" t="s">
        <v>42</v>
      </c>
      <c r="BI142" s="17" t="s">
        <v>182</v>
      </c>
      <c r="BJ142" s="11" t="str">
        <f>R142</f>
        <v>MIDAS</v>
      </c>
      <c r="BK142" s="26"/>
      <c r="CK142" s="4">
        <f t="shared" ref="CK142:CK143" si="282">CB158</f>
        <v>-1</v>
      </c>
      <c r="CL142" s="4">
        <f t="shared" ref="CL142:CL143" si="283">CC158</f>
        <v>-1</v>
      </c>
      <c r="CM142" s="4">
        <f t="shared" ref="CM142:CM143" si="284">CD158</f>
        <v>1</v>
      </c>
      <c r="CN142" s="4">
        <f t="shared" ref="CN142:CN143" si="285">CE158</f>
        <v>-1</v>
      </c>
      <c r="CO142" s="4">
        <f t="shared" ref="CO142:CO143" si="286">CF158</f>
        <v>-1</v>
      </c>
      <c r="CP142" s="4">
        <f t="shared" ref="CP142:CP143" si="287">CG158</f>
        <v>-1</v>
      </c>
      <c r="CR142" s="26"/>
    </row>
    <row r="143" spans="7:139" ht="15.6" x14ac:dyDescent="0.45">
      <c r="I143" s="9" t="s">
        <v>41</v>
      </c>
      <c r="J143" s="42">
        <v>25</v>
      </c>
      <c r="BA143" s="9" t="s">
        <v>41</v>
      </c>
      <c r="BB143" s="7">
        <f>J143</f>
        <v>25</v>
      </c>
      <c r="CJ143" s="4" t="s">
        <v>3</v>
      </c>
      <c r="CK143" s="4" t="str">
        <f t="shared" si="282"/>
        <v>Fx</v>
      </c>
      <c r="CL143" s="4" t="str">
        <f t="shared" si="283"/>
        <v>Fz</v>
      </c>
      <c r="CM143" s="4" t="str">
        <f t="shared" si="284"/>
        <v>Myy</v>
      </c>
      <c r="CN143" s="4" t="str">
        <f t="shared" si="285"/>
        <v>Fy</v>
      </c>
      <c r="CO143" s="4" t="str">
        <f t="shared" si="286"/>
        <v>Mzz</v>
      </c>
      <c r="CP143" s="4" t="str">
        <f t="shared" si="287"/>
        <v>Mxx</v>
      </c>
      <c r="DX143" s="25"/>
      <c r="DY143" s="25"/>
      <c r="DZ143" s="25"/>
      <c r="EA143" s="25"/>
    </row>
    <row r="144" spans="7:139" x14ac:dyDescent="0.45">
      <c r="Q144" s="41" t="s">
        <v>178</v>
      </c>
      <c r="CJ144" s="18"/>
    </row>
    <row r="145" spans="9:137" x14ac:dyDescent="0.45">
      <c r="S145" s="17"/>
      <c r="U145" s="7"/>
      <c r="V145" s="7"/>
      <c r="W145" s="7"/>
      <c r="X145" s="7"/>
      <c r="Y145" s="7"/>
      <c r="Z145" s="7"/>
      <c r="AB145" s="17"/>
      <c r="AF145" s="17" t="s">
        <v>169</v>
      </c>
      <c r="AP145" s="26"/>
      <c r="BK145" s="24"/>
      <c r="BO145" s="7"/>
      <c r="BP145" s="7"/>
      <c r="BQ145" s="7"/>
      <c r="BR145" s="7"/>
      <c r="BS145" s="7"/>
      <c r="BT145" s="7"/>
      <c r="BW145" s="17"/>
      <c r="CA145" s="17" t="s">
        <v>169</v>
      </c>
      <c r="CJ145" s="18"/>
      <c r="DV145" s="17" t="s">
        <v>79</v>
      </c>
      <c r="DW145" s="43" t="s">
        <v>80</v>
      </c>
      <c r="EC145" s="4" t="s">
        <v>40</v>
      </c>
      <c r="ED145" s="4" t="s">
        <v>39</v>
      </c>
      <c r="EE145" s="4" t="s">
        <v>38</v>
      </c>
      <c r="EF145" s="4" t="s">
        <v>37</v>
      </c>
      <c r="EG145" s="4" t="s">
        <v>36</v>
      </c>
    </row>
    <row r="146" spans="9:137" ht="15.6" x14ac:dyDescent="0.45">
      <c r="I146" s="17" t="s">
        <v>160</v>
      </c>
      <c r="Q146" s="13" t="s">
        <v>73</v>
      </c>
      <c r="R146" s="13" t="s">
        <v>159</v>
      </c>
      <c r="S146" s="13" t="s">
        <v>32</v>
      </c>
      <c r="T146" s="13" t="s">
        <v>31</v>
      </c>
      <c r="U146" s="22" t="s">
        <v>30</v>
      </c>
      <c r="V146" s="22" t="s">
        <v>30</v>
      </c>
      <c r="W146" s="22" t="s">
        <v>30</v>
      </c>
      <c r="X146" s="22" t="s">
        <v>29</v>
      </c>
      <c r="Y146" s="22" t="s">
        <v>29</v>
      </c>
      <c r="Z146" s="22" t="s">
        <v>29</v>
      </c>
      <c r="AB146" s="13" t="s">
        <v>31</v>
      </c>
      <c r="AC146" s="13" t="s">
        <v>167</v>
      </c>
      <c r="AF146" s="13" t="s">
        <v>12</v>
      </c>
      <c r="AG146" s="16" t="s">
        <v>11</v>
      </c>
      <c r="AH146" s="16" t="s">
        <v>10</v>
      </c>
      <c r="AI146" s="16" t="s">
        <v>9</v>
      </c>
      <c r="AJ146" s="16" t="s">
        <v>8</v>
      </c>
      <c r="AK146" s="16" t="s">
        <v>7</v>
      </c>
      <c r="AL146" s="16" t="s">
        <v>6</v>
      </c>
      <c r="AO146" s="13" t="s">
        <v>76</v>
      </c>
      <c r="AP146" s="13" t="s">
        <v>74</v>
      </c>
      <c r="AQ146" s="22" t="s">
        <v>30</v>
      </c>
      <c r="AR146" s="22" t="s">
        <v>30</v>
      </c>
      <c r="AS146" s="22" t="s">
        <v>30</v>
      </c>
      <c r="AT146" s="22" t="s">
        <v>29</v>
      </c>
      <c r="AU146" s="22" t="s">
        <v>29</v>
      </c>
      <c r="AV146" s="22" t="s">
        <v>29</v>
      </c>
      <c r="AW146" s="13" t="s">
        <v>43</v>
      </c>
      <c r="BA146" s="17" t="s">
        <v>160</v>
      </c>
      <c r="BI146" s="13" t="s">
        <v>73</v>
      </c>
      <c r="BJ146" s="13" t="s">
        <v>74</v>
      </c>
      <c r="BK146" s="13"/>
      <c r="BL146" s="13" t="s">
        <v>159</v>
      </c>
      <c r="BM146" s="13" t="s">
        <v>32</v>
      </c>
      <c r="BN146" s="13" t="s">
        <v>31</v>
      </c>
      <c r="BO146" s="22" t="s">
        <v>30</v>
      </c>
      <c r="BP146" s="22" t="s">
        <v>30</v>
      </c>
      <c r="BQ146" s="22" t="s">
        <v>30</v>
      </c>
      <c r="BR146" s="22" t="s">
        <v>29</v>
      </c>
      <c r="BS146" s="22" t="s">
        <v>29</v>
      </c>
      <c r="BT146" s="22" t="s">
        <v>29</v>
      </c>
      <c r="BU146" s="13" t="s">
        <v>167</v>
      </c>
      <c r="BW146" s="13" t="s">
        <v>31</v>
      </c>
      <c r="BX146" s="13" t="s">
        <v>167</v>
      </c>
      <c r="CA146" s="9" t="s">
        <v>12</v>
      </c>
      <c r="CB146" s="16" t="s">
        <v>11</v>
      </c>
      <c r="CC146" s="16" t="s">
        <v>10</v>
      </c>
      <c r="CD146" s="16" t="s">
        <v>9</v>
      </c>
      <c r="CE146" s="16" t="s">
        <v>8</v>
      </c>
      <c r="CF146" s="16" t="s">
        <v>7</v>
      </c>
      <c r="CG146" s="16" t="s">
        <v>6</v>
      </c>
      <c r="CJ146" s="13" t="s">
        <v>73</v>
      </c>
      <c r="CK146" s="13" t="s">
        <v>74</v>
      </c>
      <c r="CL146" s="13"/>
      <c r="CM146" s="13" t="s">
        <v>159</v>
      </c>
      <c r="CN146" s="13" t="s">
        <v>32</v>
      </c>
      <c r="CO146" s="13" t="s">
        <v>31</v>
      </c>
      <c r="CP146" s="22" t="s">
        <v>30</v>
      </c>
      <c r="CQ146" s="22" t="s">
        <v>30</v>
      </c>
      <c r="CR146" s="22" t="s">
        <v>30</v>
      </c>
      <c r="CS146" s="22" t="s">
        <v>29</v>
      </c>
      <c r="CT146" s="22" t="s">
        <v>29</v>
      </c>
      <c r="CU146" s="22" t="s">
        <v>29</v>
      </c>
      <c r="CV146" s="13" t="s">
        <v>167</v>
      </c>
      <c r="CY146" s="13" t="s">
        <v>73</v>
      </c>
      <c r="CZ146" s="13" t="s">
        <v>74</v>
      </c>
      <c r="DA146" s="13"/>
      <c r="DB146" s="13" t="s">
        <v>159</v>
      </c>
      <c r="DC146" s="13" t="s">
        <v>32</v>
      </c>
      <c r="DD146" s="13" t="s">
        <v>31</v>
      </c>
      <c r="DE146" s="13" t="s">
        <v>34</v>
      </c>
      <c r="DF146" s="13" t="s">
        <v>33</v>
      </c>
      <c r="DG146" s="13" t="s">
        <v>112</v>
      </c>
      <c r="DH146" s="13" t="s">
        <v>112</v>
      </c>
      <c r="DI146" s="13" t="s">
        <v>111</v>
      </c>
      <c r="DJ146" s="13" t="s">
        <v>35</v>
      </c>
      <c r="DK146" s="13" t="s">
        <v>35</v>
      </c>
      <c r="DL146" s="13" t="s">
        <v>35</v>
      </c>
      <c r="DM146" s="22" t="s">
        <v>30</v>
      </c>
      <c r="DN146" s="22" t="s">
        <v>30</v>
      </c>
      <c r="DO146" s="22" t="s">
        <v>30</v>
      </c>
      <c r="DP146" s="22" t="s">
        <v>29</v>
      </c>
      <c r="DQ146" s="22" t="s">
        <v>29</v>
      </c>
      <c r="DR146" s="22" t="s">
        <v>29</v>
      </c>
      <c r="DS146" s="13" t="s">
        <v>167</v>
      </c>
      <c r="DV146" s="13" t="s">
        <v>76</v>
      </c>
      <c r="DW146" s="13" t="s">
        <v>74</v>
      </c>
      <c r="DX146" s="13"/>
      <c r="DY146" s="13" t="s">
        <v>159</v>
      </c>
      <c r="DZ146" s="13" t="s">
        <v>32</v>
      </c>
      <c r="EA146" s="13" t="s">
        <v>31</v>
      </c>
      <c r="EB146" s="22" t="s">
        <v>30</v>
      </c>
      <c r="EC146" s="22" t="s">
        <v>30</v>
      </c>
      <c r="ED146" s="22" t="s">
        <v>30</v>
      </c>
      <c r="EE146" s="22" t="s">
        <v>29</v>
      </c>
      <c r="EF146" s="22" t="s">
        <v>29</v>
      </c>
      <c r="EG146" s="22" t="s">
        <v>29</v>
      </c>
    </row>
    <row r="147" spans="9:137" ht="15.6" x14ac:dyDescent="0.45">
      <c r="I147" s="23" t="s">
        <v>159</v>
      </c>
      <c r="J147" s="23" t="s">
        <v>28</v>
      </c>
      <c r="K147" s="23" t="s">
        <v>27</v>
      </c>
      <c r="L147" s="13" t="s">
        <v>110</v>
      </c>
      <c r="M147" s="13" t="s">
        <v>109</v>
      </c>
      <c r="N147" s="13" t="s">
        <v>161</v>
      </c>
      <c r="Q147" s="13"/>
      <c r="R147" s="13"/>
      <c r="S147" s="13"/>
      <c r="T147" s="13"/>
      <c r="U147" s="22" t="s">
        <v>10</v>
      </c>
      <c r="V147" s="22" t="s">
        <v>8</v>
      </c>
      <c r="W147" s="22" t="s">
        <v>11</v>
      </c>
      <c r="X147" s="22" t="s">
        <v>7</v>
      </c>
      <c r="Y147" s="22" t="s">
        <v>9</v>
      </c>
      <c r="Z147" s="22" t="s">
        <v>6</v>
      </c>
      <c r="AB147" s="13"/>
      <c r="AC147" s="13"/>
      <c r="AF147" s="13"/>
      <c r="AG147" s="15">
        <v>-1</v>
      </c>
      <c r="AH147" s="15">
        <v>1</v>
      </c>
      <c r="AI147" s="15">
        <v>-1</v>
      </c>
      <c r="AJ147" s="15">
        <v>1</v>
      </c>
      <c r="AK147" s="15">
        <v>1</v>
      </c>
      <c r="AL147" s="15">
        <v>-1</v>
      </c>
      <c r="AO147" s="13"/>
      <c r="AP147" s="13"/>
      <c r="AQ147" s="20" t="s">
        <v>20</v>
      </c>
      <c r="AR147" s="20" t="s">
        <v>19</v>
      </c>
      <c r="AS147" s="20" t="s">
        <v>17</v>
      </c>
      <c r="AT147" s="20" t="s">
        <v>18</v>
      </c>
      <c r="AU147" s="20" t="s">
        <v>17</v>
      </c>
      <c r="AV147" s="20" t="s">
        <v>16</v>
      </c>
      <c r="AW147" s="13"/>
      <c r="BA147" s="23" t="s">
        <v>159</v>
      </c>
      <c r="BB147" s="23" t="s">
        <v>28</v>
      </c>
      <c r="BC147" s="23" t="s">
        <v>27</v>
      </c>
      <c r="BD147" s="13" t="s">
        <v>110</v>
      </c>
      <c r="BE147" s="13" t="s">
        <v>109</v>
      </c>
      <c r="BF147" s="13" t="s">
        <v>161</v>
      </c>
      <c r="BG147" s="13" t="s">
        <v>26</v>
      </c>
      <c r="BI147" s="13"/>
      <c r="BJ147" s="13"/>
      <c r="BK147" s="13"/>
      <c r="BL147" s="13"/>
      <c r="BM147" s="13"/>
      <c r="BN147" s="13"/>
      <c r="BO147" s="22" t="s">
        <v>10</v>
      </c>
      <c r="BP147" s="22" t="s">
        <v>8</v>
      </c>
      <c r="BQ147" s="22" t="s">
        <v>11</v>
      </c>
      <c r="BR147" s="22" t="s">
        <v>7</v>
      </c>
      <c r="BS147" s="22" t="s">
        <v>9</v>
      </c>
      <c r="BT147" s="22" t="s">
        <v>6</v>
      </c>
      <c r="BU147" s="13"/>
      <c r="BW147" s="13"/>
      <c r="BX147" s="13"/>
      <c r="CA147" s="9"/>
      <c r="CB147" s="4">
        <f t="shared" ref="CB147:CG148" si="288">AG147</f>
        <v>-1</v>
      </c>
      <c r="CC147" s="4">
        <f t="shared" si="288"/>
        <v>1</v>
      </c>
      <c r="CD147" s="4">
        <f t="shared" si="288"/>
        <v>-1</v>
      </c>
      <c r="CE147" s="4">
        <f t="shared" si="288"/>
        <v>1</v>
      </c>
      <c r="CF147" s="4">
        <f t="shared" si="288"/>
        <v>1</v>
      </c>
      <c r="CG147" s="4">
        <f t="shared" si="288"/>
        <v>-1</v>
      </c>
      <c r="CJ147" s="13"/>
      <c r="CK147" s="13"/>
      <c r="CL147" s="13"/>
      <c r="CM147" s="13"/>
      <c r="CN147" s="13"/>
      <c r="CO147" s="13"/>
      <c r="CP147" s="16" t="s">
        <v>11</v>
      </c>
      <c r="CQ147" s="16" t="s">
        <v>10</v>
      </c>
      <c r="CR147" s="16" t="s">
        <v>9</v>
      </c>
      <c r="CS147" s="16" t="s">
        <v>8</v>
      </c>
      <c r="CT147" s="16" t="s">
        <v>7</v>
      </c>
      <c r="CU147" s="16" t="s">
        <v>6</v>
      </c>
      <c r="CV147" s="13"/>
      <c r="CY147" s="13"/>
      <c r="CZ147" s="13"/>
      <c r="DA147" s="13"/>
      <c r="DB147" s="13"/>
      <c r="DC147" s="13"/>
      <c r="DD147" s="13"/>
      <c r="DE147" s="13" t="s">
        <v>24</v>
      </c>
      <c r="DF147" s="13" t="s">
        <v>23</v>
      </c>
      <c r="DG147" s="13" t="s">
        <v>108</v>
      </c>
      <c r="DH147" s="13" t="s">
        <v>107</v>
      </c>
      <c r="DI147" s="13" t="s">
        <v>106</v>
      </c>
      <c r="DJ147" s="13" t="s">
        <v>25</v>
      </c>
      <c r="DK147" s="13" t="s">
        <v>105</v>
      </c>
      <c r="DL147" s="13" t="s">
        <v>104</v>
      </c>
      <c r="DM147" s="21" t="s">
        <v>103</v>
      </c>
      <c r="DN147" s="21" t="s">
        <v>10</v>
      </c>
      <c r="DO147" s="21" t="s">
        <v>22</v>
      </c>
      <c r="DP147" s="21" t="s">
        <v>8</v>
      </c>
      <c r="DQ147" s="21" t="s">
        <v>21</v>
      </c>
      <c r="DR147" s="21" t="s">
        <v>6</v>
      </c>
      <c r="DS147" s="13"/>
      <c r="DV147" s="13"/>
      <c r="DW147" s="13"/>
      <c r="DX147" s="13"/>
      <c r="DY147" s="13"/>
      <c r="DZ147" s="13"/>
      <c r="EA147" s="13"/>
      <c r="EB147" s="20" t="s">
        <v>20</v>
      </c>
      <c r="EC147" s="20" t="s">
        <v>19</v>
      </c>
      <c r="ED147" s="20" t="s">
        <v>17</v>
      </c>
      <c r="EE147" s="20" t="s">
        <v>18</v>
      </c>
      <c r="EF147" s="20" t="s">
        <v>17</v>
      </c>
      <c r="EG147" s="20" t="s">
        <v>16</v>
      </c>
    </row>
    <row r="148" spans="9:137" ht="15.6" x14ac:dyDescent="0.45">
      <c r="I148" s="14" t="s">
        <v>68</v>
      </c>
      <c r="J148" s="42">
        <v>22.3</v>
      </c>
      <c r="K148" s="56">
        <v>1.8</v>
      </c>
      <c r="L148" s="56">
        <v>11.9</v>
      </c>
      <c r="M148" s="42">
        <v>12</v>
      </c>
      <c r="N148" s="42">
        <v>41</v>
      </c>
      <c r="Q148" s="42">
        <v>1</v>
      </c>
      <c r="R148" s="82" t="str">
        <f>I148</f>
        <v>Plinto_01</v>
      </c>
      <c r="S148" s="42">
        <v>28</v>
      </c>
      <c r="T148" s="42" t="s">
        <v>101</v>
      </c>
      <c r="U148" s="42">
        <v>-6886.95</v>
      </c>
      <c r="V148" s="42">
        <v>-14.09</v>
      </c>
      <c r="W148" s="42">
        <v>-4.1500000000000004</v>
      </c>
      <c r="X148" s="42">
        <v>0</v>
      </c>
      <c r="Y148" s="42">
        <v>123.1</v>
      </c>
      <c r="Z148" s="42">
        <v>42.06</v>
      </c>
      <c r="AB148" s="82" t="str">
        <f>T148</f>
        <v>Slv 1</v>
      </c>
      <c r="AC148" s="42" t="s">
        <v>14</v>
      </c>
      <c r="AF148" s="13" t="s">
        <v>3</v>
      </c>
      <c r="AG148" s="15" t="s">
        <v>11</v>
      </c>
      <c r="AH148" s="15" t="s">
        <v>8</v>
      </c>
      <c r="AI148" s="15" t="s">
        <v>7</v>
      </c>
      <c r="AJ148" s="15" t="s">
        <v>10</v>
      </c>
      <c r="AK148" s="15" t="s">
        <v>9</v>
      </c>
      <c r="AL148" s="15" t="s">
        <v>6</v>
      </c>
      <c r="AO148" s="36">
        <f t="shared" ref="AO148:AO159" si="289">DV148</f>
        <v>1</v>
      </c>
      <c r="AP148" s="35" t="str">
        <f t="shared" ref="AP148:AP159" si="290">DW148</f>
        <v>28_Slv 1</v>
      </c>
      <c r="AQ148" s="36">
        <f t="shared" ref="AQ148:AQ159" si="291">EB148</f>
        <v>8870.35</v>
      </c>
      <c r="AR148" s="36">
        <f t="shared" ref="AR148:AR159" si="292">EC148</f>
        <v>4.1500000000000004</v>
      </c>
      <c r="AS148" s="36">
        <f t="shared" ref="AS148:AS159" si="293">ED148</f>
        <v>130.57</v>
      </c>
      <c r="AT148" s="36">
        <f t="shared" ref="AT148:AT159" si="294">EE148</f>
        <v>14.09</v>
      </c>
      <c r="AU148" s="36">
        <f t="shared" ref="AU148:AU159" si="295">EF148</f>
        <v>-16.698</v>
      </c>
      <c r="AV148" s="36">
        <f t="shared" ref="AV148:AV159" si="296">EG148</f>
        <v>0</v>
      </c>
      <c r="AW148" s="43">
        <f>$J$167</f>
        <v>1</v>
      </c>
      <c r="BA148" s="7" t="str">
        <f t="shared" ref="BA148:BF148" si="297">I148</f>
        <v>Plinto_01</v>
      </c>
      <c r="BB148" s="7">
        <f t="shared" si="297"/>
        <v>22.3</v>
      </c>
      <c r="BC148" s="54">
        <f t="shared" si="297"/>
        <v>1.8</v>
      </c>
      <c r="BD148" s="54">
        <f t="shared" si="297"/>
        <v>11.9</v>
      </c>
      <c r="BE148" s="54">
        <f t="shared" si="297"/>
        <v>12</v>
      </c>
      <c r="BF148" s="55">
        <f t="shared" si="297"/>
        <v>41</v>
      </c>
      <c r="BG148" s="83">
        <f>BB148*BC148*BB143</f>
        <v>1003.5</v>
      </c>
      <c r="BI148" s="4">
        <v>1</v>
      </c>
      <c r="BJ148" s="8" t="str">
        <f t="shared" ref="BJ148:BJ159" si="298">_xlfn.CONCAT(BM148,"_",BN148)</f>
        <v>28_Slv 1</v>
      </c>
      <c r="BK148" s="11">
        <f t="shared" ref="BK148:BK159" si="299">Q148</f>
        <v>1</v>
      </c>
      <c r="BL148" s="11" t="str">
        <f t="shared" ref="BL148:BL159" si="300">R148</f>
        <v>Plinto_01</v>
      </c>
      <c r="BM148" s="11">
        <f t="shared" ref="BM148:BM159" si="301">S148</f>
        <v>28</v>
      </c>
      <c r="BN148" s="11" t="str">
        <f t="shared" ref="BN148:BN159" si="302">T148</f>
        <v>Slv 1</v>
      </c>
      <c r="BO148" s="11">
        <f t="shared" ref="BO148:BO159" si="303">U148</f>
        <v>-6886.95</v>
      </c>
      <c r="BP148" s="11">
        <f t="shared" ref="BP148:BP159" si="304">V148</f>
        <v>-14.09</v>
      </c>
      <c r="BQ148" s="11">
        <f t="shared" ref="BQ148:BQ159" si="305">W148</f>
        <v>-4.1500000000000004</v>
      </c>
      <c r="BR148" s="11">
        <f t="shared" ref="BR148:BR159" si="306">X148</f>
        <v>0</v>
      </c>
      <c r="BS148" s="11">
        <f t="shared" ref="BS148:BS159" si="307">Y148</f>
        <v>123.1</v>
      </c>
      <c r="BT148" s="11">
        <f t="shared" ref="BT148:BT159" si="308">Z148</f>
        <v>42.06</v>
      </c>
      <c r="BU148" s="10" t="str">
        <f t="shared" ref="BU148:BU159" si="309">INDEX($BX$12:$BX$203,MATCH(BN148,$BW$12:$BW$203,0),1)</f>
        <v>SLV</v>
      </c>
      <c r="BW148" s="7" t="str">
        <f t="shared" ref="BW148:BW159" si="310">AB148</f>
        <v>Slv 1</v>
      </c>
      <c r="BX148" s="7" t="str">
        <f t="shared" ref="BX148:BX159" si="311">AC148</f>
        <v>SLV</v>
      </c>
      <c r="CA148" s="9" t="s">
        <v>3</v>
      </c>
      <c r="CB148" s="4" t="str">
        <f t="shared" si="288"/>
        <v>Fz</v>
      </c>
      <c r="CC148" s="4" t="str">
        <f t="shared" si="288"/>
        <v>Fy</v>
      </c>
      <c r="CD148" s="4" t="str">
        <f t="shared" si="288"/>
        <v>Mxx</v>
      </c>
      <c r="CE148" s="4" t="str">
        <f t="shared" si="288"/>
        <v>Fx</v>
      </c>
      <c r="CF148" s="4" t="str">
        <f t="shared" si="288"/>
        <v>Myy</v>
      </c>
      <c r="CG148" s="4" t="str">
        <f t="shared" si="288"/>
        <v>Mzz</v>
      </c>
      <c r="CJ148" s="4">
        <f t="shared" ref="CJ148:CJ159" si="312">BI148</f>
        <v>1</v>
      </c>
      <c r="CK148" s="4" t="str">
        <f t="shared" ref="CK148:CK159" si="313">BJ148</f>
        <v>28_Slv 1</v>
      </c>
      <c r="CL148" s="4">
        <f t="shared" ref="CL148:CL159" si="314">BK148</f>
        <v>1</v>
      </c>
      <c r="CM148" s="4" t="str">
        <f t="shared" ref="CM148:CM159" si="315">BL148</f>
        <v>Plinto_01</v>
      </c>
      <c r="CN148" s="4">
        <f t="shared" ref="CN148:CN159" si="316">BM148</f>
        <v>28</v>
      </c>
      <c r="CO148" s="4" t="str">
        <f t="shared" ref="CO148:CO159" si="317">BN148</f>
        <v>Slv 1</v>
      </c>
      <c r="CP148" s="84">
        <f>INDEX(BO148:BT339,MATCH(CK148,BJ148:BJ339,0),MATCH(CK143,BO147:BT147,0))*CK142</f>
        <v>6886.95</v>
      </c>
      <c r="CQ148" s="84">
        <f>INDEX(BP148:BU339,MATCH(CL148,BK148:BK339,0),MATCH(CL143,BP147:BU147,0))*CL142</f>
        <v>4.1500000000000004</v>
      </c>
      <c r="CR148" s="84">
        <f>INDEX(BO148:BT339,MATCH(CK148,BJ148:$BJ339,0),MATCH(CM143,BO147:BT147,0))*CM142</f>
        <v>123.1</v>
      </c>
      <c r="CS148" s="84">
        <f>INDEX(BO148:BT339,MATCH(CK148,BJ148:BJ339,0),MATCH(CN143,BO147:BT147,0))*CN142</f>
        <v>14.09</v>
      </c>
      <c r="CT148" s="84">
        <f>INDEX(BO148:BT339,MATCH(CK148,BJ148:BJ339,0),MATCH(CO143,BO147:BT147,0))*CO142</f>
        <v>-42.06</v>
      </c>
      <c r="CU148" s="84">
        <f>INDEX(BO148:BT339,MATCH(CK148,BJ148:BJ339,0),MATCH(CP143,BO147:BT147,0))*CP142</f>
        <v>0</v>
      </c>
      <c r="CV148" s="4" t="str">
        <f t="shared" ref="CV148:CV159" si="318">BU148</f>
        <v>SLV</v>
      </c>
      <c r="CY148" s="4">
        <f t="shared" ref="CY148:CY159" si="319">CJ148</f>
        <v>1</v>
      </c>
      <c r="CZ148" s="4" t="str">
        <f t="shared" ref="CZ148:CZ159" si="320">CK148</f>
        <v>28_Slv 1</v>
      </c>
      <c r="DA148" s="4">
        <f t="shared" ref="DA148:DA159" si="321">CL148</f>
        <v>1</v>
      </c>
      <c r="DB148" s="4" t="str">
        <f t="shared" ref="DB148:DB159" si="322">CM148</f>
        <v>Plinto_01</v>
      </c>
      <c r="DC148" s="4">
        <f t="shared" ref="DC148:DC159" si="323">CN148</f>
        <v>28</v>
      </c>
      <c r="DD148" s="4" t="str">
        <f t="shared" ref="DD148:DD159" si="324">CO148</f>
        <v>Slv 1</v>
      </c>
      <c r="DE148" s="4">
        <f>BG148</f>
        <v>1003.5</v>
      </c>
      <c r="DF148" s="54">
        <f>BC148</f>
        <v>1.8</v>
      </c>
      <c r="DG148" s="54">
        <f>BD148</f>
        <v>11.9</v>
      </c>
      <c r="DH148" s="54">
        <f>BE148</f>
        <v>12</v>
      </c>
      <c r="DI148" s="54">
        <f>BF148</f>
        <v>41</v>
      </c>
      <c r="DJ148" s="85">
        <f>IF(DS148="SLU",BB157,BB158)</f>
        <v>1</v>
      </c>
      <c r="DK148" s="85">
        <f>IF(DS148="SLU",BB159,BB160)</f>
        <v>1</v>
      </c>
      <c r="DL148" s="85">
        <f>IF(DS148="SLU",BB161,BB162)</f>
        <v>1</v>
      </c>
      <c r="DM148" s="8">
        <f t="shared" ref="DM148:DM159" si="325">CP148+DJ148*DE148+DG148*DI148*DK148+DH148*DI148*DL148</f>
        <v>8870.35</v>
      </c>
      <c r="DN148" s="8">
        <f t="shared" ref="DN148:DN159" si="326">CQ148</f>
        <v>4.1500000000000004</v>
      </c>
      <c r="DO148" s="8">
        <f t="shared" ref="DO148:DO159" si="327">CR148+CQ148*DF148</f>
        <v>130.57</v>
      </c>
      <c r="DP148" s="8">
        <f t="shared" ref="DP148:DP159" si="328">CS148</f>
        <v>14.09</v>
      </c>
      <c r="DQ148" s="8">
        <f t="shared" ref="DQ148:DQ159" si="329">CT148+CS148*DF148</f>
        <v>-16.698</v>
      </c>
      <c r="DR148" s="8">
        <f t="shared" ref="DR148:DR159" si="330">CU148</f>
        <v>0</v>
      </c>
      <c r="DS148" s="4" t="str">
        <f t="shared" ref="DS148:DS159" si="331">CV148</f>
        <v>SLV</v>
      </c>
      <c r="DV148" s="4">
        <f t="shared" ref="DV148:DV159" si="332">CY148</f>
        <v>1</v>
      </c>
      <c r="DW148" s="4" t="str">
        <f t="shared" ref="DW148:DW159" si="333">CZ148</f>
        <v>28_Slv 1</v>
      </c>
      <c r="DX148" s="4">
        <f t="shared" ref="DX148:DX159" si="334">DA148</f>
        <v>1</v>
      </c>
      <c r="DY148" s="4" t="str">
        <f t="shared" ref="DY148:DY159" si="335">DB148</f>
        <v>Plinto_01</v>
      </c>
      <c r="DZ148" s="4">
        <f t="shared" ref="DZ148:DZ159" si="336">DC148</f>
        <v>28</v>
      </c>
      <c r="EA148" s="4" t="str">
        <f t="shared" ref="EA148:EA159" si="337">DD148</f>
        <v>Slv 1</v>
      </c>
      <c r="EB148" s="83">
        <f>DM148*$BB$163</f>
        <v>8870.35</v>
      </c>
      <c r="EC148" s="83">
        <f>DN148*BB163</f>
        <v>4.1500000000000004</v>
      </c>
      <c r="ED148" s="83">
        <f>DO148*BB163</f>
        <v>130.57</v>
      </c>
      <c r="EE148" s="83">
        <f>DP148*BB163</f>
        <v>14.09</v>
      </c>
      <c r="EF148" s="83">
        <f>DQ148*BB163</f>
        <v>-16.698</v>
      </c>
      <c r="EG148" s="83">
        <f>DR148*BB163</f>
        <v>0</v>
      </c>
    </row>
    <row r="149" spans="9:137" x14ac:dyDescent="0.45">
      <c r="Q149" s="42">
        <v>2</v>
      </c>
      <c r="R149" s="82" t="str">
        <f>I148</f>
        <v>Plinto_01</v>
      </c>
      <c r="S149" s="42">
        <v>28</v>
      </c>
      <c r="T149" s="42" t="s">
        <v>102</v>
      </c>
      <c r="U149" s="42">
        <v>-11767.56</v>
      </c>
      <c r="V149" s="42">
        <v>-0.01</v>
      </c>
      <c r="W149" s="42">
        <v>-0.35</v>
      </c>
      <c r="X149" s="42">
        <v>0</v>
      </c>
      <c r="Y149" s="42">
        <v>2.76</v>
      </c>
      <c r="Z149" s="42">
        <v>0.2</v>
      </c>
      <c r="AB149" s="82" t="str">
        <f t="shared" ref="AB149:AB159" si="338">T149</f>
        <v>SLU-Neve-v(+x)</v>
      </c>
      <c r="AC149" s="42" t="s">
        <v>4</v>
      </c>
      <c r="AO149" s="36">
        <f t="shared" si="289"/>
        <v>2</v>
      </c>
      <c r="AP149" s="35" t="str">
        <f t="shared" si="290"/>
        <v>28_SLU-Neve-v(+x)</v>
      </c>
      <c r="AQ149" s="36">
        <f t="shared" si="291"/>
        <v>14444.38</v>
      </c>
      <c r="AR149" s="36">
        <f t="shared" si="292"/>
        <v>0.35</v>
      </c>
      <c r="AS149" s="36">
        <f t="shared" si="293"/>
        <v>3.3899999999999997</v>
      </c>
      <c r="AT149" s="36">
        <f t="shared" si="294"/>
        <v>0.01</v>
      </c>
      <c r="AU149" s="36">
        <f t="shared" si="295"/>
        <v>-0.182</v>
      </c>
      <c r="AV149" s="36">
        <f t="shared" si="296"/>
        <v>0</v>
      </c>
      <c r="AW149" s="43">
        <f t="shared" ref="AW149:AW159" si="339">$J$167</f>
        <v>1</v>
      </c>
      <c r="BI149" s="4">
        <f t="shared" ref="BI149:BI159" si="340">BI148+1</f>
        <v>2</v>
      </c>
      <c r="BJ149" s="8" t="str">
        <f t="shared" si="298"/>
        <v>28_SLU-Neve-v(+x)</v>
      </c>
      <c r="BK149" s="11">
        <f t="shared" si="299"/>
        <v>2</v>
      </c>
      <c r="BL149" s="11" t="str">
        <f t="shared" si="300"/>
        <v>Plinto_01</v>
      </c>
      <c r="BM149" s="11">
        <f t="shared" si="301"/>
        <v>28</v>
      </c>
      <c r="BN149" s="11" t="str">
        <f t="shared" si="302"/>
        <v>SLU-Neve-v(+x)</v>
      </c>
      <c r="BO149" s="11">
        <f t="shared" si="303"/>
        <v>-11767.56</v>
      </c>
      <c r="BP149" s="11">
        <f t="shared" si="304"/>
        <v>-0.01</v>
      </c>
      <c r="BQ149" s="11">
        <f t="shared" si="305"/>
        <v>-0.35</v>
      </c>
      <c r="BR149" s="11">
        <f t="shared" si="306"/>
        <v>0</v>
      </c>
      <c r="BS149" s="11">
        <f t="shared" si="307"/>
        <v>2.76</v>
      </c>
      <c r="BT149" s="11">
        <f t="shared" si="308"/>
        <v>0.2</v>
      </c>
      <c r="BU149" s="10" t="str">
        <f t="shared" si="309"/>
        <v>SLU</v>
      </c>
      <c r="BW149" s="7" t="str">
        <f t="shared" si="310"/>
        <v>SLU-Neve-v(+x)</v>
      </c>
      <c r="BX149" s="7" t="str">
        <f t="shared" si="311"/>
        <v>SLU</v>
      </c>
      <c r="CJ149" s="4">
        <f t="shared" si="312"/>
        <v>2</v>
      </c>
      <c r="CK149" s="4" t="str">
        <f t="shared" si="313"/>
        <v>28_SLU-Neve-v(+x)</v>
      </c>
      <c r="CL149" s="4">
        <f t="shared" si="314"/>
        <v>2</v>
      </c>
      <c r="CM149" s="4" t="str">
        <f t="shared" si="315"/>
        <v>Plinto_01</v>
      </c>
      <c r="CN149" s="4">
        <f t="shared" si="316"/>
        <v>28</v>
      </c>
      <c r="CO149" s="4" t="str">
        <f t="shared" si="317"/>
        <v>SLU-Neve-v(+x)</v>
      </c>
      <c r="CP149" s="84">
        <f>INDEX(BO148:BT339,MATCH(CK149,BJ148:BJ339,0),MATCH(CK143,BO147:BT147,0))*CK142</f>
        <v>11767.56</v>
      </c>
      <c r="CQ149" s="84">
        <f>INDEX(BP148:BU339,MATCH(CL149,BK148:BK339,0),MATCH(CL143,BP147:BU147,0))*CL142</f>
        <v>0.35</v>
      </c>
      <c r="CR149" s="84">
        <f>INDEX(BO148:BT339,MATCH(CK149,BJ148:$BJ339,0),MATCH(CM143,BO147:BT147,0))*CM142</f>
        <v>2.76</v>
      </c>
      <c r="CS149" s="84">
        <f>INDEX(BO148:BT339,MATCH(CK149,BJ148:BJ339,0),MATCH(CN143,BO147:BT147,0))*CN142</f>
        <v>0.01</v>
      </c>
      <c r="CT149" s="84">
        <f>INDEX(BO148:BT339,MATCH(CK149,BJ148:BJ339,0),MATCH(CO143,BO147:BT147,0))*CO142</f>
        <v>-0.2</v>
      </c>
      <c r="CU149" s="84">
        <f>INDEX(BO148:BT339,MATCH(CK149,BJ148:BJ339,0),MATCH(CP143,BO147:BT147,0))*CP142</f>
        <v>0</v>
      </c>
      <c r="CV149" s="4" t="str">
        <f t="shared" si="318"/>
        <v>SLU</v>
      </c>
      <c r="CY149" s="4">
        <f t="shared" si="319"/>
        <v>2</v>
      </c>
      <c r="CZ149" s="4" t="str">
        <f t="shared" si="320"/>
        <v>28_SLU-Neve-v(+x)</v>
      </c>
      <c r="DA149" s="4">
        <f t="shared" si="321"/>
        <v>2</v>
      </c>
      <c r="DB149" s="4" t="str">
        <f t="shared" si="322"/>
        <v>Plinto_01</v>
      </c>
      <c r="DC149" s="4">
        <f t="shared" si="323"/>
        <v>28</v>
      </c>
      <c r="DD149" s="4" t="str">
        <f t="shared" si="324"/>
        <v>SLU-Neve-v(+x)</v>
      </c>
      <c r="DE149" s="4">
        <f>BG148</f>
        <v>1003.5</v>
      </c>
      <c r="DF149" s="54">
        <f>BC148</f>
        <v>1.8</v>
      </c>
      <c r="DG149" s="54">
        <f>BD148</f>
        <v>11.9</v>
      </c>
      <c r="DH149" s="54">
        <f>BE148</f>
        <v>12</v>
      </c>
      <c r="DI149" s="54">
        <f>BF148</f>
        <v>41</v>
      </c>
      <c r="DJ149" s="85">
        <f>IF(DS149="SLU",BB157,BB158)</f>
        <v>1.3</v>
      </c>
      <c r="DK149" s="85">
        <f>IF(DS149="SLU",BB159,BB160)</f>
        <v>1.3</v>
      </c>
      <c r="DL149" s="85">
        <f>IF(DS149="SLU",BB161,BB162)</f>
        <v>1.5</v>
      </c>
      <c r="DM149" s="8">
        <f t="shared" si="325"/>
        <v>14444.38</v>
      </c>
      <c r="DN149" s="8">
        <f t="shared" si="326"/>
        <v>0.35</v>
      </c>
      <c r="DO149" s="8">
        <f t="shared" si="327"/>
        <v>3.3899999999999997</v>
      </c>
      <c r="DP149" s="8">
        <f t="shared" si="328"/>
        <v>0.01</v>
      </c>
      <c r="DQ149" s="8">
        <f t="shared" si="329"/>
        <v>-0.182</v>
      </c>
      <c r="DR149" s="8">
        <f t="shared" si="330"/>
        <v>0</v>
      </c>
      <c r="DS149" s="4" t="str">
        <f t="shared" si="331"/>
        <v>SLU</v>
      </c>
      <c r="DV149" s="4">
        <f t="shared" si="332"/>
        <v>2</v>
      </c>
      <c r="DW149" s="4" t="str">
        <f t="shared" si="333"/>
        <v>28_SLU-Neve-v(+x)</v>
      </c>
      <c r="DX149" s="4">
        <f t="shared" si="334"/>
        <v>2</v>
      </c>
      <c r="DY149" s="4" t="str">
        <f t="shared" si="335"/>
        <v>Plinto_01</v>
      </c>
      <c r="DZ149" s="4">
        <f t="shared" si="336"/>
        <v>28</v>
      </c>
      <c r="EA149" s="4" t="str">
        <f t="shared" si="337"/>
        <v>SLU-Neve-v(+x)</v>
      </c>
      <c r="EB149" s="83">
        <f>DM149*$BB$163</f>
        <v>14444.38</v>
      </c>
      <c r="EC149" s="83">
        <f>DN149*BB163</f>
        <v>0.35</v>
      </c>
      <c r="ED149" s="83">
        <f>DO149*BB163</f>
        <v>3.3899999999999997</v>
      </c>
      <c r="EE149" s="83">
        <f>DP149*BB163</f>
        <v>0.01</v>
      </c>
      <c r="EF149" s="83">
        <f>DQ149*BB163</f>
        <v>-0.182</v>
      </c>
      <c r="EG149" s="83">
        <f>DR149*BB163</f>
        <v>0</v>
      </c>
    </row>
    <row r="150" spans="9:137" x14ac:dyDescent="0.45">
      <c r="Q150" s="42">
        <v>3</v>
      </c>
      <c r="R150" s="82" t="str">
        <f>I148</f>
        <v>Plinto_01</v>
      </c>
      <c r="S150" s="42">
        <v>28</v>
      </c>
      <c r="T150" s="42" t="s">
        <v>100</v>
      </c>
      <c r="U150" s="42">
        <v>-6886.95</v>
      </c>
      <c r="V150" s="42">
        <v>14.09</v>
      </c>
      <c r="W150" s="42">
        <v>4.1399999999999997</v>
      </c>
      <c r="X150" s="42">
        <v>0</v>
      </c>
      <c r="Y150" s="42">
        <v>-123.11</v>
      </c>
      <c r="Z150" s="42">
        <v>-41.65</v>
      </c>
      <c r="AB150" s="82" t="str">
        <f t="shared" si="338"/>
        <v>Slv 17</v>
      </c>
      <c r="AC150" s="42" t="s">
        <v>14</v>
      </c>
      <c r="AF150" s="17" t="s">
        <v>170</v>
      </c>
      <c r="AO150" s="36">
        <f t="shared" si="289"/>
        <v>3</v>
      </c>
      <c r="AP150" s="35" t="str">
        <f t="shared" si="290"/>
        <v>28_Slv 17</v>
      </c>
      <c r="AQ150" s="36">
        <f t="shared" si="291"/>
        <v>8870.35</v>
      </c>
      <c r="AR150" s="36">
        <f t="shared" si="292"/>
        <v>-4.1399999999999997</v>
      </c>
      <c r="AS150" s="36">
        <f t="shared" si="293"/>
        <v>-130.56200000000001</v>
      </c>
      <c r="AT150" s="36">
        <f t="shared" si="294"/>
        <v>-14.09</v>
      </c>
      <c r="AU150" s="36">
        <f t="shared" si="295"/>
        <v>16.287999999999997</v>
      </c>
      <c r="AV150" s="36">
        <f t="shared" si="296"/>
        <v>0</v>
      </c>
      <c r="AW150" s="43">
        <f t="shared" si="339"/>
        <v>1</v>
      </c>
      <c r="BI150" s="4">
        <f t="shared" si="340"/>
        <v>3</v>
      </c>
      <c r="BJ150" s="8" t="str">
        <f t="shared" si="298"/>
        <v>28_Slv 17</v>
      </c>
      <c r="BK150" s="11">
        <f t="shared" si="299"/>
        <v>3</v>
      </c>
      <c r="BL150" s="11" t="str">
        <f t="shared" si="300"/>
        <v>Plinto_01</v>
      </c>
      <c r="BM150" s="11">
        <f t="shared" si="301"/>
        <v>28</v>
      </c>
      <c r="BN150" s="11" t="str">
        <f t="shared" si="302"/>
        <v>Slv 17</v>
      </c>
      <c r="BO150" s="11">
        <f t="shared" si="303"/>
        <v>-6886.95</v>
      </c>
      <c r="BP150" s="11">
        <f t="shared" si="304"/>
        <v>14.09</v>
      </c>
      <c r="BQ150" s="11">
        <f t="shared" si="305"/>
        <v>4.1399999999999997</v>
      </c>
      <c r="BR150" s="11">
        <f t="shared" si="306"/>
        <v>0</v>
      </c>
      <c r="BS150" s="11">
        <f t="shared" si="307"/>
        <v>-123.11</v>
      </c>
      <c r="BT150" s="11">
        <f t="shared" si="308"/>
        <v>-41.65</v>
      </c>
      <c r="BU150" s="10" t="str">
        <f t="shared" si="309"/>
        <v>SLV</v>
      </c>
      <c r="BW150" s="7" t="str">
        <f t="shared" si="310"/>
        <v>Slv 17</v>
      </c>
      <c r="BX150" s="7" t="str">
        <f t="shared" si="311"/>
        <v>SLV</v>
      </c>
      <c r="CA150" s="17" t="s">
        <v>170</v>
      </c>
      <c r="CJ150" s="4">
        <f t="shared" si="312"/>
        <v>3</v>
      </c>
      <c r="CK150" s="4" t="str">
        <f t="shared" si="313"/>
        <v>28_Slv 17</v>
      </c>
      <c r="CL150" s="4">
        <f t="shared" si="314"/>
        <v>3</v>
      </c>
      <c r="CM150" s="4" t="str">
        <f t="shared" si="315"/>
        <v>Plinto_01</v>
      </c>
      <c r="CN150" s="4">
        <f t="shared" si="316"/>
        <v>28</v>
      </c>
      <c r="CO150" s="4" t="str">
        <f t="shared" si="317"/>
        <v>Slv 17</v>
      </c>
      <c r="CP150" s="84">
        <f>INDEX(BO148:BT339,MATCH(CK150,BJ148:BJ339,0),MATCH(CK143,BO147:BT147,0))*CK142</f>
        <v>6886.95</v>
      </c>
      <c r="CQ150" s="84">
        <f>INDEX(BP148:BU339,MATCH(CL150,BK148:BK339,0),MATCH(CL143,BP147:BU147,0))*CL142</f>
        <v>-4.1399999999999997</v>
      </c>
      <c r="CR150" s="84">
        <f>INDEX(BO148:BT339,MATCH(CK150,BJ148:$BJ339,0),MATCH(CM143,BO147:BT147,0))*CM142</f>
        <v>-123.11</v>
      </c>
      <c r="CS150" s="84">
        <f>INDEX(BO148:BT339,MATCH(CK150,BJ148:BJ339,0),MATCH(CN143,BO147:BT147,0))*CN142</f>
        <v>-14.09</v>
      </c>
      <c r="CT150" s="84">
        <f>INDEX(BO148:BT339,MATCH(CK150,BJ148:BJ339,0),MATCH(CO143,BO147:BT147,0))*CO142</f>
        <v>41.65</v>
      </c>
      <c r="CU150" s="84">
        <f>INDEX(BO148:BT339,MATCH(CK150,BJ148:BJ339,0),MATCH(CP143,BO147:BT147,0))*CP142</f>
        <v>0</v>
      </c>
      <c r="CV150" s="4" t="str">
        <f t="shared" si="318"/>
        <v>SLV</v>
      </c>
      <c r="CY150" s="4">
        <f t="shared" si="319"/>
        <v>3</v>
      </c>
      <c r="CZ150" s="4" t="str">
        <f t="shared" si="320"/>
        <v>28_Slv 17</v>
      </c>
      <c r="DA150" s="4">
        <f t="shared" si="321"/>
        <v>3</v>
      </c>
      <c r="DB150" s="4" t="str">
        <f t="shared" si="322"/>
        <v>Plinto_01</v>
      </c>
      <c r="DC150" s="4">
        <f t="shared" si="323"/>
        <v>28</v>
      </c>
      <c r="DD150" s="4" t="str">
        <f t="shared" si="324"/>
        <v>Slv 17</v>
      </c>
      <c r="DE150" s="4">
        <f>BG148</f>
        <v>1003.5</v>
      </c>
      <c r="DF150" s="54">
        <f>BC148</f>
        <v>1.8</v>
      </c>
      <c r="DG150" s="54">
        <f>BD148</f>
        <v>11.9</v>
      </c>
      <c r="DH150" s="54">
        <f>BE148</f>
        <v>12</v>
      </c>
      <c r="DI150" s="54">
        <f>BF148</f>
        <v>41</v>
      </c>
      <c r="DJ150" s="85">
        <f>IF(DS150="SLU",BB157,BB158)</f>
        <v>1</v>
      </c>
      <c r="DK150" s="85">
        <f>IF(DS150="SLU",BB159,BB160)</f>
        <v>1</v>
      </c>
      <c r="DL150" s="85">
        <f>IF(DS150="SLU",BB161,BB162)</f>
        <v>1</v>
      </c>
      <c r="DM150" s="8">
        <f t="shared" si="325"/>
        <v>8870.35</v>
      </c>
      <c r="DN150" s="8">
        <f t="shared" si="326"/>
        <v>-4.1399999999999997</v>
      </c>
      <c r="DO150" s="8">
        <f t="shared" si="327"/>
        <v>-130.56200000000001</v>
      </c>
      <c r="DP150" s="8">
        <f t="shared" si="328"/>
        <v>-14.09</v>
      </c>
      <c r="DQ150" s="8">
        <f t="shared" si="329"/>
        <v>16.287999999999997</v>
      </c>
      <c r="DR150" s="8">
        <f t="shared" si="330"/>
        <v>0</v>
      </c>
      <c r="DS150" s="4" t="str">
        <f t="shared" si="331"/>
        <v>SLV</v>
      </c>
      <c r="DV150" s="4">
        <f t="shared" si="332"/>
        <v>3</v>
      </c>
      <c r="DW150" s="4" t="str">
        <f t="shared" si="333"/>
        <v>28_Slv 17</v>
      </c>
      <c r="DX150" s="4">
        <f t="shared" si="334"/>
        <v>3</v>
      </c>
      <c r="DY150" s="4" t="str">
        <f t="shared" si="335"/>
        <v>Plinto_01</v>
      </c>
      <c r="DZ150" s="4">
        <f t="shared" si="336"/>
        <v>28</v>
      </c>
      <c r="EA150" s="4" t="str">
        <f t="shared" si="337"/>
        <v>Slv 17</v>
      </c>
      <c r="EB150" s="83">
        <f>DM150*$BB$163</f>
        <v>8870.35</v>
      </c>
      <c r="EC150" s="83">
        <f>DN150*BB163</f>
        <v>-4.1399999999999997</v>
      </c>
      <c r="ED150" s="83">
        <f>DO150*BB163</f>
        <v>-130.56200000000001</v>
      </c>
      <c r="EE150" s="83">
        <f>DP150*BB163</f>
        <v>-14.09</v>
      </c>
      <c r="EF150" s="83">
        <f>DQ150*BB163</f>
        <v>16.287999999999997</v>
      </c>
      <c r="EG150" s="83">
        <f>DR150*BB163</f>
        <v>0</v>
      </c>
    </row>
    <row r="151" spans="9:137" ht="15.6" x14ac:dyDescent="0.45">
      <c r="Q151" s="42">
        <v>4</v>
      </c>
      <c r="R151" s="82" t="str">
        <f>I148</f>
        <v>Plinto_01</v>
      </c>
      <c r="S151" s="42">
        <v>28</v>
      </c>
      <c r="T151" s="42" t="s">
        <v>101</v>
      </c>
      <c r="U151" s="42">
        <v>-6886.95</v>
      </c>
      <c r="V151" s="42">
        <v>-14.09</v>
      </c>
      <c r="W151" s="42">
        <v>-4.1500000000000004</v>
      </c>
      <c r="X151" s="42">
        <v>0</v>
      </c>
      <c r="Y151" s="42">
        <v>123.1</v>
      </c>
      <c r="Z151" s="42">
        <v>42.06</v>
      </c>
      <c r="AB151" s="82" t="str">
        <f t="shared" si="338"/>
        <v>Slv 1</v>
      </c>
      <c r="AC151" s="42" t="s">
        <v>14</v>
      </c>
      <c r="AF151" s="13" t="s">
        <v>12</v>
      </c>
      <c r="AG151" s="16" t="s">
        <v>11</v>
      </c>
      <c r="AH151" s="16" t="s">
        <v>10</v>
      </c>
      <c r="AI151" s="16" t="s">
        <v>9</v>
      </c>
      <c r="AJ151" s="16" t="s">
        <v>8</v>
      </c>
      <c r="AK151" s="16" t="s">
        <v>7</v>
      </c>
      <c r="AL151" s="16" t="s">
        <v>6</v>
      </c>
      <c r="AO151" s="36">
        <f t="shared" si="289"/>
        <v>4</v>
      </c>
      <c r="AP151" s="35" t="str">
        <f t="shared" si="290"/>
        <v>28_Slv 1</v>
      </c>
      <c r="AQ151" s="36">
        <f t="shared" si="291"/>
        <v>8870.35</v>
      </c>
      <c r="AR151" s="36">
        <f t="shared" si="292"/>
        <v>4.1500000000000004</v>
      </c>
      <c r="AS151" s="36">
        <f t="shared" si="293"/>
        <v>130.57</v>
      </c>
      <c r="AT151" s="36">
        <f t="shared" si="294"/>
        <v>14.09</v>
      </c>
      <c r="AU151" s="36">
        <f t="shared" si="295"/>
        <v>-16.698</v>
      </c>
      <c r="AV151" s="36">
        <f t="shared" si="296"/>
        <v>0</v>
      </c>
      <c r="AW151" s="43">
        <f t="shared" si="339"/>
        <v>1</v>
      </c>
      <c r="BI151" s="4">
        <f t="shared" si="340"/>
        <v>4</v>
      </c>
      <c r="BJ151" s="8" t="str">
        <f t="shared" si="298"/>
        <v>28_Slv 1</v>
      </c>
      <c r="BK151" s="11">
        <f t="shared" si="299"/>
        <v>4</v>
      </c>
      <c r="BL151" s="11" t="str">
        <f t="shared" si="300"/>
        <v>Plinto_01</v>
      </c>
      <c r="BM151" s="11">
        <f t="shared" si="301"/>
        <v>28</v>
      </c>
      <c r="BN151" s="11" t="str">
        <f t="shared" si="302"/>
        <v>Slv 1</v>
      </c>
      <c r="BO151" s="11">
        <f t="shared" si="303"/>
        <v>-6886.95</v>
      </c>
      <c r="BP151" s="11">
        <f t="shared" si="304"/>
        <v>-14.09</v>
      </c>
      <c r="BQ151" s="11">
        <f t="shared" si="305"/>
        <v>-4.1500000000000004</v>
      </c>
      <c r="BR151" s="11">
        <f t="shared" si="306"/>
        <v>0</v>
      </c>
      <c r="BS151" s="11">
        <f t="shared" si="307"/>
        <v>123.1</v>
      </c>
      <c r="BT151" s="11">
        <f t="shared" si="308"/>
        <v>42.06</v>
      </c>
      <c r="BU151" s="10" t="str">
        <f t="shared" si="309"/>
        <v>SLV</v>
      </c>
      <c r="BW151" s="7" t="str">
        <f t="shared" si="310"/>
        <v>Slv 1</v>
      </c>
      <c r="BX151" s="7" t="str">
        <f t="shared" si="311"/>
        <v>SLV</v>
      </c>
      <c r="CA151" s="9" t="s">
        <v>12</v>
      </c>
      <c r="CB151" s="16" t="s">
        <v>11</v>
      </c>
      <c r="CC151" s="16" t="s">
        <v>10</v>
      </c>
      <c r="CD151" s="16" t="s">
        <v>9</v>
      </c>
      <c r="CE151" s="16" t="s">
        <v>8</v>
      </c>
      <c r="CF151" s="16" t="s">
        <v>7</v>
      </c>
      <c r="CG151" s="16" t="s">
        <v>6</v>
      </c>
      <c r="CJ151" s="4">
        <f t="shared" si="312"/>
        <v>4</v>
      </c>
      <c r="CK151" s="4" t="str">
        <f t="shared" si="313"/>
        <v>28_Slv 1</v>
      </c>
      <c r="CL151" s="4">
        <f t="shared" si="314"/>
        <v>4</v>
      </c>
      <c r="CM151" s="4" t="str">
        <f t="shared" si="315"/>
        <v>Plinto_01</v>
      </c>
      <c r="CN151" s="4">
        <f t="shared" si="316"/>
        <v>28</v>
      </c>
      <c r="CO151" s="4" t="str">
        <f t="shared" si="317"/>
        <v>Slv 1</v>
      </c>
      <c r="CP151" s="84">
        <f>INDEX(BO148:BT339,MATCH(CK151,BJ148:BJ339,0),MATCH(CK143,BO147:BT147,0))*CK142</f>
        <v>6886.95</v>
      </c>
      <c r="CQ151" s="84">
        <f>INDEX(BP148:BU339,MATCH(CL151,BK148:BK339,0),MATCH(CL143,BP147:BU147,0))*CL142</f>
        <v>4.1500000000000004</v>
      </c>
      <c r="CR151" s="84">
        <f>INDEX(BO148:BT339,MATCH(CK151,BJ148:$BJ339,0),MATCH(CM143,BO147:BT147,0))*CM142</f>
        <v>123.1</v>
      </c>
      <c r="CS151" s="84">
        <f>INDEX(BO148:BT339,MATCH(CK151,BJ148:BJ339,0),MATCH(CN143,BO147:BT147,0))*CN142</f>
        <v>14.09</v>
      </c>
      <c r="CT151" s="84">
        <f>INDEX(BO148:BT339,MATCH(CK151,BJ148:BJ339,0),MATCH(CO143,BO147:BT147,0))*CO142</f>
        <v>-42.06</v>
      </c>
      <c r="CU151" s="84">
        <f>INDEX(BO148:BT339,MATCH(CK151,BJ148:BJ339,0),MATCH(CP143,BO147:BT147,0))*CP142</f>
        <v>0</v>
      </c>
      <c r="CV151" s="4" t="str">
        <f t="shared" si="318"/>
        <v>SLV</v>
      </c>
      <c r="CY151" s="4">
        <f t="shared" si="319"/>
        <v>4</v>
      </c>
      <c r="CZ151" s="4" t="str">
        <f t="shared" si="320"/>
        <v>28_Slv 1</v>
      </c>
      <c r="DA151" s="4">
        <f t="shared" si="321"/>
        <v>4</v>
      </c>
      <c r="DB151" s="4" t="str">
        <f t="shared" si="322"/>
        <v>Plinto_01</v>
      </c>
      <c r="DC151" s="4">
        <f t="shared" si="323"/>
        <v>28</v>
      </c>
      <c r="DD151" s="4" t="str">
        <f t="shared" si="324"/>
        <v>Slv 1</v>
      </c>
      <c r="DE151" s="4">
        <f>BG148</f>
        <v>1003.5</v>
      </c>
      <c r="DF151" s="54">
        <f>BC148</f>
        <v>1.8</v>
      </c>
      <c r="DG151" s="54">
        <f>BD148</f>
        <v>11.9</v>
      </c>
      <c r="DH151" s="54">
        <f>BE148</f>
        <v>12</v>
      </c>
      <c r="DI151" s="54">
        <f>BF148</f>
        <v>41</v>
      </c>
      <c r="DJ151" s="85">
        <f>IF(DS151="SLU",BB157,BB158)</f>
        <v>1</v>
      </c>
      <c r="DK151" s="85">
        <f>IF(DS151="SLU",BB159,BB160)</f>
        <v>1</v>
      </c>
      <c r="DL151" s="85">
        <f>IF(DS151="SLU",BB161,BB162)</f>
        <v>1</v>
      </c>
      <c r="DM151" s="8">
        <f t="shared" si="325"/>
        <v>8870.35</v>
      </c>
      <c r="DN151" s="8">
        <f t="shared" si="326"/>
        <v>4.1500000000000004</v>
      </c>
      <c r="DO151" s="8">
        <f t="shared" si="327"/>
        <v>130.57</v>
      </c>
      <c r="DP151" s="8">
        <f t="shared" si="328"/>
        <v>14.09</v>
      </c>
      <c r="DQ151" s="8">
        <f t="shared" si="329"/>
        <v>-16.698</v>
      </c>
      <c r="DR151" s="8">
        <f t="shared" si="330"/>
        <v>0</v>
      </c>
      <c r="DS151" s="4" t="str">
        <f t="shared" si="331"/>
        <v>SLV</v>
      </c>
      <c r="DV151" s="4">
        <f t="shared" si="332"/>
        <v>4</v>
      </c>
      <c r="DW151" s="4" t="str">
        <f t="shared" si="333"/>
        <v>28_Slv 1</v>
      </c>
      <c r="DX151" s="4">
        <f t="shared" si="334"/>
        <v>4</v>
      </c>
      <c r="DY151" s="4" t="str">
        <f t="shared" si="335"/>
        <v>Plinto_01</v>
      </c>
      <c r="DZ151" s="4">
        <f t="shared" si="336"/>
        <v>28</v>
      </c>
      <c r="EA151" s="4" t="str">
        <f t="shared" si="337"/>
        <v>Slv 1</v>
      </c>
      <c r="EB151" s="83">
        <f>DM151*$BB$163</f>
        <v>8870.35</v>
      </c>
      <c r="EC151" s="83">
        <f>DN151*BB163</f>
        <v>4.1500000000000004</v>
      </c>
      <c r="ED151" s="83">
        <f>DO151*BB163</f>
        <v>130.57</v>
      </c>
      <c r="EE151" s="83">
        <f>DP151*BB163</f>
        <v>14.09</v>
      </c>
      <c r="EF151" s="83">
        <f>DQ151*BB163</f>
        <v>-16.698</v>
      </c>
      <c r="EG151" s="83">
        <f>DR151*BB163</f>
        <v>0</v>
      </c>
    </row>
    <row r="152" spans="9:137" ht="15.6" x14ac:dyDescent="0.45">
      <c r="Q152" s="42">
        <v>5</v>
      </c>
      <c r="R152" s="82" t="str">
        <f>I148</f>
        <v>Plinto_01</v>
      </c>
      <c r="S152" s="42">
        <v>28</v>
      </c>
      <c r="T152" s="42" t="s">
        <v>100</v>
      </c>
      <c r="U152" s="42">
        <v>-6886.95</v>
      </c>
      <c r="V152" s="42">
        <v>14.09</v>
      </c>
      <c r="W152" s="42">
        <v>4.1399999999999997</v>
      </c>
      <c r="X152" s="42">
        <v>0</v>
      </c>
      <c r="Y152" s="42">
        <v>-123.11</v>
      </c>
      <c r="Z152" s="42">
        <v>-41.65</v>
      </c>
      <c r="AB152" s="82" t="str">
        <f t="shared" si="338"/>
        <v>Slv 17</v>
      </c>
      <c r="AC152" s="42" t="s">
        <v>14</v>
      </c>
      <c r="AF152" s="13"/>
      <c r="AG152" s="15">
        <v>-1</v>
      </c>
      <c r="AH152" s="15">
        <v>-1</v>
      </c>
      <c r="AI152" s="15">
        <v>1</v>
      </c>
      <c r="AJ152" s="15">
        <v>-1</v>
      </c>
      <c r="AK152" s="15">
        <v>-1</v>
      </c>
      <c r="AL152" s="15">
        <v>-1</v>
      </c>
      <c r="AO152" s="36">
        <f t="shared" si="289"/>
        <v>5</v>
      </c>
      <c r="AP152" s="35" t="str">
        <f t="shared" si="290"/>
        <v>28_Slv 17</v>
      </c>
      <c r="AQ152" s="36">
        <f t="shared" si="291"/>
        <v>8870.35</v>
      </c>
      <c r="AR152" s="36">
        <f t="shared" si="292"/>
        <v>-4.1399999999999997</v>
      </c>
      <c r="AS152" s="36">
        <f t="shared" si="293"/>
        <v>-130.56200000000001</v>
      </c>
      <c r="AT152" s="36">
        <f t="shared" si="294"/>
        <v>-14.09</v>
      </c>
      <c r="AU152" s="36">
        <f t="shared" si="295"/>
        <v>16.287999999999997</v>
      </c>
      <c r="AV152" s="36">
        <f t="shared" si="296"/>
        <v>0</v>
      </c>
      <c r="AW152" s="43">
        <f t="shared" si="339"/>
        <v>1</v>
      </c>
      <c r="BI152" s="4">
        <f t="shared" si="340"/>
        <v>5</v>
      </c>
      <c r="BJ152" s="8" t="str">
        <f t="shared" si="298"/>
        <v>28_Slv 17</v>
      </c>
      <c r="BK152" s="11">
        <f t="shared" si="299"/>
        <v>5</v>
      </c>
      <c r="BL152" s="11" t="str">
        <f t="shared" si="300"/>
        <v>Plinto_01</v>
      </c>
      <c r="BM152" s="11">
        <f t="shared" si="301"/>
        <v>28</v>
      </c>
      <c r="BN152" s="11" t="str">
        <f t="shared" si="302"/>
        <v>Slv 17</v>
      </c>
      <c r="BO152" s="11">
        <f t="shared" si="303"/>
        <v>-6886.95</v>
      </c>
      <c r="BP152" s="11">
        <f t="shared" si="304"/>
        <v>14.09</v>
      </c>
      <c r="BQ152" s="11">
        <f t="shared" si="305"/>
        <v>4.1399999999999997</v>
      </c>
      <c r="BR152" s="11">
        <f t="shared" si="306"/>
        <v>0</v>
      </c>
      <c r="BS152" s="11">
        <f t="shared" si="307"/>
        <v>-123.11</v>
      </c>
      <c r="BT152" s="11">
        <f t="shared" si="308"/>
        <v>-41.65</v>
      </c>
      <c r="BU152" s="10" t="str">
        <f t="shared" si="309"/>
        <v>SLV</v>
      </c>
      <c r="BW152" s="7" t="str">
        <f t="shared" si="310"/>
        <v>Slv 17</v>
      </c>
      <c r="BX152" s="7" t="str">
        <f t="shared" si="311"/>
        <v>SLV</v>
      </c>
      <c r="CA152" s="9"/>
      <c r="CB152" s="4">
        <f t="shared" ref="CB152:CG153" si="341">AG152</f>
        <v>-1</v>
      </c>
      <c r="CC152" s="4">
        <f t="shared" si="341"/>
        <v>-1</v>
      </c>
      <c r="CD152" s="4">
        <f t="shared" si="341"/>
        <v>1</v>
      </c>
      <c r="CE152" s="4">
        <f t="shared" si="341"/>
        <v>-1</v>
      </c>
      <c r="CF152" s="4">
        <f t="shared" si="341"/>
        <v>-1</v>
      </c>
      <c r="CG152" s="4">
        <f t="shared" si="341"/>
        <v>-1</v>
      </c>
      <c r="CJ152" s="4">
        <f t="shared" si="312"/>
        <v>5</v>
      </c>
      <c r="CK152" s="4" t="str">
        <f t="shared" si="313"/>
        <v>28_Slv 17</v>
      </c>
      <c r="CL152" s="4">
        <f t="shared" si="314"/>
        <v>5</v>
      </c>
      <c r="CM152" s="4" t="str">
        <f t="shared" si="315"/>
        <v>Plinto_01</v>
      </c>
      <c r="CN152" s="4">
        <f t="shared" si="316"/>
        <v>28</v>
      </c>
      <c r="CO152" s="4" t="str">
        <f t="shared" si="317"/>
        <v>Slv 17</v>
      </c>
      <c r="CP152" s="84">
        <f>INDEX(BO148:BT339,MATCH(CK152,BJ148:BJ339,0),MATCH(CK143,BO147:BT147,0))*CK142</f>
        <v>6886.95</v>
      </c>
      <c r="CQ152" s="84">
        <f>INDEX(BP148:BU339,MATCH(CL152,BK148:BK339,0),MATCH(CL143,BP147:BU147,0))*CL142</f>
        <v>-4.1399999999999997</v>
      </c>
      <c r="CR152" s="84">
        <f>INDEX(BO148:BT339,MATCH(CK152,BJ148:$BJ339,0),MATCH(CM143,BO147:BT147,0))*CM142</f>
        <v>-123.11</v>
      </c>
      <c r="CS152" s="84">
        <f>INDEX(BO148:BT339,MATCH(CK152,BJ148:BJ339,0),MATCH(CN143,BO147:BT147,0))*CN142</f>
        <v>-14.09</v>
      </c>
      <c r="CT152" s="84">
        <f>INDEX(BO148:BT339,MATCH(CK152,BJ148:BJ339,0),MATCH(CO143,BO147:BT147,0))*CO142</f>
        <v>41.65</v>
      </c>
      <c r="CU152" s="84">
        <f>INDEX(BO148:BT339,MATCH(CK152,BJ148:BJ339,0),MATCH(CP143,BO147:BT147,0))*CP142</f>
        <v>0</v>
      </c>
      <c r="CV152" s="4" t="str">
        <f t="shared" si="318"/>
        <v>SLV</v>
      </c>
      <c r="CY152" s="4">
        <f t="shared" si="319"/>
        <v>5</v>
      </c>
      <c r="CZ152" s="4" t="str">
        <f t="shared" si="320"/>
        <v>28_Slv 17</v>
      </c>
      <c r="DA152" s="4">
        <f t="shared" si="321"/>
        <v>5</v>
      </c>
      <c r="DB152" s="4" t="str">
        <f t="shared" si="322"/>
        <v>Plinto_01</v>
      </c>
      <c r="DC152" s="4">
        <f t="shared" si="323"/>
        <v>28</v>
      </c>
      <c r="DD152" s="4" t="str">
        <f t="shared" si="324"/>
        <v>Slv 17</v>
      </c>
      <c r="DE152" s="4">
        <f>BG148</f>
        <v>1003.5</v>
      </c>
      <c r="DF152" s="54">
        <f>BC148</f>
        <v>1.8</v>
      </c>
      <c r="DG152" s="54">
        <f>BD148</f>
        <v>11.9</v>
      </c>
      <c r="DH152" s="54">
        <f>BE148</f>
        <v>12</v>
      </c>
      <c r="DI152" s="54">
        <f>BF148</f>
        <v>41</v>
      </c>
      <c r="DJ152" s="85">
        <f>IF(DS152="SLU",BB157,BB158)</f>
        <v>1</v>
      </c>
      <c r="DK152" s="85">
        <f>IF(DS152="SLU",BB159,BB160)</f>
        <v>1</v>
      </c>
      <c r="DL152" s="85">
        <f>IF(DS152="SLU",BB161,BB162)</f>
        <v>1</v>
      </c>
      <c r="DM152" s="8">
        <f t="shared" si="325"/>
        <v>8870.35</v>
      </c>
      <c r="DN152" s="8">
        <f t="shared" si="326"/>
        <v>-4.1399999999999997</v>
      </c>
      <c r="DO152" s="8">
        <f t="shared" si="327"/>
        <v>-130.56200000000001</v>
      </c>
      <c r="DP152" s="8">
        <f t="shared" si="328"/>
        <v>-14.09</v>
      </c>
      <c r="DQ152" s="8">
        <f t="shared" si="329"/>
        <v>16.287999999999997</v>
      </c>
      <c r="DR152" s="8">
        <f t="shared" si="330"/>
        <v>0</v>
      </c>
      <c r="DS152" s="4" t="str">
        <f t="shared" si="331"/>
        <v>SLV</v>
      </c>
      <c r="DV152" s="4">
        <f t="shared" si="332"/>
        <v>5</v>
      </c>
      <c r="DW152" s="4" t="str">
        <f t="shared" si="333"/>
        <v>28_Slv 17</v>
      </c>
      <c r="DX152" s="4">
        <f t="shared" si="334"/>
        <v>5</v>
      </c>
      <c r="DY152" s="4" t="str">
        <f t="shared" si="335"/>
        <v>Plinto_01</v>
      </c>
      <c r="DZ152" s="4">
        <f t="shared" si="336"/>
        <v>28</v>
      </c>
      <c r="EA152" s="4" t="str">
        <f t="shared" si="337"/>
        <v>Slv 17</v>
      </c>
      <c r="EB152" s="83">
        <f>DM152*$BB$163</f>
        <v>8870.35</v>
      </c>
      <c r="EC152" s="83">
        <f>DN152*BB163</f>
        <v>-4.1399999999999997</v>
      </c>
      <c r="ED152" s="83">
        <f>DO152*BB163</f>
        <v>-130.56200000000001</v>
      </c>
      <c r="EE152" s="83">
        <f>DP152*BB163</f>
        <v>-14.09</v>
      </c>
      <c r="EF152" s="83">
        <f>DQ152*BB163</f>
        <v>16.287999999999997</v>
      </c>
      <c r="EG152" s="83">
        <f>DR152*BB163</f>
        <v>0</v>
      </c>
    </row>
    <row r="153" spans="9:137" ht="15.6" x14ac:dyDescent="0.45">
      <c r="I153"/>
      <c r="J153"/>
      <c r="K153"/>
      <c r="L153"/>
      <c r="M153"/>
      <c r="N153"/>
      <c r="O153"/>
      <c r="Q153" s="42">
        <v>6</v>
      </c>
      <c r="R153" s="82" t="str">
        <f>I148</f>
        <v>Plinto_01</v>
      </c>
      <c r="S153" s="42">
        <v>28</v>
      </c>
      <c r="T153" s="42" t="s">
        <v>101</v>
      </c>
      <c r="U153" s="42">
        <v>-6886.95</v>
      </c>
      <c r="V153" s="42">
        <v>-14.09</v>
      </c>
      <c r="W153" s="42">
        <v>-4.1500000000000004</v>
      </c>
      <c r="X153" s="42">
        <v>0</v>
      </c>
      <c r="Y153" s="42">
        <v>123.1</v>
      </c>
      <c r="Z153" s="42">
        <v>42.06</v>
      </c>
      <c r="AB153" s="82" t="str">
        <f t="shared" si="338"/>
        <v>Slv 1</v>
      </c>
      <c r="AC153" s="42" t="s">
        <v>14</v>
      </c>
      <c r="AF153" s="13" t="s">
        <v>3</v>
      </c>
      <c r="AG153" s="15" t="s">
        <v>10</v>
      </c>
      <c r="AH153" s="15" t="s">
        <v>11</v>
      </c>
      <c r="AI153" s="15" t="s">
        <v>9</v>
      </c>
      <c r="AJ153" s="15" t="s">
        <v>8</v>
      </c>
      <c r="AK153" s="15" t="s">
        <v>6</v>
      </c>
      <c r="AL153" s="15" t="s">
        <v>7</v>
      </c>
      <c r="AO153" s="36">
        <f t="shared" si="289"/>
        <v>6</v>
      </c>
      <c r="AP153" s="35" t="str">
        <f t="shared" si="290"/>
        <v>28_Slv 1</v>
      </c>
      <c r="AQ153" s="36">
        <f t="shared" si="291"/>
        <v>8870.35</v>
      </c>
      <c r="AR153" s="36">
        <f t="shared" si="292"/>
        <v>4.1500000000000004</v>
      </c>
      <c r="AS153" s="36">
        <f t="shared" si="293"/>
        <v>130.57</v>
      </c>
      <c r="AT153" s="36">
        <f t="shared" si="294"/>
        <v>14.09</v>
      </c>
      <c r="AU153" s="36">
        <f t="shared" si="295"/>
        <v>-16.698</v>
      </c>
      <c r="AV153" s="36">
        <f t="shared" si="296"/>
        <v>0</v>
      </c>
      <c r="AW153" s="43">
        <f t="shared" si="339"/>
        <v>1</v>
      </c>
      <c r="BA153"/>
      <c r="BB153"/>
      <c r="BC153"/>
      <c r="BD153"/>
      <c r="BE153"/>
      <c r="BI153" s="4">
        <f t="shared" si="340"/>
        <v>6</v>
      </c>
      <c r="BJ153" s="8" t="str">
        <f t="shared" si="298"/>
        <v>28_Slv 1</v>
      </c>
      <c r="BK153" s="11">
        <f t="shared" si="299"/>
        <v>6</v>
      </c>
      <c r="BL153" s="11" t="str">
        <f t="shared" si="300"/>
        <v>Plinto_01</v>
      </c>
      <c r="BM153" s="11">
        <f t="shared" si="301"/>
        <v>28</v>
      </c>
      <c r="BN153" s="11" t="str">
        <f t="shared" si="302"/>
        <v>Slv 1</v>
      </c>
      <c r="BO153" s="11">
        <f t="shared" si="303"/>
        <v>-6886.95</v>
      </c>
      <c r="BP153" s="11">
        <f t="shared" si="304"/>
        <v>-14.09</v>
      </c>
      <c r="BQ153" s="11">
        <f t="shared" si="305"/>
        <v>-4.1500000000000004</v>
      </c>
      <c r="BR153" s="11">
        <f t="shared" si="306"/>
        <v>0</v>
      </c>
      <c r="BS153" s="11">
        <f t="shared" si="307"/>
        <v>123.1</v>
      </c>
      <c r="BT153" s="11">
        <f t="shared" si="308"/>
        <v>42.06</v>
      </c>
      <c r="BU153" s="10" t="str">
        <f t="shared" si="309"/>
        <v>SLV</v>
      </c>
      <c r="BW153" s="7" t="str">
        <f t="shared" si="310"/>
        <v>Slv 1</v>
      </c>
      <c r="BX153" s="7" t="str">
        <f t="shared" si="311"/>
        <v>SLV</v>
      </c>
      <c r="CA153" s="9" t="s">
        <v>3</v>
      </c>
      <c r="CB153" s="4" t="str">
        <f t="shared" si="341"/>
        <v>Fx</v>
      </c>
      <c r="CC153" s="4" t="str">
        <f t="shared" si="341"/>
        <v>Fz</v>
      </c>
      <c r="CD153" s="4" t="str">
        <f t="shared" si="341"/>
        <v>Myy</v>
      </c>
      <c r="CE153" s="4" t="str">
        <f t="shared" si="341"/>
        <v>Fy</v>
      </c>
      <c r="CF153" s="4" t="str">
        <f t="shared" si="341"/>
        <v>Mzz</v>
      </c>
      <c r="CG153" s="4" t="str">
        <f t="shared" si="341"/>
        <v>Mxx</v>
      </c>
      <c r="CJ153" s="4">
        <f t="shared" si="312"/>
        <v>6</v>
      </c>
      <c r="CK153" s="4" t="str">
        <f t="shared" si="313"/>
        <v>28_Slv 1</v>
      </c>
      <c r="CL153" s="4">
        <f t="shared" si="314"/>
        <v>6</v>
      </c>
      <c r="CM153" s="4" t="str">
        <f t="shared" si="315"/>
        <v>Plinto_01</v>
      </c>
      <c r="CN153" s="4">
        <f t="shared" si="316"/>
        <v>28</v>
      </c>
      <c r="CO153" s="4" t="str">
        <f t="shared" si="317"/>
        <v>Slv 1</v>
      </c>
      <c r="CP153" s="84">
        <f>INDEX(BO148:BT339,MATCH(CK153,BJ148:BJ339,0),MATCH(CK143,BO147:BT147,0))*CK142</f>
        <v>6886.95</v>
      </c>
      <c r="CQ153" s="84">
        <f>INDEX(BP148:BU339,MATCH(CL153,BK148:BK339,0),MATCH(CL143,BP147:BU147,0))*CL142</f>
        <v>4.1500000000000004</v>
      </c>
      <c r="CR153" s="84">
        <f>INDEX(BO148:BT339,MATCH(CK153,BJ148:$BJ339,0),MATCH(CM143,BO147:BT147,0))*CM142</f>
        <v>123.1</v>
      </c>
      <c r="CS153" s="84">
        <f>INDEX(BO148:BT339,MATCH(CK153,BJ148:BJ339,0),MATCH(CN143,BO147:BT147,0))*CN142</f>
        <v>14.09</v>
      </c>
      <c r="CT153" s="84">
        <f>INDEX(BO148:BT339,MATCH(CK153,BJ148:BJ339,0),MATCH(CO143,BO147:BT147,0))*CO142</f>
        <v>-42.06</v>
      </c>
      <c r="CU153" s="84">
        <f>INDEX(BO148:BT339,MATCH(CK153,BJ148:BJ339,0),MATCH(CP143,BO147:BT147,0))*CP142</f>
        <v>0</v>
      </c>
      <c r="CV153" s="4" t="str">
        <f t="shared" si="318"/>
        <v>SLV</v>
      </c>
      <c r="CY153" s="4">
        <f t="shared" si="319"/>
        <v>6</v>
      </c>
      <c r="CZ153" s="4" t="str">
        <f t="shared" si="320"/>
        <v>28_Slv 1</v>
      </c>
      <c r="DA153" s="4">
        <f t="shared" si="321"/>
        <v>6</v>
      </c>
      <c r="DB153" s="4" t="str">
        <f t="shared" si="322"/>
        <v>Plinto_01</v>
      </c>
      <c r="DC153" s="4">
        <f t="shared" si="323"/>
        <v>28</v>
      </c>
      <c r="DD153" s="4" t="str">
        <f t="shared" si="324"/>
        <v>Slv 1</v>
      </c>
      <c r="DE153" s="4">
        <f>BG148</f>
        <v>1003.5</v>
      </c>
      <c r="DF153" s="54">
        <f>BC148</f>
        <v>1.8</v>
      </c>
      <c r="DG153" s="54">
        <f>BD148</f>
        <v>11.9</v>
      </c>
      <c r="DH153" s="54">
        <f>BE148</f>
        <v>12</v>
      </c>
      <c r="DI153" s="54">
        <f>BF148</f>
        <v>41</v>
      </c>
      <c r="DJ153" s="85">
        <f>IF(DS153="SLU",BB157,BB158)</f>
        <v>1</v>
      </c>
      <c r="DK153" s="85">
        <f>IF(DS153="SLU",BB159,BB160)</f>
        <v>1</v>
      </c>
      <c r="DL153" s="85">
        <f>IF(DS153="SLU",BB161,BB162)</f>
        <v>1</v>
      </c>
      <c r="DM153" s="8">
        <f t="shared" si="325"/>
        <v>8870.35</v>
      </c>
      <c r="DN153" s="8">
        <f t="shared" si="326"/>
        <v>4.1500000000000004</v>
      </c>
      <c r="DO153" s="8">
        <f t="shared" si="327"/>
        <v>130.57</v>
      </c>
      <c r="DP153" s="8">
        <f t="shared" si="328"/>
        <v>14.09</v>
      </c>
      <c r="DQ153" s="8">
        <f t="shared" si="329"/>
        <v>-16.698</v>
      </c>
      <c r="DR153" s="8">
        <f t="shared" si="330"/>
        <v>0</v>
      </c>
      <c r="DS153" s="4" t="str">
        <f t="shared" si="331"/>
        <v>SLV</v>
      </c>
      <c r="DV153" s="4">
        <f t="shared" si="332"/>
        <v>6</v>
      </c>
      <c r="DW153" s="4" t="str">
        <f t="shared" si="333"/>
        <v>28_Slv 1</v>
      </c>
      <c r="DX153" s="4">
        <f t="shared" si="334"/>
        <v>6</v>
      </c>
      <c r="DY153" s="4" t="str">
        <f t="shared" si="335"/>
        <v>Plinto_01</v>
      </c>
      <c r="DZ153" s="4">
        <f t="shared" si="336"/>
        <v>28</v>
      </c>
      <c r="EA153" s="4" t="str">
        <f t="shared" si="337"/>
        <v>Slv 1</v>
      </c>
      <c r="EB153" s="83">
        <f>DM153*$BB$163</f>
        <v>8870.35</v>
      </c>
      <c r="EC153" s="83">
        <f>DN153*BB163</f>
        <v>4.1500000000000004</v>
      </c>
      <c r="ED153" s="83">
        <f>DO153*BB163</f>
        <v>130.57</v>
      </c>
      <c r="EE153" s="83">
        <f>DP153*BB163</f>
        <v>14.09</v>
      </c>
      <c r="EF153" s="83">
        <f>DQ153*BB163</f>
        <v>-16.698</v>
      </c>
      <c r="EG153" s="83">
        <f>DR153*BB163</f>
        <v>0</v>
      </c>
    </row>
    <row r="154" spans="9:137" x14ac:dyDescent="0.45">
      <c r="I154" s="17" t="s">
        <v>163</v>
      </c>
      <c r="J154"/>
      <c r="K154"/>
      <c r="L154"/>
      <c r="M154"/>
      <c r="N154"/>
      <c r="O154"/>
      <c r="Q154" s="42">
        <v>7</v>
      </c>
      <c r="R154" s="82" t="str">
        <f>I148</f>
        <v>Plinto_01</v>
      </c>
      <c r="S154" s="42">
        <v>28</v>
      </c>
      <c r="T154" s="42" t="s">
        <v>101</v>
      </c>
      <c r="U154" s="42">
        <v>-6886.95</v>
      </c>
      <c r="V154" s="42">
        <v>-14.09</v>
      </c>
      <c r="W154" s="42">
        <v>-4.1500000000000004</v>
      </c>
      <c r="X154" s="42">
        <v>0</v>
      </c>
      <c r="Y154" s="42">
        <v>123.1</v>
      </c>
      <c r="Z154" s="42">
        <v>42.06</v>
      </c>
      <c r="AB154" s="82" t="str">
        <f t="shared" si="338"/>
        <v>Slv 1</v>
      </c>
      <c r="AC154" s="42" t="s">
        <v>14</v>
      </c>
      <c r="AF154"/>
      <c r="AG154"/>
      <c r="AH154"/>
      <c r="AI154"/>
      <c r="AJ154"/>
      <c r="AK154"/>
      <c r="AL154"/>
      <c r="AO154" s="36">
        <f t="shared" si="289"/>
        <v>7</v>
      </c>
      <c r="AP154" s="35" t="str">
        <f t="shared" si="290"/>
        <v>28_Slv 1</v>
      </c>
      <c r="AQ154" s="36">
        <f t="shared" si="291"/>
        <v>8870.35</v>
      </c>
      <c r="AR154" s="36">
        <f t="shared" si="292"/>
        <v>4.1500000000000004</v>
      </c>
      <c r="AS154" s="36">
        <f t="shared" si="293"/>
        <v>130.57</v>
      </c>
      <c r="AT154" s="36">
        <f t="shared" si="294"/>
        <v>14.09</v>
      </c>
      <c r="AU154" s="36">
        <f t="shared" si="295"/>
        <v>-16.698</v>
      </c>
      <c r="AV154" s="36">
        <f t="shared" si="296"/>
        <v>0</v>
      </c>
      <c r="AW154" s="43">
        <f t="shared" si="339"/>
        <v>1</v>
      </c>
      <c r="BA154" s="17" t="s">
        <v>180</v>
      </c>
      <c r="BB154"/>
      <c r="BC154"/>
      <c r="BD154"/>
      <c r="BE154"/>
      <c r="BI154" s="4">
        <f t="shared" si="340"/>
        <v>7</v>
      </c>
      <c r="BJ154" s="8" t="str">
        <f t="shared" si="298"/>
        <v>28_Slv 1</v>
      </c>
      <c r="BK154" s="11">
        <f t="shared" si="299"/>
        <v>7</v>
      </c>
      <c r="BL154" s="11" t="str">
        <f t="shared" si="300"/>
        <v>Plinto_01</v>
      </c>
      <c r="BM154" s="11">
        <f t="shared" si="301"/>
        <v>28</v>
      </c>
      <c r="BN154" s="11" t="str">
        <f t="shared" si="302"/>
        <v>Slv 1</v>
      </c>
      <c r="BO154" s="11">
        <f t="shared" si="303"/>
        <v>-6886.95</v>
      </c>
      <c r="BP154" s="11">
        <f t="shared" si="304"/>
        <v>-14.09</v>
      </c>
      <c r="BQ154" s="11">
        <f t="shared" si="305"/>
        <v>-4.1500000000000004</v>
      </c>
      <c r="BR154" s="11">
        <f t="shared" si="306"/>
        <v>0</v>
      </c>
      <c r="BS154" s="11">
        <f t="shared" si="307"/>
        <v>123.1</v>
      </c>
      <c r="BT154" s="11">
        <f t="shared" si="308"/>
        <v>42.06</v>
      </c>
      <c r="BU154" s="10" t="str">
        <f t="shared" si="309"/>
        <v>SLV</v>
      </c>
      <c r="BW154" s="7" t="str">
        <f t="shared" si="310"/>
        <v>Slv 1</v>
      </c>
      <c r="BX154" s="7" t="str">
        <f t="shared" si="311"/>
        <v>SLV</v>
      </c>
      <c r="CA154"/>
      <c r="CB154"/>
      <c r="CC154"/>
      <c r="CD154"/>
      <c r="CE154"/>
      <c r="CF154"/>
      <c r="CG154"/>
      <c r="CJ154" s="4">
        <f t="shared" si="312"/>
        <v>7</v>
      </c>
      <c r="CK154" s="4" t="str">
        <f t="shared" si="313"/>
        <v>28_Slv 1</v>
      </c>
      <c r="CL154" s="4">
        <f t="shared" si="314"/>
        <v>7</v>
      </c>
      <c r="CM154" s="4" t="str">
        <f t="shared" si="315"/>
        <v>Plinto_01</v>
      </c>
      <c r="CN154" s="4">
        <f t="shared" si="316"/>
        <v>28</v>
      </c>
      <c r="CO154" s="4" t="str">
        <f t="shared" si="317"/>
        <v>Slv 1</v>
      </c>
      <c r="CP154" s="84">
        <f>INDEX(BO148:BT339,MATCH(CK154,BJ148:BJ339,0),MATCH(CK143,BO147:BT147,0))*CK142</f>
        <v>6886.95</v>
      </c>
      <c r="CQ154" s="84">
        <f>INDEX(BP148:BU339,MATCH(CL154,BK148:BK339,0),MATCH(CL143,BP147:BU147,0))*CL142</f>
        <v>4.1500000000000004</v>
      </c>
      <c r="CR154" s="84">
        <f>INDEX(BO148:BT339,MATCH(CK154,BJ148:$BJ339,0),MATCH(CM143,BO147:BT147,0))*CM142</f>
        <v>123.1</v>
      </c>
      <c r="CS154" s="84">
        <f>INDEX(BO148:BT339,MATCH(CK154,BJ148:BJ339,0),MATCH(CN143,BO147:BT147,0))*CN142</f>
        <v>14.09</v>
      </c>
      <c r="CT154" s="84">
        <f>INDEX(BO148:BT339,MATCH(CK154,BJ148:BJ339,0),MATCH(CO143,BO147:BT147,0))*CO142</f>
        <v>-42.06</v>
      </c>
      <c r="CU154" s="84">
        <f>INDEX(BO148:BT339,MATCH(CK154,BJ148:BJ339,0),MATCH(CP143,BO147:BT147,0))*CP142</f>
        <v>0</v>
      </c>
      <c r="CV154" s="4" t="str">
        <f t="shared" si="318"/>
        <v>SLV</v>
      </c>
      <c r="CY154" s="4">
        <f t="shared" si="319"/>
        <v>7</v>
      </c>
      <c r="CZ154" s="4" t="str">
        <f t="shared" si="320"/>
        <v>28_Slv 1</v>
      </c>
      <c r="DA154" s="4">
        <f t="shared" si="321"/>
        <v>7</v>
      </c>
      <c r="DB154" s="4" t="str">
        <f t="shared" si="322"/>
        <v>Plinto_01</v>
      </c>
      <c r="DC154" s="4">
        <f t="shared" si="323"/>
        <v>28</v>
      </c>
      <c r="DD154" s="4" t="str">
        <f t="shared" si="324"/>
        <v>Slv 1</v>
      </c>
      <c r="DE154" s="4">
        <f>BG148</f>
        <v>1003.5</v>
      </c>
      <c r="DF154" s="54">
        <f>BC148</f>
        <v>1.8</v>
      </c>
      <c r="DG154" s="54">
        <f>BD148</f>
        <v>11.9</v>
      </c>
      <c r="DH154" s="54">
        <f>BE148</f>
        <v>12</v>
      </c>
      <c r="DI154" s="54">
        <f>BF148</f>
        <v>41</v>
      </c>
      <c r="DJ154" s="85">
        <f>IF(DS154="SLU",BB157,BB158)</f>
        <v>1</v>
      </c>
      <c r="DK154" s="85">
        <f>IF(DS154="SLU",BB159,BB160)</f>
        <v>1</v>
      </c>
      <c r="DL154" s="85">
        <f>IF(DS154="SLU",BB161,BB162)</f>
        <v>1</v>
      </c>
      <c r="DM154" s="8">
        <f t="shared" si="325"/>
        <v>8870.35</v>
      </c>
      <c r="DN154" s="8">
        <f t="shared" si="326"/>
        <v>4.1500000000000004</v>
      </c>
      <c r="DO154" s="8">
        <f t="shared" si="327"/>
        <v>130.57</v>
      </c>
      <c r="DP154" s="8">
        <f t="shared" si="328"/>
        <v>14.09</v>
      </c>
      <c r="DQ154" s="8">
        <f t="shared" si="329"/>
        <v>-16.698</v>
      </c>
      <c r="DR154" s="8">
        <f t="shared" si="330"/>
        <v>0</v>
      </c>
      <c r="DS154" s="4" t="str">
        <f t="shared" si="331"/>
        <v>SLV</v>
      </c>
      <c r="DV154" s="4">
        <f t="shared" si="332"/>
        <v>7</v>
      </c>
      <c r="DW154" s="4" t="str">
        <f t="shared" si="333"/>
        <v>28_Slv 1</v>
      </c>
      <c r="DX154" s="4">
        <f t="shared" si="334"/>
        <v>7</v>
      </c>
      <c r="DY154" s="4" t="str">
        <f t="shared" si="335"/>
        <v>Plinto_01</v>
      </c>
      <c r="DZ154" s="4">
        <f t="shared" si="336"/>
        <v>28</v>
      </c>
      <c r="EA154" s="4" t="str">
        <f t="shared" si="337"/>
        <v>Slv 1</v>
      </c>
      <c r="EB154" s="83">
        <f>DM154*$BB$163</f>
        <v>8870.35</v>
      </c>
      <c r="EC154" s="83">
        <f>DN154*BB163</f>
        <v>4.1500000000000004</v>
      </c>
      <c r="ED154" s="83">
        <f>DO154*BB163</f>
        <v>130.57</v>
      </c>
      <c r="EE154" s="83">
        <f>DP154*BB163</f>
        <v>14.09</v>
      </c>
      <c r="EF154" s="83">
        <f>DQ154*BB163</f>
        <v>-16.698</v>
      </c>
      <c r="EG154" s="83">
        <f>DR154*BB163</f>
        <v>0</v>
      </c>
    </row>
    <row r="155" spans="9:137" x14ac:dyDescent="0.45">
      <c r="I155" s="7"/>
      <c r="J155" s="7"/>
      <c r="K155" s="7"/>
      <c r="L155" s="7"/>
      <c r="M155" s="7"/>
      <c r="N155" s="7"/>
      <c r="O155" s="7"/>
      <c r="Q155" s="42">
        <v>8</v>
      </c>
      <c r="R155" s="82" t="str">
        <f>I148</f>
        <v>Plinto_01</v>
      </c>
      <c r="S155" s="42">
        <v>28</v>
      </c>
      <c r="T155" s="42" t="s">
        <v>100</v>
      </c>
      <c r="U155" s="42">
        <v>-6886.95</v>
      </c>
      <c r="V155" s="42">
        <v>14.09</v>
      </c>
      <c r="W155" s="42">
        <v>4.1399999999999997</v>
      </c>
      <c r="X155" s="42">
        <v>0</v>
      </c>
      <c r="Y155" s="42">
        <v>-123.11</v>
      </c>
      <c r="Z155" s="42">
        <v>-41.65</v>
      </c>
      <c r="AB155" s="82" t="str">
        <f t="shared" si="338"/>
        <v>Slv 17</v>
      </c>
      <c r="AC155" s="42" t="s">
        <v>14</v>
      </c>
      <c r="AO155" s="36">
        <f t="shared" si="289"/>
        <v>8</v>
      </c>
      <c r="AP155" s="35" t="str">
        <f t="shared" si="290"/>
        <v>28_Slv 17</v>
      </c>
      <c r="AQ155" s="36">
        <f t="shared" si="291"/>
        <v>8870.35</v>
      </c>
      <c r="AR155" s="36">
        <f t="shared" si="292"/>
        <v>-4.1399999999999997</v>
      </c>
      <c r="AS155" s="36">
        <f t="shared" si="293"/>
        <v>-130.56200000000001</v>
      </c>
      <c r="AT155" s="36">
        <f t="shared" si="294"/>
        <v>-14.09</v>
      </c>
      <c r="AU155" s="36">
        <f t="shared" si="295"/>
        <v>16.287999999999997</v>
      </c>
      <c r="AV155" s="36">
        <f t="shared" si="296"/>
        <v>0</v>
      </c>
      <c r="AW155" s="43">
        <f t="shared" si="339"/>
        <v>1</v>
      </c>
      <c r="BA155" s="7"/>
      <c r="BB155" s="7"/>
      <c r="BC155" s="7"/>
      <c r="BD155" s="7"/>
      <c r="BE155" s="7"/>
      <c r="BI155" s="4">
        <f t="shared" si="340"/>
        <v>8</v>
      </c>
      <c r="BJ155" s="8" t="str">
        <f t="shared" si="298"/>
        <v>28_Slv 17</v>
      </c>
      <c r="BK155" s="11">
        <f t="shared" si="299"/>
        <v>8</v>
      </c>
      <c r="BL155" s="11" t="str">
        <f t="shared" si="300"/>
        <v>Plinto_01</v>
      </c>
      <c r="BM155" s="11">
        <f t="shared" si="301"/>
        <v>28</v>
      </c>
      <c r="BN155" s="11" t="str">
        <f t="shared" si="302"/>
        <v>Slv 17</v>
      </c>
      <c r="BO155" s="11">
        <f t="shared" si="303"/>
        <v>-6886.95</v>
      </c>
      <c r="BP155" s="11">
        <f t="shared" si="304"/>
        <v>14.09</v>
      </c>
      <c r="BQ155" s="11">
        <f t="shared" si="305"/>
        <v>4.1399999999999997</v>
      </c>
      <c r="BR155" s="11">
        <f t="shared" si="306"/>
        <v>0</v>
      </c>
      <c r="BS155" s="11">
        <f t="shared" si="307"/>
        <v>-123.11</v>
      </c>
      <c r="BT155" s="11">
        <f t="shared" si="308"/>
        <v>-41.65</v>
      </c>
      <c r="BU155" s="10" t="str">
        <f t="shared" si="309"/>
        <v>SLV</v>
      </c>
      <c r="BW155" s="7" t="str">
        <f t="shared" si="310"/>
        <v>Slv 17</v>
      </c>
      <c r="BX155" s="7" t="str">
        <f t="shared" si="311"/>
        <v>SLV</v>
      </c>
      <c r="CJ155" s="4">
        <f t="shared" si="312"/>
        <v>8</v>
      </c>
      <c r="CK155" s="4" t="str">
        <f t="shared" si="313"/>
        <v>28_Slv 17</v>
      </c>
      <c r="CL155" s="4">
        <f t="shared" si="314"/>
        <v>8</v>
      </c>
      <c r="CM155" s="4" t="str">
        <f t="shared" si="315"/>
        <v>Plinto_01</v>
      </c>
      <c r="CN155" s="4">
        <f t="shared" si="316"/>
        <v>28</v>
      </c>
      <c r="CO155" s="4" t="str">
        <f t="shared" si="317"/>
        <v>Slv 17</v>
      </c>
      <c r="CP155" s="84">
        <f>INDEX(BO148:BT339,MATCH(CK155,BJ148:BJ339,0),MATCH(CK143,BO147:BT147,0))*CK142</f>
        <v>6886.95</v>
      </c>
      <c r="CQ155" s="84">
        <f>INDEX(BP148:BU339,MATCH(CL155,BK148:BK339,0),MATCH(CL143,BP147:BU147,0))*CL142</f>
        <v>-4.1399999999999997</v>
      </c>
      <c r="CR155" s="84">
        <f>INDEX(BO148:BT339,MATCH(CK155,BJ148:$BJ339,0),MATCH(CM143,BO147:BT147,0))*CM142</f>
        <v>-123.11</v>
      </c>
      <c r="CS155" s="84">
        <f>INDEX(BO148:BT339,MATCH(CK155,BJ148:BJ339,0),MATCH(CN143,BO147:BT147,0))*CN142</f>
        <v>-14.09</v>
      </c>
      <c r="CT155" s="84">
        <f>INDEX(BO148:BT339,MATCH(CK155,BJ148:BJ339,0),MATCH(CO143,BO147:BT147,0))*CO142</f>
        <v>41.65</v>
      </c>
      <c r="CU155" s="84">
        <f>INDEX(BO148:BT339,MATCH(CK155,BJ148:BJ339,0),MATCH(CP143,BO147:BT147,0))*CP142</f>
        <v>0</v>
      </c>
      <c r="CV155" s="4" t="str">
        <f t="shared" si="318"/>
        <v>SLV</v>
      </c>
      <c r="CY155" s="4">
        <f t="shared" si="319"/>
        <v>8</v>
      </c>
      <c r="CZ155" s="4" t="str">
        <f t="shared" si="320"/>
        <v>28_Slv 17</v>
      </c>
      <c r="DA155" s="4">
        <f t="shared" si="321"/>
        <v>8</v>
      </c>
      <c r="DB155" s="4" t="str">
        <f t="shared" si="322"/>
        <v>Plinto_01</v>
      </c>
      <c r="DC155" s="4">
        <f t="shared" si="323"/>
        <v>28</v>
      </c>
      <c r="DD155" s="4" t="str">
        <f t="shared" si="324"/>
        <v>Slv 17</v>
      </c>
      <c r="DE155" s="4">
        <f>BG148</f>
        <v>1003.5</v>
      </c>
      <c r="DF155" s="54">
        <f>BC148</f>
        <v>1.8</v>
      </c>
      <c r="DG155" s="54">
        <f>BD148</f>
        <v>11.9</v>
      </c>
      <c r="DH155" s="54">
        <f>BE148</f>
        <v>12</v>
      </c>
      <c r="DI155" s="54">
        <f>BF148</f>
        <v>41</v>
      </c>
      <c r="DJ155" s="85">
        <f>IF(DS155="SLU",BB157,BB158)</f>
        <v>1</v>
      </c>
      <c r="DK155" s="85">
        <f>IF(DS155="SLU",BB159,BB160)</f>
        <v>1</v>
      </c>
      <c r="DL155" s="85">
        <f>IF(DS155="SLU",BB161,BB162)</f>
        <v>1</v>
      </c>
      <c r="DM155" s="8">
        <f t="shared" si="325"/>
        <v>8870.35</v>
      </c>
      <c r="DN155" s="8">
        <f t="shared" si="326"/>
        <v>-4.1399999999999997</v>
      </c>
      <c r="DO155" s="8">
        <f t="shared" si="327"/>
        <v>-130.56200000000001</v>
      </c>
      <c r="DP155" s="8">
        <f t="shared" si="328"/>
        <v>-14.09</v>
      </c>
      <c r="DQ155" s="8">
        <f t="shared" si="329"/>
        <v>16.287999999999997</v>
      </c>
      <c r="DR155" s="8">
        <f t="shared" si="330"/>
        <v>0</v>
      </c>
      <c r="DS155" s="4" t="str">
        <f t="shared" si="331"/>
        <v>SLV</v>
      </c>
      <c r="DV155" s="4">
        <f t="shared" si="332"/>
        <v>8</v>
      </c>
      <c r="DW155" s="4" t="str">
        <f t="shared" si="333"/>
        <v>28_Slv 17</v>
      </c>
      <c r="DX155" s="4">
        <f t="shared" si="334"/>
        <v>8</v>
      </c>
      <c r="DY155" s="4" t="str">
        <f t="shared" si="335"/>
        <v>Plinto_01</v>
      </c>
      <c r="DZ155" s="4">
        <f t="shared" si="336"/>
        <v>28</v>
      </c>
      <c r="EA155" s="4" t="str">
        <f t="shared" si="337"/>
        <v>Slv 17</v>
      </c>
      <c r="EB155" s="83">
        <f>DM155*$BB$163</f>
        <v>8870.35</v>
      </c>
      <c r="EC155" s="83">
        <f>DN155*BB163</f>
        <v>-4.1399999999999997</v>
      </c>
      <c r="ED155" s="83">
        <f>DO155*BB163</f>
        <v>-130.56200000000001</v>
      </c>
      <c r="EE155" s="83">
        <f>DP155*BB163</f>
        <v>-14.09</v>
      </c>
      <c r="EF155" s="83">
        <f>DQ155*BB163</f>
        <v>16.287999999999997</v>
      </c>
      <c r="EG155" s="83">
        <f>DR155*BB163</f>
        <v>0</v>
      </c>
    </row>
    <row r="156" spans="9:137" x14ac:dyDescent="0.45">
      <c r="I156" s="17" t="s">
        <v>164</v>
      </c>
      <c r="J156" s="7"/>
      <c r="K156" s="7"/>
      <c r="L156" s="7"/>
      <c r="M156" s="7"/>
      <c r="N156" s="7"/>
      <c r="O156" s="7"/>
      <c r="Q156" s="42">
        <v>9</v>
      </c>
      <c r="R156" s="82" t="str">
        <f>I148</f>
        <v>Plinto_01</v>
      </c>
      <c r="S156" s="42">
        <v>28</v>
      </c>
      <c r="T156" s="42" t="s">
        <v>99</v>
      </c>
      <c r="U156" s="42">
        <v>-6886.95</v>
      </c>
      <c r="V156" s="42">
        <v>-5.33</v>
      </c>
      <c r="W156" s="42">
        <v>-2.87</v>
      </c>
      <c r="X156" s="42">
        <v>0</v>
      </c>
      <c r="Y156" s="42">
        <v>45.87</v>
      </c>
      <c r="Z156" s="42">
        <v>122.85</v>
      </c>
      <c r="AB156" s="82" t="str">
        <f t="shared" si="338"/>
        <v>Slv 5</v>
      </c>
      <c r="AC156" s="42" t="s">
        <v>14</v>
      </c>
      <c r="AO156" s="36">
        <f t="shared" si="289"/>
        <v>9</v>
      </c>
      <c r="AP156" s="35" t="str">
        <f t="shared" si="290"/>
        <v>28_Slv 5</v>
      </c>
      <c r="AQ156" s="36">
        <f t="shared" si="291"/>
        <v>8870.35</v>
      </c>
      <c r="AR156" s="36">
        <f t="shared" si="292"/>
        <v>2.87</v>
      </c>
      <c r="AS156" s="36">
        <f t="shared" si="293"/>
        <v>51.036000000000001</v>
      </c>
      <c r="AT156" s="36">
        <f t="shared" si="294"/>
        <v>5.33</v>
      </c>
      <c r="AU156" s="36">
        <f t="shared" si="295"/>
        <v>-113.256</v>
      </c>
      <c r="AV156" s="36">
        <f t="shared" si="296"/>
        <v>0</v>
      </c>
      <c r="AW156" s="43">
        <f t="shared" si="339"/>
        <v>1</v>
      </c>
      <c r="BA156" s="17" t="s">
        <v>164</v>
      </c>
      <c r="BB156" s="7"/>
      <c r="BC156" s="7"/>
      <c r="BD156" s="7"/>
      <c r="BE156" s="7"/>
      <c r="BI156" s="4">
        <f t="shared" si="340"/>
        <v>9</v>
      </c>
      <c r="BJ156" s="8" t="str">
        <f t="shared" si="298"/>
        <v>28_Slv 5</v>
      </c>
      <c r="BK156" s="11">
        <f t="shared" si="299"/>
        <v>9</v>
      </c>
      <c r="BL156" s="11" t="str">
        <f t="shared" si="300"/>
        <v>Plinto_01</v>
      </c>
      <c r="BM156" s="11">
        <f t="shared" si="301"/>
        <v>28</v>
      </c>
      <c r="BN156" s="11" t="str">
        <f t="shared" si="302"/>
        <v>Slv 5</v>
      </c>
      <c r="BO156" s="11">
        <f t="shared" si="303"/>
        <v>-6886.95</v>
      </c>
      <c r="BP156" s="11">
        <f t="shared" si="304"/>
        <v>-5.33</v>
      </c>
      <c r="BQ156" s="11">
        <f t="shared" si="305"/>
        <v>-2.87</v>
      </c>
      <c r="BR156" s="11">
        <f t="shared" si="306"/>
        <v>0</v>
      </c>
      <c r="BS156" s="11">
        <f t="shared" si="307"/>
        <v>45.87</v>
      </c>
      <c r="BT156" s="11">
        <f t="shared" si="308"/>
        <v>122.85</v>
      </c>
      <c r="BU156" s="10" t="str">
        <f t="shared" si="309"/>
        <v>SLV</v>
      </c>
      <c r="BW156" s="7" t="str">
        <f t="shared" si="310"/>
        <v>Slv 5</v>
      </c>
      <c r="BX156" s="7" t="str">
        <f t="shared" si="311"/>
        <v>SLV</v>
      </c>
      <c r="CA156" s="17" t="s">
        <v>185</v>
      </c>
      <c r="CJ156" s="4">
        <f t="shared" si="312"/>
        <v>9</v>
      </c>
      <c r="CK156" s="4" t="str">
        <f t="shared" si="313"/>
        <v>28_Slv 5</v>
      </c>
      <c r="CL156" s="4">
        <f t="shared" si="314"/>
        <v>9</v>
      </c>
      <c r="CM156" s="4" t="str">
        <f t="shared" si="315"/>
        <v>Plinto_01</v>
      </c>
      <c r="CN156" s="4">
        <f t="shared" si="316"/>
        <v>28</v>
      </c>
      <c r="CO156" s="4" t="str">
        <f t="shared" si="317"/>
        <v>Slv 5</v>
      </c>
      <c r="CP156" s="84">
        <f>INDEX(BO148:BT339,MATCH(CK156,BJ148:BJ339,0),MATCH(CK143,BO147:BT147,0))*CK142</f>
        <v>6886.95</v>
      </c>
      <c r="CQ156" s="84">
        <f>INDEX(BP148:BU339,MATCH(CL156,BK148:BK339,0),MATCH(CL143,BP147:BU147,0))*CL142</f>
        <v>2.87</v>
      </c>
      <c r="CR156" s="84">
        <f>INDEX(BO148:BT339,MATCH(CK156,BJ148:$BJ339,0),MATCH(CM143,BO147:BT147,0))*CM142</f>
        <v>45.87</v>
      </c>
      <c r="CS156" s="84">
        <f>INDEX(BO148:BT339,MATCH(CK156,BJ148:BJ339,0),MATCH(CN143,BO147:BT147,0))*CN142</f>
        <v>5.33</v>
      </c>
      <c r="CT156" s="84">
        <f>INDEX(BO148:BT339,MATCH(CK156,BJ148:BJ339,0),MATCH(CO143,BO147:BT147,0))*CO142</f>
        <v>-122.85</v>
      </c>
      <c r="CU156" s="84">
        <f>INDEX(BO148:BT339,MATCH(CK156,BJ148:BJ339,0),MATCH(CP143,BO147:BT147,0))*CP142</f>
        <v>0</v>
      </c>
      <c r="CV156" s="4" t="str">
        <f t="shared" si="318"/>
        <v>SLV</v>
      </c>
      <c r="CY156" s="4">
        <f t="shared" si="319"/>
        <v>9</v>
      </c>
      <c r="CZ156" s="4" t="str">
        <f t="shared" si="320"/>
        <v>28_Slv 5</v>
      </c>
      <c r="DA156" s="4">
        <f t="shared" si="321"/>
        <v>9</v>
      </c>
      <c r="DB156" s="4" t="str">
        <f t="shared" si="322"/>
        <v>Plinto_01</v>
      </c>
      <c r="DC156" s="4">
        <f t="shared" si="323"/>
        <v>28</v>
      </c>
      <c r="DD156" s="4" t="str">
        <f t="shared" si="324"/>
        <v>Slv 5</v>
      </c>
      <c r="DE156" s="4">
        <f>BG148</f>
        <v>1003.5</v>
      </c>
      <c r="DF156" s="54">
        <f>BC148</f>
        <v>1.8</v>
      </c>
      <c r="DG156" s="54">
        <f>BD148</f>
        <v>11.9</v>
      </c>
      <c r="DH156" s="54">
        <f>BE148</f>
        <v>12</v>
      </c>
      <c r="DI156" s="54">
        <f>BF148</f>
        <v>41</v>
      </c>
      <c r="DJ156" s="85">
        <f>IF(DS156="SLU",BB157,BB158)</f>
        <v>1</v>
      </c>
      <c r="DK156" s="85">
        <f>IF(DS156="SLU",BB159,BB160)</f>
        <v>1</v>
      </c>
      <c r="DL156" s="85">
        <f>IF(DS156="SLU",BB161,BB162)</f>
        <v>1</v>
      </c>
      <c r="DM156" s="8">
        <f t="shared" si="325"/>
        <v>8870.35</v>
      </c>
      <c r="DN156" s="8">
        <f t="shared" si="326"/>
        <v>2.87</v>
      </c>
      <c r="DO156" s="8">
        <f t="shared" si="327"/>
        <v>51.036000000000001</v>
      </c>
      <c r="DP156" s="8">
        <f t="shared" si="328"/>
        <v>5.33</v>
      </c>
      <c r="DQ156" s="8">
        <f t="shared" si="329"/>
        <v>-113.256</v>
      </c>
      <c r="DR156" s="8">
        <f t="shared" si="330"/>
        <v>0</v>
      </c>
      <c r="DS156" s="4" t="str">
        <f t="shared" si="331"/>
        <v>SLV</v>
      </c>
      <c r="DV156" s="4">
        <f t="shared" si="332"/>
        <v>9</v>
      </c>
      <c r="DW156" s="4" t="str">
        <f t="shared" si="333"/>
        <v>28_Slv 5</v>
      </c>
      <c r="DX156" s="4">
        <f t="shared" si="334"/>
        <v>9</v>
      </c>
      <c r="DY156" s="4" t="str">
        <f t="shared" si="335"/>
        <v>Plinto_01</v>
      </c>
      <c r="DZ156" s="4">
        <f t="shared" si="336"/>
        <v>28</v>
      </c>
      <c r="EA156" s="4" t="str">
        <f t="shared" si="337"/>
        <v>Slv 5</v>
      </c>
      <c r="EB156" s="83">
        <f>DM156*$BB$163</f>
        <v>8870.35</v>
      </c>
      <c r="EC156" s="83">
        <f>DN156*BB163</f>
        <v>2.87</v>
      </c>
      <c r="ED156" s="83">
        <f>DO156*BB163</f>
        <v>51.036000000000001</v>
      </c>
      <c r="EE156" s="83">
        <f>DP156*BB163</f>
        <v>5.33</v>
      </c>
      <c r="EF156" s="83">
        <f>DQ156*BB163</f>
        <v>-113.256</v>
      </c>
      <c r="EG156" s="83">
        <f>DR156*BB163</f>
        <v>0</v>
      </c>
    </row>
    <row r="157" spans="9:137" ht="15.6" x14ac:dyDescent="0.45">
      <c r="I157" s="13" t="s">
        <v>13</v>
      </c>
      <c r="J157" s="52">
        <v>1.3</v>
      </c>
      <c r="K157" s="7"/>
      <c r="L157" s="7"/>
      <c r="M157" s="7"/>
      <c r="N157" s="7"/>
      <c r="O157" s="7"/>
      <c r="Q157" s="42">
        <v>10</v>
      </c>
      <c r="R157" s="82" t="str">
        <f>I148</f>
        <v>Plinto_01</v>
      </c>
      <c r="S157" s="42">
        <v>28</v>
      </c>
      <c r="T157" s="42" t="s">
        <v>98</v>
      </c>
      <c r="U157" s="42">
        <v>-6886.95</v>
      </c>
      <c r="V157" s="42">
        <v>5.33</v>
      </c>
      <c r="W157" s="42">
        <v>2.86</v>
      </c>
      <c r="X157" s="42">
        <v>0</v>
      </c>
      <c r="Y157" s="42">
        <v>-45.87</v>
      </c>
      <c r="Z157" s="42">
        <v>-122.44</v>
      </c>
      <c r="AB157" s="82" t="str">
        <f t="shared" si="338"/>
        <v>Slv 21</v>
      </c>
      <c r="AC157" s="42" t="s">
        <v>14</v>
      </c>
      <c r="AO157" s="36">
        <f t="shared" si="289"/>
        <v>10</v>
      </c>
      <c r="AP157" s="35" t="str">
        <f t="shared" si="290"/>
        <v>28_Slv 21</v>
      </c>
      <c r="AQ157" s="36">
        <f t="shared" si="291"/>
        <v>8870.35</v>
      </c>
      <c r="AR157" s="36">
        <f t="shared" si="292"/>
        <v>-2.86</v>
      </c>
      <c r="AS157" s="36">
        <f t="shared" si="293"/>
        <v>-51.018000000000001</v>
      </c>
      <c r="AT157" s="36">
        <f t="shared" si="294"/>
        <v>-5.33</v>
      </c>
      <c r="AU157" s="36">
        <f t="shared" si="295"/>
        <v>112.846</v>
      </c>
      <c r="AV157" s="36">
        <f t="shared" si="296"/>
        <v>0</v>
      </c>
      <c r="AW157" s="43">
        <f t="shared" si="339"/>
        <v>1</v>
      </c>
      <c r="BA157" s="13" t="s">
        <v>13</v>
      </c>
      <c r="BB157" s="12">
        <f t="shared" ref="BB157:BB163" si="342">J157</f>
        <v>1.3</v>
      </c>
      <c r="BC157" s="7"/>
      <c r="BD157" s="7"/>
      <c r="BE157" s="7"/>
      <c r="BI157" s="4">
        <f t="shared" si="340"/>
        <v>10</v>
      </c>
      <c r="BJ157" s="8" t="str">
        <f t="shared" si="298"/>
        <v>28_Slv 21</v>
      </c>
      <c r="BK157" s="11">
        <f t="shared" si="299"/>
        <v>10</v>
      </c>
      <c r="BL157" s="11" t="str">
        <f t="shared" si="300"/>
        <v>Plinto_01</v>
      </c>
      <c r="BM157" s="11">
        <f t="shared" si="301"/>
        <v>28</v>
      </c>
      <c r="BN157" s="11" t="str">
        <f t="shared" si="302"/>
        <v>Slv 21</v>
      </c>
      <c r="BO157" s="11">
        <f t="shared" si="303"/>
        <v>-6886.95</v>
      </c>
      <c r="BP157" s="11">
        <f t="shared" si="304"/>
        <v>5.33</v>
      </c>
      <c r="BQ157" s="11">
        <f t="shared" si="305"/>
        <v>2.86</v>
      </c>
      <c r="BR157" s="11">
        <f t="shared" si="306"/>
        <v>0</v>
      </c>
      <c r="BS157" s="11">
        <f t="shared" si="307"/>
        <v>-45.87</v>
      </c>
      <c r="BT157" s="11">
        <f t="shared" si="308"/>
        <v>-122.44</v>
      </c>
      <c r="BU157" s="10" t="str">
        <f t="shared" si="309"/>
        <v>SLV</v>
      </c>
      <c r="BW157" s="7" t="str">
        <f t="shared" si="310"/>
        <v>Slv 21</v>
      </c>
      <c r="BX157" s="7" t="str">
        <f t="shared" si="311"/>
        <v>SLV</v>
      </c>
      <c r="CA157" s="9" t="s">
        <v>12</v>
      </c>
      <c r="CB157" s="16" t="s">
        <v>11</v>
      </c>
      <c r="CC157" s="16" t="s">
        <v>10</v>
      </c>
      <c r="CD157" s="16" t="s">
        <v>9</v>
      </c>
      <c r="CE157" s="16" t="s">
        <v>8</v>
      </c>
      <c r="CF157" s="16" t="s">
        <v>7</v>
      </c>
      <c r="CG157" s="16" t="s">
        <v>6</v>
      </c>
      <c r="CJ157" s="4">
        <f t="shared" si="312"/>
        <v>10</v>
      </c>
      <c r="CK157" s="4" t="str">
        <f t="shared" si="313"/>
        <v>28_Slv 21</v>
      </c>
      <c r="CL157" s="4">
        <f t="shared" si="314"/>
        <v>10</v>
      </c>
      <c r="CM157" s="4" t="str">
        <f t="shared" si="315"/>
        <v>Plinto_01</v>
      </c>
      <c r="CN157" s="4">
        <f t="shared" si="316"/>
        <v>28</v>
      </c>
      <c r="CO157" s="4" t="str">
        <f t="shared" si="317"/>
        <v>Slv 21</v>
      </c>
      <c r="CP157" s="84">
        <f>INDEX(BO148:BT339,MATCH(CK157,BJ148:BJ339,0),MATCH(CK143,BO147:BT147,0))*CK142</f>
        <v>6886.95</v>
      </c>
      <c r="CQ157" s="84">
        <f>INDEX(BP148:BU339,MATCH(CL157,BK148:BK339,0),MATCH(CL143,BP147:BU147,0))*CL142</f>
        <v>-2.86</v>
      </c>
      <c r="CR157" s="84">
        <f>INDEX(BO148:BT339,MATCH(CK157,BJ148:$BJ339,0),MATCH(CM143,BO147:BT147,0))*CM142</f>
        <v>-45.87</v>
      </c>
      <c r="CS157" s="84">
        <f>INDEX(BO148:BT339,MATCH(CK157,BJ148:BJ339,0),MATCH(CN143,BO147:BT147,0))*CN142</f>
        <v>-5.33</v>
      </c>
      <c r="CT157" s="84">
        <f>INDEX(BO148:BT339,MATCH(CK157,BJ148:BJ339,0),MATCH(CO143,BO147:BT147,0))*CO142</f>
        <v>122.44</v>
      </c>
      <c r="CU157" s="84">
        <f>INDEX(BO148:BT339,MATCH(CK157,BJ148:BJ339,0),MATCH(CP143,BO147:BT147,0))*CP142</f>
        <v>0</v>
      </c>
      <c r="CV157" s="4" t="str">
        <f t="shared" si="318"/>
        <v>SLV</v>
      </c>
      <c r="CY157" s="4">
        <f t="shared" si="319"/>
        <v>10</v>
      </c>
      <c r="CZ157" s="4" t="str">
        <f t="shared" si="320"/>
        <v>28_Slv 21</v>
      </c>
      <c r="DA157" s="4">
        <f t="shared" si="321"/>
        <v>10</v>
      </c>
      <c r="DB157" s="4" t="str">
        <f t="shared" si="322"/>
        <v>Plinto_01</v>
      </c>
      <c r="DC157" s="4">
        <f t="shared" si="323"/>
        <v>28</v>
      </c>
      <c r="DD157" s="4" t="str">
        <f t="shared" si="324"/>
        <v>Slv 21</v>
      </c>
      <c r="DE157" s="4">
        <f>BG148</f>
        <v>1003.5</v>
      </c>
      <c r="DF157" s="54">
        <f>BC148</f>
        <v>1.8</v>
      </c>
      <c r="DG157" s="54">
        <f>BD148</f>
        <v>11.9</v>
      </c>
      <c r="DH157" s="54">
        <f>BE148</f>
        <v>12</v>
      </c>
      <c r="DI157" s="54">
        <f>BF148</f>
        <v>41</v>
      </c>
      <c r="DJ157" s="85">
        <f>IF(DS157="SLU",BB157,BB158)</f>
        <v>1</v>
      </c>
      <c r="DK157" s="85">
        <f>IF(DS157="SLU",BB159,BB160)</f>
        <v>1</v>
      </c>
      <c r="DL157" s="85">
        <f>IF(DS157="SLU",BB161,BB162)</f>
        <v>1</v>
      </c>
      <c r="DM157" s="8">
        <f t="shared" si="325"/>
        <v>8870.35</v>
      </c>
      <c r="DN157" s="8">
        <f t="shared" si="326"/>
        <v>-2.86</v>
      </c>
      <c r="DO157" s="8">
        <f t="shared" si="327"/>
        <v>-51.018000000000001</v>
      </c>
      <c r="DP157" s="8">
        <f t="shared" si="328"/>
        <v>-5.33</v>
      </c>
      <c r="DQ157" s="8">
        <f t="shared" si="329"/>
        <v>112.846</v>
      </c>
      <c r="DR157" s="8">
        <f t="shared" si="330"/>
        <v>0</v>
      </c>
      <c r="DS157" s="4" t="str">
        <f t="shared" si="331"/>
        <v>SLV</v>
      </c>
      <c r="DV157" s="4">
        <f t="shared" si="332"/>
        <v>10</v>
      </c>
      <c r="DW157" s="4" t="str">
        <f t="shared" si="333"/>
        <v>28_Slv 21</v>
      </c>
      <c r="DX157" s="4">
        <f t="shared" si="334"/>
        <v>10</v>
      </c>
      <c r="DY157" s="4" t="str">
        <f t="shared" si="335"/>
        <v>Plinto_01</v>
      </c>
      <c r="DZ157" s="4">
        <f t="shared" si="336"/>
        <v>28</v>
      </c>
      <c r="EA157" s="4" t="str">
        <f t="shared" si="337"/>
        <v>Slv 21</v>
      </c>
      <c r="EB157" s="83">
        <f>DM157*$BB$163</f>
        <v>8870.35</v>
      </c>
      <c r="EC157" s="83">
        <f>DN157*BB163</f>
        <v>-2.86</v>
      </c>
      <c r="ED157" s="83">
        <f>DO157*BB163</f>
        <v>-51.018000000000001</v>
      </c>
      <c r="EE157" s="83">
        <f>DP157*BB163</f>
        <v>-5.33</v>
      </c>
      <c r="EF157" s="83">
        <f>DQ157*BB163</f>
        <v>112.846</v>
      </c>
      <c r="EG157" s="83">
        <f>DR157*BB163</f>
        <v>0</v>
      </c>
    </row>
    <row r="158" spans="9:137" ht="15.6" x14ac:dyDescent="0.45">
      <c r="I158" s="13" t="s">
        <v>5</v>
      </c>
      <c r="J158" s="52">
        <v>1</v>
      </c>
      <c r="K158" s="7"/>
      <c r="L158" s="7"/>
      <c r="M158" s="7"/>
      <c r="N158" s="7"/>
      <c r="O158" s="7"/>
      <c r="Q158" s="42">
        <v>11</v>
      </c>
      <c r="R158" s="82" t="str">
        <f>I148</f>
        <v>Plinto_01</v>
      </c>
      <c r="S158" s="42">
        <v>28</v>
      </c>
      <c r="T158" s="42" t="s">
        <v>116</v>
      </c>
      <c r="U158" s="42">
        <v>-6886.95</v>
      </c>
      <c r="V158" s="42">
        <v>5.33</v>
      </c>
      <c r="W158" s="42">
        <v>2.86</v>
      </c>
      <c r="X158" s="42">
        <v>0</v>
      </c>
      <c r="Y158" s="42">
        <v>-45.87</v>
      </c>
      <c r="Z158" s="42">
        <v>-122.44</v>
      </c>
      <c r="AB158" s="82" t="str">
        <f t="shared" si="338"/>
        <v>Slv 22</v>
      </c>
      <c r="AC158" s="42" t="s">
        <v>14</v>
      </c>
      <c r="AO158" s="36">
        <f t="shared" si="289"/>
        <v>11</v>
      </c>
      <c r="AP158" s="35" t="str">
        <f t="shared" si="290"/>
        <v>28_Slv 22</v>
      </c>
      <c r="AQ158" s="36">
        <f t="shared" si="291"/>
        <v>8870.35</v>
      </c>
      <c r="AR158" s="36">
        <f t="shared" si="292"/>
        <v>-2.86</v>
      </c>
      <c r="AS158" s="36">
        <f t="shared" si="293"/>
        <v>-51.018000000000001</v>
      </c>
      <c r="AT158" s="36">
        <f t="shared" si="294"/>
        <v>-5.33</v>
      </c>
      <c r="AU158" s="36">
        <f t="shared" si="295"/>
        <v>112.846</v>
      </c>
      <c r="AV158" s="36">
        <f t="shared" si="296"/>
        <v>0</v>
      </c>
      <c r="AW158" s="43">
        <f t="shared" si="339"/>
        <v>1</v>
      </c>
      <c r="BA158" s="13" t="s">
        <v>5</v>
      </c>
      <c r="BB158" s="12">
        <f t="shared" si="342"/>
        <v>1</v>
      </c>
      <c r="BC158" s="7"/>
      <c r="BD158" s="7"/>
      <c r="BE158" s="7"/>
      <c r="BI158" s="4">
        <f t="shared" si="340"/>
        <v>11</v>
      </c>
      <c r="BJ158" s="8" t="str">
        <f t="shared" si="298"/>
        <v>28_Slv 22</v>
      </c>
      <c r="BK158" s="11">
        <f t="shared" si="299"/>
        <v>11</v>
      </c>
      <c r="BL158" s="11" t="str">
        <f t="shared" si="300"/>
        <v>Plinto_01</v>
      </c>
      <c r="BM158" s="11">
        <f t="shared" si="301"/>
        <v>28</v>
      </c>
      <c r="BN158" s="11" t="str">
        <f t="shared" si="302"/>
        <v>Slv 22</v>
      </c>
      <c r="BO158" s="11">
        <f t="shared" si="303"/>
        <v>-6886.95</v>
      </c>
      <c r="BP158" s="11">
        <f t="shared" si="304"/>
        <v>5.33</v>
      </c>
      <c r="BQ158" s="11">
        <f t="shared" si="305"/>
        <v>2.86</v>
      </c>
      <c r="BR158" s="11">
        <f t="shared" si="306"/>
        <v>0</v>
      </c>
      <c r="BS158" s="11">
        <f t="shared" si="307"/>
        <v>-45.87</v>
      </c>
      <c r="BT158" s="11">
        <f t="shared" si="308"/>
        <v>-122.44</v>
      </c>
      <c r="BU158" s="10" t="str">
        <f t="shared" si="309"/>
        <v>SLV</v>
      </c>
      <c r="BW158" s="7" t="str">
        <f t="shared" si="310"/>
        <v>Slv 22</v>
      </c>
      <c r="BX158" s="7" t="str">
        <f t="shared" si="311"/>
        <v>SLV</v>
      </c>
      <c r="CA158" s="9"/>
      <c r="CB158" s="84">
        <f>IF(BJ142="GSA",CB147,IF(BJ142="MIDAS",CB152))</f>
        <v>-1</v>
      </c>
      <c r="CC158" s="84">
        <f>IF(BJ142="GSA",CC147,IF(BJ142="MIDAS",CC152))</f>
        <v>-1</v>
      </c>
      <c r="CD158" s="84">
        <f>IF(BJ142="GSA",CD147,IF(BJ142="MIDAS",CD152))</f>
        <v>1</v>
      </c>
      <c r="CE158" s="84">
        <f>IF(BJ142="GSA",CE147,IF(BJ142="MIDAS",CE152))</f>
        <v>-1</v>
      </c>
      <c r="CF158" s="84">
        <f>IF(BJ142="GSA",CF147,IF(BJ142="MIDAS",CF152))</f>
        <v>-1</v>
      </c>
      <c r="CG158" s="84">
        <f>IF(BJ142="GSA",CG147,IF(BJ142="MIDAS",CG152))</f>
        <v>-1</v>
      </c>
      <c r="CJ158" s="4">
        <f t="shared" si="312"/>
        <v>11</v>
      </c>
      <c r="CK158" s="4" t="str">
        <f t="shared" si="313"/>
        <v>28_Slv 22</v>
      </c>
      <c r="CL158" s="4">
        <f t="shared" si="314"/>
        <v>11</v>
      </c>
      <c r="CM158" s="4" t="str">
        <f t="shared" si="315"/>
        <v>Plinto_01</v>
      </c>
      <c r="CN158" s="4">
        <f t="shared" si="316"/>
        <v>28</v>
      </c>
      <c r="CO158" s="4" t="str">
        <f t="shared" si="317"/>
        <v>Slv 22</v>
      </c>
      <c r="CP158" s="84">
        <f>INDEX(BO148:BT339,MATCH(CK158,BJ148:BJ339,0),MATCH(CK143,BO147:BT147,0))*CK142</f>
        <v>6886.95</v>
      </c>
      <c r="CQ158" s="84">
        <f>INDEX(BP148:BU339,MATCH(CL158,BK148:BK339,0),MATCH(CL143,BP147:BU147,0))*CL142</f>
        <v>-2.86</v>
      </c>
      <c r="CR158" s="84">
        <f>INDEX(BO148:BT339,MATCH(CK158,BJ148:$BJ339,0),MATCH(CM143,BO147:BT147,0))*CM142</f>
        <v>-45.87</v>
      </c>
      <c r="CS158" s="84">
        <f>INDEX(BO148:BT339,MATCH(CK158,BJ148:BJ339,0),MATCH(CN143,BO147:BT147,0))*CN142</f>
        <v>-5.33</v>
      </c>
      <c r="CT158" s="84">
        <f>INDEX(BO148:BT339,MATCH(CK158,BJ148:BJ339,0),MATCH(CO143,BO147:BT147,0))*CO142</f>
        <v>122.44</v>
      </c>
      <c r="CU158" s="84">
        <f>INDEX(BO148:BT339,MATCH(CK158,BJ148:BJ339,0),MATCH(CP143,BO147:BT147,0))*CP142</f>
        <v>0</v>
      </c>
      <c r="CV158" s="4" t="str">
        <f t="shared" si="318"/>
        <v>SLV</v>
      </c>
      <c r="CY158" s="4">
        <f t="shared" si="319"/>
        <v>11</v>
      </c>
      <c r="CZ158" s="4" t="str">
        <f t="shared" si="320"/>
        <v>28_Slv 22</v>
      </c>
      <c r="DA158" s="4">
        <f t="shared" si="321"/>
        <v>11</v>
      </c>
      <c r="DB158" s="4" t="str">
        <f t="shared" si="322"/>
        <v>Plinto_01</v>
      </c>
      <c r="DC158" s="4">
        <f t="shared" si="323"/>
        <v>28</v>
      </c>
      <c r="DD158" s="4" t="str">
        <f t="shared" si="324"/>
        <v>Slv 22</v>
      </c>
      <c r="DE158" s="4">
        <f>BG148</f>
        <v>1003.5</v>
      </c>
      <c r="DF158" s="54">
        <f>BC148</f>
        <v>1.8</v>
      </c>
      <c r="DG158" s="54">
        <f>BD148</f>
        <v>11.9</v>
      </c>
      <c r="DH158" s="54">
        <f>BE148</f>
        <v>12</v>
      </c>
      <c r="DI158" s="54">
        <f>BF148</f>
        <v>41</v>
      </c>
      <c r="DJ158" s="85">
        <f>IF(DS158="SLU",BB157,BB158)</f>
        <v>1</v>
      </c>
      <c r="DK158" s="85">
        <f>IF(DS158="SLU",BB159,BB160)</f>
        <v>1</v>
      </c>
      <c r="DL158" s="85">
        <f>IF(DS158="SLU",BB161,BB162)</f>
        <v>1</v>
      </c>
      <c r="DM158" s="8">
        <f t="shared" si="325"/>
        <v>8870.35</v>
      </c>
      <c r="DN158" s="8">
        <f t="shared" si="326"/>
        <v>-2.86</v>
      </c>
      <c r="DO158" s="8">
        <f t="shared" si="327"/>
        <v>-51.018000000000001</v>
      </c>
      <c r="DP158" s="8">
        <f t="shared" si="328"/>
        <v>-5.33</v>
      </c>
      <c r="DQ158" s="8">
        <f t="shared" si="329"/>
        <v>112.846</v>
      </c>
      <c r="DR158" s="8">
        <f t="shared" si="330"/>
        <v>0</v>
      </c>
      <c r="DS158" s="4" t="str">
        <f t="shared" si="331"/>
        <v>SLV</v>
      </c>
      <c r="DV158" s="4">
        <f t="shared" si="332"/>
        <v>11</v>
      </c>
      <c r="DW158" s="4" t="str">
        <f t="shared" si="333"/>
        <v>28_Slv 22</v>
      </c>
      <c r="DX158" s="4">
        <f t="shared" si="334"/>
        <v>11</v>
      </c>
      <c r="DY158" s="4" t="str">
        <f t="shared" si="335"/>
        <v>Plinto_01</v>
      </c>
      <c r="DZ158" s="4">
        <f t="shared" si="336"/>
        <v>28</v>
      </c>
      <c r="EA158" s="4" t="str">
        <f t="shared" si="337"/>
        <v>Slv 22</v>
      </c>
      <c r="EB158" s="83">
        <f>DM158*$BB$163</f>
        <v>8870.35</v>
      </c>
      <c r="EC158" s="83">
        <f>DN158*BB163</f>
        <v>-2.86</v>
      </c>
      <c r="ED158" s="83">
        <f>DO158*BB163</f>
        <v>-51.018000000000001</v>
      </c>
      <c r="EE158" s="83">
        <f>DP158*BB163</f>
        <v>-5.33</v>
      </c>
      <c r="EF158" s="83">
        <f>DQ158*BB163</f>
        <v>112.846</v>
      </c>
      <c r="EG158" s="83">
        <f>DR158*BB163</f>
        <v>0</v>
      </c>
    </row>
    <row r="159" spans="9:137" ht="15.6" x14ac:dyDescent="0.45">
      <c r="I159" s="13" t="s">
        <v>97</v>
      </c>
      <c r="J159" s="53">
        <v>1.3</v>
      </c>
      <c r="K159" s="7"/>
      <c r="L159" s="7"/>
      <c r="M159" s="7"/>
      <c r="N159" s="7"/>
      <c r="O159" s="7"/>
      <c r="Q159" s="42">
        <v>12</v>
      </c>
      <c r="R159" s="82" t="str">
        <f>I148</f>
        <v>Plinto_01</v>
      </c>
      <c r="S159" s="42">
        <v>28</v>
      </c>
      <c r="T159" s="42" t="s">
        <v>117</v>
      </c>
      <c r="U159" s="42">
        <v>-6886.95</v>
      </c>
      <c r="V159" s="42">
        <v>5.33</v>
      </c>
      <c r="W159" s="42">
        <v>2.86</v>
      </c>
      <c r="X159" s="42">
        <v>0</v>
      </c>
      <c r="Y159" s="42">
        <v>-45.87</v>
      </c>
      <c r="Z159" s="42">
        <v>-122.44</v>
      </c>
      <c r="AB159" s="82" t="str">
        <f t="shared" si="338"/>
        <v>Slv 23</v>
      </c>
      <c r="AC159" s="42" t="s">
        <v>14</v>
      </c>
      <c r="AO159" s="36">
        <f t="shared" si="289"/>
        <v>12</v>
      </c>
      <c r="AP159" s="35" t="str">
        <f t="shared" si="290"/>
        <v>28_Slv 23</v>
      </c>
      <c r="AQ159" s="36">
        <f t="shared" si="291"/>
        <v>8870.35</v>
      </c>
      <c r="AR159" s="36">
        <f t="shared" si="292"/>
        <v>-2.86</v>
      </c>
      <c r="AS159" s="36">
        <f t="shared" si="293"/>
        <v>-51.018000000000001</v>
      </c>
      <c r="AT159" s="36">
        <f t="shared" si="294"/>
        <v>-5.33</v>
      </c>
      <c r="AU159" s="36">
        <f t="shared" si="295"/>
        <v>112.846</v>
      </c>
      <c r="AV159" s="36">
        <f t="shared" si="296"/>
        <v>0</v>
      </c>
      <c r="AW159" s="43">
        <f t="shared" si="339"/>
        <v>1</v>
      </c>
      <c r="BA159" s="13" t="s">
        <v>97</v>
      </c>
      <c r="BB159" s="12">
        <f t="shared" si="342"/>
        <v>1.3</v>
      </c>
      <c r="BC159" s="7"/>
      <c r="BD159" s="7"/>
      <c r="BE159" s="7"/>
      <c r="BI159" s="4">
        <f t="shared" si="340"/>
        <v>12</v>
      </c>
      <c r="BJ159" s="8" t="str">
        <f t="shared" si="298"/>
        <v>28_Slv 23</v>
      </c>
      <c r="BK159" s="11">
        <f t="shared" si="299"/>
        <v>12</v>
      </c>
      <c r="BL159" s="11" t="str">
        <f t="shared" si="300"/>
        <v>Plinto_01</v>
      </c>
      <c r="BM159" s="11">
        <f t="shared" si="301"/>
        <v>28</v>
      </c>
      <c r="BN159" s="11" t="str">
        <f t="shared" si="302"/>
        <v>Slv 23</v>
      </c>
      <c r="BO159" s="11">
        <f t="shared" si="303"/>
        <v>-6886.95</v>
      </c>
      <c r="BP159" s="11">
        <f t="shared" si="304"/>
        <v>5.33</v>
      </c>
      <c r="BQ159" s="11">
        <f t="shared" si="305"/>
        <v>2.86</v>
      </c>
      <c r="BR159" s="11">
        <f t="shared" si="306"/>
        <v>0</v>
      </c>
      <c r="BS159" s="11">
        <f t="shared" si="307"/>
        <v>-45.87</v>
      </c>
      <c r="BT159" s="11">
        <f t="shared" si="308"/>
        <v>-122.44</v>
      </c>
      <c r="BU159" s="10" t="str">
        <f t="shared" si="309"/>
        <v>SLV</v>
      </c>
      <c r="BW159" s="7" t="str">
        <f t="shared" si="310"/>
        <v>Slv 23</v>
      </c>
      <c r="BX159" s="7" t="str">
        <f t="shared" si="311"/>
        <v>SLV</v>
      </c>
      <c r="CA159" s="9" t="s">
        <v>3</v>
      </c>
      <c r="CB159" s="84" t="str">
        <f>IF(BJ142="GSA",CB148,IF(BJ142="MIDAS",CB153))</f>
        <v>Fx</v>
      </c>
      <c r="CC159" s="84" t="str">
        <f>IF(BJ142="GSA",CC148,IF(BJ142="MIDAS",CC153))</f>
        <v>Fz</v>
      </c>
      <c r="CD159" s="84" t="str">
        <f>IF(BJ142="GSA",CD148,IF(BJ142="MIDAS",CD153))</f>
        <v>Myy</v>
      </c>
      <c r="CE159" s="84" t="str">
        <f>IF(BJ142="GSA",CE148,IF(BJ142="MIDAS",CE153))</f>
        <v>Fy</v>
      </c>
      <c r="CF159" s="84" t="str">
        <f>IF(BJ142="GSA",CF148,IF(BJ142="MIDAS",CF153))</f>
        <v>Mzz</v>
      </c>
      <c r="CG159" s="84" t="str">
        <f>IF(BJ142="GSA",CG148,IF(BJ142="MIDAS",CG153))</f>
        <v>Mxx</v>
      </c>
      <c r="CJ159" s="4">
        <f t="shared" si="312"/>
        <v>12</v>
      </c>
      <c r="CK159" s="4" t="str">
        <f t="shared" si="313"/>
        <v>28_Slv 23</v>
      </c>
      <c r="CL159" s="4">
        <f t="shared" si="314"/>
        <v>12</v>
      </c>
      <c r="CM159" s="4" t="str">
        <f t="shared" si="315"/>
        <v>Plinto_01</v>
      </c>
      <c r="CN159" s="4">
        <f t="shared" si="316"/>
        <v>28</v>
      </c>
      <c r="CO159" s="4" t="str">
        <f t="shared" si="317"/>
        <v>Slv 23</v>
      </c>
      <c r="CP159" s="84">
        <f>INDEX(BO148:BT339,MATCH(CK159,BJ148:BJ339,0),MATCH(CK143,BO147:BT147,0))*CK142</f>
        <v>6886.95</v>
      </c>
      <c r="CQ159" s="84">
        <f>INDEX(BP148:BU339,MATCH(CL159,BK148:BK339,0),MATCH(CL143,BP147:BU147,0))*CL142</f>
        <v>-2.86</v>
      </c>
      <c r="CR159" s="84">
        <f>INDEX(BO148:BT339,MATCH(CK159,BJ148:$BJ339,0),MATCH(CM143,BO147:BT147,0))*CM142</f>
        <v>-45.87</v>
      </c>
      <c r="CS159" s="84">
        <f>INDEX(BO148:BT339,MATCH(CK159,BJ148:BJ339,0),MATCH(CN143,BO147:BT147,0))*CN142</f>
        <v>-5.33</v>
      </c>
      <c r="CT159" s="84">
        <f>INDEX(BO148:BT339,MATCH(CK159,BJ148:BJ339,0),MATCH(CO143,BO147:BT147,0))*CO142</f>
        <v>122.44</v>
      </c>
      <c r="CU159" s="84">
        <f>INDEX(BO148:BT339,MATCH(CK159,BJ148:BJ339,0),MATCH(CP143,BO147:BT147,0))*CP142</f>
        <v>0</v>
      </c>
      <c r="CV159" s="4" t="str">
        <f t="shared" si="318"/>
        <v>SLV</v>
      </c>
      <c r="CY159" s="4">
        <f t="shared" si="319"/>
        <v>12</v>
      </c>
      <c r="CZ159" s="4" t="str">
        <f t="shared" si="320"/>
        <v>28_Slv 23</v>
      </c>
      <c r="DA159" s="4">
        <f t="shared" si="321"/>
        <v>12</v>
      </c>
      <c r="DB159" s="4" t="str">
        <f t="shared" si="322"/>
        <v>Plinto_01</v>
      </c>
      <c r="DC159" s="4">
        <f t="shared" si="323"/>
        <v>28</v>
      </c>
      <c r="DD159" s="4" t="str">
        <f t="shared" si="324"/>
        <v>Slv 23</v>
      </c>
      <c r="DE159" s="4">
        <f>BG148</f>
        <v>1003.5</v>
      </c>
      <c r="DF159" s="54">
        <f>BC148</f>
        <v>1.8</v>
      </c>
      <c r="DG159" s="54">
        <f>BD148</f>
        <v>11.9</v>
      </c>
      <c r="DH159" s="54">
        <f>BE148</f>
        <v>12</v>
      </c>
      <c r="DI159" s="54">
        <f>BF148</f>
        <v>41</v>
      </c>
      <c r="DJ159" s="85">
        <f>IF(DS159="SLU",BB157,BB158)</f>
        <v>1</v>
      </c>
      <c r="DK159" s="85">
        <f>IF(DS159="SLU",BB159,BB160)</f>
        <v>1</v>
      </c>
      <c r="DL159" s="85">
        <f>IF(DS159="SLU",BB161,BB162)</f>
        <v>1</v>
      </c>
      <c r="DM159" s="8">
        <f t="shared" si="325"/>
        <v>8870.35</v>
      </c>
      <c r="DN159" s="8">
        <f t="shared" si="326"/>
        <v>-2.86</v>
      </c>
      <c r="DO159" s="8">
        <f t="shared" si="327"/>
        <v>-51.018000000000001</v>
      </c>
      <c r="DP159" s="8">
        <f t="shared" si="328"/>
        <v>-5.33</v>
      </c>
      <c r="DQ159" s="8">
        <f t="shared" si="329"/>
        <v>112.846</v>
      </c>
      <c r="DR159" s="8">
        <f t="shared" si="330"/>
        <v>0</v>
      </c>
      <c r="DS159" s="4" t="str">
        <f t="shared" si="331"/>
        <v>SLV</v>
      </c>
      <c r="DV159" s="4">
        <f t="shared" si="332"/>
        <v>12</v>
      </c>
      <c r="DW159" s="4" t="str">
        <f t="shared" si="333"/>
        <v>28_Slv 23</v>
      </c>
      <c r="DX159" s="4">
        <f t="shared" si="334"/>
        <v>12</v>
      </c>
      <c r="DY159" s="4" t="str">
        <f t="shared" si="335"/>
        <v>Plinto_01</v>
      </c>
      <c r="DZ159" s="4">
        <f t="shared" si="336"/>
        <v>28</v>
      </c>
      <c r="EA159" s="4" t="str">
        <f t="shared" si="337"/>
        <v>Slv 23</v>
      </c>
      <c r="EB159" s="83">
        <f>DM159*$BB$163</f>
        <v>8870.35</v>
      </c>
      <c r="EC159" s="83">
        <f>DN159*BB163</f>
        <v>-2.86</v>
      </c>
      <c r="ED159" s="83">
        <f>DO159*BB163</f>
        <v>-51.018000000000001</v>
      </c>
      <c r="EE159" s="83">
        <f>DP159*BB163</f>
        <v>-5.33</v>
      </c>
      <c r="EF159" s="83">
        <f>DQ159*BB163</f>
        <v>112.846</v>
      </c>
      <c r="EG159" s="83">
        <f>DR159*BB163</f>
        <v>0</v>
      </c>
    </row>
    <row r="160" spans="9:137" x14ac:dyDescent="0.45">
      <c r="I160" s="13" t="s">
        <v>96</v>
      </c>
      <c r="J160" s="52">
        <v>1</v>
      </c>
      <c r="K160" s="7"/>
      <c r="L160" s="7"/>
      <c r="M160" s="7"/>
      <c r="N160" s="7"/>
      <c r="O160" s="7"/>
      <c r="AE160" s="4"/>
      <c r="BA160" s="13" t="s">
        <v>96</v>
      </c>
      <c r="BB160" s="12">
        <f t="shared" si="342"/>
        <v>1</v>
      </c>
      <c r="BC160" s="7"/>
      <c r="BD160" s="7"/>
      <c r="BE160" s="7"/>
      <c r="BU160" s="4"/>
      <c r="BZ160" s="4"/>
      <c r="EB160" s="84"/>
    </row>
    <row r="161" spans="7:139" x14ac:dyDescent="0.45">
      <c r="I161" s="13" t="s">
        <v>95</v>
      </c>
      <c r="J161" s="52">
        <v>1.5</v>
      </c>
      <c r="K161" s="7"/>
      <c r="L161" s="7"/>
      <c r="M161" s="7"/>
      <c r="N161" s="7"/>
      <c r="O161" s="7"/>
      <c r="AE161" s="4"/>
      <c r="BA161" s="13" t="s">
        <v>95</v>
      </c>
      <c r="BB161" s="12">
        <f t="shared" si="342"/>
        <v>1.5</v>
      </c>
      <c r="BC161" s="7"/>
      <c r="BD161" s="7"/>
      <c r="BE161" s="7"/>
      <c r="BU161" s="4"/>
      <c r="BZ161" s="4"/>
    </row>
    <row r="162" spans="7:139" x14ac:dyDescent="0.45">
      <c r="I162" s="13" t="s">
        <v>94</v>
      </c>
      <c r="J162" s="52">
        <v>1</v>
      </c>
      <c r="K162" s="7"/>
      <c r="L162" s="7"/>
      <c r="M162" s="7"/>
      <c r="N162" s="7"/>
      <c r="O162" s="7"/>
      <c r="AE162" s="4"/>
      <c r="AR162" s="35"/>
      <c r="BA162" s="13" t="s">
        <v>94</v>
      </c>
      <c r="BB162" s="12">
        <f t="shared" si="342"/>
        <v>1</v>
      </c>
      <c r="BC162" s="7"/>
      <c r="BD162" s="7"/>
      <c r="BE162" s="7"/>
      <c r="BU162" s="4"/>
      <c r="BZ162" s="4"/>
    </row>
    <row r="163" spans="7:139" x14ac:dyDescent="0.45">
      <c r="I163" s="13" t="s">
        <v>165</v>
      </c>
      <c r="J163" s="52">
        <v>1</v>
      </c>
      <c r="K163" s="7"/>
      <c r="L163" s="7"/>
      <c r="M163" s="7"/>
      <c r="N163" s="7"/>
      <c r="O163" s="7"/>
      <c r="AE163" s="4"/>
      <c r="BA163" s="13" t="s">
        <v>165</v>
      </c>
      <c r="BB163" s="12">
        <f t="shared" si="342"/>
        <v>1</v>
      </c>
      <c r="BC163" s="7"/>
      <c r="BD163" s="7"/>
      <c r="BE163" s="7"/>
      <c r="BU163" s="4"/>
      <c r="BZ163" s="4"/>
    </row>
    <row r="164" spans="7:139" x14ac:dyDescent="0.45">
      <c r="I164" s="7"/>
      <c r="J164" s="7"/>
      <c r="K164" s="7"/>
      <c r="L164" s="7"/>
      <c r="M164" s="7"/>
      <c r="N164" s="7"/>
      <c r="O164" s="7"/>
      <c r="AE164" s="4"/>
      <c r="BA164" s="7"/>
      <c r="BB164" s="7"/>
      <c r="BC164" s="7"/>
      <c r="BD164" s="7"/>
      <c r="BE164" s="7"/>
      <c r="BU164" s="4"/>
      <c r="BZ164" s="4"/>
    </row>
    <row r="165" spans="7:139" x14ac:dyDescent="0.45">
      <c r="I165" s="7"/>
      <c r="J165" s="7"/>
      <c r="K165" s="7"/>
      <c r="L165" s="7"/>
      <c r="M165" s="7"/>
      <c r="N165" s="7"/>
      <c r="O165" s="7"/>
      <c r="AE165" s="4"/>
      <c r="BA165" s="7"/>
      <c r="BB165" s="7"/>
      <c r="BC165" s="7"/>
      <c r="BD165" s="7"/>
      <c r="BE165" s="7"/>
      <c r="BU165" s="4"/>
      <c r="BZ165" s="4"/>
    </row>
    <row r="166" spans="7:139" x14ac:dyDescent="0.45">
      <c r="I166" s="7"/>
      <c r="J166" s="7"/>
      <c r="K166" s="7"/>
      <c r="L166" s="7"/>
      <c r="M166" s="7"/>
      <c r="N166" s="7"/>
      <c r="O166" s="7"/>
      <c r="AE166" s="4"/>
      <c r="BA166" s="7"/>
      <c r="BB166" s="7"/>
      <c r="BC166" s="7"/>
      <c r="BD166" s="7"/>
      <c r="BE166" s="7"/>
      <c r="BU166" s="4"/>
      <c r="BZ166" s="4"/>
    </row>
    <row r="167" spans="7:139" x14ac:dyDescent="0.45">
      <c r="I167" s="70" t="s">
        <v>176</v>
      </c>
      <c r="J167" s="52">
        <v>1</v>
      </c>
      <c r="K167" s="7"/>
      <c r="L167" s="7"/>
      <c r="M167" s="7"/>
      <c r="N167" s="7"/>
      <c r="O167" s="7"/>
      <c r="AE167" s="4"/>
      <c r="BA167" s="7"/>
      <c r="BB167" s="7"/>
      <c r="BC167" s="7"/>
      <c r="BD167" s="7"/>
      <c r="BE167" s="7"/>
      <c r="BU167" s="4"/>
      <c r="BZ167" s="4"/>
    </row>
    <row r="168" spans="7:139" x14ac:dyDescent="0.45">
      <c r="I168" s="7"/>
      <c r="J168" s="7"/>
      <c r="K168" s="7"/>
      <c r="L168" s="7"/>
      <c r="M168" s="7"/>
      <c r="N168" s="7"/>
      <c r="O168" s="7"/>
      <c r="AE168" s="4"/>
      <c r="BA168" s="7"/>
      <c r="BB168" s="7"/>
      <c r="BC168" s="7"/>
      <c r="BD168" s="7"/>
      <c r="BE168" s="7"/>
      <c r="BU168" s="4"/>
      <c r="BZ168" s="4"/>
    </row>
    <row r="169" spans="7:139" x14ac:dyDescent="0.45">
      <c r="L169" s="7"/>
      <c r="M169" s="7"/>
      <c r="N169" s="7"/>
      <c r="O169" s="7"/>
      <c r="AE169" s="4"/>
      <c r="BA169" s="7"/>
      <c r="BB169" s="7"/>
      <c r="BC169" s="7"/>
      <c r="BD169" s="7"/>
      <c r="BE169" s="7"/>
      <c r="BU169" s="4"/>
      <c r="BZ169" s="4"/>
    </row>
    <row r="170" spans="7:139" x14ac:dyDescent="0.45">
      <c r="G170" s="75"/>
      <c r="H170" s="71"/>
      <c r="I170" s="71"/>
      <c r="J170" s="71"/>
      <c r="K170" s="71"/>
      <c r="L170" s="72"/>
      <c r="M170" s="72"/>
      <c r="N170" s="72"/>
      <c r="O170" s="72"/>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3"/>
      <c r="AN170" s="74"/>
      <c r="AO170" s="71"/>
      <c r="AP170" s="71"/>
      <c r="AQ170" s="71"/>
      <c r="AR170" s="71"/>
      <c r="AS170" s="71"/>
      <c r="AT170" s="71"/>
      <c r="AU170" s="71"/>
      <c r="AV170" s="71"/>
      <c r="AW170" s="71"/>
      <c r="AX170" s="74"/>
      <c r="AY170" s="75"/>
      <c r="AZ170" s="71"/>
      <c r="BA170" s="72"/>
      <c r="BB170" s="72"/>
      <c r="BC170" s="72"/>
      <c r="BD170" s="72"/>
      <c r="BE170" s="72"/>
      <c r="BF170" s="74"/>
      <c r="BG170" s="71"/>
      <c r="BH170" s="71"/>
      <c r="BI170" s="71"/>
      <c r="BJ170" s="71"/>
      <c r="BK170" s="71"/>
      <c r="BL170" s="71"/>
      <c r="BM170" s="71"/>
      <c r="BN170" s="71"/>
      <c r="BO170" s="71"/>
      <c r="BP170" s="71"/>
      <c r="BQ170" s="71"/>
      <c r="BR170" s="71"/>
      <c r="BS170" s="71"/>
      <c r="BT170" s="71"/>
      <c r="BU170" s="71"/>
      <c r="BV170" s="74"/>
      <c r="BW170" s="71"/>
      <c r="BX170" s="71"/>
      <c r="BY170" s="71"/>
      <c r="BZ170" s="71"/>
      <c r="CA170" s="71"/>
      <c r="CB170" s="71"/>
      <c r="CC170" s="71"/>
      <c r="CD170" s="71"/>
      <c r="CE170" s="71"/>
      <c r="CF170" s="71"/>
      <c r="CG170" s="71"/>
      <c r="CH170" s="73"/>
      <c r="CI170" s="71"/>
      <c r="CJ170" s="71"/>
      <c r="CK170" s="71"/>
      <c r="CL170" s="71"/>
      <c r="CM170" s="71"/>
      <c r="CN170" s="71"/>
      <c r="CO170" s="71"/>
      <c r="CP170" s="71"/>
      <c r="CQ170" s="71"/>
      <c r="CR170" s="71"/>
      <c r="CS170" s="71"/>
      <c r="CT170" s="71"/>
      <c r="CU170" s="71"/>
      <c r="CV170" s="71"/>
      <c r="CW170" s="76"/>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6"/>
      <c r="DU170" s="71"/>
      <c r="DV170" s="71"/>
      <c r="DW170" s="71"/>
      <c r="DX170" s="71"/>
      <c r="DY170" s="71"/>
      <c r="DZ170" s="71"/>
      <c r="EA170" s="71"/>
      <c r="EB170" s="71"/>
      <c r="EC170" s="71"/>
      <c r="ED170" s="71"/>
      <c r="EE170" s="71"/>
      <c r="EF170" s="71"/>
      <c r="EG170" s="71"/>
      <c r="EH170" s="71"/>
      <c r="EI170" s="75"/>
    </row>
    <row r="171" spans="7:139" ht="19.8" x14ac:dyDescent="0.45">
      <c r="G171" s="78" t="s">
        <v>191</v>
      </c>
      <c r="I171" s="26"/>
      <c r="T171" s="26"/>
      <c r="BA171" s="26"/>
      <c r="BN171" s="26"/>
    </row>
    <row r="172" spans="7:139" x14ac:dyDescent="0.45">
      <c r="I172" s="17" t="s">
        <v>177</v>
      </c>
      <c r="AO172" s="17" t="s">
        <v>175</v>
      </c>
      <c r="BA172" s="17" t="s">
        <v>173</v>
      </c>
      <c r="CJ172" s="17" t="s">
        <v>171</v>
      </c>
      <c r="CY172" s="17" t="s">
        <v>172</v>
      </c>
      <c r="DV172" s="17" t="s">
        <v>174</v>
      </c>
    </row>
    <row r="173" spans="7:139" x14ac:dyDescent="0.45">
      <c r="CW173" s="28"/>
      <c r="DT173" s="28"/>
    </row>
    <row r="174" spans="7:139" x14ac:dyDescent="0.45">
      <c r="I174" s="17" t="s">
        <v>157</v>
      </c>
      <c r="Q174" s="17" t="s">
        <v>162</v>
      </c>
      <c r="AB174" s="17" t="s">
        <v>166</v>
      </c>
      <c r="AF174" s="17" t="s">
        <v>168</v>
      </c>
      <c r="AG174" s="18"/>
      <c r="AH174" s="18"/>
      <c r="AI174" s="18"/>
      <c r="AJ174" s="18"/>
      <c r="AP174"/>
      <c r="AQ174"/>
      <c r="AR174"/>
      <c r="BA174" s="17" t="s">
        <v>179</v>
      </c>
      <c r="BI174" s="17" t="s">
        <v>181</v>
      </c>
      <c r="BW174" s="17" t="s">
        <v>166</v>
      </c>
      <c r="CA174" s="17" t="s">
        <v>183</v>
      </c>
      <c r="CB174" s="18"/>
      <c r="CC174" s="18"/>
      <c r="CD174" s="18"/>
      <c r="CE174" s="18"/>
      <c r="CJ174" s="17" t="s">
        <v>184</v>
      </c>
      <c r="CW174" s="28"/>
      <c r="DT174" s="28"/>
    </row>
    <row r="175" spans="7:139" x14ac:dyDescent="0.45">
      <c r="I175" s="18"/>
      <c r="P175" s="27"/>
      <c r="R175" s="27"/>
      <c r="BA175" s="18"/>
      <c r="BH175" s="27"/>
      <c r="BI175" s="18"/>
      <c r="CJ175" s="4" t="s">
        <v>12</v>
      </c>
      <c r="CK175" s="16" t="s">
        <v>11</v>
      </c>
      <c r="CL175" s="16" t="s">
        <v>10</v>
      </c>
      <c r="CM175" s="16" t="s">
        <v>9</v>
      </c>
      <c r="CN175" s="16" t="s">
        <v>8</v>
      </c>
      <c r="CO175" s="16" t="s">
        <v>7</v>
      </c>
      <c r="CP175" s="16" t="s">
        <v>6</v>
      </c>
    </row>
    <row r="176" spans="7:139" x14ac:dyDescent="0.45">
      <c r="I176" s="17" t="s">
        <v>158</v>
      </c>
      <c r="Q176" s="17" t="s">
        <v>182</v>
      </c>
      <c r="R176" s="42" t="s">
        <v>113</v>
      </c>
      <c r="BA176" s="17" t="s">
        <v>42</v>
      </c>
      <c r="BI176" s="17" t="s">
        <v>182</v>
      </c>
      <c r="BJ176" s="11" t="str">
        <f>R176</f>
        <v>MIDAS</v>
      </c>
      <c r="BK176" s="26"/>
      <c r="CK176" s="4">
        <f t="shared" ref="CK176:CK177" si="343">CB192</f>
        <v>-1</v>
      </c>
      <c r="CL176" s="4">
        <f t="shared" ref="CL176:CL177" si="344">CC192</f>
        <v>-1</v>
      </c>
      <c r="CM176" s="4">
        <f t="shared" ref="CM176:CM177" si="345">CD192</f>
        <v>1</v>
      </c>
      <c r="CN176" s="4">
        <f t="shared" ref="CN176:CN177" si="346">CE192</f>
        <v>-1</v>
      </c>
      <c r="CO176" s="4">
        <f t="shared" ref="CO176:CO177" si="347">CF192</f>
        <v>-1</v>
      </c>
      <c r="CP176" s="4">
        <f t="shared" ref="CP176:CP177" si="348">CG192</f>
        <v>-1</v>
      </c>
      <c r="CR176" s="26"/>
    </row>
    <row r="177" spans="9:137" ht="15.6" x14ac:dyDescent="0.45">
      <c r="I177" s="9" t="s">
        <v>41</v>
      </c>
      <c r="J177" s="42">
        <v>25</v>
      </c>
      <c r="BA177" s="9" t="s">
        <v>41</v>
      </c>
      <c r="BB177" s="7">
        <f>J177</f>
        <v>25</v>
      </c>
      <c r="CJ177" s="4" t="s">
        <v>3</v>
      </c>
      <c r="CK177" s="4" t="str">
        <f t="shared" si="343"/>
        <v>Fx</v>
      </c>
      <c r="CL177" s="4" t="str">
        <f t="shared" si="344"/>
        <v>Fz</v>
      </c>
      <c r="CM177" s="4" t="str">
        <f t="shared" si="345"/>
        <v>Myy</v>
      </c>
      <c r="CN177" s="4" t="str">
        <f t="shared" si="346"/>
        <v>Fy</v>
      </c>
      <c r="CO177" s="4" t="str">
        <f t="shared" si="347"/>
        <v>Mzz</v>
      </c>
      <c r="CP177" s="4" t="str">
        <f t="shared" si="348"/>
        <v>Mxx</v>
      </c>
      <c r="DX177" s="25"/>
      <c r="DY177" s="25"/>
      <c r="DZ177" s="25"/>
      <c r="EA177" s="25"/>
    </row>
    <row r="178" spans="9:137" x14ac:dyDescent="0.45">
      <c r="Q178" s="41" t="s">
        <v>178</v>
      </c>
      <c r="CJ178" s="18"/>
    </row>
    <row r="179" spans="9:137" x14ac:dyDescent="0.45">
      <c r="S179" s="17"/>
      <c r="U179" s="7"/>
      <c r="V179" s="7"/>
      <c r="W179" s="7"/>
      <c r="X179" s="7"/>
      <c r="Y179" s="7"/>
      <c r="Z179" s="7"/>
      <c r="AB179" s="17"/>
      <c r="AF179" s="17" t="s">
        <v>169</v>
      </c>
      <c r="AP179" s="26"/>
      <c r="BK179" s="24"/>
      <c r="BO179" s="7"/>
      <c r="BP179" s="7"/>
      <c r="BQ179" s="7"/>
      <c r="BR179" s="7"/>
      <c r="BS179" s="7"/>
      <c r="BT179" s="7"/>
      <c r="BW179" s="17"/>
      <c r="CA179" s="17" t="s">
        <v>169</v>
      </c>
      <c r="CJ179" s="18"/>
      <c r="DV179" s="17" t="s">
        <v>79</v>
      </c>
      <c r="DW179" s="43" t="s">
        <v>80</v>
      </c>
      <c r="EC179" s="4" t="s">
        <v>40</v>
      </c>
      <c r="ED179" s="4" t="s">
        <v>39</v>
      </c>
      <c r="EE179" s="4" t="s">
        <v>38</v>
      </c>
      <c r="EF179" s="4" t="s">
        <v>37</v>
      </c>
      <c r="EG179" s="4" t="s">
        <v>36</v>
      </c>
    </row>
    <row r="180" spans="9:137" ht="15.6" x14ac:dyDescent="0.45">
      <c r="I180" s="17" t="s">
        <v>160</v>
      </c>
      <c r="Q180" s="13" t="s">
        <v>73</v>
      </c>
      <c r="R180" s="13" t="s">
        <v>159</v>
      </c>
      <c r="S180" s="13" t="s">
        <v>32</v>
      </c>
      <c r="T180" s="13" t="s">
        <v>31</v>
      </c>
      <c r="U180" s="22" t="s">
        <v>30</v>
      </c>
      <c r="V180" s="22" t="s">
        <v>30</v>
      </c>
      <c r="W180" s="22" t="s">
        <v>30</v>
      </c>
      <c r="X180" s="22" t="s">
        <v>29</v>
      </c>
      <c r="Y180" s="22" t="s">
        <v>29</v>
      </c>
      <c r="Z180" s="22" t="s">
        <v>29</v>
      </c>
      <c r="AB180" s="13" t="s">
        <v>31</v>
      </c>
      <c r="AC180" s="13" t="s">
        <v>167</v>
      </c>
      <c r="AF180" s="13" t="s">
        <v>12</v>
      </c>
      <c r="AG180" s="16" t="s">
        <v>11</v>
      </c>
      <c r="AH180" s="16" t="s">
        <v>10</v>
      </c>
      <c r="AI180" s="16" t="s">
        <v>9</v>
      </c>
      <c r="AJ180" s="16" t="s">
        <v>8</v>
      </c>
      <c r="AK180" s="16" t="s">
        <v>7</v>
      </c>
      <c r="AL180" s="16" t="s">
        <v>6</v>
      </c>
      <c r="AO180" s="13" t="s">
        <v>76</v>
      </c>
      <c r="AP180" s="13" t="s">
        <v>74</v>
      </c>
      <c r="AQ180" s="22" t="s">
        <v>30</v>
      </c>
      <c r="AR180" s="22" t="s">
        <v>30</v>
      </c>
      <c r="AS180" s="22" t="s">
        <v>30</v>
      </c>
      <c r="AT180" s="22" t="s">
        <v>29</v>
      </c>
      <c r="AU180" s="22" t="s">
        <v>29</v>
      </c>
      <c r="AV180" s="22" t="s">
        <v>29</v>
      </c>
      <c r="AW180" s="13" t="s">
        <v>43</v>
      </c>
      <c r="BA180" s="17" t="s">
        <v>160</v>
      </c>
      <c r="BI180" s="13" t="s">
        <v>73</v>
      </c>
      <c r="BJ180" s="13" t="s">
        <v>74</v>
      </c>
      <c r="BK180" s="13"/>
      <c r="BL180" s="13" t="s">
        <v>159</v>
      </c>
      <c r="BM180" s="13" t="s">
        <v>32</v>
      </c>
      <c r="BN180" s="13" t="s">
        <v>31</v>
      </c>
      <c r="BO180" s="22" t="s">
        <v>30</v>
      </c>
      <c r="BP180" s="22" t="s">
        <v>30</v>
      </c>
      <c r="BQ180" s="22" t="s">
        <v>30</v>
      </c>
      <c r="BR180" s="22" t="s">
        <v>29</v>
      </c>
      <c r="BS180" s="22" t="s">
        <v>29</v>
      </c>
      <c r="BT180" s="22" t="s">
        <v>29</v>
      </c>
      <c r="BU180" s="13" t="s">
        <v>167</v>
      </c>
      <c r="BW180" s="13" t="s">
        <v>31</v>
      </c>
      <c r="BX180" s="13" t="s">
        <v>167</v>
      </c>
      <c r="CA180" s="9" t="s">
        <v>12</v>
      </c>
      <c r="CB180" s="16" t="s">
        <v>11</v>
      </c>
      <c r="CC180" s="16" t="s">
        <v>10</v>
      </c>
      <c r="CD180" s="16" t="s">
        <v>9</v>
      </c>
      <c r="CE180" s="16" t="s">
        <v>8</v>
      </c>
      <c r="CF180" s="16" t="s">
        <v>7</v>
      </c>
      <c r="CG180" s="16" t="s">
        <v>6</v>
      </c>
      <c r="CJ180" s="13" t="s">
        <v>73</v>
      </c>
      <c r="CK180" s="13" t="s">
        <v>74</v>
      </c>
      <c r="CL180" s="13"/>
      <c r="CM180" s="13" t="s">
        <v>159</v>
      </c>
      <c r="CN180" s="13" t="s">
        <v>32</v>
      </c>
      <c r="CO180" s="13" t="s">
        <v>31</v>
      </c>
      <c r="CP180" s="22" t="s">
        <v>30</v>
      </c>
      <c r="CQ180" s="22" t="s">
        <v>30</v>
      </c>
      <c r="CR180" s="22" t="s">
        <v>30</v>
      </c>
      <c r="CS180" s="22" t="s">
        <v>29</v>
      </c>
      <c r="CT180" s="22" t="s">
        <v>29</v>
      </c>
      <c r="CU180" s="22" t="s">
        <v>29</v>
      </c>
      <c r="CV180" s="13" t="s">
        <v>167</v>
      </c>
      <c r="CY180" s="13" t="s">
        <v>73</v>
      </c>
      <c r="CZ180" s="13" t="s">
        <v>74</v>
      </c>
      <c r="DA180" s="13"/>
      <c r="DB180" s="13" t="s">
        <v>159</v>
      </c>
      <c r="DC180" s="13" t="s">
        <v>32</v>
      </c>
      <c r="DD180" s="13" t="s">
        <v>31</v>
      </c>
      <c r="DE180" s="13" t="s">
        <v>34</v>
      </c>
      <c r="DF180" s="13" t="s">
        <v>33</v>
      </c>
      <c r="DG180" s="13" t="s">
        <v>112</v>
      </c>
      <c r="DH180" s="13" t="s">
        <v>112</v>
      </c>
      <c r="DI180" s="13" t="s">
        <v>111</v>
      </c>
      <c r="DJ180" s="13" t="s">
        <v>35</v>
      </c>
      <c r="DK180" s="13" t="s">
        <v>35</v>
      </c>
      <c r="DL180" s="13" t="s">
        <v>35</v>
      </c>
      <c r="DM180" s="22" t="s">
        <v>30</v>
      </c>
      <c r="DN180" s="22" t="s">
        <v>30</v>
      </c>
      <c r="DO180" s="22" t="s">
        <v>30</v>
      </c>
      <c r="DP180" s="22" t="s">
        <v>29</v>
      </c>
      <c r="DQ180" s="22" t="s">
        <v>29</v>
      </c>
      <c r="DR180" s="22" t="s">
        <v>29</v>
      </c>
      <c r="DS180" s="13" t="s">
        <v>167</v>
      </c>
      <c r="DV180" s="13" t="s">
        <v>76</v>
      </c>
      <c r="DW180" s="13" t="s">
        <v>74</v>
      </c>
      <c r="DX180" s="13"/>
      <c r="DY180" s="13" t="s">
        <v>159</v>
      </c>
      <c r="DZ180" s="13" t="s">
        <v>32</v>
      </c>
      <c r="EA180" s="13" t="s">
        <v>31</v>
      </c>
      <c r="EB180" s="22" t="s">
        <v>30</v>
      </c>
      <c r="EC180" s="22" t="s">
        <v>30</v>
      </c>
      <c r="ED180" s="22" t="s">
        <v>30</v>
      </c>
      <c r="EE180" s="22" t="s">
        <v>29</v>
      </c>
      <c r="EF180" s="22" t="s">
        <v>29</v>
      </c>
      <c r="EG180" s="22" t="s">
        <v>29</v>
      </c>
    </row>
    <row r="181" spans="9:137" ht="15.6" x14ac:dyDescent="0.45">
      <c r="I181" s="23" t="s">
        <v>159</v>
      </c>
      <c r="J181" s="23" t="s">
        <v>28</v>
      </c>
      <c r="K181" s="23" t="s">
        <v>27</v>
      </c>
      <c r="L181" s="13" t="s">
        <v>110</v>
      </c>
      <c r="M181" s="13" t="s">
        <v>109</v>
      </c>
      <c r="N181" s="13" t="s">
        <v>161</v>
      </c>
      <c r="Q181" s="13"/>
      <c r="R181" s="13"/>
      <c r="S181" s="13"/>
      <c r="T181" s="13"/>
      <c r="U181" s="22" t="s">
        <v>10</v>
      </c>
      <c r="V181" s="22" t="s">
        <v>8</v>
      </c>
      <c r="W181" s="22" t="s">
        <v>11</v>
      </c>
      <c r="X181" s="22" t="s">
        <v>7</v>
      </c>
      <c r="Y181" s="22" t="s">
        <v>9</v>
      </c>
      <c r="Z181" s="22" t="s">
        <v>6</v>
      </c>
      <c r="AB181" s="13"/>
      <c r="AC181" s="13"/>
      <c r="AF181" s="13"/>
      <c r="AG181" s="15">
        <v>-1</v>
      </c>
      <c r="AH181" s="15">
        <v>1</v>
      </c>
      <c r="AI181" s="15">
        <v>-1</v>
      </c>
      <c r="AJ181" s="15">
        <v>1</v>
      </c>
      <c r="AK181" s="15">
        <v>1</v>
      </c>
      <c r="AL181" s="15">
        <v>-1</v>
      </c>
      <c r="AO181" s="13"/>
      <c r="AP181" s="13"/>
      <c r="AQ181" s="20" t="s">
        <v>20</v>
      </c>
      <c r="AR181" s="20" t="s">
        <v>19</v>
      </c>
      <c r="AS181" s="20" t="s">
        <v>17</v>
      </c>
      <c r="AT181" s="20" t="s">
        <v>18</v>
      </c>
      <c r="AU181" s="20" t="s">
        <v>17</v>
      </c>
      <c r="AV181" s="20" t="s">
        <v>16</v>
      </c>
      <c r="AW181" s="13"/>
      <c r="BA181" s="23" t="s">
        <v>159</v>
      </c>
      <c r="BB181" s="23" t="s">
        <v>28</v>
      </c>
      <c r="BC181" s="23" t="s">
        <v>27</v>
      </c>
      <c r="BD181" s="13" t="s">
        <v>110</v>
      </c>
      <c r="BE181" s="13" t="s">
        <v>109</v>
      </c>
      <c r="BF181" s="13" t="s">
        <v>161</v>
      </c>
      <c r="BG181" s="13" t="s">
        <v>26</v>
      </c>
      <c r="BI181" s="13"/>
      <c r="BJ181" s="13"/>
      <c r="BK181" s="13"/>
      <c r="BL181" s="13"/>
      <c r="BM181" s="13"/>
      <c r="BN181" s="13"/>
      <c r="BO181" s="22" t="s">
        <v>10</v>
      </c>
      <c r="BP181" s="22" t="s">
        <v>8</v>
      </c>
      <c r="BQ181" s="22" t="s">
        <v>11</v>
      </c>
      <c r="BR181" s="22" t="s">
        <v>7</v>
      </c>
      <c r="BS181" s="22" t="s">
        <v>9</v>
      </c>
      <c r="BT181" s="22" t="s">
        <v>6</v>
      </c>
      <c r="BU181" s="13"/>
      <c r="BW181" s="13"/>
      <c r="BX181" s="13"/>
      <c r="CA181" s="9"/>
      <c r="CB181" s="4">
        <f t="shared" ref="CB181:CG182" si="349">AG181</f>
        <v>-1</v>
      </c>
      <c r="CC181" s="4">
        <f t="shared" si="349"/>
        <v>1</v>
      </c>
      <c r="CD181" s="4">
        <f t="shared" si="349"/>
        <v>-1</v>
      </c>
      <c r="CE181" s="4">
        <f t="shared" si="349"/>
        <v>1</v>
      </c>
      <c r="CF181" s="4">
        <f t="shared" si="349"/>
        <v>1</v>
      </c>
      <c r="CG181" s="4">
        <f t="shared" si="349"/>
        <v>-1</v>
      </c>
      <c r="CJ181" s="13"/>
      <c r="CK181" s="13"/>
      <c r="CL181" s="13"/>
      <c r="CM181" s="13"/>
      <c r="CN181" s="13"/>
      <c r="CO181" s="13"/>
      <c r="CP181" s="16" t="s">
        <v>11</v>
      </c>
      <c r="CQ181" s="16" t="s">
        <v>10</v>
      </c>
      <c r="CR181" s="16" t="s">
        <v>9</v>
      </c>
      <c r="CS181" s="16" t="s">
        <v>8</v>
      </c>
      <c r="CT181" s="16" t="s">
        <v>7</v>
      </c>
      <c r="CU181" s="16" t="s">
        <v>6</v>
      </c>
      <c r="CV181" s="13"/>
      <c r="CY181" s="13"/>
      <c r="CZ181" s="13"/>
      <c r="DA181" s="13"/>
      <c r="DB181" s="13"/>
      <c r="DC181" s="13"/>
      <c r="DD181" s="13"/>
      <c r="DE181" s="13" t="s">
        <v>24</v>
      </c>
      <c r="DF181" s="13" t="s">
        <v>23</v>
      </c>
      <c r="DG181" s="13" t="s">
        <v>108</v>
      </c>
      <c r="DH181" s="13" t="s">
        <v>107</v>
      </c>
      <c r="DI181" s="13" t="s">
        <v>106</v>
      </c>
      <c r="DJ181" s="13" t="s">
        <v>25</v>
      </c>
      <c r="DK181" s="13" t="s">
        <v>105</v>
      </c>
      <c r="DL181" s="13" t="s">
        <v>104</v>
      </c>
      <c r="DM181" s="21" t="s">
        <v>103</v>
      </c>
      <c r="DN181" s="21" t="s">
        <v>10</v>
      </c>
      <c r="DO181" s="21" t="s">
        <v>22</v>
      </c>
      <c r="DP181" s="21" t="s">
        <v>8</v>
      </c>
      <c r="DQ181" s="21" t="s">
        <v>21</v>
      </c>
      <c r="DR181" s="21" t="s">
        <v>6</v>
      </c>
      <c r="DS181" s="13"/>
      <c r="DV181" s="13"/>
      <c r="DW181" s="13"/>
      <c r="DX181" s="13"/>
      <c r="DY181" s="13"/>
      <c r="DZ181" s="13"/>
      <c r="EA181" s="13"/>
      <c r="EB181" s="20" t="s">
        <v>20</v>
      </c>
      <c r="EC181" s="20" t="s">
        <v>19</v>
      </c>
      <c r="ED181" s="20" t="s">
        <v>17</v>
      </c>
      <c r="EE181" s="20" t="s">
        <v>18</v>
      </c>
      <c r="EF181" s="20" t="s">
        <v>17</v>
      </c>
      <c r="EG181" s="20" t="s">
        <v>16</v>
      </c>
    </row>
    <row r="182" spans="9:137" ht="15.6" x14ac:dyDescent="0.45">
      <c r="I182" s="14" t="s">
        <v>68</v>
      </c>
      <c r="J182" s="42">
        <v>22.3</v>
      </c>
      <c r="K182" s="56">
        <v>1.8</v>
      </c>
      <c r="L182" s="56">
        <v>11.9</v>
      </c>
      <c r="M182" s="42">
        <v>12</v>
      </c>
      <c r="N182" s="42">
        <v>41</v>
      </c>
      <c r="Q182" s="42">
        <v>1</v>
      </c>
      <c r="R182" s="82" t="str">
        <f>I182</f>
        <v>Plinto_01</v>
      </c>
      <c r="S182" s="42">
        <v>28</v>
      </c>
      <c r="T182" s="42" t="s">
        <v>101</v>
      </c>
      <c r="U182" s="42">
        <v>-6886.95</v>
      </c>
      <c r="V182" s="42">
        <v>-14.09</v>
      </c>
      <c r="W182" s="42">
        <v>-4.1500000000000004</v>
      </c>
      <c r="X182" s="42">
        <v>0</v>
      </c>
      <c r="Y182" s="42">
        <v>123.1</v>
      </c>
      <c r="Z182" s="42">
        <v>42.06</v>
      </c>
      <c r="AB182" s="82" t="str">
        <f>T182</f>
        <v>Slv 1</v>
      </c>
      <c r="AC182" s="42" t="s">
        <v>14</v>
      </c>
      <c r="AF182" s="13" t="s">
        <v>3</v>
      </c>
      <c r="AG182" s="15" t="s">
        <v>11</v>
      </c>
      <c r="AH182" s="15" t="s">
        <v>8</v>
      </c>
      <c r="AI182" s="15" t="s">
        <v>7</v>
      </c>
      <c r="AJ182" s="15" t="s">
        <v>10</v>
      </c>
      <c r="AK182" s="15" t="s">
        <v>9</v>
      </c>
      <c r="AL182" s="15" t="s">
        <v>6</v>
      </c>
      <c r="AO182" s="36">
        <f t="shared" ref="AO182:AO193" si="350">DV182</f>
        <v>1</v>
      </c>
      <c r="AP182" s="35" t="str">
        <f t="shared" ref="AP182:AP193" si="351">DW182</f>
        <v>28_Slv 1</v>
      </c>
      <c r="AQ182" s="36">
        <f t="shared" ref="AQ182:AQ193" si="352">EB182</f>
        <v>8870.35</v>
      </c>
      <c r="AR182" s="36">
        <f t="shared" ref="AR182:AR193" si="353">EC182</f>
        <v>4.1500000000000004</v>
      </c>
      <c r="AS182" s="36">
        <f t="shared" ref="AS182:AS193" si="354">ED182</f>
        <v>130.57</v>
      </c>
      <c r="AT182" s="36">
        <f t="shared" ref="AT182:AT193" si="355">EE182</f>
        <v>14.09</v>
      </c>
      <c r="AU182" s="36">
        <f t="shared" ref="AU182:AU193" si="356">EF182</f>
        <v>-16.698</v>
      </c>
      <c r="AV182" s="36">
        <f t="shared" ref="AV182:AV193" si="357">EG182</f>
        <v>0</v>
      </c>
      <c r="AW182" s="43">
        <f>$J$201</f>
        <v>1</v>
      </c>
      <c r="BA182" s="7" t="str">
        <f t="shared" ref="BA182:BF182" si="358">I182</f>
        <v>Plinto_01</v>
      </c>
      <c r="BB182" s="7">
        <f t="shared" si="358"/>
        <v>22.3</v>
      </c>
      <c r="BC182" s="54">
        <f t="shared" si="358"/>
        <v>1.8</v>
      </c>
      <c r="BD182" s="54">
        <f t="shared" si="358"/>
        <v>11.9</v>
      </c>
      <c r="BE182" s="54">
        <f t="shared" si="358"/>
        <v>12</v>
      </c>
      <c r="BF182" s="55">
        <f t="shared" si="358"/>
        <v>41</v>
      </c>
      <c r="BG182" s="83">
        <f>BB182*BC182*BB177</f>
        <v>1003.5</v>
      </c>
      <c r="BI182" s="4">
        <v>1</v>
      </c>
      <c r="BJ182" s="8" t="str">
        <f t="shared" ref="BJ182:BJ193" si="359">_xlfn.CONCAT(BM182,"_",BN182)</f>
        <v>28_Slv 1</v>
      </c>
      <c r="BK182" s="11">
        <f t="shared" ref="BK182:BK193" si="360">Q182</f>
        <v>1</v>
      </c>
      <c r="BL182" s="11" t="str">
        <f t="shared" ref="BL182:BL193" si="361">R182</f>
        <v>Plinto_01</v>
      </c>
      <c r="BM182" s="11">
        <f t="shared" ref="BM182:BM193" si="362">S182</f>
        <v>28</v>
      </c>
      <c r="BN182" s="11" t="str">
        <f t="shared" ref="BN182:BN193" si="363">T182</f>
        <v>Slv 1</v>
      </c>
      <c r="BO182" s="11">
        <f t="shared" ref="BO182:BO193" si="364">U182</f>
        <v>-6886.95</v>
      </c>
      <c r="BP182" s="11">
        <f t="shared" ref="BP182:BP193" si="365">V182</f>
        <v>-14.09</v>
      </c>
      <c r="BQ182" s="11">
        <f t="shared" ref="BQ182:BQ193" si="366">W182</f>
        <v>-4.1500000000000004</v>
      </c>
      <c r="BR182" s="11">
        <f t="shared" ref="BR182:BR193" si="367">X182</f>
        <v>0</v>
      </c>
      <c r="BS182" s="11">
        <f t="shared" ref="BS182:BS193" si="368">Y182</f>
        <v>123.1</v>
      </c>
      <c r="BT182" s="11">
        <f t="shared" ref="BT182:BT193" si="369">Z182</f>
        <v>42.06</v>
      </c>
      <c r="BU182" s="10" t="str">
        <f t="shared" ref="BU182:BU193" si="370">INDEX($BX$12:$BX$203,MATCH(BN182,$BW$12:$BW$203,0),1)</f>
        <v>SLV</v>
      </c>
      <c r="BW182" s="7" t="str">
        <f t="shared" ref="BW182:BW193" si="371">AB182</f>
        <v>Slv 1</v>
      </c>
      <c r="BX182" s="7" t="str">
        <f t="shared" ref="BX182:BX193" si="372">AC182</f>
        <v>SLV</v>
      </c>
      <c r="CA182" s="9" t="s">
        <v>3</v>
      </c>
      <c r="CB182" s="4" t="str">
        <f t="shared" si="349"/>
        <v>Fz</v>
      </c>
      <c r="CC182" s="4" t="str">
        <f t="shared" si="349"/>
        <v>Fy</v>
      </c>
      <c r="CD182" s="4" t="str">
        <f t="shared" si="349"/>
        <v>Mxx</v>
      </c>
      <c r="CE182" s="4" t="str">
        <f t="shared" si="349"/>
        <v>Fx</v>
      </c>
      <c r="CF182" s="4" t="str">
        <f t="shared" si="349"/>
        <v>Myy</v>
      </c>
      <c r="CG182" s="4" t="str">
        <f t="shared" si="349"/>
        <v>Mzz</v>
      </c>
      <c r="CJ182" s="4">
        <f t="shared" ref="CJ182:CJ193" si="373">BI182</f>
        <v>1</v>
      </c>
      <c r="CK182" s="4" t="str">
        <f t="shared" ref="CK182:CK193" si="374">BJ182</f>
        <v>28_Slv 1</v>
      </c>
      <c r="CL182" s="4">
        <f t="shared" ref="CL182:CL193" si="375">BK182</f>
        <v>1</v>
      </c>
      <c r="CM182" s="4" t="str">
        <f t="shared" ref="CM182:CM193" si="376">BL182</f>
        <v>Plinto_01</v>
      </c>
      <c r="CN182" s="4">
        <f t="shared" ref="CN182:CN193" si="377">BM182</f>
        <v>28</v>
      </c>
      <c r="CO182" s="4" t="str">
        <f t="shared" ref="CO182:CO193" si="378">BN182</f>
        <v>Slv 1</v>
      </c>
      <c r="CP182" s="84">
        <f>INDEX(BO182:BT373,MATCH(CK182,BJ182:BJ373,0),MATCH(CK177,BO181:BT181,0))*CK176</f>
        <v>6886.95</v>
      </c>
      <c r="CQ182" s="84">
        <f>INDEX(BP182:BU373,MATCH(CL182,BK182:BK373,0),MATCH(CL177,BP181:BU181,0))*CL176</f>
        <v>4.1500000000000004</v>
      </c>
      <c r="CR182" s="84">
        <f>INDEX(BO182:BT373,MATCH(CK182,BJ182:$BJ373,0),MATCH(CM177,BO181:BT181,0))*CM176</f>
        <v>123.1</v>
      </c>
      <c r="CS182" s="84">
        <f>INDEX(BO182:BT373,MATCH(CK182,BJ182:BJ373,0),MATCH(CN177,BO181:BT181,0))*CN176</f>
        <v>14.09</v>
      </c>
      <c r="CT182" s="84">
        <f>INDEX(BO182:BT373,MATCH(CK182,BJ182:BJ373,0),MATCH(CO177,BO181:BT181,0))*CO176</f>
        <v>-42.06</v>
      </c>
      <c r="CU182" s="84">
        <f>INDEX(BO182:BT373,MATCH(CK182,BJ182:BJ373,0),MATCH(CP177,BO181:BT181,0))*CP176</f>
        <v>0</v>
      </c>
      <c r="CV182" s="4" t="str">
        <f t="shared" ref="CV182:CV193" si="379">BU182</f>
        <v>SLV</v>
      </c>
      <c r="CY182" s="4">
        <f t="shared" ref="CY182:CY193" si="380">CJ182</f>
        <v>1</v>
      </c>
      <c r="CZ182" s="4" t="str">
        <f t="shared" ref="CZ182:CZ193" si="381">CK182</f>
        <v>28_Slv 1</v>
      </c>
      <c r="DA182" s="4">
        <f t="shared" ref="DA182:DA193" si="382">CL182</f>
        <v>1</v>
      </c>
      <c r="DB182" s="4" t="str">
        <f t="shared" ref="DB182:DB193" si="383">CM182</f>
        <v>Plinto_01</v>
      </c>
      <c r="DC182" s="4">
        <f t="shared" ref="DC182:DC193" si="384">CN182</f>
        <v>28</v>
      </c>
      <c r="DD182" s="4" t="str">
        <f t="shared" ref="DD182:DD193" si="385">CO182</f>
        <v>Slv 1</v>
      </c>
      <c r="DE182" s="4">
        <f>BG182</f>
        <v>1003.5</v>
      </c>
      <c r="DF182" s="54">
        <f>BC182</f>
        <v>1.8</v>
      </c>
      <c r="DG182" s="54">
        <f>BD182</f>
        <v>11.9</v>
      </c>
      <c r="DH182" s="54">
        <f>BE182</f>
        <v>12</v>
      </c>
      <c r="DI182" s="54">
        <f>BF182</f>
        <v>41</v>
      </c>
      <c r="DJ182" s="85">
        <f>IF(DS182="SLU",BB191,BB192)</f>
        <v>1</v>
      </c>
      <c r="DK182" s="85">
        <f>IF(DS182="SLU",BB193,BB194)</f>
        <v>1</v>
      </c>
      <c r="DL182" s="85">
        <f>IF(DS182="SLU",BB195,BB196)</f>
        <v>1</v>
      </c>
      <c r="DM182" s="8">
        <f t="shared" ref="DM182:DM193" si="386">CP182+DJ182*DE182+DG182*DI182*DK182+DH182*DI182*DL182</f>
        <v>8870.35</v>
      </c>
      <c r="DN182" s="8">
        <f t="shared" ref="DN182:DN193" si="387">CQ182</f>
        <v>4.1500000000000004</v>
      </c>
      <c r="DO182" s="8">
        <f t="shared" ref="DO182:DO193" si="388">CR182+CQ182*DF182</f>
        <v>130.57</v>
      </c>
      <c r="DP182" s="8">
        <f t="shared" ref="DP182:DP193" si="389">CS182</f>
        <v>14.09</v>
      </c>
      <c r="DQ182" s="8">
        <f t="shared" ref="DQ182:DQ193" si="390">CT182+CS182*DF182</f>
        <v>-16.698</v>
      </c>
      <c r="DR182" s="8">
        <f t="shared" ref="DR182:DR193" si="391">CU182</f>
        <v>0</v>
      </c>
      <c r="DS182" s="4" t="str">
        <f t="shared" ref="DS182:DS193" si="392">CV182</f>
        <v>SLV</v>
      </c>
      <c r="DV182" s="4">
        <f t="shared" ref="DV182:DV193" si="393">CY182</f>
        <v>1</v>
      </c>
      <c r="DW182" s="4" t="str">
        <f t="shared" ref="DW182:DW193" si="394">CZ182</f>
        <v>28_Slv 1</v>
      </c>
      <c r="DX182" s="4">
        <f t="shared" ref="DX182:DX193" si="395">DA182</f>
        <v>1</v>
      </c>
      <c r="DY182" s="4" t="str">
        <f t="shared" ref="DY182:DY193" si="396">DB182</f>
        <v>Plinto_01</v>
      </c>
      <c r="DZ182" s="4">
        <f t="shared" ref="DZ182:DZ193" si="397">DC182</f>
        <v>28</v>
      </c>
      <c r="EA182" s="4" t="str">
        <f t="shared" ref="EA182:EA193" si="398">DD182</f>
        <v>Slv 1</v>
      </c>
      <c r="EB182" s="83">
        <f>DM182*BB197</f>
        <v>8870.35</v>
      </c>
      <c r="EC182" s="83">
        <f>DN182*BB197</f>
        <v>4.1500000000000004</v>
      </c>
      <c r="ED182" s="83">
        <f>DO182*BB197</f>
        <v>130.57</v>
      </c>
      <c r="EE182" s="83">
        <f>DP182*BB197</f>
        <v>14.09</v>
      </c>
      <c r="EF182" s="83">
        <f>DQ182*BB197</f>
        <v>-16.698</v>
      </c>
      <c r="EG182" s="83">
        <f>DR182*BB197</f>
        <v>0</v>
      </c>
    </row>
    <row r="183" spans="9:137" x14ac:dyDescent="0.45">
      <c r="Q183" s="42">
        <v>2</v>
      </c>
      <c r="R183" s="82" t="str">
        <f>I182</f>
        <v>Plinto_01</v>
      </c>
      <c r="S183" s="42">
        <v>28</v>
      </c>
      <c r="T183" s="42" t="s">
        <v>102</v>
      </c>
      <c r="U183" s="42">
        <v>-11767.56</v>
      </c>
      <c r="V183" s="42">
        <v>-0.01</v>
      </c>
      <c r="W183" s="42">
        <v>-0.35</v>
      </c>
      <c r="X183" s="42">
        <v>0</v>
      </c>
      <c r="Y183" s="42">
        <v>2.76</v>
      </c>
      <c r="Z183" s="42">
        <v>0.2</v>
      </c>
      <c r="AB183" s="82" t="str">
        <f t="shared" ref="AB183:AB193" si="399">T183</f>
        <v>SLU-Neve-v(+x)</v>
      </c>
      <c r="AC183" s="42" t="s">
        <v>4</v>
      </c>
      <c r="AO183" s="36">
        <f t="shared" si="350"/>
        <v>2</v>
      </c>
      <c r="AP183" s="35" t="str">
        <f t="shared" si="351"/>
        <v>28_SLU-Neve-v(+x)</v>
      </c>
      <c r="AQ183" s="36">
        <f t="shared" si="352"/>
        <v>14444.38</v>
      </c>
      <c r="AR183" s="36">
        <f t="shared" si="353"/>
        <v>0.35</v>
      </c>
      <c r="AS183" s="36">
        <f t="shared" si="354"/>
        <v>3.3899999999999997</v>
      </c>
      <c r="AT183" s="36">
        <f t="shared" si="355"/>
        <v>0.01</v>
      </c>
      <c r="AU183" s="36">
        <f t="shared" si="356"/>
        <v>-0.182</v>
      </c>
      <c r="AV183" s="36">
        <f t="shared" si="357"/>
        <v>0</v>
      </c>
      <c r="AW183" s="43">
        <f t="shared" ref="AW183:AW193" si="400">$J$201</f>
        <v>1</v>
      </c>
      <c r="BI183" s="4">
        <f t="shared" ref="BI183:BI193" si="401">BI182+1</f>
        <v>2</v>
      </c>
      <c r="BJ183" s="8" t="str">
        <f t="shared" si="359"/>
        <v>28_SLU-Neve-v(+x)</v>
      </c>
      <c r="BK183" s="11">
        <f t="shared" si="360"/>
        <v>2</v>
      </c>
      <c r="BL183" s="11" t="str">
        <f t="shared" si="361"/>
        <v>Plinto_01</v>
      </c>
      <c r="BM183" s="11">
        <f t="shared" si="362"/>
        <v>28</v>
      </c>
      <c r="BN183" s="11" t="str">
        <f t="shared" si="363"/>
        <v>SLU-Neve-v(+x)</v>
      </c>
      <c r="BO183" s="11">
        <f t="shared" si="364"/>
        <v>-11767.56</v>
      </c>
      <c r="BP183" s="11">
        <f t="shared" si="365"/>
        <v>-0.01</v>
      </c>
      <c r="BQ183" s="11">
        <f t="shared" si="366"/>
        <v>-0.35</v>
      </c>
      <c r="BR183" s="11">
        <f t="shared" si="367"/>
        <v>0</v>
      </c>
      <c r="BS183" s="11">
        <f t="shared" si="368"/>
        <v>2.76</v>
      </c>
      <c r="BT183" s="11">
        <f t="shared" si="369"/>
        <v>0.2</v>
      </c>
      <c r="BU183" s="10" t="str">
        <f t="shared" si="370"/>
        <v>SLU</v>
      </c>
      <c r="BW183" s="7" t="str">
        <f t="shared" si="371"/>
        <v>SLU-Neve-v(+x)</v>
      </c>
      <c r="BX183" s="7" t="str">
        <f t="shared" si="372"/>
        <v>SLU</v>
      </c>
      <c r="CJ183" s="4">
        <f t="shared" si="373"/>
        <v>2</v>
      </c>
      <c r="CK183" s="4" t="str">
        <f t="shared" si="374"/>
        <v>28_SLU-Neve-v(+x)</v>
      </c>
      <c r="CL183" s="4">
        <f t="shared" si="375"/>
        <v>2</v>
      </c>
      <c r="CM183" s="4" t="str">
        <f t="shared" si="376"/>
        <v>Plinto_01</v>
      </c>
      <c r="CN183" s="4">
        <f t="shared" si="377"/>
        <v>28</v>
      </c>
      <c r="CO183" s="4" t="str">
        <f t="shared" si="378"/>
        <v>SLU-Neve-v(+x)</v>
      </c>
      <c r="CP183" s="84">
        <f>INDEX(BO182:BT373,MATCH(CK183,BJ182:BJ373,0),MATCH(CK177,BO181:BT181,0))*CK176</f>
        <v>11767.56</v>
      </c>
      <c r="CQ183" s="84">
        <f>INDEX(BP182:BU373,MATCH(CL183,BK182:BK373,0),MATCH(CL177,BP181:BU181,0))*CL176</f>
        <v>0.35</v>
      </c>
      <c r="CR183" s="84">
        <f>INDEX(BO182:BT373,MATCH(CK183,BJ182:$BJ373,0),MATCH(CM177,BO181:BT181,0))*CM176</f>
        <v>2.76</v>
      </c>
      <c r="CS183" s="84">
        <f>INDEX(BO182:BT373,MATCH(CK183,BJ182:BJ373,0),MATCH(CN177,BO181:BT181,0))*CN176</f>
        <v>0.01</v>
      </c>
      <c r="CT183" s="84">
        <f>INDEX(BO182:BT373,MATCH(CK183,BJ182:BJ373,0),MATCH(CO177,BO181:BT181,0))*CO176</f>
        <v>-0.2</v>
      </c>
      <c r="CU183" s="84">
        <f>INDEX(BO182:BT373,MATCH(CK183,BJ182:BJ373,0),MATCH(CP177,BO181:BT181,0))*CP176</f>
        <v>0</v>
      </c>
      <c r="CV183" s="4" t="str">
        <f t="shared" si="379"/>
        <v>SLU</v>
      </c>
      <c r="CY183" s="4">
        <f t="shared" si="380"/>
        <v>2</v>
      </c>
      <c r="CZ183" s="4" t="str">
        <f t="shared" si="381"/>
        <v>28_SLU-Neve-v(+x)</v>
      </c>
      <c r="DA183" s="4">
        <f t="shared" si="382"/>
        <v>2</v>
      </c>
      <c r="DB183" s="4" t="str">
        <f t="shared" si="383"/>
        <v>Plinto_01</v>
      </c>
      <c r="DC183" s="4">
        <f t="shared" si="384"/>
        <v>28</v>
      </c>
      <c r="DD183" s="4" t="str">
        <f t="shared" si="385"/>
        <v>SLU-Neve-v(+x)</v>
      </c>
      <c r="DE183" s="4">
        <f>BG182</f>
        <v>1003.5</v>
      </c>
      <c r="DF183" s="54">
        <f>BC182</f>
        <v>1.8</v>
      </c>
      <c r="DG183" s="54">
        <f>BD182</f>
        <v>11.9</v>
      </c>
      <c r="DH183" s="54">
        <f>BE182</f>
        <v>12</v>
      </c>
      <c r="DI183" s="54">
        <f>BF182</f>
        <v>41</v>
      </c>
      <c r="DJ183" s="85">
        <f>IF(DS183="SLU",BB191,BB192)</f>
        <v>1.3</v>
      </c>
      <c r="DK183" s="85">
        <f>IF(DS183="SLU",BB193,BB194)</f>
        <v>1.3</v>
      </c>
      <c r="DL183" s="85">
        <f>IF(DS183="SLU",BB195,BB196)</f>
        <v>1.5</v>
      </c>
      <c r="DM183" s="8">
        <f t="shared" si="386"/>
        <v>14444.38</v>
      </c>
      <c r="DN183" s="8">
        <f t="shared" si="387"/>
        <v>0.35</v>
      </c>
      <c r="DO183" s="8">
        <f t="shared" si="388"/>
        <v>3.3899999999999997</v>
      </c>
      <c r="DP183" s="8">
        <f t="shared" si="389"/>
        <v>0.01</v>
      </c>
      <c r="DQ183" s="8">
        <f t="shared" si="390"/>
        <v>-0.182</v>
      </c>
      <c r="DR183" s="8">
        <f t="shared" si="391"/>
        <v>0</v>
      </c>
      <c r="DS183" s="4" t="str">
        <f t="shared" si="392"/>
        <v>SLU</v>
      </c>
      <c r="DV183" s="4">
        <f t="shared" si="393"/>
        <v>2</v>
      </c>
      <c r="DW183" s="4" t="str">
        <f t="shared" si="394"/>
        <v>28_SLU-Neve-v(+x)</v>
      </c>
      <c r="DX183" s="4">
        <f t="shared" si="395"/>
        <v>2</v>
      </c>
      <c r="DY183" s="4" t="str">
        <f t="shared" si="396"/>
        <v>Plinto_01</v>
      </c>
      <c r="DZ183" s="4">
        <f t="shared" si="397"/>
        <v>28</v>
      </c>
      <c r="EA183" s="4" t="str">
        <f t="shared" si="398"/>
        <v>SLU-Neve-v(+x)</v>
      </c>
      <c r="EB183" s="83">
        <f>DM183*BB197</f>
        <v>14444.38</v>
      </c>
      <c r="EC183" s="83">
        <f>DN183*BB197</f>
        <v>0.35</v>
      </c>
      <c r="ED183" s="83">
        <f>DO183*BB197</f>
        <v>3.3899999999999997</v>
      </c>
      <c r="EE183" s="83">
        <f>DP183*BB197</f>
        <v>0.01</v>
      </c>
      <c r="EF183" s="83">
        <f>DQ183*BB197</f>
        <v>-0.182</v>
      </c>
      <c r="EG183" s="83">
        <f>DR183*BB197</f>
        <v>0</v>
      </c>
    </row>
    <row r="184" spans="9:137" x14ac:dyDescent="0.45">
      <c r="Q184" s="42">
        <v>3</v>
      </c>
      <c r="R184" s="82" t="str">
        <f>I182</f>
        <v>Plinto_01</v>
      </c>
      <c r="S184" s="42">
        <v>28</v>
      </c>
      <c r="T184" s="42" t="s">
        <v>100</v>
      </c>
      <c r="U184" s="42">
        <v>-6886.95</v>
      </c>
      <c r="V184" s="42">
        <v>14.09</v>
      </c>
      <c r="W184" s="42">
        <v>4.1399999999999997</v>
      </c>
      <c r="X184" s="42">
        <v>0</v>
      </c>
      <c r="Y184" s="42">
        <v>-123.11</v>
      </c>
      <c r="Z184" s="42">
        <v>-41.65</v>
      </c>
      <c r="AB184" s="82" t="str">
        <f t="shared" si="399"/>
        <v>Slv 17</v>
      </c>
      <c r="AC184" s="42" t="s">
        <v>14</v>
      </c>
      <c r="AF184" s="17" t="s">
        <v>170</v>
      </c>
      <c r="AO184" s="36">
        <f t="shared" si="350"/>
        <v>3</v>
      </c>
      <c r="AP184" s="35" t="str">
        <f t="shared" si="351"/>
        <v>28_Slv 17</v>
      </c>
      <c r="AQ184" s="36">
        <f t="shared" si="352"/>
        <v>8870.35</v>
      </c>
      <c r="AR184" s="36">
        <f t="shared" si="353"/>
        <v>-4.1399999999999997</v>
      </c>
      <c r="AS184" s="36">
        <f t="shared" si="354"/>
        <v>-130.56200000000001</v>
      </c>
      <c r="AT184" s="36">
        <f t="shared" si="355"/>
        <v>-14.09</v>
      </c>
      <c r="AU184" s="36">
        <f t="shared" si="356"/>
        <v>16.287999999999997</v>
      </c>
      <c r="AV184" s="36">
        <f t="shared" si="357"/>
        <v>0</v>
      </c>
      <c r="AW184" s="43">
        <f t="shared" si="400"/>
        <v>1</v>
      </c>
      <c r="BI184" s="4">
        <f t="shared" si="401"/>
        <v>3</v>
      </c>
      <c r="BJ184" s="8" t="str">
        <f t="shared" si="359"/>
        <v>28_Slv 17</v>
      </c>
      <c r="BK184" s="11">
        <f t="shared" si="360"/>
        <v>3</v>
      </c>
      <c r="BL184" s="11" t="str">
        <f t="shared" si="361"/>
        <v>Plinto_01</v>
      </c>
      <c r="BM184" s="11">
        <f t="shared" si="362"/>
        <v>28</v>
      </c>
      <c r="BN184" s="11" t="str">
        <f t="shared" si="363"/>
        <v>Slv 17</v>
      </c>
      <c r="BO184" s="11">
        <f t="shared" si="364"/>
        <v>-6886.95</v>
      </c>
      <c r="BP184" s="11">
        <f t="shared" si="365"/>
        <v>14.09</v>
      </c>
      <c r="BQ184" s="11">
        <f t="shared" si="366"/>
        <v>4.1399999999999997</v>
      </c>
      <c r="BR184" s="11">
        <f t="shared" si="367"/>
        <v>0</v>
      </c>
      <c r="BS184" s="11">
        <f t="shared" si="368"/>
        <v>-123.11</v>
      </c>
      <c r="BT184" s="11">
        <f t="shared" si="369"/>
        <v>-41.65</v>
      </c>
      <c r="BU184" s="10" t="str">
        <f t="shared" si="370"/>
        <v>SLV</v>
      </c>
      <c r="BW184" s="7" t="str">
        <f t="shared" si="371"/>
        <v>Slv 17</v>
      </c>
      <c r="BX184" s="7" t="str">
        <f t="shared" si="372"/>
        <v>SLV</v>
      </c>
      <c r="CA184" s="17" t="s">
        <v>170</v>
      </c>
      <c r="CJ184" s="4">
        <f t="shared" si="373"/>
        <v>3</v>
      </c>
      <c r="CK184" s="4" t="str">
        <f t="shared" si="374"/>
        <v>28_Slv 17</v>
      </c>
      <c r="CL184" s="4">
        <f t="shared" si="375"/>
        <v>3</v>
      </c>
      <c r="CM184" s="4" t="str">
        <f t="shared" si="376"/>
        <v>Plinto_01</v>
      </c>
      <c r="CN184" s="4">
        <f t="shared" si="377"/>
        <v>28</v>
      </c>
      <c r="CO184" s="4" t="str">
        <f t="shared" si="378"/>
        <v>Slv 17</v>
      </c>
      <c r="CP184" s="84">
        <f>INDEX(BO182:BT373,MATCH(CK184,BJ182:BJ373,0),MATCH(CK177,BO181:BT181,0))*CK176</f>
        <v>6886.95</v>
      </c>
      <c r="CQ184" s="84">
        <f>INDEX(BP182:BU373,MATCH(CL184,BK182:BK373,0),MATCH(CL177,BP181:BU181,0))*CL176</f>
        <v>-4.1399999999999997</v>
      </c>
      <c r="CR184" s="84">
        <f>INDEX(BO182:BT373,MATCH(CK184,BJ182:$BJ373,0),MATCH(CM177,BO181:BT181,0))*CM176</f>
        <v>-123.11</v>
      </c>
      <c r="CS184" s="84">
        <f>INDEX(BO182:BT373,MATCH(CK184,BJ182:BJ373,0),MATCH(CN177,BO181:BT181,0))*CN176</f>
        <v>-14.09</v>
      </c>
      <c r="CT184" s="84">
        <f>INDEX(BO182:BT373,MATCH(CK184,BJ182:BJ373,0),MATCH(CO177,BO181:BT181,0))*CO176</f>
        <v>41.65</v>
      </c>
      <c r="CU184" s="84">
        <f>INDEX(BO182:BT373,MATCH(CK184,BJ182:BJ373,0),MATCH(CP177,BO181:BT181,0))*CP176</f>
        <v>0</v>
      </c>
      <c r="CV184" s="4" t="str">
        <f t="shared" si="379"/>
        <v>SLV</v>
      </c>
      <c r="CY184" s="4">
        <f t="shared" si="380"/>
        <v>3</v>
      </c>
      <c r="CZ184" s="4" t="str">
        <f t="shared" si="381"/>
        <v>28_Slv 17</v>
      </c>
      <c r="DA184" s="4">
        <f t="shared" si="382"/>
        <v>3</v>
      </c>
      <c r="DB184" s="4" t="str">
        <f t="shared" si="383"/>
        <v>Plinto_01</v>
      </c>
      <c r="DC184" s="4">
        <f t="shared" si="384"/>
        <v>28</v>
      </c>
      <c r="DD184" s="4" t="str">
        <f t="shared" si="385"/>
        <v>Slv 17</v>
      </c>
      <c r="DE184" s="4">
        <f>BG182</f>
        <v>1003.5</v>
      </c>
      <c r="DF184" s="54">
        <f>BC182</f>
        <v>1.8</v>
      </c>
      <c r="DG184" s="54">
        <f>BD182</f>
        <v>11.9</v>
      </c>
      <c r="DH184" s="54">
        <f>BE182</f>
        <v>12</v>
      </c>
      <c r="DI184" s="54">
        <f>BF182</f>
        <v>41</v>
      </c>
      <c r="DJ184" s="85">
        <f>IF(DS184="SLU",BB191,BB192)</f>
        <v>1</v>
      </c>
      <c r="DK184" s="85">
        <f>IF(DS184="SLU",BB193,BB194)</f>
        <v>1</v>
      </c>
      <c r="DL184" s="85">
        <f>IF(DS184="SLU",BB195,BB196)</f>
        <v>1</v>
      </c>
      <c r="DM184" s="8">
        <f t="shared" si="386"/>
        <v>8870.35</v>
      </c>
      <c r="DN184" s="8">
        <f t="shared" si="387"/>
        <v>-4.1399999999999997</v>
      </c>
      <c r="DO184" s="8">
        <f t="shared" si="388"/>
        <v>-130.56200000000001</v>
      </c>
      <c r="DP184" s="8">
        <f t="shared" si="389"/>
        <v>-14.09</v>
      </c>
      <c r="DQ184" s="8">
        <f t="shared" si="390"/>
        <v>16.287999999999997</v>
      </c>
      <c r="DR184" s="8">
        <f t="shared" si="391"/>
        <v>0</v>
      </c>
      <c r="DS184" s="4" t="str">
        <f t="shared" si="392"/>
        <v>SLV</v>
      </c>
      <c r="DV184" s="4">
        <f t="shared" si="393"/>
        <v>3</v>
      </c>
      <c r="DW184" s="4" t="str">
        <f t="shared" si="394"/>
        <v>28_Slv 17</v>
      </c>
      <c r="DX184" s="4">
        <f t="shared" si="395"/>
        <v>3</v>
      </c>
      <c r="DY184" s="4" t="str">
        <f t="shared" si="396"/>
        <v>Plinto_01</v>
      </c>
      <c r="DZ184" s="4">
        <f t="shared" si="397"/>
        <v>28</v>
      </c>
      <c r="EA184" s="4" t="str">
        <f t="shared" si="398"/>
        <v>Slv 17</v>
      </c>
      <c r="EB184" s="83">
        <f>DM184*BB197</f>
        <v>8870.35</v>
      </c>
      <c r="EC184" s="83">
        <f>DN184*BB197</f>
        <v>-4.1399999999999997</v>
      </c>
      <c r="ED184" s="83">
        <f>DO184*BB197</f>
        <v>-130.56200000000001</v>
      </c>
      <c r="EE184" s="83">
        <f>DP184*BB197</f>
        <v>-14.09</v>
      </c>
      <c r="EF184" s="83">
        <f>DQ184*BB197</f>
        <v>16.287999999999997</v>
      </c>
      <c r="EG184" s="83">
        <f>DR184*BB197</f>
        <v>0</v>
      </c>
    </row>
    <row r="185" spans="9:137" ht="15.6" x14ac:dyDescent="0.45">
      <c r="Q185" s="42">
        <v>4</v>
      </c>
      <c r="R185" s="82" t="str">
        <f>I182</f>
        <v>Plinto_01</v>
      </c>
      <c r="S185" s="42">
        <v>28</v>
      </c>
      <c r="T185" s="42" t="s">
        <v>101</v>
      </c>
      <c r="U185" s="42">
        <v>-6886.95</v>
      </c>
      <c r="V185" s="42">
        <v>-14.09</v>
      </c>
      <c r="W185" s="42">
        <v>-4.1500000000000004</v>
      </c>
      <c r="X185" s="42">
        <v>0</v>
      </c>
      <c r="Y185" s="42">
        <v>123.1</v>
      </c>
      <c r="Z185" s="42">
        <v>42.06</v>
      </c>
      <c r="AB185" s="82" t="str">
        <f t="shared" si="399"/>
        <v>Slv 1</v>
      </c>
      <c r="AC185" s="42" t="s">
        <v>14</v>
      </c>
      <c r="AF185" s="13" t="s">
        <v>12</v>
      </c>
      <c r="AG185" s="16" t="s">
        <v>11</v>
      </c>
      <c r="AH185" s="16" t="s">
        <v>10</v>
      </c>
      <c r="AI185" s="16" t="s">
        <v>9</v>
      </c>
      <c r="AJ185" s="16" t="s">
        <v>8</v>
      </c>
      <c r="AK185" s="16" t="s">
        <v>7</v>
      </c>
      <c r="AL185" s="16" t="s">
        <v>6</v>
      </c>
      <c r="AO185" s="36">
        <f t="shared" si="350"/>
        <v>4</v>
      </c>
      <c r="AP185" s="35" t="str">
        <f t="shared" si="351"/>
        <v>28_Slv 1</v>
      </c>
      <c r="AQ185" s="36">
        <f t="shared" si="352"/>
        <v>8870.35</v>
      </c>
      <c r="AR185" s="36">
        <f t="shared" si="353"/>
        <v>4.1500000000000004</v>
      </c>
      <c r="AS185" s="36">
        <f t="shared" si="354"/>
        <v>130.57</v>
      </c>
      <c r="AT185" s="36">
        <f t="shared" si="355"/>
        <v>14.09</v>
      </c>
      <c r="AU185" s="36">
        <f t="shared" si="356"/>
        <v>-16.698</v>
      </c>
      <c r="AV185" s="36">
        <f t="shared" si="357"/>
        <v>0</v>
      </c>
      <c r="AW185" s="43">
        <f t="shared" si="400"/>
        <v>1</v>
      </c>
      <c r="BI185" s="4">
        <f t="shared" si="401"/>
        <v>4</v>
      </c>
      <c r="BJ185" s="8" t="str">
        <f t="shared" si="359"/>
        <v>28_Slv 1</v>
      </c>
      <c r="BK185" s="11">
        <f t="shared" si="360"/>
        <v>4</v>
      </c>
      <c r="BL185" s="11" t="str">
        <f t="shared" si="361"/>
        <v>Plinto_01</v>
      </c>
      <c r="BM185" s="11">
        <f t="shared" si="362"/>
        <v>28</v>
      </c>
      <c r="BN185" s="11" t="str">
        <f t="shared" si="363"/>
        <v>Slv 1</v>
      </c>
      <c r="BO185" s="11">
        <f t="shared" si="364"/>
        <v>-6886.95</v>
      </c>
      <c r="BP185" s="11">
        <f t="shared" si="365"/>
        <v>-14.09</v>
      </c>
      <c r="BQ185" s="11">
        <f t="shared" si="366"/>
        <v>-4.1500000000000004</v>
      </c>
      <c r="BR185" s="11">
        <f t="shared" si="367"/>
        <v>0</v>
      </c>
      <c r="BS185" s="11">
        <f t="shared" si="368"/>
        <v>123.1</v>
      </c>
      <c r="BT185" s="11">
        <f t="shared" si="369"/>
        <v>42.06</v>
      </c>
      <c r="BU185" s="10" t="str">
        <f t="shared" si="370"/>
        <v>SLV</v>
      </c>
      <c r="BW185" s="7" t="str">
        <f t="shared" si="371"/>
        <v>Slv 1</v>
      </c>
      <c r="BX185" s="7" t="str">
        <f t="shared" si="372"/>
        <v>SLV</v>
      </c>
      <c r="CA185" s="9" t="s">
        <v>12</v>
      </c>
      <c r="CB185" s="16" t="s">
        <v>11</v>
      </c>
      <c r="CC185" s="16" t="s">
        <v>10</v>
      </c>
      <c r="CD185" s="16" t="s">
        <v>9</v>
      </c>
      <c r="CE185" s="16" t="s">
        <v>8</v>
      </c>
      <c r="CF185" s="16" t="s">
        <v>7</v>
      </c>
      <c r="CG185" s="16" t="s">
        <v>6</v>
      </c>
      <c r="CJ185" s="4">
        <f t="shared" si="373"/>
        <v>4</v>
      </c>
      <c r="CK185" s="4" t="str">
        <f t="shared" si="374"/>
        <v>28_Slv 1</v>
      </c>
      <c r="CL185" s="4">
        <f t="shared" si="375"/>
        <v>4</v>
      </c>
      <c r="CM185" s="4" t="str">
        <f t="shared" si="376"/>
        <v>Plinto_01</v>
      </c>
      <c r="CN185" s="4">
        <f t="shared" si="377"/>
        <v>28</v>
      </c>
      <c r="CO185" s="4" t="str">
        <f t="shared" si="378"/>
        <v>Slv 1</v>
      </c>
      <c r="CP185" s="84">
        <f>INDEX(BO182:BT373,MATCH(CK185,BJ182:BJ373,0),MATCH(CK177,BO181:BT181,0))*CK176</f>
        <v>6886.95</v>
      </c>
      <c r="CQ185" s="84">
        <f>INDEX(BP182:BU373,MATCH(CL185,BK182:BK373,0),MATCH(CL177,BP181:BU181,0))*CL176</f>
        <v>4.1500000000000004</v>
      </c>
      <c r="CR185" s="84">
        <f>INDEX(BO182:BT373,MATCH(CK185,BJ182:$BJ373,0),MATCH(CM177,BO181:BT181,0))*CM176</f>
        <v>123.1</v>
      </c>
      <c r="CS185" s="84">
        <f>INDEX(BO182:BT373,MATCH(CK185,BJ182:BJ373,0),MATCH(CN177,BO181:BT181,0))*CN176</f>
        <v>14.09</v>
      </c>
      <c r="CT185" s="84">
        <f>INDEX(BO182:BT373,MATCH(CK185,BJ182:BJ373,0),MATCH(CO177,BO181:BT181,0))*CO176</f>
        <v>-42.06</v>
      </c>
      <c r="CU185" s="84">
        <f>INDEX(BO182:BT373,MATCH(CK185,BJ182:BJ373,0),MATCH(CP177,BO181:BT181,0))*CP176</f>
        <v>0</v>
      </c>
      <c r="CV185" s="4" t="str">
        <f t="shared" si="379"/>
        <v>SLV</v>
      </c>
      <c r="CY185" s="4">
        <f t="shared" si="380"/>
        <v>4</v>
      </c>
      <c r="CZ185" s="4" t="str">
        <f t="shared" si="381"/>
        <v>28_Slv 1</v>
      </c>
      <c r="DA185" s="4">
        <f t="shared" si="382"/>
        <v>4</v>
      </c>
      <c r="DB185" s="4" t="str">
        <f t="shared" si="383"/>
        <v>Plinto_01</v>
      </c>
      <c r="DC185" s="4">
        <f t="shared" si="384"/>
        <v>28</v>
      </c>
      <c r="DD185" s="4" t="str">
        <f t="shared" si="385"/>
        <v>Slv 1</v>
      </c>
      <c r="DE185" s="4">
        <f>BG182</f>
        <v>1003.5</v>
      </c>
      <c r="DF185" s="54">
        <f>BC182</f>
        <v>1.8</v>
      </c>
      <c r="DG185" s="54">
        <f>BD182</f>
        <v>11.9</v>
      </c>
      <c r="DH185" s="54">
        <f>BE182</f>
        <v>12</v>
      </c>
      <c r="DI185" s="54">
        <f>BF182</f>
        <v>41</v>
      </c>
      <c r="DJ185" s="85">
        <f>IF(DS185="SLU",BB191,BB192)</f>
        <v>1</v>
      </c>
      <c r="DK185" s="85">
        <f>IF(DS185="SLU",BB193,BB194)</f>
        <v>1</v>
      </c>
      <c r="DL185" s="85">
        <f>IF(DS185="SLU",BB195,BB196)</f>
        <v>1</v>
      </c>
      <c r="DM185" s="8">
        <f t="shared" si="386"/>
        <v>8870.35</v>
      </c>
      <c r="DN185" s="8">
        <f t="shared" si="387"/>
        <v>4.1500000000000004</v>
      </c>
      <c r="DO185" s="8">
        <f t="shared" si="388"/>
        <v>130.57</v>
      </c>
      <c r="DP185" s="8">
        <f t="shared" si="389"/>
        <v>14.09</v>
      </c>
      <c r="DQ185" s="8">
        <f t="shared" si="390"/>
        <v>-16.698</v>
      </c>
      <c r="DR185" s="8">
        <f t="shared" si="391"/>
        <v>0</v>
      </c>
      <c r="DS185" s="4" t="str">
        <f t="shared" si="392"/>
        <v>SLV</v>
      </c>
      <c r="DV185" s="4">
        <f t="shared" si="393"/>
        <v>4</v>
      </c>
      <c r="DW185" s="4" t="str">
        <f t="shared" si="394"/>
        <v>28_Slv 1</v>
      </c>
      <c r="DX185" s="4">
        <f t="shared" si="395"/>
        <v>4</v>
      </c>
      <c r="DY185" s="4" t="str">
        <f t="shared" si="396"/>
        <v>Plinto_01</v>
      </c>
      <c r="DZ185" s="4">
        <f t="shared" si="397"/>
        <v>28</v>
      </c>
      <c r="EA185" s="4" t="str">
        <f t="shared" si="398"/>
        <v>Slv 1</v>
      </c>
      <c r="EB185" s="83">
        <f>DM185*BB197</f>
        <v>8870.35</v>
      </c>
      <c r="EC185" s="83">
        <f>DN185*BB197</f>
        <v>4.1500000000000004</v>
      </c>
      <c r="ED185" s="83">
        <f>DO185*BB197</f>
        <v>130.57</v>
      </c>
      <c r="EE185" s="83">
        <f>DP185*BB197</f>
        <v>14.09</v>
      </c>
      <c r="EF185" s="83">
        <f>DQ185*BB197</f>
        <v>-16.698</v>
      </c>
      <c r="EG185" s="83">
        <f>DR185*BB197</f>
        <v>0</v>
      </c>
    </row>
    <row r="186" spans="9:137" ht="15.6" x14ac:dyDescent="0.45">
      <c r="Q186" s="42">
        <v>5</v>
      </c>
      <c r="R186" s="82" t="str">
        <f>I182</f>
        <v>Plinto_01</v>
      </c>
      <c r="S186" s="42">
        <v>28</v>
      </c>
      <c r="T186" s="42" t="s">
        <v>100</v>
      </c>
      <c r="U186" s="42">
        <v>-6886.95</v>
      </c>
      <c r="V186" s="42">
        <v>14.09</v>
      </c>
      <c r="W186" s="42">
        <v>4.1399999999999997</v>
      </c>
      <c r="X186" s="42">
        <v>0</v>
      </c>
      <c r="Y186" s="42">
        <v>-123.11</v>
      </c>
      <c r="Z186" s="42">
        <v>-41.65</v>
      </c>
      <c r="AB186" s="82" t="str">
        <f t="shared" si="399"/>
        <v>Slv 17</v>
      </c>
      <c r="AC186" s="42" t="s">
        <v>14</v>
      </c>
      <c r="AF186" s="13"/>
      <c r="AG186" s="15">
        <v>-1</v>
      </c>
      <c r="AH186" s="15">
        <v>-1</v>
      </c>
      <c r="AI186" s="15">
        <v>1</v>
      </c>
      <c r="AJ186" s="15">
        <v>-1</v>
      </c>
      <c r="AK186" s="15">
        <v>-1</v>
      </c>
      <c r="AL186" s="15">
        <v>-1</v>
      </c>
      <c r="AO186" s="36">
        <f t="shared" si="350"/>
        <v>5</v>
      </c>
      <c r="AP186" s="35" t="str">
        <f t="shared" si="351"/>
        <v>28_Slv 17</v>
      </c>
      <c r="AQ186" s="36">
        <f t="shared" si="352"/>
        <v>8870.35</v>
      </c>
      <c r="AR186" s="36">
        <f t="shared" si="353"/>
        <v>-4.1399999999999997</v>
      </c>
      <c r="AS186" s="36">
        <f t="shared" si="354"/>
        <v>-130.56200000000001</v>
      </c>
      <c r="AT186" s="36">
        <f t="shared" si="355"/>
        <v>-14.09</v>
      </c>
      <c r="AU186" s="36">
        <f t="shared" si="356"/>
        <v>16.287999999999997</v>
      </c>
      <c r="AV186" s="36">
        <f t="shared" si="357"/>
        <v>0</v>
      </c>
      <c r="AW186" s="43">
        <f t="shared" si="400"/>
        <v>1</v>
      </c>
      <c r="BI186" s="4">
        <f t="shared" si="401"/>
        <v>5</v>
      </c>
      <c r="BJ186" s="8" t="str">
        <f t="shared" si="359"/>
        <v>28_Slv 17</v>
      </c>
      <c r="BK186" s="11">
        <f t="shared" si="360"/>
        <v>5</v>
      </c>
      <c r="BL186" s="11" t="str">
        <f t="shared" si="361"/>
        <v>Plinto_01</v>
      </c>
      <c r="BM186" s="11">
        <f t="shared" si="362"/>
        <v>28</v>
      </c>
      <c r="BN186" s="11" t="str">
        <f t="shared" si="363"/>
        <v>Slv 17</v>
      </c>
      <c r="BO186" s="11">
        <f t="shared" si="364"/>
        <v>-6886.95</v>
      </c>
      <c r="BP186" s="11">
        <f t="shared" si="365"/>
        <v>14.09</v>
      </c>
      <c r="BQ186" s="11">
        <f t="shared" si="366"/>
        <v>4.1399999999999997</v>
      </c>
      <c r="BR186" s="11">
        <f t="shared" si="367"/>
        <v>0</v>
      </c>
      <c r="BS186" s="11">
        <f t="shared" si="368"/>
        <v>-123.11</v>
      </c>
      <c r="BT186" s="11">
        <f t="shared" si="369"/>
        <v>-41.65</v>
      </c>
      <c r="BU186" s="10" t="str">
        <f t="shared" si="370"/>
        <v>SLV</v>
      </c>
      <c r="BW186" s="7" t="str">
        <f t="shared" si="371"/>
        <v>Slv 17</v>
      </c>
      <c r="BX186" s="7" t="str">
        <f t="shared" si="372"/>
        <v>SLV</v>
      </c>
      <c r="CA186" s="9"/>
      <c r="CB186" s="4">
        <f t="shared" ref="CB186:CG187" si="402">AG186</f>
        <v>-1</v>
      </c>
      <c r="CC186" s="4">
        <f t="shared" si="402"/>
        <v>-1</v>
      </c>
      <c r="CD186" s="4">
        <f t="shared" si="402"/>
        <v>1</v>
      </c>
      <c r="CE186" s="4">
        <f t="shared" si="402"/>
        <v>-1</v>
      </c>
      <c r="CF186" s="4">
        <f t="shared" si="402"/>
        <v>-1</v>
      </c>
      <c r="CG186" s="4">
        <f t="shared" si="402"/>
        <v>-1</v>
      </c>
      <c r="CJ186" s="4">
        <f t="shared" si="373"/>
        <v>5</v>
      </c>
      <c r="CK186" s="4" t="str">
        <f t="shared" si="374"/>
        <v>28_Slv 17</v>
      </c>
      <c r="CL186" s="4">
        <f t="shared" si="375"/>
        <v>5</v>
      </c>
      <c r="CM186" s="4" t="str">
        <f t="shared" si="376"/>
        <v>Plinto_01</v>
      </c>
      <c r="CN186" s="4">
        <f t="shared" si="377"/>
        <v>28</v>
      </c>
      <c r="CO186" s="4" t="str">
        <f t="shared" si="378"/>
        <v>Slv 17</v>
      </c>
      <c r="CP186" s="84">
        <f>INDEX(BO182:BT373,MATCH(CK186,BJ182:BJ373,0),MATCH(CK177,BO181:BT181,0))*CK176</f>
        <v>6886.95</v>
      </c>
      <c r="CQ186" s="84">
        <f>INDEX(BP182:BU373,MATCH(CL186,BK182:BK373,0),MATCH(CL177,BP181:BU181,0))*CL176</f>
        <v>-4.1399999999999997</v>
      </c>
      <c r="CR186" s="84">
        <f>INDEX(BO182:BT373,MATCH(CK186,BJ182:$BJ373,0),MATCH(CM177,BO181:BT181,0))*CM176</f>
        <v>-123.11</v>
      </c>
      <c r="CS186" s="84">
        <f>INDEX(BO182:BT373,MATCH(CK186,BJ182:BJ373,0),MATCH(CN177,BO181:BT181,0))*CN176</f>
        <v>-14.09</v>
      </c>
      <c r="CT186" s="84">
        <f>INDEX(BO182:BT373,MATCH(CK186,BJ182:BJ373,0),MATCH(CO177,BO181:BT181,0))*CO176</f>
        <v>41.65</v>
      </c>
      <c r="CU186" s="84">
        <f>INDEX(BO182:BT373,MATCH(CK186,BJ182:BJ373,0),MATCH(CP177,BO181:BT181,0))*CP176</f>
        <v>0</v>
      </c>
      <c r="CV186" s="4" t="str">
        <f t="shared" si="379"/>
        <v>SLV</v>
      </c>
      <c r="CY186" s="4">
        <f t="shared" si="380"/>
        <v>5</v>
      </c>
      <c r="CZ186" s="4" t="str">
        <f t="shared" si="381"/>
        <v>28_Slv 17</v>
      </c>
      <c r="DA186" s="4">
        <f t="shared" si="382"/>
        <v>5</v>
      </c>
      <c r="DB186" s="4" t="str">
        <f t="shared" si="383"/>
        <v>Plinto_01</v>
      </c>
      <c r="DC186" s="4">
        <f t="shared" si="384"/>
        <v>28</v>
      </c>
      <c r="DD186" s="4" t="str">
        <f t="shared" si="385"/>
        <v>Slv 17</v>
      </c>
      <c r="DE186" s="4">
        <f>BG182</f>
        <v>1003.5</v>
      </c>
      <c r="DF186" s="54">
        <f>BC182</f>
        <v>1.8</v>
      </c>
      <c r="DG186" s="54">
        <f>BD182</f>
        <v>11.9</v>
      </c>
      <c r="DH186" s="54">
        <f>BE182</f>
        <v>12</v>
      </c>
      <c r="DI186" s="54">
        <f>BF182</f>
        <v>41</v>
      </c>
      <c r="DJ186" s="85">
        <f>IF(DS186="SLU",BB191,BB192)</f>
        <v>1</v>
      </c>
      <c r="DK186" s="85">
        <f>IF(DS186="SLU",BB193,BB194)</f>
        <v>1</v>
      </c>
      <c r="DL186" s="85">
        <f>IF(DS186="SLU",BB195,BB196)</f>
        <v>1</v>
      </c>
      <c r="DM186" s="8">
        <f t="shared" si="386"/>
        <v>8870.35</v>
      </c>
      <c r="DN186" s="8">
        <f t="shared" si="387"/>
        <v>-4.1399999999999997</v>
      </c>
      <c r="DO186" s="8">
        <f t="shared" si="388"/>
        <v>-130.56200000000001</v>
      </c>
      <c r="DP186" s="8">
        <f t="shared" si="389"/>
        <v>-14.09</v>
      </c>
      <c r="DQ186" s="8">
        <f t="shared" si="390"/>
        <v>16.287999999999997</v>
      </c>
      <c r="DR186" s="8">
        <f t="shared" si="391"/>
        <v>0</v>
      </c>
      <c r="DS186" s="4" t="str">
        <f t="shared" si="392"/>
        <v>SLV</v>
      </c>
      <c r="DV186" s="4">
        <f t="shared" si="393"/>
        <v>5</v>
      </c>
      <c r="DW186" s="4" t="str">
        <f t="shared" si="394"/>
        <v>28_Slv 17</v>
      </c>
      <c r="DX186" s="4">
        <f t="shared" si="395"/>
        <v>5</v>
      </c>
      <c r="DY186" s="4" t="str">
        <f t="shared" si="396"/>
        <v>Plinto_01</v>
      </c>
      <c r="DZ186" s="4">
        <f t="shared" si="397"/>
        <v>28</v>
      </c>
      <c r="EA186" s="4" t="str">
        <f t="shared" si="398"/>
        <v>Slv 17</v>
      </c>
      <c r="EB186" s="83">
        <f>DM186*BB197</f>
        <v>8870.35</v>
      </c>
      <c r="EC186" s="83">
        <f>DN186*BB197</f>
        <v>-4.1399999999999997</v>
      </c>
      <c r="ED186" s="83">
        <f>DO186*BB197</f>
        <v>-130.56200000000001</v>
      </c>
      <c r="EE186" s="83">
        <f>DP186*BB197</f>
        <v>-14.09</v>
      </c>
      <c r="EF186" s="83">
        <f>DQ186*BB197</f>
        <v>16.287999999999997</v>
      </c>
      <c r="EG186" s="83">
        <f>DR186*BB197</f>
        <v>0</v>
      </c>
    </row>
    <row r="187" spans="9:137" ht="15.6" x14ac:dyDescent="0.45">
      <c r="I187"/>
      <c r="J187"/>
      <c r="K187"/>
      <c r="L187"/>
      <c r="M187"/>
      <c r="N187"/>
      <c r="O187"/>
      <c r="Q187" s="42">
        <v>6</v>
      </c>
      <c r="R187" s="82" t="str">
        <f>I182</f>
        <v>Plinto_01</v>
      </c>
      <c r="S187" s="42">
        <v>28</v>
      </c>
      <c r="T187" s="42" t="s">
        <v>101</v>
      </c>
      <c r="U187" s="42">
        <v>-6886.95</v>
      </c>
      <c r="V187" s="42">
        <v>-14.09</v>
      </c>
      <c r="W187" s="42">
        <v>-4.1500000000000004</v>
      </c>
      <c r="X187" s="42">
        <v>0</v>
      </c>
      <c r="Y187" s="42">
        <v>123.1</v>
      </c>
      <c r="Z187" s="42">
        <v>42.06</v>
      </c>
      <c r="AB187" s="82" t="str">
        <f t="shared" si="399"/>
        <v>Slv 1</v>
      </c>
      <c r="AC187" s="42" t="s">
        <v>14</v>
      </c>
      <c r="AF187" s="13" t="s">
        <v>3</v>
      </c>
      <c r="AG187" s="15" t="s">
        <v>10</v>
      </c>
      <c r="AH187" s="15" t="s">
        <v>11</v>
      </c>
      <c r="AI187" s="15" t="s">
        <v>9</v>
      </c>
      <c r="AJ187" s="15" t="s">
        <v>8</v>
      </c>
      <c r="AK187" s="15" t="s">
        <v>6</v>
      </c>
      <c r="AL187" s="15" t="s">
        <v>7</v>
      </c>
      <c r="AO187" s="36">
        <f t="shared" si="350"/>
        <v>6</v>
      </c>
      <c r="AP187" s="35" t="str">
        <f t="shared" si="351"/>
        <v>28_Slv 1</v>
      </c>
      <c r="AQ187" s="36">
        <f t="shared" si="352"/>
        <v>8870.35</v>
      </c>
      <c r="AR187" s="36">
        <f t="shared" si="353"/>
        <v>4.1500000000000004</v>
      </c>
      <c r="AS187" s="36">
        <f t="shared" si="354"/>
        <v>130.57</v>
      </c>
      <c r="AT187" s="36">
        <f t="shared" si="355"/>
        <v>14.09</v>
      </c>
      <c r="AU187" s="36">
        <f t="shared" si="356"/>
        <v>-16.698</v>
      </c>
      <c r="AV187" s="36">
        <f t="shared" si="357"/>
        <v>0</v>
      </c>
      <c r="AW187" s="43">
        <f t="shared" si="400"/>
        <v>1</v>
      </c>
      <c r="BA187"/>
      <c r="BB187"/>
      <c r="BC187"/>
      <c r="BD187"/>
      <c r="BE187"/>
      <c r="BI187" s="4">
        <f t="shared" si="401"/>
        <v>6</v>
      </c>
      <c r="BJ187" s="8" t="str">
        <f t="shared" si="359"/>
        <v>28_Slv 1</v>
      </c>
      <c r="BK187" s="11">
        <f t="shared" si="360"/>
        <v>6</v>
      </c>
      <c r="BL187" s="11" t="str">
        <f t="shared" si="361"/>
        <v>Plinto_01</v>
      </c>
      <c r="BM187" s="11">
        <f t="shared" si="362"/>
        <v>28</v>
      </c>
      <c r="BN187" s="11" t="str">
        <f t="shared" si="363"/>
        <v>Slv 1</v>
      </c>
      <c r="BO187" s="11">
        <f t="shared" si="364"/>
        <v>-6886.95</v>
      </c>
      <c r="BP187" s="11">
        <f t="shared" si="365"/>
        <v>-14.09</v>
      </c>
      <c r="BQ187" s="11">
        <f t="shared" si="366"/>
        <v>-4.1500000000000004</v>
      </c>
      <c r="BR187" s="11">
        <f t="shared" si="367"/>
        <v>0</v>
      </c>
      <c r="BS187" s="11">
        <f t="shared" si="368"/>
        <v>123.1</v>
      </c>
      <c r="BT187" s="11">
        <f t="shared" si="369"/>
        <v>42.06</v>
      </c>
      <c r="BU187" s="10" t="str">
        <f t="shared" si="370"/>
        <v>SLV</v>
      </c>
      <c r="BW187" s="7" t="str">
        <f t="shared" si="371"/>
        <v>Slv 1</v>
      </c>
      <c r="BX187" s="7" t="str">
        <f t="shared" si="372"/>
        <v>SLV</v>
      </c>
      <c r="CA187" s="9" t="s">
        <v>3</v>
      </c>
      <c r="CB187" s="4" t="str">
        <f t="shared" si="402"/>
        <v>Fx</v>
      </c>
      <c r="CC187" s="4" t="str">
        <f t="shared" si="402"/>
        <v>Fz</v>
      </c>
      <c r="CD187" s="4" t="str">
        <f t="shared" si="402"/>
        <v>Myy</v>
      </c>
      <c r="CE187" s="4" t="str">
        <f t="shared" si="402"/>
        <v>Fy</v>
      </c>
      <c r="CF187" s="4" t="str">
        <f t="shared" si="402"/>
        <v>Mzz</v>
      </c>
      <c r="CG187" s="4" t="str">
        <f t="shared" si="402"/>
        <v>Mxx</v>
      </c>
      <c r="CJ187" s="4">
        <f t="shared" si="373"/>
        <v>6</v>
      </c>
      <c r="CK187" s="4" t="str">
        <f t="shared" si="374"/>
        <v>28_Slv 1</v>
      </c>
      <c r="CL187" s="4">
        <f t="shared" si="375"/>
        <v>6</v>
      </c>
      <c r="CM187" s="4" t="str">
        <f t="shared" si="376"/>
        <v>Plinto_01</v>
      </c>
      <c r="CN187" s="4">
        <f t="shared" si="377"/>
        <v>28</v>
      </c>
      <c r="CO187" s="4" t="str">
        <f t="shared" si="378"/>
        <v>Slv 1</v>
      </c>
      <c r="CP187" s="84">
        <f>INDEX(BO182:BT373,MATCH(CK187,BJ182:BJ373,0),MATCH(CK177,BO181:BT181,0))*CK176</f>
        <v>6886.95</v>
      </c>
      <c r="CQ187" s="84">
        <f>INDEX(BP182:BU373,MATCH(CL187,BK182:BK373,0),MATCH(CL177,BP181:BU181,0))*CL176</f>
        <v>4.1500000000000004</v>
      </c>
      <c r="CR187" s="84">
        <f>INDEX(BO182:BT373,MATCH(CK187,BJ182:$BJ373,0),MATCH(CM177,BO181:BT181,0))*CM176</f>
        <v>123.1</v>
      </c>
      <c r="CS187" s="84">
        <f>INDEX(BO182:BT373,MATCH(CK187,BJ182:BJ373,0),MATCH(CN177,BO181:BT181,0))*CN176</f>
        <v>14.09</v>
      </c>
      <c r="CT187" s="84">
        <f>INDEX(BO182:BT373,MATCH(CK187,BJ182:BJ373,0),MATCH(CO177,BO181:BT181,0))*CO176</f>
        <v>-42.06</v>
      </c>
      <c r="CU187" s="84">
        <f>INDEX(BO182:BT373,MATCH(CK187,BJ182:BJ373,0),MATCH(CP177,BO181:BT181,0))*CP176</f>
        <v>0</v>
      </c>
      <c r="CV187" s="4" t="str">
        <f t="shared" si="379"/>
        <v>SLV</v>
      </c>
      <c r="CY187" s="4">
        <f t="shared" si="380"/>
        <v>6</v>
      </c>
      <c r="CZ187" s="4" t="str">
        <f t="shared" si="381"/>
        <v>28_Slv 1</v>
      </c>
      <c r="DA187" s="4">
        <f t="shared" si="382"/>
        <v>6</v>
      </c>
      <c r="DB187" s="4" t="str">
        <f t="shared" si="383"/>
        <v>Plinto_01</v>
      </c>
      <c r="DC187" s="4">
        <f t="shared" si="384"/>
        <v>28</v>
      </c>
      <c r="DD187" s="4" t="str">
        <f t="shared" si="385"/>
        <v>Slv 1</v>
      </c>
      <c r="DE187" s="4">
        <f>BG182</f>
        <v>1003.5</v>
      </c>
      <c r="DF187" s="54">
        <f>BC182</f>
        <v>1.8</v>
      </c>
      <c r="DG187" s="54">
        <f>BD182</f>
        <v>11.9</v>
      </c>
      <c r="DH187" s="54">
        <f>BE182</f>
        <v>12</v>
      </c>
      <c r="DI187" s="54">
        <f>BF182</f>
        <v>41</v>
      </c>
      <c r="DJ187" s="85">
        <f>IF(DS187="SLU",BB191,BB192)</f>
        <v>1</v>
      </c>
      <c r="DK187" s="85">
        <f>IF(DS187="SLU",BB193,BB194)</f>
        <v>1</v>
      </c>
      <c r="DL187" s="85">
        <f>IF(DS187="SLU",BB195,BB196)</f>
        <v>1</v>
      </c>
      <c r="DM187" s="8">
        <f t="shared" si="386"/>
        <v>8870.35</v>
      </c>
      <c r="DN187" s="8">
        <f t="shared" si="387"/>
        <v>4.1500000000000004</v>
      </c>
      <c r="DO187" s="8">
        <f t="shared" si="388"/>
        <v>130.57</v>
      </c>
      <c r="DP187" s="8">
        <f t="shared" si="389"/>
        <v>14.09</v>
      </c>
      <c r="DQ187" s="8">
        <f t="shared" si="390"/>
        <v>-16.698</v>
      </c>
      <c r="DR187" s="8">
        <f t="shared" si="391"/>
        <v>0</v>
      </c>
      <c r="DS187" s="4" t="str">
        <f t="shared" si="392"/>
        <v>SLV</v>
      </c>
      <c r="DV187" s="4">
        <f t="shared" si="393"/>
        <v>6</v>
      </c>
      <c r="DW187" s="4" t="str">
        <f t="shared" si="394"/>
        <v>28_Slv 1</v>
      </c>
      <c r="DX187" s="4">
        <f t="shared" si="395"/>
        <v>6</v>
      </c>
      <c r="DY187" s="4" t="str">
        <f t="shared" si="396"/>
        <v>Plinto_01</v>
      </c>
      <c r="DZ187" s="4">
        <f t="shared" si="397"/>
        <v>28</v>
      </c>
      <c r="EA187" s="4" t="str">
        <f t="shared" si="398"/>
        <v>Slv 1</v>
      </c>
      <c r="EB187" s="83">
        <f>DM187*BB197</f>
        <v>8870.35</v>
      </c>
      <c r="EC187" s="83">
        <f>DN187*BB197</f>
        <v>4.1500000000000004</v>
      </c>
      <c r="ED187" s="83">
        <f>DO187*BB197</f>
        <v>130.57</v>
      </c>
      <c r="EE187" s="83">
        <f>DP187*BB197</f>
        <v>14.09</v>
      </c>
      <c r="EF187" s="83">
        <f>DQ187*BB197</f>
        <v>-16.698</v>
      </c>
      <c r="EG187" s="83">
        <f>DR187*BB197</f>
        <v>0</v>
      </c>
    </row>
    <row r="188" spans="9:137" x14ac:dyDescent="0.45">
      <c r="I188" s="17" t="s">
        <v>163</v>
      </c>
      <c r="J188"/>
      <c r="K188"/>
      <c r="L188"/>
      <c r="M188"/>
      <c r="N188"/>
      <c r="O188"/>
      <c r="Q188" s="42">
        <v>7</v>
      </c>
      <c r="R188" s="82" t="str">
        <f>I182</f>
        <v>Plinto_01</v>
      </c>
      <c r="S188" s="42">
        <v>28</v>
      </c>
      <c r="T188" s="42" t="s">
        <v>101</v>
      </c>
      <c r="U188" s="42">
        <v>-6886.95</v>
      </c>
      <c r="V188" s="42">
        <v>-14.09</v>
      </c>
      <c r="W188" s="42">
        <v>-4.1500000000000004</v>
      </c>
      <c r="X188" s="42">
        <v>0</v>
      </c>
      <c r="Y188" s="42">
        <v>123.1</v>
      </c>
      <c r="Z188" s="42">
        <v>42.06</v>
      </c>
      <c r="AB188" s="82" t="str">
        <f t="shared" si="399"/>
        <v>Slv 1</v>
      </c>
      <c r="AC188" s="42" t="s">
        <v>14</v>
      </c>
      <c r="AF188"/>
      <c r="AG188"/>
      <c r="AH188"/>
      <c r="AI188"/>
      <c r="AJ188"/>
      <c r="AK188"/>
      <c r="AL188"/>
      <c r="AO188" s="36">
        <f t="shared" si="350"/>
        <v>7</v>
      </c>
      <c r="AP188" s="35" t="str">
        <f t="shared" si="351"/>
        <v>28_Slv 1</v>
      </c>
      <c r="AQ188" s="36">
        <f t="shared" si="352"/>
        <v>8870.35</v>
      </c>
      <c r="AR188" s="36">
        <f t="shared" si="353"/>
        <v>4.1500000000000004</v>
      </c>
      <c r="AS188" s="36">
        <f t="shared" si="354"/>
        <v>130.57</v>
      </c>
      <c r="AT188" s="36">
        <f t="shared" si="355"/>
        <v>14.09</v>
      </c>
      <c r="AU188" s="36">
        <f t="shared" si="356"/>
        <v>-16.698</v>
      </c>
      <c r="AV188" s="36">
        <f t="shared" si="357"/>
        <v>0</v>
      </c>
      <c r="AW188" s="43">
        <f t="shared" si="400"/>
        <v>1</v>
      </c>
      <c r="BA188" s="17" t="s">
        <v>180</v>
      </c>
      <c r="BB188"/>
      <c r="BC188"/>
      <c r="BD188"/>
      <c r="BE188"/>
      <c r="BI188" s="4">
        <f t="shared" si="401"/>
        <v>7</v>
      </c>
      <c r="BJ188" s="8" t="str">
        <f t="shared" si="359"/>
        <v>28_Slv 1</v>
      </c>
      <c r="BK188" s="11">
        <f t="shared" si="360"/>
        <v>7</v>
      </c>
      <c r="BL188" s="11" t="str">
        <f t="shared" si="361"/>
        <v>Plinto_01</v>
      </c>
      <c r="BM188" s="11">
        <f t="shared" si="362"/>
        <v>28</v>
      </c>
      <c r="BN188" s="11" t="str">
        <f t="shared" si="363"/>
        <v>Slv 1</v>
      </c>
      <c r="BO188" s="11">
        <f t="shared" si="364"/>
        <v>-6886.95</v>
      </c>
      <c r="BP188" s="11">
        <f t="shared" si="365"/>
        <v>-14.09</v>
      </c>
      <c r="BQ188" s="11">
        <f t="shared" si="366"/>
        <v>-4.1500000000000004</v>
      </c>
      <c r="BR188" s="11">
        <f t="shared" si="367"/>
        <v>0</v>
      </c>
      <c r="BS188" s="11">
        <f t="shared" si="368"/>
        <v>123.1</v>
      </c>
      <c r="BT188" s="11">
        <f t="shared" si="369"/>
        <v>42.06</v>
      </c>
      <c r="BU188" s="10" t="str">
        <f t="shared" si="370"/>
        <v>SLV</v>
      </c>
      <c r="BW188" s="7" t="str">
        <f t="shared" si="371"/>
        <v>Slv 1</v>
      </c>
      <c r="BX188" s="7" t="str">
        <f t="shared" si="372"/>
        <v>SLV</v>
      </c>
      <c r="CA188"/>
      <c r="CB188"/>
      <c r="CC188"/>
      <c r="CD188"/>
      <c r="CE188"/>
      <c r="CF188"/>
      <c r="CG188"/>
      <c r="CJ188" s="4">
        <f t="shared" si="373"/>
        <v>7</v>
      </c>
      <c r="CK188" s="4" t="str">
        <f t="shared" si="374"/>
        <v>28_Slv 1</v>
      </c>
      <c r="CL188" s="4">
        <f t="shared" si="375"/>
        <v>7</v>
      </c>
      <c r="CM188" s="4" t="str">
        <f t="shared" si="376"/>
        <v>Plinto_01</v>
      </c>
      <c r="CN188" s="4">
        <f t="shared" si="377"/>
        <v>28</v>
      </c>
      <c r="CO188" s="4" t="str">
        <f t="shared" si="378"/>
        <v>Slv 1</v>
      </c>
      <c r="CP188" s="84">
        <f>INDEX(BO182:BT373,MATCH(CK188,BJ182:BJ373,0),MATCH(CK177,BO181:BT181,0))*CK176</f>
        <v>6886.95</v>
      </c>
      <c r="CQ188" s="84">
        <f>INDEX(BP182:BU373,MATCH(CL188,BK182:BK373,0),MATCH(CL177,BP181:BU181,0))*CL176</f>
        <v>4.1500000000000004</v>
      </c>
      <c r="CR188" s="84">
        <f>INDEX(BO182:BT373,MATCH(CK188,BJ182:$BJ373,0),MATCH(CM177,BO181:BT181,0))*CM176</f>
        <v>123.1</v>
      </c>
      <c r="CS188" s="84">
        <f>INDEX(BO182:BT373,MATCH(CK188,BJ182:BJ373,0),MATCH(CN177,BO181:BT181,0))*CN176</f>
        <v>14.09</v>
      </c>
      <c r="CT188" s="84">
        <f>INDEX(BO182:BT373,MATCH(CK188,BJ182:BJ373,0),MATCH(CO177,BO181:BT181,0))*CO176</f>
        <v>-42.06</v>
      </c>
      <c r="CU188" s="84">
        <f>INDEX(BO182:BT373,MATCH(CK188,BJ182:BJ373,0),MATCH(CP177,BO181:BT181,0))*CP176</f>
        <v>0</v>
      </c>
      <c r="CV188" s="4" t="str">
        <f t="shared" si="379"/>
        <v>SLV</v>
      </c>
      <c r="CY188" s="4">
        <f t="shared" si="380"/>
        <v>7</v>
      </c>
      <c r="CZ188" s="4" t="str">
        <f t="shared" si="381"/>
        <v>28_Slv 1</v>
      </c>
      <c r="DA188" s="4">
        <f t="shared" si="382"/>
        <v>7</v>
      </c>
      <c r="DB188" s="4" t="str">
        <f t="shared" si="383"/>
        <v>Plinto_01</v>
      </c>
      <c r="DC188" s="4">
        <f t="shared" si="384"/>
        <v>28</v>
      </c>
      <c r="DD188" s="4" t="str">
        <f t="shared" si="385"/>
        <v>Slv 1</v>
      </c>
      <c r="DE188" s="4">
        <f>BG182</f>
        <v>1003.5</v>
      </c>
      <c r="DF188" s="54">
        <f>BC182</f>
        <v>1.8</v>
      </c>
      <c r="DG188" s="54">
        <f>BD182</f>
        <v>11.9</v>
      </c>
      <c r="DH188" s="54">
        <f>BE182</f>
        <v>12</v>
      </c>
      <c r="DI188" s="54">
        <f>BF182</f>
        <v>41</v>
      </c>
      <c r="DJ188" s="85">
        <f>IF(DS188="SLU",BB191,BB192)</f>
        <v>1</v>
      </c>
      <c r="DK188" s="85">
        <f>IF(DS188="SLU",BB193,BB194)</f>
        <v>1</v>
      </c>
      <c r="DL188" s="85">
        <f>IF(DS188="SLU",BB195,BB196)</f>
        <v>1</v>
      </c>
      <c r="DM188" s="8">
        <f t="shared" si="386"/>
        <v>8870.35</v>
      </c>
      <c r="DN188" s="8">
        <f t="shared" si="387"/>
        <v>4.1500000000000004</v>
      </c>
      <c r="DO188" s="8">
        <f t="shared" si="388"/>
        <v>130.57</v>
      </c>
      <c r="DP188" s="8">
        <f t="shared" si="389"/>
        <v>14.09</v>
      </c>
      <c r="DQ188" s="8">
        <f t="shared" si="390"/>
        <v>-16.698</v>
      </c>
      <c r="DR188" s="8">
        <f t="shared" si="391"/>
        <v>0</v>
      </c>
      <c r="DS188" s="4" t="str">
        <f t="shared" si="392"/>
        <v>SLV</v>
      </c>
      <c r="DV188" s="4">
        <f t="shared" si="393"/>
        <v>7</v>
      </c>
      <c r="DW188" s="4" t="str">
        <f t="shared" si="394"/>
        <v>28_Slv 1</v>
      </c>
      <c r="DX188" s="4">
        <f t="shared" si="395"/>
        <v>7</v>
      </c>
      <c r="DY188" s="4" t="str">
        <f t="shared" si="396"/>
        <v>Plinto_01</v>
      </c>
      <c r="DZ188" s="4">
        <f t="shared" si="397"/>
        <v>28</v>
      </c>
      <c r="EA188" s="4" t="str">
        <f t="shared" si="398"/>
        <v>Slv 1</v>
      </c>
      <c r="EB188" s="83">
        <f>DM188*BB197</f>
        <v>8870.35</v>
      </c>
      <c r="EC188" s="83">
        <f>DN188*BB197</f>
        <v>4.1500000000000004</v>
      </c>
      <c r="ED188" s="83">
        <f>DO188*BB197</f>
        <v>130.57</v>
      </c>
      <c r="EE188" s="83">
        <f>DP188*BB197</f>
        <v>14.09</v>
      </c>
      <c r="EF188" s="83">
        <f>DQ188*BB197</f>
        <v>-16.698</v>
      </c>
      <c r="EG188" s="83">
        <f>DR188*BB197</f>
        <v>0</v>
      </c>
    </row>
    <row r="189" spans="9:137" x14ac:dyDescent="0.45">
      <c r="I189" s="7"/>
      <c r="J189" s="7"/>
      <c r="K189" s="7"/>
      <c r="L189" s="7"/>
      <c r="M189" s="7"/>
      <c r="N189" s="7"/>
      <c r="O189" s="7"/>
      <c r="Q189" s="42">
        <v>8</v>
      </c>
      <c r="R189" s="82" t="str">
        <f>I182</f>
        <v>Plinto_01</v>
      </c>
      <c r="S189" s="42">
        <v>28</v>
      </c>
      <c r="T189" s="42" t="s">
        <v>100</v>
      </c>
      <c r="U189" s="42">
        <v>-6886.95</v>
      </c>
      <c r="V189" s="42">
        <v>14.09</v>
      </c>
      <c r="W189" s="42">
        <v>4.1399999999999997</v>
      </c>
      <c r="X189" s="42">
        <v>0</v>
      </c>
      <c r="Y189" s="42">
        <v>-123.11</v>
      </c>
      <c r="Z189" s="42">
        <v>-41.65</v>
      </c>
      <c r="AB189" s="82" t="str">
        <f t="shared" si="399"/>
        <v>Slv 17</v>
      </c>
      <c r="AC189" s="42" t="s">
        <v>14</v>
      </c>
      <c r="AO189" s="36">
        <f t="shared" si="350"/>
        <v>8</v>
      </c>
      <c r="AP189" s="35" t="str">
        <f t="shared" si="351"/>
        <v>28_Slv 17</v>
      </c>
      <c r="AQ189" s="36">
        <f t="shared" si="352"/>
        <v>8870.35</v>
      </c>
      <c r="AR189" s="36">
        <f t="shared" si="353"/>
        <v>-4.1399999999999997</v>
      </c>
      <c r="AS189" s="36">
        <f t="shared" si="354"/>
        <v>-130.56200000000001</v>
      </c>
      <c r="AT189" s="36">
        <f t="shared" si="355"/>
        <v>-14.09</v>
      </c>
      <c r="AU189" s="36">
        <f t="shared" si="356"/>
        <v>16.287999999999997</v>
      </c>
      <c r="AV189" s="36">
        <f t="shared" si="357"/>
        <v>0</v>
      </c>
      <c r="AW189" s="43">
        <f t="shared" si="400"/>
        <v>1</v>
      </c>
      <c r="BA189" s="7"/>
      <c r="BB189" s="7"/>
      <c r="BC189" s="7"/>
      <c r="BD189" s="7"/>
      <c r="BE189" s="7"/>
      <c r="BI189" s="4">
        <f t="shared" si="401"/>
        <v>8</v>
      </c>
      <c r="BJ189" s="8" t="str">
        <f t="shared" si="359"/>
        <v>28_Slv 17</v>
      </c>
      <c r="BK189" s="11">
        <f t="shared" si="360"/>
        <v>8</v>
      </c>
      <c r="BL189" s="11" t="str">
        <f t="shared" si="361"/>
        <v>Plinto_01</v>
      </c>
      <c r="BM189" s="11">
        <f t="shared" si="362"/>
        <v>28</v>
      </c>
      <c r="BN189" s="11" t="str">
        <f t="shared" si="363"/>
        <v>Slv 17</v>
      </c>
      <c r="BO189" s="11">
        <f t="shared" si="364"/>
        <v>-6886.95</v>
      </c>
      <c r="BP189" s="11">
        <f t="shared" si="365"/>
        <v>14.09</v>
      </c>
      <c r="BQ189" s="11">
        <f t="shared" si="366"/>
        <v>4.1399999999999997</v>
      </c>
      <c r="BR189" s="11">
        <f t="shared" si="367"/>
        <v>0</v>
      </c>
      <c r="BS189" s="11">
        <f t="shared" si="368"/>
        <v>-123.11</v>
      </c>
      <c r="BT189" s="11">
        <f t="shared" si="369"/>
        <v>-41.65</v>
      </c>
      <c r="BU189" s="10" t="str">
        <f t="shared" si="370"/>
        <v>SLV</v>
      </c>
      <c r="BW189" s="7" t="str">
        <f t="shared" si="371"/>
        <v>Slv 17</v>
      </c>
      <c r="BX189" s="7" t="str">
        <f t="shared" si="372"/>
        <v>SLV</v>
      </c>
      <c r="CJ189" s="4">
        <f t="shared" si="373"/>
        <v>8</v>
      </c>
      <c r="CK189" s="4" t="str">
        <f t="shared" si="374"/>
        <v>28_Slv 17</v>
      </c>
      <c r="CL189" s="4">
        <f t="shared" si="375"/>
        <v>8</v>
      </c>
      <c r="CM189" s="4" t="str">
        <f t="shared" si="376"/>
        <v>Plinto_01</v>
      </c>
      <c r="CN189" s="4">
        <f t="shared" si="377"/>
        <v>28</v>
      </c>
      <c r="CO189" s="4" t="str">
        <f t="shared" si="378"/>
        <v>Slv 17</v>
      </c>
      <c r="CP189" s="84">
        <f>INDEX(BO182:BT373,MATCH(CK189,BJ182:BJ373,0),MATCH(CK177,BO181:BT181,0))*CK176</f>
        <v>6886.95</v>
      </c>
      <c r="CQ189" s="84">
        <f>INDEX(BP182:BU373,MATCH(CL189,BK182:BK373,0),MATCH(CL177,BP181:BU181,0))*CL176</f>
        <v>-4.1399999999999997</v>
      </c>
      <c r="CR189" s="84">
        <f>INDEX(BO182:BT373,MATCH(CK189,BJ182:$BJ373,0),MATCH(CM177,BO181:BT181,0))*CM176</f>
        <v>-123.11</v>
      </c>
      <c r="CS189" s="84">
        <f>INDEX(BO182:BT373,MATCH(CK189,BJ182:BJ373,0),MATCH(CN177,BO181:BT181,0))*CN176</f>
        <v>-14.09</v>
      </c>
      <c r="CT189" s="84">
        <f>INDEX(BO182:BT373,MATCH(CK189,BJ182:BJ373,0),MATCH(CO177,BO181:BT181,0))*CO176</f>
        <v>41.65</v>
      </c>
      <c r="CU189" s="84">
        <f>INDEX(BO182:BT373,MATCH(CK189,BJ182:BJ373,0),MATCH(CP177,BO181:BT181,0))*CP176</f>
        <v>0</v>
      </c>
      <c r="CV189" s="4" t="str">
        <f t="shared" si="379"/>
        <v>SLV</v>
      </c>
      <c r="CY189" s="4">
        <f t="shared" si="380"/>
        <v>8</v>
      </c>
      <c r="CZ189" s="4" t="str">
        <f t="shared" si="381"/>
        <v>28_Slv 17</v>
      </c>
      <c r="DA189" s="4">
        <f t="shared" si="382"/>
        <v>8</v>
      </c>
      <c r="DB189" s="4" t="str">
        <f t="shared" si="383"/>
        <v>Plinto_01</v>
      </c>
      <c r="DC189" s="4">
        <f t="shared" si="384"/>
        <v>28</v>
      </c>
      <c r="DD189" s="4" t="str">
        <f t="shared" si="385"/>
        <v>Slv 17</v>
      </c>
      <c r="DE189" s="4">
        <f>BG182</f>
        <v>1003.5</v>
      </c>
      <c r="DF189" s="54">
        <f>BC182</f>
        <v>1.8</v>
      </c>
      <c r="DG189" s="54">
        <f>BD182</f>
        <v>11.9</v>
      </c>
      <c r="DH189" s="54">
        <f>BE182</f>
        <v>12</v>
      </c>
      <c r="DI189" s="54">
        <f>BF182</f>
        <v>41</v>
      </c>
      <c r="DJ189" s="85">
        <f>IF(DS189="SLU",BB191,BB192)</f>
        <v>1</v>
      </c>
      <c r="DK189" s="85">
        <f>IF(DS189="SLU",BB193,BB194)</f>
        <v>1</v>
      </c>
      <c r="DL189" s="85">
        <f>IF(DS189="SLU",BB195,BB196)</f>
        <v>1</v>
      </c>
      <c r="DM189" s="8">
        <f t="shared" si="386"/>
        <v>8870.35</v>
      </c>
      <c r="DN189" s="8">
        <f t="shared" si="387"/>
        <v>-4.1399999999999997</v>
      </c>
      <c r="DO189" s="8">
        <f t="shared" si="388"/>
        <v>-130.56200000000001</v>
      </c>
      <c r="DP189" s="8">
        <f t="shared" si="389"/>
        <v>-14.09</v>
      </c>
      <c r="DQ189" s="8">
        <f t="shared" si="390"/>
        <v>16.287999999999997</v>
      </c>
      <c r="DR189" s="8">
        <f t="shared" si="391"/>
        <v>0</v>
      </c>
      <c r="DS189" s="4" t="str">
        <f t="shared" si="392"/>
        <v>SLV</v>
      </c>
      <c r="DV189" s="4">
        <f t="shared" si="393"/>
        <v>8</v>
      </c>
      <c r="DW189" s="4" t="str">
        <f t="shared" si="394"/>
        <v>28_Slv 17</v>
      </c>
      <c r="DX189" s="4">
        <f t="shared" si="395"/>
        <v>8</v>
      </c>
      <c r="DY189" s="4" t="str">
        <f t="shared" si="396"/>
        <v>Plinto_01</v>
      </c>
      <c r="DZ189" s="4">
        <f t="shared" si="397"/>
        <v>28</v>
      </c>
      <c r="EA189" s="4" t="str">
        <f t="shared" si="398"/>
        <v>Slv 17</v>
      </c>
      <c r="EB189" s="83">
        <f>DM189*BB197</f>
        <v>8870.35</v>
      </c>
      <c r="EC189" s="83">
        <f>DN189*BB197</f>
        <v>-4.1399999999999997</v>
      </c>
      <c r="ED189" s="83">
        <f>DO189*BB197</f>
        <v>-130.56200000000001</v>
      </c>
      <c r="EE189" s="83">
        <f>DP189*BB197</f>
        <v>-14.09</v>
      </c>
      <c r="EF189" s="83">
        <f>DQ189*BB197</f>
        <v>16.287999999999997</v>
      </c>
      <c r="EG189" s="83">
        <f>DR189*BB197</f>
        <v>0</v>
      </c>
    </row>
    <row r="190" spans="9:137" x14ac:dyDescent="0.45">
      <c r="I190" s="17" t="s">
        <v>164</v>
      </c>
      <c r="J190" s="7"/>
      <c r="K190" s="7"/>
      <c r="L190" s="7"/>
      <c r="M190" s="7"/>
      <c r="N190" s="7"/>
      <c r="O190" s="7"/>
      <c r="Q190" s="42">
        <v>9</v>
      </c>
      <c r="R190" s="82" t="str">
        <f>I182</f>
        <v>Plinto_01</v>
      </c>
      <c r="S190" s="42">
        <v>28</v>
      </c>
      <c r="T190" s="42" t="s">
        <v>99</v>
      </c>
      <c r="U190" s="42">
        <v>-6886.95</v>
      </c>
      <c r="V190" s="42">
        <v>-5.33</v>
      </c>
      <c r="W190" s="42">
        <v>-2.87</v>
      </c>
      <c r="X190" s="42">
        <v>0</v>
      </c>
      <c r="Y190" s="42">
        <v>45.87</v>
      </c>
      <c r="Z190" s="42">
        <v>122.85</v>
      </c>
      <c r="AB190" s="82" t="str">
        <f t="shared" si="399"/>
        <v>Slv 5</v>
      </c>
      <c r="AC190" s="42" t="s">
        <v>14</v>
      </c>
      <c r="AO190" s="36">
        <f t="shared" si="350"/>
        <v>9</v>
      </c>
      <c r="AP190" s="35" t="str">
        <f t="shared" si="351"/>
        <v>28_Slv 5</v>
      </c>
      <c r="AQ190" s="36">
        <f t="shared" si="352"/>
        <v>8870.35</v>
      </c>
      <c r="AR190" s="36">
        <f t="shared" si="353"/>
        <v>2.87</v>
      </c>
      <c r="AS190" s="36">
        <f t="shared" si="354"/>
        <v>51.036000000000001</v>
      </c>
      <c r="AT190" s="36">
        <f t="shared" si="355"/>
        <v>5.33</v>
      </c>
      <c r="AU190" s="36">
        <f t="shared" si="356"/>
        <v>-113.256</v>
      </c>
      <c r="AV190" s="36">
        <f t="shared" si="357"/>
        <v>0</v>
      </c>
      <c r="AW190" s="43">
        <f t="shared" si="400"/>
        <v>1</v>
      </c>
      <c r="BA190" s="17" t="s">
        <v>164</v>
      </c>
      <c r="BB190" s="7"/>
      <c r="BC190" s="7"/>
      <c r="BD190" s="7"/>
      <c r="BE190" s="7"/>
      <c r="BI190" s="4">
        <f t="shared" si="401"/>
        <v>9</v>
      </c>
      <c r="BJ190" s="8" t="str">
        <f t="shared" si="359"/>
        <v>28_Slv 5</v>
      </c>
      <c r="BK190" s="11">
        <f t="shared" si="360"/>
        <v>9</v>
      </c>
      <c r="BL190" s="11" t="str">
        <f t="shared" si="361"/>
        <v>Plinto_01</v>
      </c>
      <c r="BM190" s="11">
        <f t="shared" si="362"/>
        <v>28</v>
      </c>
      <c r="BN190" s="11" t="str">
        <f t="shared" si="363"/>
        <v>Slv 5</v>
      </c>
      <c r="BO190" s="11">
        <f t="shared" si="364"/>
        <v>-6886.95</v>
      </c>
      <c r="BP190" s="11">
        <f t="shared" si="365"/>
        <v>-5.33</v>
      </c>
      <c r="BQ190" s="11">
        <f t="shared" si="366"/>
        <v>-2.87</v>
      </c>
      <c r="BR190" s="11">
        <f t="shared" si="367"/>
        <v>0</v>
      </c>
      <c r="BS190" s="11">
        <f t="shared" si="368"/>
        <v>45.87</v>
      </c>
      <c r="BT190" s="11">
        <f t="shared" si="369"/>
        <v>122.85</v>
      </c>
      <c r="BU190" s="10" t="str">
        <f t="shared" si="370"/>
        <v>SLV</v>
      </c>
      <c r="BW190" s="7" t="str">
        <f t="shared" si="371"/>
        <v>Slv 5</v>
      </c>
      <c r="BX190" s="7" t="str">
        <f t="shared" si="372"/>
        <v>SLV</v>
      </c>
      <c r="CA190" s="17" t="s">
        <v>185</v>
      </c>
      <c r="CJ190" s="4">
        <f t="shared" si="373"/>
        <v>9</v>
      </c>
      <c r="CK190" s="4" t="str">
        <f t="shared" si="374"/>
        <v>28_Slv 5</v>
      </c>
      <c r="CL190" s="4">
        <f t="shared" si="375"/>
        <v>9</v>
      </c>
      <c r="CM190" s="4" t="str">
        <f t="shared" si="376"/>
        <v>Plinto_01</v>
      </c>
      <c r="CN190" s="4">
        <f t="shared" si="377"/>
        <v>28</v>
      </c>
      <c r="CO190" s="4" t="str">
        <f t="shared" si="378"/>
        <v>Slv 5</v>
      </c>
      <c r="CP190" s="84">
        <f>INDEX(BO182:BT373,MATCH(CK190,BJ182:BJ373,0),MATCH(CK177,BO181:BT181,0))*CK176</f>
        <v>6886.95</v>
      </c>
      <c r="CQ190" s="84">
        <f>INDEX(BP182:BU373,MATCH(CL190,BK182:BK373,0),MATCH(CL177,BP181:BU181,0))*CL176</f>
        <v>2.87</v>
      </c>
      <c r="CR190" s="84">
        <f>INDEX(BO182:BT373,MATCH(CK190,BJ182:$BJ373,0),MATCH(CM177,BO181:BT181,0))*CM176</f>
        <v>45.87</v>
      </c>
      <c r="CS190" s="84">
        <f>INDEX(BO182:BT373,MATCH(CK190,BJ182:BJ373,0),MATCH(CN177,BO181:BT181,0))*CN176</f>
        <v>5.33</v>
      </c>
      <c r="CT190" s="84">
        <f>INDEX(BO182:BT373,MATCH(CK190,BJ182:BJ373,0),MATCH(CO177,BO181:BT181,0))*CO176</f>
        <v>-122.85</v>
      </c>
      <c r="CU190" s="84">
        <f>INDEX(BO182:BT373,MATCH(CK190,BJ182:BJ373,0),MATCH(CP177,BO181:BT181,0))*CP176</f>
        <v>0</v>
      </c>
      <c r="CV190" s="4" t="str">
        <f t="shared" si="379"/>
        <v>SLV</v>
      </c>
      <c r="CY190" s="4">
        <f t="shared" si="380"/>
        <v>9</v>
      </c>
      <c r="CZ190" s="4" t="str">
        <f t="shared" si="381"/>
        <v>28_Slv 5</v>
      </c>
      <c r="DA190" s="4">
        <f t="shared" si="382"/>
        <v>9</v>
      </c>
      <c r="DB190" s="4" t="str">
        <f t="shared" si="383"/>
        <v>Plinto_01</v>
      </c>
      <c r="DC190" s="4">
        <f t="shared" si="384"/>
        <v>28</v>
      </c>
      <c r="DD190" s="4" t="str">
        <f t="shared" si="385"/>
        <v>Slv 5</v>
      </c>
      <c r="DE190" s="4">
        <f>BG182</f>
        <v>1003.5</v>
      </c>
      <c r="DF190" s="54">
        <f>BC182</f>
        <v>1.8</v>
      </c>
      <c r="DG190" s="54">
        <f>BD182</f>
        <v>11.9</v>
      </c>
      <c r="DH190" s="54">
        <f>BE182</f>
        <v>12</v>
      </c>
      <c r="DI190" s="54">
        <f>BF182</f>
        <v>41</v>
      </c>
      <c r="DJ190" s="85">
        <f>IF(DS190="SLU",BB191,BB192)</f>
        <v>1</v>
      </c>
      <c r="DK190" s="85">
        <f>IF(DS190="SLU",BB193,BB194)</f>
        <v>1</v>
      </c>
      <c r="DL190" s="85">
        <f>IF(DS190="SLU",BB195,BB196)</f>
        <v>1</v>
      </c>
      <c r="DM190" s="8">
        <f t="shared" si="386"/>
        <v>8870.35</v>
      </c>
      <c r="DN190" s="8">
        <f t="shared" si="387"/>
        <v>2.87</v>
      </c>
      <c r="DO190" s="8">
        <f t="shared" si="388"/>
        <v>51.036000000000001</v>
      </c>
      <c r="DP190" s="8">
        <f t="shared" si="389"/>
        <v>5.33</v>
      </c>
      <c r="DQ190" s="8">
        <f t="shared" si="390"/>
        <v>-113.256</v>
      </c>
      <c r="DR190" s="8">
        <f t="shared" si="391"/>
        <v>0</v>
      </c>
      <c r="DS190" s="4" t="str">
        <f t="shared" si="392"/>
        <v>SLV</v>
      </c>
      <c r="DV190" s="4">
        <f t="shared" si="393"/>
        <v>9</v>
      </c>
      <c r="DW190" s="4" t="str">
        <f t="shared" si="394"/>
        <v>28_Slv 5</v>
      </c>
      <c r="DX190" s="4">
        <f t="shared" si="395"/>
        <v>9</v>
      </c>
      <c r="DY190" s="4" t="str">
        <f t="shared" si="396"/>
        <v>Plinto_01</v>
      </c>
      <c r="DZ190" s="4">
        <f t="shared" si="397"/>
        <v>28</v>
      </c>
      <c r="EA190" s="4" t="str">
        <f t="shared" si="398"/>
        <v>Slv 5</v>
      </c>
      <c r="EB190" s="83">
        <f>DM190*BB197</f>
        <v>8870.35</v>
      </c>
      <c r="EC190" s="83">
        <f>DN190*BB197</f>
        <v>2.87</v>
      </c>
      <c r="ED190" s="83">
        <f>DO190*BB197</f>
        <v>51.036000000000001</v>
      </c>
      <c r="EE190" s="83">
        <f>DP190*BB197</f>
        <v>5.33</v>
      </c>
      <c r="EF190" s="83">
        <f>DQ190*BB197</f>
        <v>-113.256</v>
      </c>
      <c r="EG190" s="83">
        <f>DR190*BB197</f>
        <v>0</v>
      </c>
    </row>
    <row r="191" spans="9:137" ht="15.6" x14ac:dyDescent="0.45">
      <c r="I191" s="13" t="s">
        <v>13</v>
      </c>
      <c r="J191" s="52">
        <v>1.3</v>
      </c>
      <c r="K191" s="7"/>
      <c r="L191" s="7"/>
      <c r="M191" s="7"/>
      <c r="N191" s="7"/>
      <c r="O191" s="7"/>
      <c r="Q191" s="42">
        <v>10</v>
      </c>
      <c r="R191" s="82" t="str">
        <f>I182</f>
        <v>Plinto_01</v>
      </c>
      <c r="S191" s="42">
        <v>28</v>
      </c>
      <c r="T191" s="42" t="s">
        <v>98</v>
      </c>
      <c r="U191" s="42">
        <v>-6886.95</v>
      </c>
      <c r="V191" s="42">
        <v>5.33</v>
      </c>
      <c r="W191" s="42">
        <v>2.86</v>
      </c>
      <c r="X191" s="42">
        <v>0</v>
      </c>
      <c r="Y191" s="42">
        <v>-45.87</v>
      </c>
      <c r="Z191" s="42">
        <v>-122.44</v>
      </c>
      <c r="AB191" s="82" t="str">
        <f t="shared" si="399"/>
        <v>Slv 21</v>
      </c>
      <c r="AC191" s="42" t="s">
        <v>14</v>
      </c>
      <c r="AO191" s="36">
        <f t="shared" si="350"/>
        <v>10</v>
      </c>
      <c r="AP191" s="35" t="str">
        <f t="shared" si="351"/>
        <v>28_Slv 21</v>
      </c>
      <c r="AQ191" s="36">
        <f t="shared" si="352"/>
        <v>8870.35</v>
      </c>
      <c r="AR191" s="36">
        <f t="shared" si="353"/>
        <v>-2.86</v>
      </c>
      <c r="AS191" s="36">
        <f t="shared" si="354"/>
        <v>-51.018000000000001</v>
      </c>
      <c r="AT191" s="36">
        <f t="shared" si="355"/>
        <v>-5.33</v>
      </c>
      <c r="AU191" s="36">
        <f t="shared" si="356"/>
        <v>112.846</v>
      </c>
      <c r="AV191" s="36">
        <f t="shared" si="357"/>
        <v>0</v>
      </c>
      <c r="AW191" s="43">
        <f t="shared" si="400"/>
        <v>1</v>
      </c>
      <c r="BA191" s="13" t="s">
        <v>13</v>
      </c>
      <c r="BB191" s="12">
        <f t="shared" ref="BB191:BB197" si="403">J191</f>
        <v>1.3</v>
      </c>
      <c r="BC191" s="7"/>
      <c r="BD191" s="7"/>
      <c r="BE191" s="7"/>
      <c r="BI191" s="4">
        <f t="shared" si="401"/>
        <v>10</v>
      </c>
      <c r="BJ191" s="8" t="str">
        <f t="shared" si="359"/>
        <v>28_Slv 21</v>
      </c>
      <c r="BK191" s="11">
        <f t="shared" si="360"/>
        <v>10</v>
      </c>
      <c r="BL191" s="11" t="str">
        <f t="shared" si="361"/>
        <v>Plinto_01</v>
      </c>
      <c r="BM191" s="11">
        <f t="shared" si="362"/>
        <v>28</v>
      </c>
      <c r="BN191" s="11" t="str">
        <f t="shared" si="363"/>
        <v>Slv 21</v>
      </c>
      <c r="BO191" s="11">
        <f t="shared" si="364"/>
        <v>-6886.95</v>
      </c>
      <c r="BP191" s="11">
        <f t="shared" si="365"/>
        <v>5.33</v>
      </c>
      <c r="BQ191" s="11">
        <f t="shared" si="366"/>
        <v>2.86</v>
      </c>
      <c r="BR191" s="11">
        <f t="shared" si="367"/>
        <v>0</v>
      </c>
      <c r="BS191" s="11">
        <f t="shared" si="368"/>
        <v>-45.87</v>
      </c>
      <c r="BT191" s="11">
        <f t="shared" si="369"/>
        <v>-122.44</v>
      </c>
      <c r="BU191" s="10" t="str">
        <f t="shared" si="370"/>
        <v>SLV</v>
      </c>
      <c r="BW191" s="7" t="str">
        <f t="shared" si="371"/>
        <v>Slv 21</v>
      </c>
      <c r="BX191" s="7" t="str">
        <f t="shared" si="372"/>
        <v>SLV</v>
      </c>
      <c r="CA191" s="9" t="s">
        <v>12</v>
      </c>
      <c r="CB191" s="16" t="s">
        <v>11</v>
      </c>
      <c r="CC191" s="16" t="s">
        <v>10</v>
      </c>
      <c r="CD191" s="16" t="s">
        <v>9</v>
      </c>
      <c r="CE191" s="16" t="s">
        <v>8</v>
      </c>
      <c r="CF191" s="16" t="s">
        <v>7</v>
      </c>
      <c r="CG191" s="16" t="s">
        <v>6</v>
      </c>
      <c r="CJ191" s="4">
        <f t="shared" si="373"/>
        <v>10</v>
      </c>
      <c r="CK191" s="4" t="str">
        <f t="shared" si="374"/>
        <v>28_Slv 21</v>
      </c>
      <c r="CL191" s="4">
        <f t="shared" si="375"/>
        <v>10</v>
      </c>
      <c r="CM191" s="4" t="str">
        <f t="shared" si="376"/>
        <v>Plinto_01</v>
      </c>
      <c r="CN191" s="4">
        <f t="shared" si="377"/>
        <v>28</v>
      </c>
      <c r="CO191" s="4" t="str">
        <f t="shared" si="378"/>
        <v>Slv 21</v>
      </c>
      <c r="CP191" s="84">
        <f>INDEX(BO182:BT373,MATCH(CK191,BJ182:BJ373,0),MATCH(CK177,BO181:BT181,0))*CK176</f>
        <v>6886.95</v>
      </c>
      <c r="CQ191" s="84">
        <f>INDEX(BP182:BU373,MATCH(CL191,BK182:BK373,0),MATCH(CL177,BP181:BU181,0))*CL176</f>
        <v>-2.86</v>
      </c>
      <c r="CR191" s="84">
        <f>INDEX(BO182:BT373,MATCH(CK191,BJ182:$BJ373,0),MATCH(CM177,BO181:BT181,0))*CM176</f>
        <v>-45.87</v>
      </c>
      <c r="CS191" s="84">
        <f>INDEX(BO182:BT373,MATCH(CK191,BJ182:BJ373,0),MATCH(CN177,BO181:BT181,0))*CN176</f>
        <v>-5.33</v>
      </c>
      <c r="CT191" s="84">
        <f>INDEX(BO182:BT373,MATCH(CK191,BJ182:BJ373,0),MATCH(CO177,BO181:BT181,0))*CO176</f>
        <v>122.44</v>
      </c>
      <c r="CU191" s="84">
        <f>INDEX(BO182:BT373,MATCH(CK191,BJ182:BJ373,0),MATCH(CP177,BO181:BT181,0))*CP176</f>
        <v>0</v>
      </c>
      <c r="CV191" s="4" t="str">
        <f t="shared" si="379"/>
        <v>SLV</v>
      </c>
      <c r="CY191" s="4">
        <f t="shared" si="380"/>
        <v>10</v>
      </c>
      <c r="CZ191" s="4" t="str">
        <f t="shared" si="381"/>
        <v>28_Slv 21</v>
      </c>
      <c r="DA191" s="4">
        <f t="shared" si="382"/>
        <v>10</v>
      </c>
      <c r="DB191" s="4" t="str">
        <f t="shared" si="383"/>
        <v>Plinto_01</v>
      </c>
      <c r="DC191" s="4">
        <f t="shared" si="384"/>
        <v>28</v>
      </c>
      <c r="DD191" s="4" t="str">
        <f t="shared" si="385"/>
        <v>Slv 21</v>
      </c>
      <c r="DE191" s="4">
        <f>BG182</f>
        <v>1003.5</v>
      </c>
      <c r="DF191" s="54">
        <f>BC182</f>
        <v>1.8</v>
      </c>
      <c r="DG191" s="54">
        <f>BD182</f>
        <v>11.9</v>
      </c>
      <c r="DH191" s="54">
        <f>BE182</f>
        <v>12</v>
      </c>
      <c r="DI191" s="54">
        <f>BF182</f>
        <v>41</v>
      </c>
      <c r="DJ191" s="85">
        <f>IF(DS191="SLU",BB191,BB192)</f>
        <v>1</v>
      </c>
      <c r="DK191" s="85">
        <f>IF(DS191="SLU",BB193,BB194)</f>
        <v>1</v>
      </c>
      <c r="DL191" s="85">
        <f>IF(DS191="SLU",BB195,BB196)</f>
        <v>1</v>
      </c>
      <c r="DM191" s="8">
        <f t="shared" si="386"/>
        <v>8870.35</v>
      </c>
      <c r="DN191" s="8">
        <f t="shared" si="387"/>
        <v>-2.86</v>
      </c>
      <c r="DO191" s="8">
        <f t="shared" si="388"/>
        <v>-51.018000000000001</v>
      </c>
      <c r="DP191" s="8">
        <f t="shared" si="389"/>
        <v>-5.33</v>
      </c>
      <c r="DQ191" s="8">
        <f t="shared" si="390"/>
        <v>112.846</v>
      </c>
      <c r="DR191" s="8">
        <f t="shared" si="391"/>
        <v>0</v>
      </c>
      <c r="DS191" s="4" t="str">
        <f t="shared" si="392"/>
        <v>SLV</v>
      </c>
      <c r="DV191" s="4">
        <f t="shared" si="393"/>
        <v>10</v>
      </c>
      <c r="DW191" s="4" t="str">
        <f t="shared" si="394"/>
        <v>28_Slv 21</v>
      </c>
      <c r="DX191" s="4">
        <f t="shared" si="395"/>
        <v>10</v>
      </c>
      <c r="DY191" s="4" t="str">
        <f t="shared" si="396"/>
        <v>Plinto_01</v>
      </c>
      <c r="DZ191" s="4">
        <f t="shared" si="397"/>
        <v>28</v>
      </c>
      <c r="EA191" s="4" t="str">
        <f t="shared" si="398"/>
        <v>Slv 21</v>
      </c>
      <c r="EB191" s="83">
        <f>DM191*BB197</f>
        <v>8870.35</v>
      </c>
      <c r="EC191" s="83">
        <f>DN191*BB197</f>
        <v>-2.86</v>
      </c>
      <c r="ED191" s="83">
        <f>DO191*BB197</f>
        <v>-51.018000000000001</v>
      </c>
      <c r="EE191" s="83">
        <f>DP191*BB197</f>
        <v>-5.33</v>
      </c>
      <c r="EF191" s="83">
        <f>DQ191*BB197</f>
        <v>112.846</v>
      </c>
      <c r="EG191" s="83">
        <f>DR191*BB197</f>
        <v>0</v>
      </c>
    </row>
    <row r="192" spans="9:137" ht="15.6" x14ac:dyDescent="0.45">
      <c r="I192" s="13" t="s">
        <v>5</v>
      </c>
      <c r="J192" s="52">
        <v>1</v>
      </c>
      <c r="K192" s="7"/>
      <c r="L192" s="7"/>
      <c r="M192" s="7"/>
      <c r="N192" s="7"/>
      <c r="O192" s="7"/>
      <c r="Q192" s="42">
        <v>11</v>
      </c>
      <c r="R192" s="82" t="str">
        <f>I182</f>
        <v>Plinto_01</v>
      </c>
      <c r="S192" s="42">
        <v>28</v>
      </c>
      <c r="T192" s="42" t="s">
        <v>116</v>
      </c>
      <c r="U192" s="42">
        <v>-6886.95</v>
      </c>
      <c r="V192" s="42">
        <v>5.33</v>
      </c>
      <c r="W192" s="42">
        <v>2.86</v>
      </c>
      <c r="X192" s="42">
        <v>0</v>
      </c>
      <c r="Y192" s="42">
        <v>-45.87</v>
      </c>
      <c r="Z192" s="42">
        <v>-122.44</v>
      </c>
      <c r="AB192" s="82" t="str">
        <f t="shared" si="399"/>
        <v>Slv 22</v>
      </c>
      <c r="AC192" s="42" t="s">
        <v>14</v>
      </c>
      <c r="AO192" s="36">
        <f t="shared" si="350"/>
        <v>11</v>
      </c>
      <c r="AP192" s="35" t="str">
        <f t="shared" si="351"/>
        <v>28_Slv 22</v>
      </c>
      <c r="AQ192" s="36">
        <f t="shared" si="352"/>
        <v>8870.35</v>
      </c>
      <c r="AR192" s="36">
        <f t="shared" si="353"/>
        <v>-2.86</v>
      </c>
      <c r="AS192" s="36">
        <f t="shared" si="354"/>
        <v>-51.018000000000001</v>
      </c>
      <c r="AT192" s="36">
        <f t="shared" si="355"/>
        <v>-5.33</v>
      </c>
      <c r="AU192" s="36">
        <f t="shared" si="356"/>
        <v>112.846</v>
      </c>
      <c r="AV192" s="36">
        <f t="shared" si="357"/>
        <v>0</v>
      </c>
      <c r="AW192" s="43">
        <f t="shared" si="400"/>
        <v>1</v>
      </c>
      <c r="BA192" s="13" t="s">
        <v>5</v>
      </c>
      <c r="BB192" s="12">
        <f t="shared" si="403"/>
        <v>1</v>
      </c>
      <c r="BC192" s="7"/>
      <c r="BD192" s="7"/>
      <c r="BE192" s="7"/>
      <c r="BI192" s="4">
        <f t="shared" si="401"/>
        <v>11</v>
      </c>
      <c r="BJ192" s="8" t="str">
        <f t="shared" si="359"/>
        <v>28_Slv 22</v>
      </c>
      <c r="BK192" s="11">
        <f t="shared" si="360"/>
        <v>11</v>
      </c>
      <c r="BL192" s="11" t="str">
        <f t="shared" si="361"/>
        <v>Plinto_01</v>
      </c>
      <c r="BM192" s="11">
        <f t="shared" si="362"/>
        <v>28</v>
      </c>
      <c r="BN192" s="11" t="str">
        <f t="shared" si="363"/>
        <v>Slv 22</v>
      </c>
      <c r="BO192" s="11">
        <f t="shared" si="364"/>
        <v>-6886.95</v>
      </c>
      <c r="BP192" s="11">
        <f t="shared" si="365"/>
        <v>5.33</v>
      </c>
      <c r="BQ192" s="11">
        <f t="shared" si="366"/>
        <v>2.86</v>
      </c>
      <c r="BR192" s="11">
        <f t="shared" si="367"/>
        <v>0</v>
      </c>
      <c r="BS192" s="11">
        <f t="shared" si="368"/>
        <v>-45.87</v>
      </c>
      <c r="BT192" s="11">
        <f t="shared" si="369"/>
        <v>-122.44</v>
      </c>
      <c r="BU192" s="10" t="str">
        <f t="shared" si="370"/>
        <v>SLV</v>
      </c>
      <c r="BW192" s="7" t="str">
        <f t="shared" si="371"/>
        <v>Slv 22</v>
      </c>
      <c r="BX192" s="7" t="str">
        <f t="shared" si="372"/>
        <v>SLV</v>
      </c>
      <c r="CA192" s="9"/>
      <c r="CB192" s="84">
        <f>IF(BJ176="GSA",CB181,IF(BJ176="MIDAS",CB186))</f>
        <v>-1</v>
      </c>
      <c r="CC192" s="84">
        <f>IF(BJ176="GSA",CC181,IF(BJ176="MIDAS",CC186))</f>
        <v>-1</v>
      </c>
      <c r="CD192" s="84">
        <f>IF(BJ176="GSA",CD181,IF(BJ176="MIDAS",CD186))</f>
        <v>1</v>
      </c>
      <c r="CE192" s="84">
        <f>IF(BJ176="GSA",CE181,IF(BJ176="MIDAS",CE186))</f>
        <v>-1</v>
      </c>
      <c r="CF192" s="84">
        <f>IF(BJ176="GSA",CF181,IF(BJ176="MIDAS",CF186))</f>
        <v>-1</v>
      </c>
      <c r="CG192" s="84">
        <f>IF(BJ176="GSA",CG181,IF(BJ176="MIDAS",CG186))</f>
        <v>-1</v>
      </c>
      <c r="CJ192" s="4">
        <f t="shared" si="373"/>
        <v>11</v>
      </c>
      <c r="CK192" s="4" t="str">
        <f t="shared" si="374"/>
        <v>28_Slv 22</v>
      </c>
      <c r="CL192" s="4">
        <f t="shared" si="375"/>
        <v>11</v>
      </c>
      <c r="CM192" s="4" t="str">
        <f t="shared" si="376"/>
        <v>Plinto_01</v>
      </c>
      <c r="CN192" s="4">
        <f t="shared" si="377"/>
        <v>28</v>
      </c>
      <c r="CO192" s="4" t="str">
        <f t="shared" si="378"/>
        <v>Slv 22</v>
      </c>
      <c r="CP192" s="84">
        <f>INDEX(BO182:BT373,MATCH(CK192,BJ182:BJ373,0),MATCH(CK177,BO181:BT181,0))*CK176</f>
        <v>6886.95</v>
      </c>
      <c r="CQ192" s="84">
        <f>INDEX(BP182:BU373,MATCH(CL192,BK182:BK373,0),MATCH(CL177,BP181:BU181,0))*CL176</f>
        <v>-2.86</v>
      </c>
      <c r="CR192" s="84">
        <f>INDEX(BO182:BT373,MATCH(CK192,BJ182:$BJ373,0),MATCH(CM177,BO181:BT181,0))*CM176</f>
        <v>-45.87</v>
      </c>
      <c r="CS192" s="84">
        <f>INDEX(BO182:BT373,MATCH(CK192,BJ182:BJ373,0),MATCH(CN177,BO181:BT181,0))*CN176</f>
        <v>-5.33</v>
      </c>
      <c r="CT192" s="84">
        <f>INDEX(BO182:BT373,MATCH(CK192,BJ182:BJ373,0),MATCH(CO177,BO181:BT181,0))*CO176</f>
        <v>122.44</v>
      </c>
      <c r="CU192" s="84">
        <f>INDEX(BO182:BT373,MATCH(CK192,BJ182:BJ373,0),MATCH(CP177,BO181:BT181,0))*CP176</f>
        <v>0</v>
      </c>
      <c r="CV192" s="4" t="str">
        <f t="shared" si="379"/>
        <v>SLV</v>
      </c>
      <c r="CY192" s="4">
        <f t="shared" si="380"/>
        <v>11</v>
      </c>
      <c r="CZ192" s="4" t="str">
        <f t="shared" si="381"/>
        <v>28_Slv 22</v>
      </c>
      <c r="DA192" s="4">
        <f t="shared" si="382"/>
        <v>11</v>
      </c>
      <c r="DB192" s="4" t="str">
        <f t="shared" si="383"/>
        <v>Plinto_01</v>
      </c>
      <c r="DC192" s="4">
        <f t="shared" si="384"/>
        <v>28</v>
      </c>
      <c r="DD192" s="4" t="str">
        <f t="shared" si="385"/>
        <v>Slv 22</v>
      </c>
      <c r="DE192" s="4">
        <f>BG182</f>
        <v>1003.5</v>
      </c>
      <c r="DF192" s="54">
        <f>BC182</f>
        <v>1.8</v>
      </c>
      <c r="DG192" s="54">
        <f>BD182</f>
        <v>11.9</v>
      </c>
      <c r="DH192" s="54">
        <f>BE182</f>
        <v>12</v>
      </c>
      <c r="DI192" s="54">
        <f>BF182</f>
        <v>41</v>
      </c>
      <c r="DJ192" s="85">
        <f>IF(DS192="SLU",BB191,BB192)</f>
        <v>1</v>
      </c>
      <c r="DK192" s="85">
        <f>IF(DS192="SLU",BB193,BB194)</f>
        <v>1</v>
      </c>
      <c r="DL192" s="85">
        <f>IF(DS192="SLU",BB195,BB196)</f>
        <v>1</v>
      </c>
      <c r="DM192" s="8">
        <f t="shared" si="386"/>
        <v>8870.35</v>
      </c>
      <c r="DN192" s="8">
        <f t="shared" si="387"/>
        <v>-2.86</v>
      </c>
      <c r="DO192" s="8">
        <f t="shared" si="388"/>
        <v>-51.018000000000001</v>
      </c>
      <c r="DP192" s="8">
        <f t="shared" si="389"/>
        <v>-5.33</v>
      </c>
      <c r="DQ192" s="8">
        <f t="shared" si="390"/>
        <v>112.846</v>
      </c>
      <c r="DR192" s="8">
        <f t="shared" si="391"/>
        <v>0</v>
      </c>
      <c r="DS192" s="4" t="str">
        <f t="shared" si="392"/>
        <v>SLV</v>
      </c>
      <c r="DV192" s="4">
        <f t="shared" si="393"/>
        <v>11</v>
      </c>
      <c r="DW192" s="4" t="str">
        <f t="shared" si="394"/>
        <v>28_Slv 22</v>
      </c>
      <c r="DX192" s="4">
        <f t="shared" si="395"/>
        <v>11</v>
      </c>
      <c r="DY192" s="4" t="str">
        <f t="shared" si="396"/>
        <v>Plinto_01</v>
      </c>
      <c r="DZ192" s="4">
        <f t="shared" si="397"/>
        <v>28</v>
      </c>
      <c r="EA192" s="4" t="str">
        <f t="shared" si="398"/>
        <v>Slv 22</v>
      </c>
      <c r="EB192" s="83">
        <f>DM192*BB197</f>
        <v>8870.35</v>
      </c>
      <c r="EC192" s="83">
        <f>DN192*BB197</f>
        <v>-2.86</v>
      </c>
      <c r="ED192" s="83">
        <f>DO192*BB197</f>
        <v>-51.018000000000001</v>
      </c>
      <c r="EE192" s="83">
        <f>DP192*BB197</f>
        <v>-5.33</v>
      </c>
      <c r="EF192" s="83">
        <f>DQ192*BB197</f>
        <v>112.846</v>
      </c>
      <c r="EG192" s="83">
        <f>DR192*BB197</f>
        <v>0</v>
      </c>
    </row>
    <row r="193" spans="7:139" ht="15.6" x14ac:dyDescent="0.45">
      <c r="I193" s="13" t="s">
        <v>97</v>
      </c>
      <c r="J193" s="53">
        <v>1.3</v>
      </c>
      <c r="K193" s="7"/>
      <c r="L193" s="7"/>
      <c r="M193" s="7"/>
      <c r="N193" s="7"/>
      <c r="O193" s="7"/>
      <c r="Q193" s="42">
        <v>12</v>
      </c>
      <c r="R193" s="82" t="str">
        <f>I182</f>
        <v>Plinto_01</v>
      </c>
      <c r="S193" s="42">
        <v>28</v>
      </c>
      <c r="T193" s="42" t="s">
        <v>117</v>
      </c>
      <c r="U193" s="42">
        <v>-6886.95</v>
      </c>
      <c r="V193" s="42">
        <v>5.33</v>
      </c>
      <c r="W193" s="42">
        <v>2.86</v>
      </c>
      <c r="X193" s="42">
        <v>0</v>
      </c>
      <c r="Y193" s="42">
        <v>-45.87</v>
      </c>
      <c r="Z193" s="42">
        <v>-122.44</v>
      </c>
      <c r="AB193" s="82" t="str">
        <f t="shared" si="399"/>
        <v>Slv 23</v>
      </c>
      <c r="AC193" s="42" t="s">
        <v>14</v>
      </c>
      <c r="AO193" s="36">
        <f t="shared" si="350"/>
        <v>12</v>
      </c>
      <c r="AP193" s="35" t="str">
        <f t="shared" si="351"/>
        <v>28_Slv 23</v>
      </c>
      <c r="AQ193" s="36">
        <f t="shared" si="352"/>
        <v>8870.35</v>
      </c>
      <c r="AR193" s="36">
        <f t="shared" si="353"/>
        <v>-2.86</v>
      </c>
      <c r="AS193" s="36">
        <f t="shared" si="354"/>
        <v>-51.018000000000001</v>
      </c>
      <c r="AT193" s="36">
        <f t="shared" si="355"/>
        <v>-5.33</v>
      </c>
      <c r="AU193" s="36">
        <f t="shared" si="356"/>
        <v>112.846</v>
      </c>
      <c r="AV193" s="36">
        <f t="shared" si="357"/>
        <v>0</v>
      </c>
      <c r="AW193" s="43">
        <f t="shared" si="400"/>
        <v>1</v>
      </c>
      <c r="BA193" s="13" t="s">
        <v>97</v>
      </c>
      <c r="BB193" s="12">
        <f t="shared" si="403"/>
        <v>1.3</v>
      </c>
      <c r="BC193" s="7"/>
      <c r="BD193" s="7"/>
      <c r="BE193" s="7"/>
      <c r="BI193" s="4">
        <f t="shared" si="401"/>
        <v>12</v>
      </c>
      <c r="BJ193" s="8" t="str">
        <f t="shared" si="359"/>
        <v>28_Slv 23</v>
      </c>
      <c r="BK193" s="11">
        <f t="shared" si="360"/>
        <v>12</v>
      </c>
      <c r="BL193" s="11" t="str">
        <f t="shared" si="361"/>
        <v>Plinto_01</v>
      </c>
      <c r="BM193" s="11">
        <f t="shared" si="362"/>
        <v>28</v>
      </c>
      <c r="BN193" s="11" t="str">
        <f t="shared" si="363"/>
        <v>Slv 23</v>
      </c>
      <c r="BO193" s="11">
        <f t="shared" si="364"/>
        <v>-6886.95</v>
      </c>
      <c r="BP193" s="11">
        <f t="shared" si="365"/>
        <v>5.33</v>
      </c>
      <c r="BQ193" s="11">
        <f t="shared" si="366"/>
        <v>2.86</v>
      </c>
      <c r="BR193" s="11">
        <f t="shared" si="367"/>
        <v>0</v>
      </c>
      <c r="BS193" s="11">
        <f t="shared" si="368"/>
        <v>-45.87</v>
      </c>
      <c r="BT193" s="11">
        <f t="shared" si="369"/>
        <v>-122.44</v>
      </c>
      <c r="BU193" s="10" t="str">
        <f t="shared" si="370"/>
        <v>SLV</v>
      </c>
      <c r="BW193" s="7" t="str">
        <f t="shared" si="371"/>
        <v>Slv 23</v>
      </c>
      <c r="BX193" s="7" t="str">
        <f t="shared" si="372"/>
        <v>SLV</v>
      </c>
      <c r="CA193" s="9" t="s">
        <v>3</v>
      </c>
      <c r="CB193" s="84" t="str">
        <f>IF(BJ176="GSA",CB182,IF(BJ176="MIDAS",CB187))</f>
        <v>Fx</v>
      </c>
      <c r="CC193" s="84" t="str">
        <f>IF(BJ176="GSA",CC182,IF(BJ176="MIDAS",CC187))</f>
        <v>Fz</v>
      </c>
      <c r="CD193" s="84" t="str">
        <f>IF(BJ176="GSA",CD182,IF(BJ176="MIDAS",CD187))</f>
        <v>Myy</v>
      </c>
      <c r="CE193" s="84" t="str">
        <f>IF(BJ176="GSA",CE182,IF(BJ176="MIDAS",CE187))</f>
        <v>Fy</v>
      </c>
      <c r="CF193" s="84" t="str">
        <f>IF(BJ176="GSA",CF182,IF(BJ176="MIDAS",CF187))</f>
        <v>Mzz</v>
      </c>
      <c r="CG193" s="84" t="str">
        <f>IF(BJ176="GSA",CG182,IF(BJ176="MIDAS",CG187))</f>
        <v>Mxx</v>
      </c>
      <c r="CJ193" s="4">
        <f t="shared" si="373"/>
        <v>12</v>
      </c>
      <c r="CK193" s="4" t="str">
        <f t="shared" si="374"/>
        <v>28_Slv 23</v>
      </c>
      <c r="CL193" s="4">
        <f t="shared" si="375"/>
        <v>12</v>
      </c>
      <c r="CM193" s="4" t="str">
        <f t="shared" si="376"/>
        <v>Plinto_01</v>
      </c>
      <c r="CN193" s="4">
        <f t="shared" si="377"/>
        <v>28</v>
      </c>
      <c r="CO193" s="4" t="str">
        <f t="shared" si="378"/>
        <v>Slv 23</v>
      </c>
      <c r="CP193" s="84">
        <f>INDEX(BO182:BT373,MATCH(CK193,BJ182:BJ373,0),MATCH(CK177,BO181:BT181,0))*CK176</f>
        <v>6886.95</v>
      </c>
      <c r="CQ193" s="84">
        <f>INDEX(BP182:BU373,MATCH(CL193,BK182:BK373,0),MATCH(CL177,BP181:BU181,0))*CL176</f>
        <v>-2.86</v>
      </c>
      <c r="CR193" s="84">
        <f>INDEX(BO182:BT373,MATCH(CK193,BJ182:$BJ373,0),MATCH(CM177,BO181:BT181,0))*CM176</f>
        <v>-45.87</v>
      </c>
      <c r="CS193" s="84">
        <f>INDEX(BO182:BT373,MATCH(CK193,BJ182:BJ373,0),MATCH(CN177,BO181:BT181,0))*CN176</f>
        <v>-5.33</v>
      </c>
      <c r="CT193" s="84">
        <f>INDEX(BO182:BT373,MATCH(CK193,BJ182:BJ373,0),MATCH(CO177,BO181:BT181,0))*CO176</f>
        <v>122.44</v>
      </c>
      <c r="CU193" s="84">
        <f>INDEX(BO182:BT373,MATCH(CK193,BJ182:BJ373,0),MATCH(CP177,BO181:BT181,0))*CP176</f>
        <v>0</v>
      </c>
      <c r="CV193" s="4" t="str">
        <f t="shared" si="379"/>
        <v>SLV</v>
      </c>
      <c r="CY193" s="4">
        <f t="shared" si="380"/>
        <v>12</v>
      </c>
      <c r="CZ193" s="4" t="str">
        <f t="shared" si="381"/>
        <v>28_Slv 23</v>
      </c>
      <c r="DA193" s="4">
        <f t="shared" si="382"/>
        <v>12</v>
      </c>
      <c r="DB193" s="4" t="str">
        <f t="shared" si="383"/>
        <v>Plinto_01</v>
      </c>
      <c r="DC193" s="4">
        <f t="shared" si="384"/>
        <v>28</v>
      </c>
      <c r="DD193" s="4" t="str">
        <f t="shared" si="385"/>
        <v>Slv 23</v>
      </c>
      <c r="DE193" s="4">
        <f>BG182</f>
        <v>1003.5</v>
      </c>
      <c r="DF193" s="54">
        <f>BC182</f>
        <v>1.8</v>
      </c>
      <c r="DG193" s="54">
        <f>BD182</f>
        <v>11.9</v>
      </c>
      <c r="DH193" s="54">
        <f>BE182</f>
        <v>12</v>
      </c>
      <c r="DI193" s="54">
        <f>BF182</f>
        <v>41</v>
      </c>
      <c r="DJ193" s="85">
        <f>IF(DS193="SLU",BB191,BB192)</f>
        <v>1</v>
      </c>
      <c r="DK193" s="85">
        <f>IF(DS193="SLU",BB193,BB194)</f>
        <v>1</v>
      </c>
      <c r="DL193" s="85">
        <f>IF(DS193="SLU",BB195,BB196)</f>
        <v>1</v>
      </c>
      <c r="DM193" s="8">
        <f t="shared" si="386"/>
        <v>8870.35</v>
      </c>
      <c r="DN193" s="8">
        <f t="shared" si="387"/>
        <v>-2.86</v>
      </c>
      <c r="DO193" s="8">
        <f t="shared" si="388"/>
        <v>-51.018000000000001</v>
      </c>
      <c r="DP193" s="8">
        <f t="shared" si="389"/>
        <v>-5.33</v>
      </c>
      <c r="DQ193" s="8">
        <f t="shared" si="390"/>
        <v>112.846</v>
      </c>
      <c r="DR193" s="8">
        <f t="shared" si="391"/>
        <v>0</v>
      </c>
      <c r="DS193" s="4" t="str">
        <f t="shared" si="392"/>
        <v>SLV</v>
      </c>
      <c r="DV193" s="4">
        <f t="shared" si="393"/>
        <v>12</v>
      </c>
      <c r="DW193" s="4" t="str">
        <f t="shared" si="394"/>
        <v>28_Slv 23</v>
      </c>
      <c r="DX193" s="4">
        <f t="shared" si="395"/>
        <v>12</v>
      </c>
      <c r="DY193" s="4" t="str">
        <f t="shared" si="396"/>
        <v>Plinto_01</v>
      </c>
      <c r="DZ193" s="4">
        <f t="shared" si="397"/>
        <v>28</v>
      </c>
      <c r="EA193" s="4" t="str">
        <f t="shared" si="398"/>
        <v>Slv 23</v>
      </c>
      <c r="EB193" s="83">
        <f>DM193*BB197</f>
        <v>8870.35</v>
      </c>
      <c r="EC193" s="83">
        <f>DN193*BB197</f>
        <v>-2.86</v>
      </c>
      <c r="ED193" s="83">
        <f>DO193*BB197</f>
        <v>-51.018000000000001</v>
      </c>
      <c r="EE193" s="83">
        <f>DP193*BB197</f>
        <v>-5.33</v>
      </c>
      <c r="EF193" s="83">
        <f>DQ193*BB197</f>
        <v>112.846</v>
      </c>
      <c r="EG193" s="83">
        <f>DR193*BB197</f>
        <v>0</v>
      </c>
    </row>
    <row r="194" spans="7:139" x14ac:dyDescent="0.45">
      <c r="I194" s="13" t="s">
        <v>96</v>
      </c>
      <c r="J194" s="52">
        <v>1</v>
      </c>
      <c r="K194" s="7"/>
      <c r="L194" s="7"/>
      <c r="M194" s="7"/>
      <c r="N194" s="7"/>
      <c r="O194" s="7"/>
      <c r="AE194" s="4"/>
      <c r="BA194" s="13" t="s">
        <v>96</v>
      </c>
      <c r="BB194" s="12">
        <f t="shared" si="403"/>
        <v>1</v>
      </c>
      <c r="BC194" s="7"/>
      <c r="BD194" s="7"/>
      <c r="BE194" s="7"/>
      <c r="BU194" s="4"/>
      <c r="BZ194" s="4"/>
    </row>
    <row r="195" spans="7:139" x14ac:dyDescent="0.45">
      <c r="I195" s="13" t="s">
        <v>95</v>
      </c>
      <c r="J195" s="52">
        <v>1.5</v>
      </c>
      <c r="K195" s="7"/>
      <c r="L195" s="7"/>
      <c r="M195" s="7"/>
      <c r="N195" s="7"/>
      <c r="O195" s="7"/>
      <c r="AE195" s="4"/>
      <c r="BA195" s="13" t="s">
        <v>95</v>
      </c>
      <c r="BB195" s="12">
        <f t="shared" si="403"/>
        <v>1.5</v>
      </c>
      <c r="BC195" s="7"/>
      <c r="BD195" s="7"/>
      <c r="BE195" s="7"/>
      <c r="BU195" s="4"/>
      <c r="BZ195" s="4"/>
    </row>
    <row r="196" spans="7:139" x14ac:dyDescent="0.45">
      <c r="I196" s="13" t="s">
        <v>94</v>
      </c>
      <c r="J196" s="52">
        <v>1</v>
      </c>
      <c r="K196" s="7"/>
      <c r="L196" s="7"/>
      <c r="M196" s="7"/>
      <c r="N196" s="7"/>
      <c r="O196" s="7"/>
      <c r="AE196" s="4"/>
      <c r="AR196" s="35"/>
      <c r="BA196" s="13" t="s">
        <v>94</v>
      </c>
      <c r="BB196" s="12">
        <f t="shared" si="403"/>
        <v>1</v>
      </c>
      <c r="BC196" s="7"/>
      <c r="BD196" s="7"/>
      <c r="BE196" s="7"/>
      <c r="BU196" s="4"/>
      <c r="BZ196" s="4"/>
    </row>
    <row r="197" spans="7:139" x14ac:dyDescent="0.45">
      <c r="I197" s="13" t="s">
        <v>165</v>
      </c>
      <c r="J197" s="52">
        <v>1</v>
      </c>
      <c r="K197" s="7"/>
      <c r="L197" s="7"/>
      <c r="M197" s="7"/>
      <c r="N197" s="7"/>
      <c r="O197" s="7"/>
      <c r="AE197" s="4"/>
      <c r="BA197" s="13" t="s">
        <v>165</v>
      </c>
      <c r="BB197" s="12">
        <f t="shared" si="403"/>
        <v>1</v>
      </c>
      <c r="BC197" s="7"/>
      <c r="BD197" s="7"/>
      <c r="BE197" s="7"/>
      <c r="BU197" s="4"/>
      <c r="BZ197" s="4"/>
    </row>
    <row r="198" spans="7:139" x14ac:dyDescent="0.45">
      <c r="I198" s="7"/>
      <c r="J198" s="7"/>
      <c r="K198" s="7"/>
      <c r="L198" s="7"/>
      <c r="M198" s="7"/>
      <c r="N198" s="7"/>
      <c r="O198" s="7"/>
      <c r="AE198" s="4"/>
      <c r="BA198" s="7"/>
      <c r="BB198" s="7"/>
      <c r="BC198" s="7"/>
      <c r="BD198" s="7"/>
      <c r="BE198" s="7"/>
      <c r="BU198" s="4"/>
      <c r="BZ198" s="4"/>
    </row>
    <row r="199" spans="7:139" x14ac:dyDescent="0.45">
      <c r="I199" s="7"/>
      <c r="J199" s="7"/>
      <c r="K199" s="7"/>
      <c r="L199" s="7"/>
      <c r="M199" s="7"/>
      <c r="N199" s="7"/>
      <c r="O199" s="7"/>
      <c r="AE199" s="4"/>
      <c r="BA199" s="7"/>
      <c r="BB199" s="7"/>
      <c r="BC199" s="7"/>
      <c r="BD199" s="7"/>
      <c r="BE199" s="7"/>
      <c r="BU199" s="4"/>
      <c r="BZ199" s="4"/>
    </row>
    <row r="200" spans="7:139" x14ac:dyDescent="0.45">
      <c r="I200" s="7"/>
      <c r="J200" s="7"/>
      <c r="K200" s="7"/>
      <c r="L200" s="7"/>
      <c r="M200" s="7"/>
      <c r="N200" s="7"/>
      <c r="O200" s="7"/>
      <c r="AE200" s="4"/>
      <c r="BA200" s="7"/>
      <c r="BB200" s="7"/>
      <c r="BC200" s="7"/>
      <c r="BD200" s="7"/>
      <c r="BE200" s="7"/>
      <c r="BU200" s="4"/>
      <c r="BZ200" s="4"/>
    </row>
    <row r="201" spans="7:139" x14ac:dyDescent="0.45">
      <c r="I201" s="70" t="s">
        <v>176</v>
      </c>
      <c r="J201" s="52">
        <v>1</v>
      </c>
      <c r="K201" s="7"/>
      <c r="L201" s="7"/>
      <c r="M201" s="7"/>
      <c r="N201" s="7"/>
      <c r="O201" s="7"/>
      <c r="AE201" s="4"/>
      <c r="BA201" s="7"/>
      <c r="BB201" s="7"/>
      <c r="BC201" s="7"/>
      <c r="BD201" s="7"/>
      <c r="BE201" s="7"/>
      <c r="BU201" s="4"/>
      <c r="BZ201" s="4"/>
    </row>
    <row r="202" spans="7:139" x14ac:dyDescent="0.45">
      <c r="I202" s="7"/>
      <c r="J202" s="7"/>
      <c r="K202" s="7"/>
      <c r="L202" s="7"/>
      <c r="M202" s="7"/>
      <c r="N202" s="7"/>
      <c r="O202" s="7"/>
      <c r="AE202" s="4"/>
      <c r="BA202" s="7"/>
      <c r="BB202" s="7"/>
      <c r="BC202" s="7"/>
      <c r="BD202" s="7"/>
      <c r="BE202" s="7"/>
      <c r="BU202" s="4"/>
      <c r="BZ202" s="4"/>
    </row>
    <row r="203" spans="7:139" x14ac:dyDescent="0.45">
      <c r="L203" s="7"/>
      <c r="M203" s="7"/>
      <c r="N203" s="7"/>
      <c r="O203" s="7"/>
      <c r="AE203" s="4"/>
      <c r="BA203" s="7"/>
      <c r="BB203" s="7"/>
      <c r="BC203" s="7"/>
      <c r="BD203" s="7"/>
      <c r="BE203" s="7"/>
      <c r="BU203" s="4"/>
      <c r="BZ203" s="4"/>
    </row>
    <row r="204" spans="7:139" x14ac:dyDescent="0.45">
      <c r="G204" s="75"/>
      <c r="H204" s="71"/>
      <c r="I204" s="71"/>
      <c r="J204" s="71"/>
      <c r="K204" s="71"/>
      <c r="L204" s="72"/>
      <c r="M204" s="72"/>
      <c r="N204" s="72"/>
      <c r="O204" s="72"/>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3"/>
      <c r="AN204" s="74"/>
      <c r="AO204" s="71"/>
      <c r="AP204" s="71"/>
      <c r="AQ204" s="71"/>
      <c r="AR204" s="71"/>
      <c r="AS204" s="71"/>
      <c r="AT204" s="71"/>
      <c r="AU204" s="71"/>
      <c r="AV204" s="71"/>
      <c r="AW204" s="71"/>
      <c r="AX204" s="74"/>
      <c r="AY204" s="75"/>
      <c r="AZ204" s="71"/>
      <c r="BA204" s="72"/>
      <c r="BB204" s="72"/>
      <c r="BC204" s="72"/>
      <c r="BD204" s="72"/>
      <c r="BE204" s="72"/>
      <c r="BF204" s="74"/>
      <c r="BG204" s="71"/>
      <c r="BH204" s="71"/>
      <c r="BI204" s="71"/>
      <c r="BJ204" s="71"/>
      <c r="BK204" s="71"/>
      <c r="BL204" s="71"/>
      <c r="BM204" s="71"/>
      <c r="BN204" s="71"/>
      <c r="BO204" s="71"/>
      <c r="BP204" s="71"/>
      <c r="BQ204" s="71"/>
      <c r="BR204" s="71"/>
      <c r="BS204" s="71"/>
      <c r="BT204" s="71"/>
      <c r="BU204" s="71"/>
      <c r="BV204" s="74"/>
      <c r="BW204" s="71"/>
      <c r="BX204" s="71"/>
      <c r="BY204" s="71"/>
      <c r="BZ204" s="71"/>
      <c r="CA204" s="71"/>
      <c r="CB204" s="71"/>
      <c r="CC204" s="71"/>
      <c r="CD204" s="71"/>
      <c r="CE204" s="71"/>
      <c r="CF204" s="71"/>
      <c r="CG204" s="71"/>
      <c r="CH204" s="73"/>
      <c r="CI204" s="71"/>
      <c r="CJ204" s="71"/>
      <c r="CK204" s="71"/>
      <c r="CL204" s="71"/>
      <c r="CM204" s="71"/>
      <c r="CN204" s="71"/>
      <c r="CO204" s="71"/>
      <c r="CP204" s="71"/>
      <c r="CQ204" s="71"/>
      <c r="CR204" s="71"/>
      <c r="CS204" s="71"/>
      <c r="CT204" s="71"/>
      <c r="CU204" s="71"/>
      <c r="CV204" s="71"/>
      <c r="CW204" s="76"/>
      <c r="CX204" s="71"/>
      <c r="CY204" s="71"/>
      <c r="CZ204" s="71"/>
      <c r="DA204" s="71"/>
      <c r="DB204" s="71"/>
      <c r="DC204" s="71"/>
      <c r="DD204" s="71"/>
      <c r="DE204" s="71"/>
      <c r="DF204" s="71"/>
      <c r="DG204" s="71"/>
      <c r="DH204" s="71"/>
      <c r="DI204" s="71"/>
      <c r="DJ204" s="71"/>
      <c r="DK204" s="71"/>
      <c r="DL204" s="71"/>
      <c r="DM204" s="71"/>
      <c r="DN204" s="71"/>
      <c r="DO204" s="71"/>
      <c r="DP204" s="71"/>
      <c r="DQ204" s="71"/>
      <c r="DR204" s="71"/>
      <c r="DS204" s="71"/>
      <c r="DT204" s="76"/>
      <c r="DU204" s="71"/>
      <c r="DV204" s="71"/>
      <c r="DW204" s="71"/>
      <c r="DX204" s="71"/>
      <c r="DY204" s="71"/>
      <c r="DZ204" s="71"/>
      <c r="EA204" s="71"/>
      <c r="EB204" s="71"/>
      <c r="EC204" s="71"/>
      <c r="ED204" s="71"/>
      <c r="EE204" s="71"/>
      <c r="EF204" s="71"/>
      <c r="EG204" s="71"/>
      <c r="EH204" s="71"/>
      <c r="EI204" s="75"/>
    </row>
    <row r="205" spans="7:139" ht="19.8" x14ac:dyDescent="0.45">
      <c r="G205" s="78" t="s">
        <v>192</v>
      </c>
      <c r="I205" s="26"/>
      <c r="T205" s="26"/>
      <c r="BA205" s="26"/>
      <c r="BN205" s="26"/>
    </row>
    <row r="206" spans="7:139" x14ac:dyDescent="0.45">
      <c r="I206" s="17" t="s">
        <v>177</v>
      </c>
      <c r="AO206" s="17" t="s">
        <v>175</v>
      </c>
      <c r="BA206" s="17" t="s">
        <v>173</v>
      </c>
      <c r="CJ206" s="17" t="s">
        <v>171</v>
      </c>
      <c r="CY206" s="17" t="s">
        <v>172</v>
      </c>
      <c r="DV206" s="17" t="s">
        <v>174</v>
      </c>
    </row>
    <row r="207" spans="7:139" x14ac:dyDescent="0.45">
      <c r="CW207" s="28"/>
      <c r="DT207" s="28"/>
    </row>
    <row r="208" spans="7:139" x14ac:dyDescent="0.45">
      <c r="I208" s="17" t="s">
        <v>157</v>
      </c>
      <c r="Q208" s="17" t="s">
        <v>162</v>
      </c>
      <c r="AB208" s="17" t="s">
        <v>166</v>
      </c>
      <c r="AF208" s="17" t="s">
        <v>168</v>
      </c>
      <c r="AG208" s="18"/>
      <c r="AH208" s="18"/>
      <c r="AI208" s="18"/>
      <c r="AJ208" s="18"/>
      <c r="AP208"/>
      <c r="AQ208"/>
      <c r="AR208"/>
      <c r="BA208" s="17" t="s">
        <v>179</v>
      </c>
      <c r="BI208" s="17" t="s">
        <v>181</v>
      </c>
      <c r="BW208" s="17" t="s">
        <v>166</v>
      </c>
      <c r="CA208" s="17" t="s">
        <v>183</v>
      </c>
      <c r="CB208" s="18"/>
      <c r="CC208" s="18"/>
      <c r="CD208" s="18"/>
      <c r="CE208" s="18"/>
      <c r="CJ208" s="17" t="s">
        <v>184</v>
      </c>
      <c r="CW208" s="28"/>
      <c r="DT208" s="28"/>
    </row>
    <row r="209" spans="9:137" x14ac:dyDescent="0.45">
      <c r="I209" s="18"/>
      <c r="P209" s="27"/>
      <c r="R209" s="27"/>
      <c r="BA209" s="18"/>
      <c r="BH209" s="27"/>
      <c r="BI209" s="18"/>
      <c r="CJ209" s="4" t="s">
        <v>12</v>
      </c>
      <c r="CK209" s="16" t="s">
        <v>11</v>
      </c>
      <c r="CL209" s="16" t="s">
        <v>10</v>
      </c>
      <c r="CM209" s="16" t="s">
        <v>9</v>
      </c>
      <c r="CN209" s="16" t="s">
        <v>8</v>
      </c>
      <c r="CO209" s="16" t="s">
        <v>7</v>
      </c>
      <c r="CP209" s="16" t="s">
        <v>6</v>
      </c>
    </row>
    <row r="210" spans="9:137" x14ac:dyDescent="0.45">
      <c r="I210" s="17" t="s">
        <v>158</v>
      </c>
      <c r="Q210" s="17" t="s">
        <v>182</v>
      </c>
      <c r="R210" s="42" t="s">
        <v>113</v>
      </c>
      <c r="BA210" s="17" t="s">
        <v>42</v>
      </c>
      <c r="BI210" s="17" t="s">
        <v>182</v>
      </c>
      <c r="BJ210" s="11" t="str">
        <f>R210</f>
        <v>MIDAS</v>
      </c>
      <c r="BK210" s="26"/>
      <c r="CK210" s="4">
        <f t="shared" ref="CK210:CK211" si="404">CB226</f>
        <v>-1</v>
      </c>
      <c r="CL210" s="4">
        <f t="shared" ref="CL210:CL211" si="405">CC226</f>
        <v>-1</v>
      </c>
      <c r="CM210" s="4">
        <f t="shared" ref="CM210:CM211" si="406">CD226</f>
        <v>1</v>
      </c>
      <c r="CN210" s="4">
        <f t="shared" ref="CN210:CN211" si="407">CE226</f>
        <v>-1</v>
      </c>
      <c r="CO210" s="4">
        <f t="shared" ref="CO210:CO211" si="408">CF226</f>
        <v>-1</v>
      </c>
      <c r="CP210" s="4">
        <f t="shared" ref="CP210:CP211" si="409">CG226</f>
        <v>-1</v>
      </c>
      <c r="CR210" s="26"/>
    </row>
    <row r="211" spans="9:137" ht="15.6" x14ac:dyDescent="0.45">
      <c r="I211" s="9" t="s">
        <v>41</v>
      </c>
      <c r="J211" s="42">
        <v>25</v>
      </c>
      <c r="BA211" s="9" t="s">
        <v>41</v>
      </c>
      <c r="BB211" s="7">
        <f>J211</f>
        <v>25</v>
      </c>
      <c r="CJ211" s="4" t="s">
        <v>3</v>
      </c>
      <c r="CK211" s="4" t="str">
        <f t="shared" si="404"/>
        <v>Fx</v>
      </c>
      <c r="CL211" s="4" t="str">
        <f t="shared" si="405"/>
        <v>Fz</v>
      </c>
      <c r="CM211" s="4" t="str">
        <f t="shared" si="406"/>
        <v>Myy</v>
      </c>
      <c r="CN211" s="4" t="str">
        <f t="shared" si="407"/>
        <v>Fy</v>
      </c>
      <c r="CO211" s="4" t="str">
        <f t="shared" si="408"/>
        <v>Mzz</v>
      </c>
      <c r="CP211" s="4" t="str">
        <f t="shared" si="409"/>
        <v>Mxx</v>
      </c>
      <c r="DX211" s="25"/>
      <c r="DY211" s="25"/>
      <c r="DZ211" s="25"/>
      <c r="EA211" s="25"/>
    </row>
    <row r="212" spans="9:137" x14ac:dyDescent="0.45">
      <c r="Q212" s="41" t="s">
        <v>178</v>
      </c>
      <c r="CJ212" s="18"/>
    </row>
    <row r="213" spans="9:137" x14ac:dyDescent="0.45">
      <c r="S213" s="17"/>
      <c r="U213" s="7"/>
      <c r="V213" s="7"/>
      <c r="W213" s="7"/>
      <c r="X213" s="7"/>
      <c r="Y213" s="7"/>
      <c r="Z213" s="7"/>
      <c r="AB213" s="17"/>
      <c r="AF213" s="17" t="s">
        <v>169</v>
      </c>
      <c r="AP213" s="26"/>
      <c r="BK213" s="24"/>
      <c r="BO213" s="7"/>
      <c r="BP213" s="7"/>
      <c r="BQ213" s="7"/>
      <c r="BR213" s="7"/>
      <c r="BS213" s="7"/>
      <c r="BT213" s="7"/>
      <c r="BW213" s="17"/>
      <c r="CA213" s="17" t="s">
        <v>169</v>
      </c>
      <c r="CJ213" s="18"/>
      <c r="DV213" s="17" t="s">
        <v>79</v>
      </c>
      <c r="DW213" s="43" t="s">
        <v>80</v>
      </c>
      <c r="EC213" s="4" t="s">
        <v>40</v>
      </c>
      <c r="ED213" s="4" t="s">
        <v>39</v>
      </c>
      <c r="EE213" s="4" t="s">
        <v>38</v>
      </c>
      <c r="EF213" s="4" t="s">
        <v>37</v>
      </c>
      <c r="EG213" s="4" t="s">
        <v>36</v>
      </c>
    </row>
    <row r="214" spans="9:137" ht="15.6" x14ac:dyDescent="0.45">
      <c r="I214" s="17" t="s">
        <v>160</v>
      </c>
      <c r="Q214" s="13" t="s">
        <v>73</v>
      </c>
      <c r="R214" s="13" t="s">
        <v>159</v>
      </c>
      <c r="S214" s="13" t="s">
        <v>32</v>
      </c>
      <c r="T214" s="13" t="s">
        <v>31</v>
      </c>
      <c r="U214" s="22" t="s">
        <v>30</v>
      </c>
      <c r="V214" s="22" t="s">
        <v>30</v>
      </c>
      <c r="W214" s="22" t="s">
        <v>30</v>
      </c>
      <c r="X214" s="22" t="s">
        <v>29</v>
      </c>
      <c r="Y214" s="22" t="s">
        <v>29</v>
      </c>
      <c r="Z214" s="22" t="s">
        <v>29</v>
      </c>
      <c r="AB214" s="13" t="s">
        <v>31</v>
      </c>
      <c r="AC214" s="13" t="s">
        <v>167</v>
      </c>
      <c r="AF214" s="13" t="s">
        <v>12</v>
      </c>
      <c r="AG214" s="16" t="s">
        <v>11</v>
      </c>
      <c r="AH214" s="16" t="s">
        <v>10</v>
      </c>
      <c r="AI214" s="16" t="s">
        <v>9</v>
      </c>
      <c r="AJ214" s="16" t="s">
        <v>8</v>
      </c>
      <c r="AK214" s="16" t="s">
        <v>7</v>
      </c>
      <c r="AL214" s="16" t="s">
        <v>6</v>
      </c>
      <c r="AO214" s="13" t="s">
        <v>76</v>
      </c>
      <c r="AP214" s="13" t="s">
        <v>74</v>
      </c>
      <c r="AQ214" s="22" t="s">
        <v>30</v>
      </c>
      <c r="AR214" s="22" t="s">
        <v>30</v>
      </c>
      <c r="AS214" s="22" t="s">
        <v>30</v>
      </c>
      <c r="AT214" s="22" t="s">
        <v>29</v>
      </c>
      <c r="AU214" s="22" t="s">
        <v>29</v>
      </c>
      <c r="AV214" s="22" t="s">
        <v>29</v>
      </c>
      <c r="AW214" s="13" t="s">
        <v>43</v>
      </c>
      <c r="BA214" s="17" t="s">
        <v>160</v>
      </c>
      <c r="BI214" s="13" t="s">
        <v>73</v>
      </c>
      <c r="BJ214" s="13" t="s">
        <v>74</v>
      </c>
      <c r="BK214" s="13"/>
      <c r="BL214" s="13" t="s">
        <v>159</v>
      </c>
      <c r="BM214" s="13" t="s">
        <v>32</v>
      </c>
      <c r="BN214" s="13" t="s">
        <v>31</v>
      </c>
      <c r="BO214" s="22" t="s">
        <v>30</v>
      </c>
      <c r="BP214" s="22" t="s">
        <v>30</v>
      </c>
      <c r="BQ214" s="22" t="s">
        <v>30</v>
      </c>
      <c r="BR214" s="22" t="s">
        <v>29</v>
      </c>
      <c r="BS214" s="22" t="s">
        <v>29</v>
      </c>
      <c r="BT214" s="22" t="s">
        <v>29</v>
      </c>
      <c r="BU214" s="13" t="s">
        <v>167</v>
      </c>
      <c r="BW214" s="13" t="s">
        <v>31</v>
      </c>
      <c r="BX214" s="13" t="s">
        <v>167</v>
      </c>
      <c r="CA214" s="9" t="s">
        <v>12</v>
      </c>
      <c r="CB214" s="16" t="s">
        <v>11</v>
      </c>
      <c r="CC214" s="16" t="s">
        <v>10</v>
      </c>
      <c r="CD214" s="16" t="s">
        <v>9</v>
      </c>
      <c r="CE214" s="16" t="s">
        <v>8</v>
      </c>
      <c r="CF214" s="16" t="s">
        <v>7</v>
      </c>
      <c r="CG214" s="16" t="s">
        <v>6</v>
      </c>
      <c r="CJ214" s="13" t="s">
        <v>73</v>
      </c>
      <c r="CK214" s="13" t="s">
        <v>74</v>
      </c>
      <c r="CL214" s="13"/>
      <c r="CM214" s="13" t="s">
        <v>159</v>
      </c>
      <c r="CN214" s="13" t="s">
        <v>32</v>
      </c>
      <c r="CO214" s="13" t="s">
        <v>31</v>
      </c>
      <c r="CP214" s="22" t="s">
        <v>30</v>
      </c>
      <c r="CQ214" s="22" t="s">
        <v>30</v>
      </c>
      <c r="CR214" s="22" t="s">
        <v>30</v>
      </c>
      <c r="CS214" s="22" t="s">
        <v>29</v>
      </c>
      <c r="CT214" s="22" t="s">
        <v>29</v>
      </c>
      <c r="CU214" s="22" t="s">
        <v>29</v>
      </c>
      <c r="CV214" s="13" t="s">
        <v>167</v>
      </c>
      <c r="CY214" s="13" t="s">
        <v>73</v>
      </c>
      <c r="CZ214" s="13" t="s">
        <v>74</v>
      </c>
      <c r="DA214" s="13"/>
      <c r="DB214" s="13" t="s">
        <v>159</v>
      </c>
      <c r="DC214" s="13" t="s">
        <v>32</v>
      </c>
      <c r="DD214" s="13" t="s">
        <v>31</v>
      </c>
      <c r="DE214" s="13" t="s">
        <v>34</v>
      </c>
      <c r="DF214" s="13" t="s">
        <v>33</v>
      </c>
      <c r="DG214" s="13" t="s">
        <v>112</v>
      </c>
      <c r="DH214" s="13" t="s">
        <v>112</v>
      </c>
      <c r="DI214" s="13" t="s">
        <v>111</v>
      </c>
      <c r="DJ214" s="13" t="s">
        <v>35</v>
      </c>
      <c r="DK214" s="13" t="s">
        <v>35</v>
      </c>
      <c r="DL214" s="13" t="s">
        <v>35</v>
      </c>
      <c r="DM214" s="22" t="s">
        <v>30</v>
      </c>
      <c r="DN214" s="22" t="s">
        <v>30</v>
      </c>
      <c r="DO214" s="22" t="s">
        <v>30</v>
      </c>
      <c r="DP214" s="22" t="s">
        <v>29</v>
      </c>
      <c r="DQ214" s="22" t="s">
        <v>29</v>
      </c>
      <c r="DR214" s="22" t="s">
        <v>29</v>
      </c>
      <c r="DS214" s="13" t="s">
        <v>167</v>
      </c>
      <c r="DV214" s="13" t="s">
        <v>76</v>
      </c>
      <c r="DW214" s="13" t="s">
        <v>74</v>
      </c>
      <c r="DX214" s="13"/>
      <c r="DY214" s="13" t="s">
        <v>159</v>
      </c>
      <c r="DZ214" s="13" t="s">
        <v>32</v>
      </c>
      <c r="EA214" s="13" t="s">
        <v>31</v>
      </c>
      <c r="EB214" s="22" t="s">
        <v>30</v>
      </c>
      <c r="EC214" s="22" t="s">
        <v>30</v>
      </c>
      <c r="ED214" s="22" t="s">
        <v>30</v>
      </c>
      <c r="EE214" s="22" t="s">
        <v>29</v>
      </c>
      <c r="EF214" s="22" t="s">
        <v>29</v>
      </c>
      <c r="EG214" s="22" t="s">
        <v>29</v>
      </c>
    </row>
    <row r="215" spans="9:137" ht="15.6" x14ac:dyDescent="0.45">
      <c r="I215" s="23" t="s">
        <v>159</v>
      </c>
      <c r="J215" s="23" t="s">
        <v>28</v>
      </c>
      <c r="K215" s="23" t="s">
        <v>27</v>
      </c>
      <c r="L215" s="13" t="s">
        <v>110</v>
      </c>
      <c r="M215" s="13" t="s">
        <v>109</v>
      </c>
      <c r="N215" s="13" t="s">
        <v>161</v>
      </c>
      <c r="Q215" s="13"/>
      <c r="R215" s="13"/>
      <c r="S215" s="13"/>
      <c r="T215" s="13"/>
      <c r="U215" s="22" t="s">
        <v>10</v>
      </c>
      <c r="V215" s="22" t="s">
        <v>8</v>
      </c>
      <c r="W215" s="22" t="s">
        <v>11</v>
      </c>
      <c r="X215" s="22" t="s">
        <v>7</v>
      </c>
      <c r="Y215" s="22" t="s">
        <v>9</v>
      </c>
      <c r="Z215" s="22" t="s">
        <v>6</v>
      </c>
      <c r="AB215" s="13"/>
      <c r="AC215" s="13"/>
      <c r="AF215" s="13"/>
      <c r="AG215" s="15">
        <v>-1</v>
      </c>
      <c r="AH215" s="15">
        <v>1</v>
      </c>
      <c r="AI215" s="15">
        <v>-1</v>
      </c>
      <c r="AJ215" s="15">
        <v>1</v>
      </c>
      <c r="AK215" s="15">
        <v>1</v>
      </c>
      <c r="AL215" s="15">
        <v>-1</v>
      </c>
      <c r="AO215" s="13"/>
      <c r="AP215" s="13"/>
      <c r="AQ215" s="20" t="s">
        <v>20</v>
      </c>
      <c r="AR215" s="20" t="s">
        <v>19</v>
      </c>
      <c r="AS215" s="20" t="s">
        <v>17</v>
      </c>
      <c r="AT215" s="20" t="s">
        <v>18</v>
      </c>
      <c r="AU215" s="20" t="s">
        <v>17</v>
      </c>
      <c r="AV215" s="20" t="s">
        <v>16</v>
      </c>
      <c r="AW215" s="13"/>
      <c r="BA215" s="23" t="s">
        <v>159</v>
      </c>
      <c r="BB215" s="23" t="s">
        <v>28</v>
      </c>
      <c r="BC215" s="23" t="s">
        <v>27</v>
      </c>
      <c r="BD215" s="13" t="s">
        <v>110</v>
      </c>
      <c r="BE215" s="13" t="s">
        <v>109</v>
      </c>
      <c r="BF215" s="13" t="s">
        <v>161</v>
      </c>
      <c r="BG215" s="13" t="s">
        <v>26</v>
      </c>
      <c r="BI215" s="13"/>
      <c r="BJ215" s="13"/>
      <c r="BK215" s="13"/>
      <c r="BL215" s="13"/>
      <c r="BM215" s="13"/>
      <c r="BN215" s="13"/>
      <c r="BO215" s="22" t="s">
        <v>10</v>
      </c>
      <c r="BP215" s="22" t="s">
        <v>8</v>
      </c>
      <c r="BQ215" s="22" t="s">
        <v>11</v>
      </c>
      <c r="BR215" s="22" t="s">
        <v>7</v>
      </c>
      <c r="BS215" s="22" t="s">
        <v>9</v>
      </c>
      <c r="BT215" s="22" t="s">
        <v>6</v>
      </c>
      <c r="BU215" s="13"/>
      <c r="BW215" s="13"/>
      <c r="BX215" s="13"/>
      <c r="CA215" s="9"/>
      <c r="CB215" s="4">
        <f t="shared" ref="CB215:CG216" si="410">AG215</f>
        <v>-1</v>
      </c>
      <c r="CC215" s="4">
        <f t="shared" si="410"/>
        <v>1</v>
      </c>
      <c r="CD215" s="4">
        <f t="shared" si="410"/>
        <v>-1</v>
      </c>
      <c r="CE215" s="4">
        <f t="shared" si="410"/>
        <v>1</v>
      </c>
      <c r="CF215" s="4">
        <f t="shared" si="410"/>
        <v>1</v>
      </c>
      <c r="CG215" s="4">
        <f t="shared" si="410"/>
        <v>-1</v>
      </c>
      <c r="CJ215" s="13"/>
      <c r="CK215" s="13"/>
      <c r="CL215" s="13"/>
      <c r="CM215" s="13"/>
      <c r="CN215" s="13"/>
      <c r="CO215" s="13"/>
      <c r="CP215" s="16" t="s">
        <v>11</v>
      </c>
      <c r="CQ215" s="16" t="s">
        <v>10</v>
      </c>
      <c r="CR215" s="16" t="s">
        <v>9</v>
      </c>
      <c r="CS215" s="16" t="s">
        <v>8</v>
      </c>
      <c r="CT215" s="16" t="s">
        <v>7</v>
      </c>
      <c r="CU215" s="16" t="s">
        <v>6</v>
      </c>
      <c r="CV215" s="13"/>
      <c r="CY215" s="13"/>
      <c r="CZ215" s="13"/>
      <c r="DA215" s="13"/>
      <c r="DB215" s="13"/>
      <c r="DC215" s="13"/>
      <c r="DD215" s="13"/>
      <c r="DE215" s="13" t="s">
        <v>24</v>
      </c>
      <c r="DF215" s="13" t="s">
        <v>23</v>
      </c>
      <c r="DG215" s="13" t="s">
        <v>108</v>
      </c>
      <c r="DH215" s="13" t="s">
        <v>107</v>
      </c>
      <c r="DI215" s="13" t="s">
        <v>106</v>
      </c>
      <c r="DJ215" s="13" t="s">
        <v>25</v>
      </c>
      <c r="DK215" s="13" t="s">
        <v>105</v>
      </c>
      <c r="DL215" s="13" t="s">
        <v>104</v>
      </c>
      <c r="DM215" s="21" t="s">
        <v>103</v>
      </c>
      <c r="DN215" s="21" t="s">
        <v>10</v>
      </c>
      <c r="DO215" s="21" t="s">
        <v>22</v>
      </c>
      <c r="DP215" s="21" t="s">
        <v>8</v>
      </c>
      <c r="DQ215" s="21" t="s">
        <v>21</v>
      </c>
      <c r="DR215" s="21" t="s">
        <v>6</v>
      </c>
      <c r="DS215" s="13"/>
      <c r="DV215" s="13"/>
      <c r="DW215" s="13"/>
      <c r="DX215" s="13"/>
      <c r="DY215" s="13"/>
      <c r="DZ215" s="13"/>
      <c r="EA215" s="13"/>
      <c r="EB215" s="20" t="s">
        <v>20</v>
      </c>
      <c r="EC215" s="20" t="s">
        <v>19</v>
      </c>
      <c r="ED215" s="20" t="s">
        <v>17</v>
      </c>
      <c r="EE215" s="20" t="s">
        <v>18</v>
      </c>
      <c r="EF215" s="20" t="s">
        <v>17</v>
      </c>
      <c r="EG215" s="20" t="s">
        <v>16</v>
      </c>
    </row>
    <row r="216" spans="9:137" ht="15.6" x14ac:dyDescent="0.45">
      <c r="I216" s="14" t="s">
        <v>68</v>
      </c>
      <c r="J216" s="42">
        <v>22.3</v>
      </c>
      <c r="K216" s="56">
        <v>1.8</v>
      </c>
      <c r="L216" s="56">
        <v>11.9</v>
      </c>
      <c r="M216" s="42">
        <v>12</v>
      </c>
      <c r="N216" s="42">
        <v>41</v>
      </c>
      <c r="Q216" s="42">
        <v>1</v>
      </c>
      <c r="R216" s="82" t="str">
        <f>I216</f>
        <v>Plinto_01</v>
      </c>
      <c r="S216" s="42">
        <v>28</v>
      </c>
      <c r="T216" s="42" t="s">
        <v>101</v>
      </c>
      <c r="U216" s="42">
        <v>-6886.95</v>
      </c>
      <c r="V216" s="42">
        <v>-14.09</v>
      </c>
      <c r="W216" s="42">
        <v>-4.1500000000000004</v>
      </c>
      <c r="X216" s="42">
        <v>0</v>
      </c>
      <c r="Y216" s="42">
        <v>123.1</v>
      </c>
      <c r="Z216" s="42">
        <v>42.06</v>
      </c>
      <c r="AB216" s="82" t="str">
        <f>T216</f>
        <v>Slv 1</v>
      </c>
      <c r="AC216" s="42" t="s">
        <v>14</v>
      </c>
      <c r="AF216" s="13" t="s">
        <v>3</v>
      </c>
      <c r="AG216" s="15" t="s">
        <v>11</v>
      </c>
      <c r="AH216" s="15" t="s">
        <v>8</v>
      </c>
      <c r="AI216" s="15" t="s">
        <v>7</v>
      </c>
      <c r="AJ216" s="15" t="s">
        <v>10</v>
      </c>
      <c r="AK216" s="15" t="s">
        <v>9</v>
      </c>
      <c r="AL216" s="15" t="s">
        <v>6</v>
      </c>
      <c r="AO216" s="36">
        <f t="shared" ref="AO216:AO227" si="411">DV216</f>
        <v>1</v>
      </c>
      <c r="AP216" s="35" t="str">
        <f t="shared" ref="AP216:AP227" si="412">DW216</f>
        <v>28_Slv 1</v>
      </c>
      <c r="AQ216" s="36">
        <f t="shared" ref="AQ216:AQ227" si="413">EB216</f>
        <v>8870.35</v>
      </c>
      <c r="AR216" s="36">
        <f t="shared" ref="AR216:AR227" si="414">EC216</f>
        <v>4.1500000000000004</v>
      </c>
      <c r="AS216" s="36">
        <f t="shared" ref="AS216:AS227" si="415">ED216</f>
        <v>130.57</v>
      </c>
      <c r="AT216" s="36">
        <f t="shared" ref="AT216:AT227" si="416">EE216</f>
        <v>14.09</v>
      </c>
      <c r="AU216" s="36">
        <f t="shared" ref="AU216:AU227" si="417">EF216</f>
        <v>-16.698</v>
      </c>
      <c r="AV216" s="36">
        <f t="shared" ref="AV216:AV227" si="418">EG216</f>
        <v>0</v>
      </c>
      <c r="AW216" s="43">
        <f>$J$235</f>
        <v>1</v>
      </c>
      <c r="BA216" s="7" t="str">
        <f t="shared" ref="BA216:BF216" si="419">I216</f>
        <v>Plinto_01</v>
      </c>
      <c r="BB216" s="7">
        <f t="shared" si="419"/>
        <v>22.3</v>
      </c>
      <c r="BC216" s="54">
        <f t="shared" si="419"/>
        <v>1.8</v>
      </c>
      <c r="BD216" s="54">
        <f t="shared" si="419"/>
        <v>11.9</v>
      </c>
      <c r="BE216" s="54">
        <f t="shared" si="419"/>
        <v>12</v>
      </c>
      <c r="BF216" s="55">
        <f t="shared" si="419"/>
        <v>41</v>
      </c>
      <c r="BG216" s="83">
        <f>BB216*BC216*BB211</f>
        <v>1003.5</v>
      </c>
      <c r="BI216" s="4">
        <v>1</v>
      </c>
      <c r="BJ216" s="8" t="str">
        <f t="shared" ref="BJ216:BJ227" si="420">_xlfn.CONCAT(BM216,"_",BN216)</f>
        <v>28_Slv 1</v>
      </c>
      <c r="BK216" s="11">
        <f t="shared" ref="BK216:BK227" si="421">Q216</f>
        <v>1</v>
      </c>
      <c r="BL216" s="11" t="str">
        <f t="shared" ref="BL216:BL227" si="422">R216</f>
        <v>Plinto_01</v>
      </c>
      <c r="BM216" s="11">
        <f t="shared" ref="BM216:BM227" si="423">S216</f>
        <v>28</v>
      </c>
      <c r="BN216" s="11" t="str">
        <f t="shared" ref="BN216:BN227" si="424">T216</f>
        <v>Slv 1</v>
      </c>
      <c r="BO216" s="11">
        <f t="shared" ref="BO216:BO227" si="425">U216</f>
        <v>-6886.95</v>
      </c>
      <c r="BP216" s="11">
        <f t="shared" ref="BP216:BP227" si="426">V216</f>
        <v>-14.09</v>
      </c>
      <c r="BQ216" s="11">
        <f t="shared" ref="BQ216:BQ227" si="427">W216</f>
        <v>-4.1500000000000004</v>
      </c>
      <c r="BR216" s="11">
        <f t="shared" ref="BR216:BR227" si="428">X216</f>
        <v>0</v>
      </c>
      <c r="BS216" s="11">
        <f t="shared" ref="BS216:BS227" si="429">Y216</f>
        <v>123.1</v>
      </c>
      <c r="BT216" s="11">
        <f t="shared" ref="BT216:BT227" si="430">Z216</f>
        <v>42.06</v>
      </c>
      <c r="BU216" s="10" t="str">
        <f t="shared" ref="BU216:BU227" si="431">INDEX($BX$12:$BX$203,MATCH(BN216,$BW$12:$BW$203,0),1)</f>
        <v>SLV</v>
      </c>
      <c r="BW216" s="7" t="str">
        <f t="shared" ref="BW216:BW227" si="432">AB216</f>
        <v>Slv 1</v>
      </c>
      <c r="BX216" s="7" t="str">
        <f t="shared" ref="BX216:BX227" si="433">AC216</f>
        <v>SLV</v>
      </c>
      <c r="CA216" s="9" t="s">
        <v>3</v>
      </c>
      <c r="CB216" s="4" t="str">
        <f t="shared" si="410"/>
        <v>Fz</v>
      </c>
      <c r="CC216" s="4" t="str">
        <f t="shared" si="410"/>
        <v>Fy</v>
      </c>
      <c r="CD216" s="4" t="str">
        <f t="shared" si="410"/>
        <v>Mxx</v>
      </c>
      <c r="CE216" s="4" t="str">
        <f t="shared" si="410"/>
        <v>Fx</v>
      </c>
      <c r="CF216" s="4" t="str">
        <f t="shared" si="410"/>
        <v>Myy</v>
      </c>
      <c r="CG216" s="4" t="str">
        <f t="shared" si="410"/>
        <v>Mzz</v>
      </c>
      <c r="CJ216" s="4">
        <f t="shared" ref="CJ216:CJ227" si="434">BI216</f>
        <v>1</v>
      </c>
      <c r="CK216" s="4" t="str">
        <f t="shared" ref="CK216:CK227" si="435">BJ216</f>
        <v>28_Slv 1</v>
      </c>
      <c r="CL216" s="4">
        <f t="shared" ref="CL216:CL227" si="436">BK216</f>
        <v>1</v>
      </c>
      <c r="CM216" s="4" t="str">
        <f t="shared" ref="CM216:CM227" si="437">BL216</f>
        <v>Plinto_01</v>
      </c>
      <c r="CN216" s="4">
        <f t="shared" ref="CN216:CN227" si="438">BM216</f>
        <v>28</v>
      </c>
      <c r="CO216" s="4" t="str">
        <f t="shared" ref="CO216:CO227" si="439">BN216</f>
        <v>Slv 1</v>
      </c>
      <c r="CP216" s="84">
        <f>INDEX(BO216:BT407,MATCH(CK216,BJ216:BJ407,0),MATCH(CK211,BO215:BT215,0))*CK210</f>
        <v>6886.95</v>
      </c>
      <c r="CQ216" s="84">
        <f>INDEX(BP216:BU407,MATCH(CL216,BK216:BK407,0),MATCH(CL211,BP215:BU215,0))*CL210</f>
        <v>4.1500000000000004</v>
      </c>
      <c r="CR216" s="84">
        <f>INDEX(BO216:BT407,MATCH(CK216,BJ216:$BJ407,0),MATCH(CM211,BO215:BT215,0))*CM210</f>
        <v>123.1</v>
      </c>
      <c r="CS216" s="84">
        <f>INDEX(BO216:BT407,MATCH(CK216,BJ216:BJ407,0),MATCH(CN211,BO215:BT215,0))*CN210</f>
        <v>14.09</v>
      </c>
      <c r="CT216" s="84">
        <f>INDEX(BO216:BT407,MATCH(CK216,BJ216:BJ407,0),MATCH(CO211,BO215:BT215,0))*CO210</f>
        <v>-42.06</v>
      </c>
      <c r="CU216" s="84">
        <f>INDEX(BO216:BT407,MATCH(CK216,BJ216:BJ407,0),MATCH(CP211,BO215:BT215,0))*CP210</f>
        <v>0</v>
      </c>
      <c r="CV216" s="4" t="str">
        <f t="shared" ref="CV216:CV227" si="440">BU216</f>
        <v>SLV</v>
      </c>
      <c r="CY216" s="4">
        <f t="shared" ref="CY216:CY227" si="441">CJ216</f>
        <v>1</v>
      </c>
      <c r="CZ216" s="4" t="str">
        <f t="shared" ref="CZ216:CZ227" si="442">CK216</f>
        <v>28_Slv 1</v>
      </c>
      <c r="DA216" s="4">
        <f t="shared" ref="DA216:DA227" si="443">CL216</f>
        <v>1</v>
      </c>
      <c r="DB216" s="4" t="str">
        <f t="shared" ref="DB216:DB227" si="444">CM216</f>
        <v>Plinto_01</v>
      </c>
      <c r="DC216" s="4">
        <f t="shared" ref="DC216:DC227" si="445">CN216</f>
        <v>28</v>
      </c>
      <c r="DD216" s="4" t="str">
        <f t="shared" ref="DD216:DD227" si="446">CO216</f>
        <v>Slv 1</v>
      </c>
      <c r="DE216" s="4">
        <f>BG216</f>
        <v>1003.5</v>
      </c>
      <c r="DF216" s="54">
        <f>BC216</f>
        <v>1.8</v>
      </c>
      <c r="DG216" s="54">
        <f>BD216</f>
        <v>11.9</v>
      </c>
      <c r="DH216" s="54">
        <f>BE216</f>
        <v>12</v>
      </c>
      <c r="DI216" s="54">
        <f>BF216</f>
        <v>41</v>
      </c>
      <c r="DJ216" s="85">
        <f>IF(DS216="SLU",BB225,BB226)</f>
        <v>1</v>
      </c>
      <c r="DK216" s="85">
        <f>IF(DS216="SLU",BB227,BB228)</f>
        <v>1</v>
      </c>
      <c r="DL216" s="85">
        <f>IF(DS216="SLU",BB229,BB230)</f>
        <v>1</v>
      </c>
      <c r="DM216" s="8">
        <f t="shared" ref="DM216:DM227" si="447">CP216+DJ216*DE216+DG216*DI216*DK216+DH216*DI216*DL216</f>
        <v>8870.35</v>
      </c>
      <c r="DN216" s="8">
        <f t="shared" ref="DN216:DN227" si="448">CQ216</f>
        <v>4.1500000000000004</v>
      </c>
      <c r="DO216" s="8">
        <f t="shared" ref="DO216:DO227" si="449">CR216+CQ216*DF216</f>
        <v>130.57</v>
      </c>
      <c r="DP216" s="8">
        <f t="shared" ref="DP216:DP227" si="450">CS216</f>
        <v>14.09</v>
      </c>
      <c r="DQ216" s="8">
        <f t="shared" ref="DQ216:DQ227" si="451">CT216+CS216*DF216</f>
        <v>-16.698</v>
      </c>
      <c r="DR216" s="8">
        <f t="shared" ref="DR216:DR227" si="452">CU216</f>
        <v>0</v>
      </c>
      <c r="DS216" s="4" t="str">
        <f t="shared" ref="DS216:DS227" si="453">CV216</f>
        <v>SLV</v>
      </c>
      <c r="DV216" s="4">
        <f t="shared" ref="DV216:DV227" si="454">CY216</f>
        <v>1</v>
      </c>
      <c r="DW216" s="4" t="str">
        <f t="shared" ref="DW216:DW227" si="455">CZ216</f>
        <v>28_Slv 1</v>
      </c>
      <c r="DX216" s="4">
        <f t="shared" ref="DX216:DX227" si="456">DA216</f>
        <v>1</v>
      </c>
      <c r="DY216" s="4" t="str">
        <f t="shared" ref="DY216:DY227" si="457">DB216</f>
        <v>Plinto_01</v>
      </c>
      <c r="DZ216" s="4">
        <f t="shared" ref="DZ216:DZ227" si="458">DC216</f>
        <v>28</v>
      </c>
      <c r="EA216" s="4" t="str">
        <f t="shared" ref="EA216:EA227" si="459">DD216</f>
        <v>Slv 1</v>
      </c>
      <c r="EB216" s="83">
        <f>DM216*BB231</f>
        <v>8870.35</v>
      </c>
      <c r="EC216" s="83">
        <f>DN216*BB231</f>
        <v>4.1500000000000004</v>
      </c>
      <c r="ED216" s="83">
        <f>DO216*BB231</f>
        <v>130.57</v>
      </c>
      <c r="EE216" s="83">
        <f>DP216*BB231</f>
        <v>14.09</v>
      </c>
      <c r="EF216" s="83">
        <f>DQ216*BB231</f>
        <v>-16.698</v>
      </c>
      <c r="EG216" s="83">
        <f>DR216*BB231</f>
        <v>0</v>
      </c>
    </row>
    <row r="217" spans="9:137" x14ac:dyDescent="0.45">
      <c r="Q217" s="42">
        <v>2</v>
      </c>
      <c r="R217" s="82" t="str">
        <f>I216</f>
        <v>Plinto_01</v>
      </c>
      <c r="S217" s="42">
        <v>28</v>
      </c>
      <c r="T217" s="42" t="s">
        <v>102</v>
      </c>
      <c r="U217" s="42">
        <v>-11767.56</v>
      </c>
      <c r="V217" s="42">
        <v>-0.01</v>
      </c>
      <c r="W217" s="42">
        <v>-0.35</v>
      </c>
      <c r="X217" s="42">
        <v>0</v>
      </c>
      <c r="Y217" s="42">
        <v>2.76</v>
      </c>
      <c r="Z217" s="42">
        <v>0.2</v>
      </c>
      <c r="AB217" s="82" t="str">
        <f t="shared" ref="AB217:AB227" si="460">T217</f>
        <v>SLU-Neve-v(+x)</v>
      </c>
      <c r="AC217" s="42" t="s">
        <v>4</v>
      </c>
      <c r="AO217" s="36">
        <f t="shared" si="411"/>
        <v>2</v>
      </c>
      <c r="AP217" s="35" t="str">
        <f t="shared" si="412"/>
        <v>28_SLU-Neve-v(+x)</v>
      </c>
      <c r="AQ217" s="36">
        <f t="shared" si="413"/>
        <v>14444.38</v>
      </c>
      <c r="AR217" s="36">
        <f t="shared" si="414"/>
        <v>0.35</v>
      </c>
      <c r="AS217" s="36">
        <f t="shared" si="415"/>
        <v>3.3899999999999997</v>
      </c>
      <c r="AT217" s="36">
        <f t="shared" si="416"/>
        <v>0.01</v>
      </c>
      <c r="AU217" s="36">
        <f t="shared" si="417"/>
        <v>-0.182</v>
      </c>
      <c r="AV217" s="36">
        <f t="shared" si="418"/>
        <v>0</v>
      </c>
      <c r="AW217" s="43">
        <f t="shared" ref="AW217:AW227" si="461">$J$235</f>
        <v>1</v>
      </c>
      <c r="BI217" s="4">
        <f t="shared" ref="BI217:BI227" si="462">BI216+1</f>
        <v>2</v>
      </c>
      <c r="BJ217" s="8" t="str">
        <f t="shared" si="420"/>
        <v>28_SLU-Neve-v(+x)</v>
      </c>
      <c r="BK217" s="11">
        <f t="shared" si="421"/>
        <v>2</v>
      </c>
      <c r="BL217" s="11" t="str">
        <f t="shared" si="422"/>
        <v>Plinto_01</v>
      </c>
      <c r="BM217" s="11">
        <f t="shared" si="423"/>
        <v>28</v>
      </c>
      <c r="BN217" s="11" t="str">
        <f t="shared" si="424"/>
        <v>SLU-Neve-v(+x)</v>
      </c>
      <c r="BO217" s="11">
        <f t="shared" si="425"/>
        <v>-11767.56</v>
      </c>
      <c r="BP217" s="11">
        <f t="shared" si="426"/>
        <v>-0.01</v>
      </c>
      <c r="BQ217" s="11">
        <f t="shared" si="427"/>
        <v>-0.35</v>
      </c>
      <c r="BR217" s="11">
        <f t="shared" si="428"/>
        <v>0</v>
      </c>
      <c r="BS217" s="11">
        <f t="shared" si="429"/>
        <v>2.76</v>
      </c>
      <c r="BT217" s="11">
        <f t="shared" si="430"/>
        <v>0.2</v>
      </c>
      <c r="BU217" s="10" t="str">
        <f t="shared" si="431"/>
        <v>SLU</v>
      </c>
      <c r="BW217" s="7" t="str">
        <f t="shared" si="432"/>
        <v>SLU-Neve-v(+x)</v>
      </c>
      <c r="BX217" s="7" t="str">
        <f t="shared" si="433"/>
        <v>SLU</v>
      </c>
      <c r="CJ217" s="4">
        <f t="shared" si="434"/>
        <v>2</v>
      </c>
      <c r="CK217" s="4" t="str">
        <f t="shared" si="435"/>
        <v>28_SLU-Neve-v(+x)</v>
      </c>
      <c r="CL217" s="4">
        <f t="shared" si="436"/>
        <v>2</v>
      </c>
      <c r="CM217" s="4" t="str">
        <f t="shared" si="437"/>
        <v>Plinto_01</v>
      </c>
      <c r="CN217" s="4">
        <f t="shared" si="438"/>
        <v>28</v>
      </c>
      <c r="CO217" s="4" t="str">
        <f t="shared" si="439"/>
        <v>SLU-Neve-v(+x)</v>
      </c>
      <c r="CP217" s="84">
        <f>INDEX(BO216:BT407,MATCH(CK217,BJ216:BJ407,0),MATCH(CK211,BO215:BT215,0))*CK210</f>
        <v>11767.56</v>
      </c>
      <c r="CQ217" s="84">
        <f>INDEX(BP216:BU407,MATCH(CL217,BK216:BK407,0),MATCH(CL211,BP215:BU215,0))*CL210</f>
        <v>0.35</v>
      </c>
      <c r="CR217" s="84">
        <f>INDEX(BO216:BT407,MATCH(CK217,BJ216:$BJ407,0),MATCH(CM211,BO215:BT215,0))*CM210</f>
        <v>2.76</v>
      </c>
      <c r="CS217" s="84">
        <f>INDEX(BO216:BT407,MATCH(CK217,BJ216:BJ407,0),MATCH(CN211,BO215:BT215,0))*CN210</f>
        <v>0.01</v>
      </c>
      <c r="CT217" s="84">
        <f>INDEX(BO216:BT407,MATCH(CK217,BJ216:BJ407,0),MATCH(CO211,BO215:BT215,0))*CO210</f>
        <v>-0.2</v>
      </c>
      <c r="CU217" s="84">
        <f>INDEX(BO216:BT407,MATCH(CK217,BJ216:BJ407,0),MATCH(CP211,BO215:BT215,0))*CP210</f>
        <v>0</v>
      </c>
      <c r="CV217" s="4" t="str">
        <f t="shared" si="440"/>
        <v>SLU</v>
      </c>
      <c r="CY217" s="4">
        <f t="shared" si="441"/>
        <v>2</v>
      </c>
      <c r="CZ217" s="4" t="str">
        <f t="shared" si="442"/>
        <v>28_SLU-Neve-v(+x)</v>
      </c>
      <c r="DA217" s="4">
        <f t="shared" si="443"/>
        <v>2</v>
      </c>
      <c r="DB217" s="4" t="str">
        <f t="shared" si="444"/>
        <v>Plinto_01</v>
      </c>
      <c r="DC217" s="4">
        <f t="shared" si="445"/>
        <v>28</v>
      </c>
      <c r="DD217" s="4" t="str">
        <f t="shared" si="446"/>
        <v>SLU-Neve-v(+x)</v>
      </c>
      <c r="DE217" s="4">
        <f>BG216</f>
        <v>1003.5</v>
      </c>
      <c r="DF217" s="54">
        <f>BC216</f>
        <v>1.8</v>
      </c>
      <c r="DG217" s="54">
        <f>BD216</f>
        <v>11.9</v>
      </c>
      <c r="DH217" s="54">
        <f>BE216</f>
        <v>12</v>
      </c>
      <c r="DI217" s="54">
        <f>BF216</f>
        <v>41</v>
      </c>
      <c r="DJ217" s="85">
        <f>IF(DS217="SLU",BB225,BB226)</f>
        <v>1.3</v>
      </c>
      <c r="DK217" s="85">
        <f>IF(DS217="SLU",BB227,BB228)</f>
        <v>1.3</v>
      </c>
      <c r="DL217" s="85">
        <f>IF(DS217="SLU",BB229,BB230)</f>
        <v>1.5</v>
      </c>
      <c r="DM217" s="8">
        <f t="shared" si="447"/>
        <v>14444.38</v>
      </c>
      <c r="DN217" s="8">
        <f t="shared" si="448"/>
        <v>0.35</v>
      </c>
      <c r="DO217" s="8">
        <f t="shared" si="449"/>
        <v>3.3899999999999997</v>
      </c>
      <c r="DP217" s="8">
        <f t="shared" si="450"/>
        <v>0.01</v>
      </c>
      <c r="DQ217" s="8">
        <f t="shared" si="451"/>
        <v>-0.182</v>
      </c>
      <c r="DR217" s="8">
        <f t="shared" si="452"/>
        <v>0</v>
      </c>
      <c r="DS217" s="4" t="str">
        <f t="shared" si="453"/>
        <v>SLU</v>
      </c>
      <c r="DV217" s="4">
        <f t="shared" si="454"/>
        <v>2</v>
      </c>
      <c r="DW217" s="4" t="str">
        <f t="shared" si="455"/>
        <v>28_SLU-Neve-v(+x)</v>
      </c>
      <c r="DX217" s="4">
        <f t="shared" si="456"/>
        <v>2</v>
      </c>
      <c r="DY217" s="4" t="str">
        <f t="shared" si="457"/>
        <v>Plinto_01</v>
      </c>
      <c r="DZ217" s="4">
        <f t="shared" si="458"/>
        <v>28</v>
      </c>
      <c r="EA217" s="4" t="str">
        <f t="shared" si="459"/>
        <v>SLU-Neve-v(+x)</v>
      </c>
      <c r="EB217" s="83">
        <f>DM217*BB231</f>
        <v>14444.38</v>
      </c>
      <c r="EC217" s="83">
        <f>DN217*BB231</f>
        <v>0.35</v>
      </c>
      <c r="ED217" s="83">
        <f>DO217*BB231</f>
        <v>3.3899999999999997</v>
      </c>
      <c r="EE217" s="83">
        <f>DP217*BB231</f>
        <v>0.01</v>
      </c>
      <c r="EF217" s="83">
        <f>DQ217*BB231</f>
        <v>-0.182</v>
      </c>
      <c r="EG217" s="83">
        <f>DR217*BB231</f>
        <v>0</v>
      </c>
    </row>
    <row r="218" spans="9:137" x14ac:dyDescent="0.45">
      <c r="Q218" s="42">
        <v>3</v>
      </c>
      <c r="R218" s="82" t="str">
        <f>I216</f>
        <v>Plinto_01</v>
      </c>
      <c r="S218" s="42">
        <v>28</v>
      </c>
      <c r="T218" s="42" t="s">
        <v>100</v>
      </c>
      <c r="U218" s="42">
        <v>-6886.95</v>
      </c>
      <c r="V218" s="42">
        <v>14.09</v>
      </c>
      <c r="W218" s="42">
        <v>4.1399999999999997</v>
      </c>
      <c r="X218" s="42">
        <v>0</v>
      </c>
      <c r="Y218" s="42">
        <v>-123.11</v>
      </c>
      <c r="Z218" s="42">
        <v>-41.65</v>
      </c>
      <c r="AB218" s="82" t="str">
        <f t="shared" si="460"/>
        <v>Slv 17</v>
      </c>
      <c r="AC218" s="42" t="s">
        <v>14</v>
      </c>
      <c r="AF218" s="17" t="s">
        <v>170</v>
      </c>
      <c r="AO218" s="36">
        <f t="shared" si="411"/>
        <v>3</v>
      </c>
      <c r="AP218" s="35" t="str">
        <f t="shared" si="412"/>
        <v>28_Slv 17</v>
      </c>
      <c r="AQ218" s="36">
        <f t="shared" si="413"/>
        <v>8870.35</v>
      </c>
      <c r="AR218" s="36">
        <f t="shared" si="414"/>
        <v>-4.1399999999999997</v>
      </c>
      <c r="AS218" s="36">
        <f t="shared" si="415"/>
        <v>-130.56200000000001</v>
      </c>
      <c r="AT218" s="36">
        <f t="shared" si="416"/>
        <v>-14.09</v>
      </c>
      <c r="AU218" s="36">
        <f t="shared" si="417"/>
        <v>16.287999999999997</v>
      </c>
      <c r="AV218" s="36">
        <f t="shared" si="418"/>
        <v>0</v>
      </c>
      <c r="AW218" s="43">
        <f t="shared" si="461"/>
        <v>1</v>
      </c>
      <c r="BI218" s="4">
        <f t="shared" si="462"/>
        <v>3</v>
      </c>
      <c r="BJ218" s="8" t="str">
        <f t="shared" si="420"/>
        <v>28_Slv 17</v>
      </c>
      <c r="BK218" s="11">
        <f t="shared" si="421"/>
        <v>3</v>
      </c>
      <c r="BL218" s="11" t="str">
        <f t="shared" si="422"/>
        <v>Plinto_01</v>
      </c>
      <c r="BM218" s="11">
        <f t="shared" si="423"/>
        <v>28</v>
      </c>
      <c r="BN218" s="11" t="str">
        <f t="shared" si="424"/>
        <v>Slv 17</v>
      </c>
      <c r="BO218" s="11">
        <f t="shared" si="425"/>
        <v>-6886.95</v>
      </c>
      <c r="BP218" s="11">
        <f t="shared" si="426"/>
        <v>14.09</v>
      </c>
      <c r="BQ218" s="11">
        <f t="shared" si="427"/>
        <v>4.1399999999999997</v>
      </c>
      <c r="BR218" s="11">
        <f t="shared" si="428"/>
        <v>0</v>
      </c>
      <c r="BS218" s="11">
        <f t="shared" si="429"/>
        <v>-123.11</v>
      </c>
      <c r="BT218" s="11">
        <f t="shared" si="430"/>
        <v>-41.65</v>
      </c>
      <c r="BU218" s="10" t="str">
        <f t="shared" si="431"/>
        <v>SLV</v>
      </c>
      <c r="BW218" s="7" t="str">
        <f t="shared" si="432"/>
        <v>Slv 17</v>
      </c>
      <c r="BX218" s="7" t="str">
        <f t="shared" si="433"/>
        <v>SLV</v>
      </c>
      <c r="CA218" s="17" t="s">
        <v>170</v>
      </c>
      <c r="CJ218" s="4">
        <f t="shared" si="434"/>
        <v>3</v>
      </c>
      <c r="CK218" s="4" t="str">
        <f t="shared" si="435"/>
        <v>28_Slv 17</v>
      </c>
      <c r="CL218" s="4">
        <f t="shared" si="436"/>
        <v>3</v>
      </c>
      <c r="CM218" s="4" t="str">
        <f t="shared" si="437"/>
        <v>Plinto_01</v>
      </c>
      <c r="CN218" s="4">
        <f t="shared" si="438"/>
        <v>28</v>
      </c>
      <c r="CO218" s="4" t="str">
        <f t="shared" si="439"/>
        <v>Slv 17</v>
      </c>
      <c r="CP218" s="84">
        <f>INDEX(BO216:BT407,MATCH(CK218,BJ216:BJ407,0),MATCH(CK211,BO215:BT215,0))*CK210</f>
        <v>6886.95</v>
      </c>
      <c r="CQ218" s="84">
        <f>INDEX(BP216:BU407,MATCH(CL218,BK216:BK407,0),MATCH(CL211,BP215:BU215,0))*CL210</f>
        <v>-4.1399999999999997</v>
      </c>
      <c r="CR218" s="84">
        <f>INDEX(BO216:BT407,MATCH(CK218,BJ216:$BJ407,0),MATCH(CM211,BO215:BT215,0))*CM210</f>
        <v>-123.11</v>
      </c>
      <c r="CS218" s="84">
        <f>INDEX(BO216:BT407,MATCH(CK218,BJ216:BJ407,0),MATCH(CN211,BO215:BT215,0))*CN210</f>
        <v>-14.09</v>
      </c>
      <c r="CT218" s="84">
        <f>INDEX(BO216:BT407,MATCH(CK218,BJ216:BJ407,0),MATCH(CO211,BO215:BT215,0))*CO210</f>
        <v>41.65</v>
      </c>
      <c r="CU218" s="84">
        <f>INDEX(BO216:BT407,MATCH(CK218,BJ216:BJ407,0),MATCH(CP211,BO215:BT215,0))*CP210</f>
        <v>0</v>
      </c>
      <c r="CV218" s="4" t="str">
        <f t="shared" si="440"/>
        <v>SLV</v>
      </c>
      <c r="CY218" s="4">
        <f t="shared" si="441"/>
        <v>3</v>
      </c>
      <c r="CZ218" s="4" t="str">
        <f t="shared" si="442"/>
        <v>28_Slv 17</v>
      </c>
      <c r="DA218" s="4">
        <f t="shared" si="443"/>
        <v>3</v>
      </c>
      <c r="DB218" s="4" t="str">
        <f t="shared" si="444"/>
        <v>Plinto_01</v>
      </c>
      <c r="DC218" s="4">
        <f t="shared" si="445"/>
        <v>28</v>
      </c>
      <c r="DD218" s="4" t="str">
        <f t="shared" si="446"/>
        <v>Slv 17</v>
      </c>
      <c r="DE218" s="4">
        <f>BG216</f>
        <v>1003.5</v>
      </c>
      <c r="DF218" s="54">
        <f>BC216</f>
        <v>1.8</v>
      </c>
      <c r="DG218" s="54">
        <f>BD216</f>
        <v>11.9</v>
      </c>
      <c r="DH218" s="54">
        <f>BE216</f>
        <v>12</v>
      </c>
      <c r="DI218" s="54">
        <f>BF216</f>
        <v>41</v>
      </c>
      <c r="DJ218" s="85">
        <f>IF(DS218="SLU",BB225,BB226)</f>
        <v>1</v>
      </c>
      <c r="DK218" s="85">
        <f>IF(DS218="SLU",BB227,BB228)</f>
        <v>1</v>
      </c>
      <c r="DL218" s="85">
        <f>IF(DS218="SLU",BB229,BB230)</f>
        <v>1</v>
      </c>
      <c r="DM218" s="8">
        <f t="shared" si="447"/>
        <v>8870.35</v>
      </c>
      <c r="DN218" s="8">
        <f t="shared" si="448"/>
        <v>-4.1399999999999997</v>
      </c>
      <c r="DO218" s="8">
        <f t="shared" si="449"/>
        <v>-130.56200000000001</v>
      </c>
      <c r="DP218" s="8">
        <f t="shared" si="450"/>
        <v>-14.09</v>
      </c>
      <c r="DQ218" s="8">
        <f t="shared" si="451"/>
        <v>16.287999999999997</v>
      </c>
      <c r="DR218" s="8">
        <f t="shared" si="452"/>
        <v>0</v>
      </c>
      <c r="DS218" s="4" t="str">
        <f t="shared" si="453"/>
        <v>SLV</v>
      </c>
      <c r="DV218" s="4">
        <f t="shared" si="454"/>
        <v>3</v>
      </c>
      <c r="DW218" s="4" t="str">
        <f t="shared" si="455"/>
        <v>28_Slv 17</v>
      </c>
      <c r="DX218" s="4">
        <f t="shared" si="456"/>
        <v>3</v>
      </c>
      <c r="DY218" s="4" t="str">
        <f t="shared" si="457"/>
        <v>Plinto_01</v>
      </c>
      <c r="DZ218" s="4">
        <f t="shared" si="458"/>
        <v>28</v>
      </c>
      <c r="EA218" s="4" t="str">
        <f t="shared" si="459"/>
        <v>Slv 17</v>
      </c>
      <c r="EB218" s="83">
        <f>DM218*BB231</f>
        <v>8870.35</v>
      </c>
      <c r="EC218" s="83">
        <f>DN218*BB231</f>
        <v>-4.1399999999999997</v>
      </c>
      <c r="ED218" s="83">
        <f>DO218*BB231</f>
        <v>-130.56200000000001</v>
      </c>
      <c r="EE218" s="83">
        <f>DP218*BB231</f>
        <v>-14.09</v>
      </c>
      <c r="EF218" s="83">
        <f>DQ218*BB231</f>
        <v>16.287999999999997</v>
      </c>
      <c r="EG218" s="83">
        <f>DR218*BB231</f>
        <v>0</v>
      </c>
    </row>
    <row r="219" spans="9:137" ht="15.6" x14ac:dyDescent="0.45">
      <c r="Q219" s="42">
        <v>4</v>
      </c>
      <c r="R219" s="82" t="str">
        <f>I216</f>
        <v>Plinto_01</v>
      </c>
      <c r="S219" s="42">
        <v>28</v>
      </c>
      <c r="T219" s="42" t="s">
        <v>101</v>
      </c>
      <c r="U219" s="42">
        <v>-6886.95</v>
      </c>
      <c r="V219" s="42">
        <v>-14.09</v>
      </c>
      <c r="W219" s="42">
        <v>-4.1500000000000004</v>
      </c>
      <c r="X219" s="42">
        <v>0</v>
      </c>
      <c r="Y219" s="42">
        <v>123.1</v>
      </c>
      <c r="Z219" s="42">
        <v>42.06</v>
      </c>
      <c r="AB219" s="82" t="str">
        <f t="shared" si="460"/>
        <v>Slv 1</v>
      </c>
      <c r="AC219" s="42" t="s">
        <v>14</v>
      </c>
      <c r="AF219" s="13" t="s">
        <v>12</v>
      </c>
      <c r="AG219" s="16" t="s">
        <v>11</v>
      </c>
      <c r="AH219" s="16" t="s">
        <v>10</v>
      </c>
      <c r="AI219" s="16" t="s">
        <v>9</v>
      </c>
      <c r="AJ219" s="16" t="s">
        <v>8</v>
      </c>
      <c r="AK219" s="16" t="s">
        <v>7</v>
      </c>
      <c r="AL219" s="16" t="s">
        <v>6</v>
      </c>
      <c r="AO219" s="36">
        <f t="shared" si="411"/>
        <v>4</v>
      </c>
      <c r="AP219" s="35" t="str">
        <f t="shared" si="412"/>
        <v>28_Slv 1</v>
      </c>
      <c r="AQ219" s="36">
        <f t="shared" si="413"/>
        <v>8870.35</v>
      </c>
      <c r="AR219" s="36">
        <f t="shared" si="414"/>
        <v>4.1500000000000004</v>
      </c>
      <c r="AS219" s="36">
        <f t="shared" si="415"/>
        <v>130.57</v>
      </c>
      <c r="AT219" s="36">
        <f t="shared" si="416"/>
        <v>14.09</v>
      </c>
      <c r="AU219" s="36">
        <f t="shared" si="417"/>
        <v>-16.698</v>
      </c>
      <c r="AV219" s="36">
        <f t="shared" si="418"/>
        <v>0</v>
      </c>
      <c r="AW219" s="43">
        <f t="shared" si="461"/>
        <v>1</v>
      </c>
      <c r="BI219" s="4">
        <f t="shared" si="462"/>
        <v>4</v>
      </c>
      <c r="BJ219" s="8" t="str">
        <f t="shared" si="420"/>
        <v>28_Slv 1</v>
      </c>
      <c r="BK219" s="11">
        <f t="shared" si="421"/>
        <v>4</v>
      </c>
      <c r="BL219" s="11" t="str">
        <f t="shared" si="422"/>
        <v>Plinto_01</v>
      </c>
      <c r="BM219" s="11">
        <f t="shared" si="423"/>
        <v>28</v>
      </c>
      <c r="BN219" s="11" t="str">
        <f t="shared" si="424"/>
        <v>Slv 1</v>
      </c>
      <c r="BO219" s="11">
        <f t="shared" si="425"/>
        <v>-6886.95</v>
      </c>
      <c r="BP219" s="11">
        <f t="shared" si="426"/>
        <v>-14.09</v>
      </c>
      <c r="BQ219" s="11">
        <f t="shared" si="427"/>
        <v>-4.1500000000000004</v>
      </c>
      <c r="BR219" s="11">
        <f t="shared" si="428"/>
        <v>0</v>
      </c>
      <c r="BS219" s="11">
        <f t="shared" si="429"/>
        <v>123.1</v>
      </c>
      <c r="BT219" s="11">
        <f t="shared" si="430"/>
        <v>42.06</v>
      </c>
      <c r="BU219" s="10" t="str">
        <f t="shared" si="431"/>
        <v>SLV</v>
      </c>
      <c r="BW219" s="7" t="str">
        <f t="shared" si="432"/>
        <v>Slv 1</v>
      </c>
      <c r="BX219" s="7" t="str">
        <f t="shared" si="433"/>
        <v>SLV</v>
      </c>
      <c r="CA219" s="9" t="s">
        <v>12</v>
      </c>
      <c r="CB219" s="16" t="s">
        <v>11</v>
      </c>
      <c r="CC219" s="16" t="s">
        <v>10</v>
      </c>
      <c r="CD219" s="16" t="s">
        <v>9</v>
      </c>
      <c r="CE219" s="16" t="s">
        <v>8</v>
      </c>
      <c r="CF219" s="16" t="s">
        <v>7</v>
      </c>
      <c r="CG219" s="16" t="s">
        <v>6</v>
      </c>
      <c r="CJ219" s="4">
        <f t="shared" si="434"/>
        <v>4</v>
      </c>
      <c r="CK219" s="4" t="str">
        <f t="shared" si="435"/>
        <v>28_Slv 1</v>
      </c>
      <c r="CL219" s="4">
        <f t="shared" si="436"/>
        <v>4</v>
      </c>
      <c r="CM219" s="4" t="str">
        <f t="shared" si="437"/>
        <v>Plinto_01</v>
      </c>
      <c r="CN219" s="4">
        <f t="shared" si="438"/>
        <v>28</v>
      </c>
      <c r="CO219" s="4" t="str">
        <f t="shared" si="439"/>
        <v>Slv 1</v>
      </c>
      <c r="CP219" s="84">
        <f>INDEX(BO216:BT407,MATCH(CK219,BJ216:BJ407,0),MATCH(CK211,BO215:BT215,0))*CK210</f>
        <v>6886.95</v>
      </c>
      <c r="CQ219" s="84">
        <f>INDEX(BP216:BU407,MATCH(CL219,BK216:BK407,0),MATCH(CL211,BP215:BU215,0))*CL210</f>
        <v>4.1500000000000004</v>
      </c>
      <c r="CR219" s="84">
        <f>INDEX(BO216:BT407,MATCH(CK219,BJ216:$BJ407,0),MATCH(CM211,BO215:BT215,0))*CM210</f>
        <v>123.1</v>
      </c>
      <c r="CS219" s="84">
        <f>INDEX(BO216:BT407,MATCH(CK219,BJ216:BJ407,0),MATCH(CN211,BO215:BT215,0))*CN210</f>
        <v>14.09</v>
      </c>
      <c r="CT219" s="84">
        <f>INDEX(BO216:BT407,MATCH(CK219,BJ216:BJ407,0),MATCH(CO211,BO215:BT215,0))*CO210</f>
        <v>-42.06</v>
      </c>
      <c r="CU219" s="84">
        <f>INDEX(BO216:BT407,MATCH(CK219,BJ216:BJ407,0),MATCH(CP211,BO215:BT215,0))*CP210</f>
        <v>0</v>
      </c>
      <c r="CV219" s="4" t="str">
        <f t="shared" si="440"/>
        <v>SLV</v>
      </c>
      <c r="CY219" s="4">
        <f t="shared" si="441"/>
        <v>4</v>
      </c>
      <c r="CZ219" s="4" t="str">
        <f t="shared" si="442"/>
        <v>28_Slv 1</v>
      </c>
      <c r="DA219" s="4">
        <f t="shared" si="443"/>
        <v>4</v>
      </c>
      <c r="DB219" s="4" t="str">
        <f t="shared" si="444"/>
        <v>Plinto_01</v>
      </c>
      <c r="DC219" s="4">
        <f t="shared" si="445"/>
        <v>28</v>
      </c>
      <c r="DD219" s="4" t="str">
        <f t="shared" si="446"/>
        <v>Slv 1</v>
      </c>
      <c r="DE219" s="4">
        <f>BG216</f>
        <v>1003.5</v>
      </c>
      <c r="DF219" s="54">
        <f>BC216</f>
        <v>1.8</v>
      </c>
      <c r="DG219" s="54">
        <f>BD216</f>
        <v>11.9</v>
      </c>
      <c r="DH219" s="54">
        <f>BE216</f>
        <v>12</v>
      </c>
      <c r="DI219" s="54">
        <f>BF216</f>
        <v>41</v>
      </c>
      <c r="DJ219" s="85">
        <f>IF(DS219="SLU",BB225,BB226)</f>
        <v>1</v>
      </c>
      <c r="DK219" s="85">
        <f>IF(DS219="SLU",BB227,BB228)</f>
        <v>1</v>
      </c>
      <c r="DL219" s="85">
        <f>IF(DS219="SLU",BB229,BB230)</f>
        <v>1</v>
      </c>
      <c r="DM219" s="8">
        <f t="shared" si="447"/>
        <v>8870.35</v>
      </c>
      <c r="DN219" s="8">
        <f t="shared" si="448"/>
        <v>4.1500000000000004</v>
      </c>
      <c r="DO219" s="8">
        <f t="shared" si="449"/>
        <v>130.57</v>
      </c>
      <c r="DP219" s="8">
        <f t="shared" si="450"/>
        <v>14.09</v>
      </c>
      <c r="DQ219" s="8">
        <f t="shared" si="451"/>
        <v>-16.698</v>
      </c>
      <c r="DR219" s="8">
        <f t="shared" si="452"/>
        <v>0</v>
      </c>
      <c r="DS219" s="4" t="str">
        <f t="shared" si="453"/>
        <v>SLV</v>
      </c>
      <c r="DV219" s="4">
        <f t="shared" si="454"/>
        <v>4</v>
      </c>
      <c r="DW219" s="4" t="str">
        <f t="shared" si="455"/>
        <v>28_Slv 1</v>
      </c>
      <c r="DX219" s="4">
        <f t="shared" si="456"/>
        <v>4</v>
      </c>
      <c r="DY219" s="4" t="str">
        <f t="shared" si="457"/>
        <v>Plinto_01</v>
      </c>
      <c r="DZ219" s="4">
        <f t="shared" si="458"/>
        <v>28</v>
      </c>
      <c r="EA219" s="4" t="str">
        <f t="shared" si="459"/>
        <v>Slv 1</v>
      </c>
      <c r="EB219" s="83">
        <f>DM219*BB231</f>
        <v>8870.35</v>
      </c>
      <c r="EC219" s="83">
        <f>DN219*BB231</f>
        <v>4.1500000000000004</v>
      </c>
      <c r="ED219" s="83">
        <f>DO219*BB231</f>
        <v>130.57</v>
      </c>
      <c r="EE219" s="83">
        <f>DP219*BB231</f>
        <v>14.09</v>
      </c>
      <c r="EF219" s="83">
        <f>DQ219*BB231</f>
        <v>-16.698</v>
      </c>
      <c r="EG219" s="83">
        <f>DR219*BB231</f>
        <v>0</v>
      </c>
    </row>
    <row r="220" spans="9:137" ht="15.6" x14ac:dyDescent="0.45">
      <c r="Q220" s="42">
        <v>5</v>
      </c>
      <c r="R220" s="82" t="str">
        <f>I216</f>
        <v>Plinto_01</v>
      </c>
      <c r="S220" s="42">
        <v>28</v>
      </c>
      <c r="T220" s="42" t="s">
        <v>100</v>
      </c>
      <c r="U220" s="42">
        <v>-6886.95</v>
      </c>
      <c r="V220" s="42">
        <v>14.09</v>
      </c>
      <c r="W220" s="42">
        <v>4.1399999999999997</v>
      </c>
      <c r="X220" s="42">
        <v>0</v>
      </c>
      <c r="Y220" s="42">
        <v>-123.11</v>
      </c>
      <c r="Z220" s="42">
        <v>-41.65</v>
      </c>
      <c r="AB220" s="82" t="str">
        <f t="shared" si="460"/>
        <v>Slv 17</v>
      </c>
      <c r="AC220" s="42" t="s">
        <v>14</v>
      </c>
      <c r="AF220" s="13"/>
      <c r="AG220" s="15">
        <v>-1</v>
      </c>
      <c r="AH220" s="15">
        <v>-1</v>
      </c>
      <c r="AI220" s="15">
        <v>1</v>
      </c>
      <c r="AJ220" s="15">
        <v>-1</v>
      </c>
      <c r="AK220" s="15">
        <v>-1</v>
      </c>
      <c r="AL220" s="15">
        <v>-1</v>
      </c>
      <c r="AO220" s="36">
        <f t="shared" si="411"/>
        <v>5</v>
      </c>
      <c r="AP220" s="35" t="str">
        <f t="shared" si="412"/>
        <v>28_Slv 17</v>
      </c>
      <c r="AQ220" s="36">
        <f t="shared" si="413"/>
        <v>8870.35</v>
      </c>
      <c r="AR220" s="36">
        <f t="shared" si="414"/>
        <v>-4.1399999999999997</v>
      </c>
      <c r="AS220" s="36">
        <f t="shared" si="415"/>
        <v>-130.56200000000001</v>
      </c>
      <c r="AT220" s="36">
        <f t="shared" si="416"/>
        <v>-14.09</v>
      </c>
      <c r="AU220" s="36">
        <f t="shared" si="417"/>
        <v>16.287999999999997</v>
      </c>
      <c r="AV220" s="36">
        <f t="shared" si="418"/>
        <v>0</v>
      </c>
      <c r="AW220" s="43">
        <f t="shared" si="461"/>
        <v>1</v>
      </c>
      <c r="BI220" s="4">
        <f t="shared" si="462"/>
        <v>5</v>
      </c>
      <c r="BJ220" s="8" t="str">
        <f t="shared" si="420"/>
        <v>28_Slv 17</v>
      </c>
      <c r="BK220" s="11">
        <f t="shared" si="421"/>
        <v>5</v>
      </c>
      <c r="BL220" s="11" t="str">
        <f t="shared" si="422"/>
        <v>Plinto_01</v>
      </c>
      <c r="BM220" s="11">
        <f t="shared" si="423"/>
        <v>28</v>
      </c>
      <c r="BN220" s="11" t="str">
        <f t="shared" si="424"/>
        <v>Slv 17</v>
      </c>
      <c r="BO220" s="11">
        <f t="shared" si="425"/>
        <v>-6886.95</v>
      </c>
      <c r="BP220" s="11">
        <f t="shared" si="426"/>
        <v>14.09</v>
      </c>
      <c r="BQ220" s="11">
        <f t="shared" si="427"/>
        <v>4.1399999999999997</v>
      </c>
      <c r="BR220" s="11">
        <f t="shared" si="428"/>
        <v>0</v>
      </c>
      <c r="BS220" s="11">
        <f t="shared" si="429"/>
        <v>-123.11</v>
      </c>
      <c r="BT220" s="11">
        <f t="shared" si="430"/>
        <v>-41.65</v>
      </c>
      <c r="BU220" s="10" t="str">
        <f t="shared" si="431"/>
        <v>SLV</v>
      </c>
      <c r="BW220" s="7" t="str">
        <f t="shared" si="432"/>
        <v>Slv 17</v>
      </c>
      <c r="BX220" s="7" t="str">
        <f t="shared" si="433"/>
        <v>SLV</v>
      </c>
      <c r="CA220" s="9"/>
      <c r="CB220" s="4">
        <f t="shared" ref="CB220:CG221" si="463">AG220</f>
        <v>-1</v>
      </c>
      <c r="CC220" s="4">
        <f t="shared" si="463"/>
        <v>-1</v>
      </c>
      <c r="CD220" s="4">
        <f t="shared" si="463"/>
        <v>1</v>
      </c>
      <c r="CE220" s="4">
        <f t="shared" si="463"/>
        <v>-1</v>
      </c>
      <c r="CF220" s="4">
        <f t="shared" si="463"/>
        <v>-1</v>
      </c>
      <c r="CG220" s="4">
        <f t="shared" si="463"/>
        <v>-1</v>
      </c>
      <c r="CJ220" s="4">
        <f t="shared" si="434"/>
        <v>5</v>
      </c>
      <c r="CK220" s="4" t="str">
        <f t="shared" si="435"/>
        <v>28_Slv 17</v>
      </c>
      <c r="CL220" s="4">
        <f t="shared" si="436"/>
        <v>5</v>
      </c>
      <c r="CM220" s="4" t="str">
        <f t="shared" si="437"/>
        <v>Plinto_01</v>
      </c>
      <c r="CN220" s="4">
        <f t="shared" si="438"/>
        <v>28</v>
      </c>
      <c r="CO220" s="4" t="str">
        <f t="shared" si="439"/>
        <v>Slv 17</v>
      </c>
      <c r="CP220" s="84">
        <f>INDEX(BO216:BT407,MATCH(CK220,BJ216:BJ407,0),MATCH(CK211,BO215:BT215,0))*CK210</f>
        <v>6886.95</v>
      </c>
      <c r="CQ220" s="84">
        <f>INDEX(BP216:BU407,MATCH(CL220,BK216:BK407,0),MATCH(CL211,BP215:BU215,0))*CL210</f>
        <v>-4.1399999999999997</v>
      </c>
      <c r="CR220" s="84">
        <f>INDEX(BO216:BT407,MATCH(CK220,BJ216:$BJ407,0),MATCH(CM211,BO215:BT215,0))*CM210</f>
        <v>-123.11</v>
      </c>
      <c r="CS220" s="84">
        <f>INDEX(BO216:BT407,MATCH(CK220,BJ216:BJ407,0),MATCH(CN211,BO215:BT215,0))*CN210</f>
        <v>-14.09</v>
      </c>
      <c r="CT220" s="84">
        <f>INDEX(BO216:BT407,MATCH(CK220,BJ216:BJ407,0),MATCH(CO211,BO215:BT215,0))*CO210</f>
        <v>41.65</v>
      </c>
      <c r="CU220" s="84">
        <f>INDEX(BO216:BT407,MATCH(CK220,BJ216:BJ407,0),MATCH(CP211,BO215:BT215,0))*CP210</f>
        <v>0</v>
      </c>
      <c r="CV220" s="4" t="str">
        <f t="shared" si="440"/>
        <v>SLV</v>
      </c>
      <c r="CY220" s="4">
        <f t="shared" si="441"/>
        <v>5</v>
      </c>
      <c r="CZ220" s="4" t="str">
        <f t="shared" si="442"/>
        <v>28_Slv 17</v>
      </c>
      <c r="DA220" s="4">
        <f t="shared" si="443"/>
        <v>5</v>
      </c>
      <c r="DB220" s="4" t="str">
        <f t="shared" si="444"/>
        <v>Plinto_01</v>
      </c>
      <c r="DC220" s="4">
        <f t="shared" si="445"/>
        <v>28</v>
      </c>
      <c r="DD220" s="4" t="str">
        <f t="shared" si="446"/>
        <v>Slv 17</v>
      </c>
      <c r="DE220" s="4">
        <f>BG216</f>
        <v>1003.5</v>
      </c>
      <c r="DF220" s="54">
        <f>BC216</f>
        <v>1.8</v>
      </c>
      <c r="DG220" s="54">
        <f>BD216</f>
        <v>11.9</v>
      </c>
      <c r="DH220" s="54">
        <f>BE216</f>
        <v>12</v>
      </c>
      <c r="DI220" s="54">
        <f>BF216</f>
        <v>41</v>
      </c>
      <c r="DJ220" s="85">
        <f>IF(DS220="SLU",BB225,BB226)</f>
        <v>1</v>
      </c>
      <c r="DK220" s="85">
        <f>IF(DS220="SLU",BB227,BB228)</f>
        <v>1</v>
      </c>
      <c r="DL220" s="85">
        <f>IF(DS220="SLU",BB229,BB230)</f>
        <v>1</v>
      </c>
      <c r="DM220" s="8">
        <f t="shared" si="447"/>
        <v>8870.35</v>
      </c>
      <c r="DN220" s="8">
        <f t="shared" si="448"/>
        <v>-4.1399999999999997</v>
      </c>
      <c r="DO220" s="8">
        <f t="shared" si="449"/>
        <v>-130.56200000000001</v>
      </c>
      <c r="DP220" s="8">
        <f t="shared" si="450"/>
        <v>-14.09</v>
      </c>
      <c r="DQ220" s="8">
        <f t="shared" si="451"/>
        <v>16.287999999999997</v>
      </c>
      <c r="DR220" s="8">
        <f t="shared" si="452"/>
        <v>0</v>
      </c>
      <c r="DS220" s="4" t="str">
        <f t="shared" si="453"/>
        <v>SLV</v>
      </c>
      <c r="DV220" s="4">
        <f t="shared" si="454"/>
        <v>5</v>
      </c>
      <c r="DW220" s="4" t="str">
        <f t="shared" si="455"/>
        <v>28_Slv 17</v>
      </c>
      <c r="DX220" s="4">
        <f t="shared" si="456"/>
        <v>5</v>
      </c>
      <c r="DY220" s="4" t="str">
        <f t="shared" si="457"/>
        <v>Plinto_01</v>
      </c>
      <c r="DZ220" s="4">
        <f t="shared" si="458"/>
        <v>28</v>
      </c>
      <c r="EA220" s="4" t="str">
        <f t="shared" si="459"/>
        <v>Slv 17</v>
      </c>
      <c r="EB220" s="83">
        <f>DM220*BB231</f>
        <v>8870.35</v>
      </c>
      <c r="EC220" s="83">
        <f>DN220*BB231</f>
        <v>-4.1399999999999997</v>
      </c>
      <c r="ED220" s="83">
        <f>DO220*BB231</f>
        <v>-130.56200000000001</v>
      </c>
      <c r="EE220" s="83">
        <f>DP220*BB231</f>
        <v>-14.09</v>
      </c>
      <c r="EF220" s="83">
        <f>DQ220*BB231</f>
        <v>16.287999999999997</v>
      </c>
      <c r="EG220" s="83">
        <f>DR220*BB231</f>
        <v>0</v>
      </c>
    </row>
    <row r="221" spans="9:137" ht="15.6" x14ac:dyDescent="0.45">
      <c r="I221"/>
      <c r="J221"/>
      <c r="K221"/>
      <c r="L221"/>
      <c r="M221"/>
      <c r="N221"/>
      <c r="O221"/>
      <c r="Q221" s="42">
        <v>6</v>
      </c>
      <c r="R221" s="82" t="str">
        <f>I216</f>
        <v>Plinto_01</v>
      </c>
      <c r="S221" s="42">
        <v>28</v>
      </c>
      <c r="T221" s="42" t="s">
        <v>101</v>
      </c>
      <c r="U221" s="42">
        <v>-6886.95</v>
      </c>
      <c r="V221" s="42">
        <v>-14.09</v>
      </c>
      <c r="W221" s="42">
        <v>-4.1500000000000004</v>
      </c>
      <c r="X221" s="42">
        <v>0</v>
      </c>
      <c r="Y221" s="42">
        <v>123.1</v>
      </c>
      <c r="Z221" s="42">
        <v>42.06</v>
      </c>
      <c r="AB221" s="82" t="str">
        <f t="shared" si="460"/>
        <v>Slv 1</v>
      </c>
      <c r="AC221" s="42" t="s">
        <v>14</v>
      </c>
      <c r="AF221" s="13" t="s">
        <v>3</v>
      </c>
      <c r="AG221" s="15" t="s">
        <v>10</v>
      </c>
      <c r="AH221" s="15" t="s">
        <v>11</v>
      </c>
      <c r="AI221" s="15" t="s">
        <v>9</v>
      </c>
      <c r="AJ221" s="15" t="s">
        <v>8</v>
      </c>
      <c r="AK221" s="15" t="s">
        <v>6</v>
      </c>
      <c r="AL221" s="15" t="s">
        <v>7</v>
      </c>
      <c r="AO221" s="36">
        <f t="shared" si="411"/>
        <v>6</v>
      </c>
      <c r="AP221" s="35" t="str">
        <f t="shared" si="412"/>
        <v>28_Slv 1</v>
      </c>
      <c r="AQ221" s="36">
        <f t="shared" si="413"/>
        <v>8870.35</v>
      </c>
      <c r="AR221" s="36">
        <f t="shared" si="414"/>
        <v>4.1500000000000004</v>
      </c>
      <c r="AS221" s="36">
        <f t="shared" si="415"/>
        <v>130.57</v>
      </c>
      <c r="AT221" s="36">
        <f t="shared" si="416"/>
        <v>14.09</v>
      </c>
      <c r="AU221" s="36">
        <f t="shared" si="417"/>
        <v>-16.698</v>
      </c>
      <c r="AV221" s="36">
        <f t="shared" si="418"/>
        <v>0</v>
      </c>
      <c r="AW221" s="43">
        <f t="shared" si="461"/>
        <v>1</v>
      </c>
      <c r="BA221"/>
      <c r="BB221"/>
      <c r="BC221"/>
      <c r="BD221"/>
      <c r="BE221"/>
      <c r="BI221" s="4">
        <f t="shared" si="462"/>
        <v>6</v>
      </c>
      <c r="BJ221" s="8" t="str">
        <f t="shared" si="420"/>
        <v>28_Slv 1</v>
      </c>
      <c r="BK221" s="11">
        <f t="shared" si="421"/>
        <v>6</v>
      </c>
      <c r="BL221" s="11" t="str">
        <f t="shared" si="422"/>
        <v>Plinto_01</v>
      </c>
      <c r="BM221" s="11">
        <f t="shared" si="423"/>
        <v>28</v>
      </c>
      <c r="BN221" s="11" t="str">
        <f t="shared" si="424"/>
        <v>Slv 1</v>
      </c>
      <c r="BO221" s="11">
        <f t="shared" si="425"/>
        <v>-6886.95</v>
      </c>
      <c r="BP221" s="11">
        <f t="shared" si="426"/>
        <v>-14.09</v>
      </c>
      <c r="BQ221" s="11">
        <f t="shared" si="427"/>
        <v>-4.1500000000000004</v>
      </c>
      <c r="BR221" s="11">
        <f t="shared" si="428"/>
        <v>0</v>
      </c>
      <c r="BS221" s="11">
        <f t="shared" si="429"/>
        <v>123.1</v>
      </c>
      <c r="BT221" s="11">
        <f t="shared" si="430"/>
        <v>42.06</v>
      </c>
      <c r="BU221" s="10" t="str">
        <f t="shared" si="431"/>
        <v>SLV</v>
      </c>
      <c r="BW221" s="7" t="str">
        <f t="shared" si="432"/>
        <v>Slv 1</v>
      </c>
      <c r="BX221" s="7" t="str">
        <f t="shared" si="433"/>
        <v>SLV</v>
      </c>
      <c r="CA221" s="9" t="s">
        <v>3</v>
      </c>
      <c r="CB221" s="4" t="str">
        <f t="shared" si="463"/>
        <v>Fx</v>
      </c>
      <c r="CC221" s="4" t="str">
        <f t="shared" si="463"/>
        <v>Fz</v>
      </c>
      <c r="CD221" s="4" t="str">
        <f t="shared" si="463"/>
        <v>Myy</v>
      </c>
      <c r="CE221" s="4" t="str">
        <f t="shared" si="463"/>
        <v>Fy</v>
      </c>
      <c r="CF221" s="4" t="str">
        <f t="shared" si="463"/>
        <v>Mzz</v>
      </c>
      <c r="CG221" s="4" t="str">
        <f t="shared" si="463"/>
        <v>Mxx</v>
      </c>
      <c r="CJ221" s="4">
        <f t="shared" si="434"/>
        <v>6</v>
      </c>
      <c r="CK221" s="4" t="str">
        <f t="shared" si="435"/>
        <v>28_Slv 1</v>
      </c>
      <c r="CL221" s="4">
        <f t="shared" si="436"/>
        <v>6</v>
      </c>
      <c r="CM221" s="4" t="str">
        <f t="shared" si="437"/>
        <v>Plinto_01</v>
      </c>
      <c r="CN221" s="4">
        <f t="shared" si="438"/>
        <v>28</v>
      </c>
      <c r="CO221" s="4" t="str">
        <f t="shared" si="439"/>
        <v>Slv 1</v>
      </c>
      <c r="CP221" s="84">
        <f>INDEX(BO216:BT407,MATCH(CK221,BJ216:BJ407,0),MATCH(CK211,BO215:BT215,0))*CK210</f>
        <v>6886.95</v>
      </c>
      <c r="CQ221" s="84">
        <f>INDEX(BP216:BU407,MATCH(CL221,BK216:BK407,0),MATCH(CL211,BP215:BU215,0))*CL210</f>
        <v>4.1500000000000004</v>
      </c>
      <c r="CR221" s="84">
        <f>INDEX(BO216:BT407,MATCH(CK221,BJ216:$BJ407,0),MATCH(CM211,BO215:BT215,0))*CM210</f>
        <v>123.1</v>
      </c>
      <c r="CS221" s="84">
        <f>INDEX(BO216:BT407,MATCH(CK221,BJ216:BJ407,0),MATCH(CN211,BO215:BT215,0))*CN210</f>
        <v>14.09</v>
      </c>
      <c r="CT221" s="84">
        <f>INDEX(BO216:BT407,MATCH(CK221,BJ216:BJ407,0),MATCH(CO211,BO215:BT215,0))*CO210</f>
        <v>-42.06</v>
      </c>
      <c r="CU221" s="84">
        <f>INDEX(BO216:BT407,MATCH(CK221,BJ216:BJ407,0),MATCH(CP211,BO215:BT215,0))*CP210</f>
        <v>0</v>
      </c>
      <c r="CV221" s="4" t="str">
        <f t="shared" si="440"/>
        <v>SLV</v>
      </c>
      <c r="CY221" s="4">
        <f t="shared" si="441"/>
        <v>6</v>
      </c>
      <c r="CZ221" s="4" t="str">
        <f t="shared" si="442"/>
        <v>28_Slv 1</v>
      </c>
      <c r="DA221" s="4">
        <f t="shared" si="443"/>
        <v>6</v>
      </c>
      <c r="DB221" s="4" t="str">
        <f t="shared" si="444"/>
        <v>Plinto_01</v>
      </c>
      <c r="DC221" s="4">
        <f t="shared" si="445"/>
        <v>28</v>
      </c>
      <c r="DD221" s="4" t="str">
        <f t="shared" si="446"/>
        <v>Slv 1</v>
      </c>
      <c r="DE221" s="4">
        <f>BG216</f>
        <v>1003.5</v>
      </c>
      <c r="DF221" s="54">
        <f>BC216</f>
        <v>1.8</v>
      </c>
      <c r="DG221" s="54">
        <f>BD216</f>
        <v>11.9</v>
      </c>
      <c r="DH221" s="54">
        <f>BE216</f>
        <v>12</v>
      </c>
      <c r="DI221" s="54">
        <f>BF216</f>
        <v>41</v>
      </c>
      <c r="DJ221" s="85">
        <f>IF(DS221="SLU",BB225,BB226)</f>
        <v>1</v>
      </c>
      <c r="DK221" s="85">
        <f>IF(DS221="SLU",BB227,BB228)</f>
        <v>1</v>
      </c>
      <c r="DL221" s="85">
        <f>IF(DS221="SLU",BB229,BB230)</f>
        <v>1</v>
      </c>
      <c r="DM221" s="8">
        <f t="shared" si="447"/>
        <v>8870.35</v>
      </c>
      <c r="DN221" s="8">
        <f t="shared" si="448"/>
        <v>4.1500000000000004</v>
      </c>
      <c r="DO221" s="8">
        <f t="shared" si="449"/>
        <v>130.57</v>
      </c>
      <c r="DP221" s="8">
        <f t="shared" si="450"/>
        <v>14.09</v>
      </c>
      <c r="DQ221" s="8">
        <f t="shared" si="451"/>
        <v>-16.698</v>
      </c>
      <c r="DR221" s="8">
        <f t="shared" si="452"/>
        <v>0</v>
      </c>
      <c r="DS221" s="4" t="str">
        <f t="shared" si="453"/>
        <v>SLV</v>
      </c>
      <c r="DV221" s="4">
        <f t="shared" si="454"/>
        <v>6</v>
      </c>
      <c r="DW221" s="4" t="str">
        <f t="shared" si="455"/>
        <v>28_Slv 1</v>
      </c>
      <c r="DX221" s="4">
        <f t="shared" si="456"/>
        <v>6</v>
      </c>
      <c r="DY221" s="4" t="str">
        <f t="shared" si="457"/>
        <v>Plinto_01</v>
      </c>
      <c r="DZ221" s="4">
        <f t="shared" si="458"/>
        <v>28</v>
      </c>
      <c r="EA221" s="4" t="str">
        <f t="shared" si="459"/>
        <v>Slv 1</v>
      </c>
      <c r="EB221" s="83">
        <f>DM221*BB231</f>
        <v>8870.35</v>
      </c>
      <c r="EC221" s="83">
        <f>DN221*BB231</f>
        <v>4.1500000000000004</v>
      </c>
      <c r="ED221" s="83">
        <f>DO221*BB231</f>
        <v>130.57</v>
      </c>
      <c r="EE221" s="83">
        <f>DP221*BB231</f>
        <v>14.09</v>
      </c>
      <c r="EF221" s="83">
        <f>DQ221*BB231</f>
        <v>-16.698</v>
      </c>
      <c r="EG221" s="83">
        <f>DR221*BB231</f>
        <v>0</v>
      </c>
    </row>
    <row r="222" spans="9:137" x14ac:dyDescent="0.45">
      <c r="I222" s="17" t="s">
        <v>163</v>
      </c>
      <c r="J222"/>
      <c r="K222"/>
      <c r="L222"/>
      <c r="M222"/>
      <c r="N222"/>
      <c r="O222"/>
      <c r="Q222" s="42">
        <v>7</v>
      </c>
      <c r="R222" s="82" t="str">
        <f>I216</f>
        <v>Plinto_01</v>
      </c>
      <c r="S222" s="42">
        <v>28</v>
      </c>
      <c r="T222" s="42" t="s">
        <v>101</v>
      </c>
      <c r="U222" s="42">
        <v>-6886.95</v>
      </c>
      <c r="V222" s="42">
        <v>-14.09</v>
      </c>
      <c r="W222" s="42">
        <v>-4.1500000000000004</v>
      </c>
      <c r="X222" s="42">
        <v>0</v>
      </c>
      <c r="Y222" s="42">
        <v>123.1</v>
      </c>
      <c r="Z222" s="42">
        <v>42.06</v>
      </c>
      <c r="AB222" s="82" t="str">
        <f t="shared" si="460"/>
        <v>Slv 1</v>
      </c>
      <c r="AC222" s="42" t="s">
        <v>14</v>
      </c>
      <c r="AF222"/>
      <c r="AG222"/>
      <c r="AH222"/>
      <c r="AI222"/>
      <c r="AJ222"/>
      <c r="AK222"/>
      <c r="AL222"/>
      <c r="AO222" s="36">
        <f t="shared" si="411"/>
        <v>7</v>
      </c>
      <c r="AP222" s="35" t="str">
        <f t="shared" si="412"/>
        <v>28_Slv 1</v>
      </c>
      <c r="AQ222" s="36">
        <f t="shared" si="413"/>
        <v>8870.35</v>
      </c>
      <c r="AR222" s="36">
        <f t="shared" si="414"/>
        <v>4.1500000000000004</v>
      </c>
      <c r="AS222" s="36">
        <f t="shared" si="415"/>
        <v>130.57</v>
      </c>
      <c r="AT222" s="36">
        <f t="shared" si="416"/>
        <v>14.09</v>
      </c>
      <c r="AU222" s="36">
        <f t="shared" si="417"/>
        <v>-16.698</v>
      </c>
      <c r="AV222" s="36">
        <f t="shared" si="418"/>
        <v>0</v>
      </c>
      <c r="AW222" s="43">
        <f t="shared" si="461"/>
        <v>1</v>
      </c>
      <c r="BA222" s="17" t="s">
        <v>180</v>
      </c>
      <c r="BB222"/>
      <c r="BC222"/>
      <c r="BD222"/>
      <c r="BE222"/>
      <c r="BI222" s="4">
        <f t="shared" si="462"/>
        <v>7</v>
      </c>
      <c r="BJ222" s="8" t="str">
        <f t="shared" si="420"/>
        <v>28_Slv 1</v>
      </c>
      <c r="BK222" s="11">
        <f t="shared" si="421"/>
        <v>7</v>
      </c>
      <c r="BL222" s="11" t="str">
        <f t="shared" si="422"/>
        <v>Plinto_01</v>
      </c>
      <c r="BM222" s="11">
        <f t="shared" si="423"/>
        <v>28</v>
      </c>
      <c r="BN222" s="11" t="str">
        <f t="shared" si="424"/>
        <v>Slv 1</v>
      </c>
      <c r="BO222" s="11">
        <f t="shared" si="425"/>
        <v>-6886.95</v>
      </c>
      <c r="BP222" s="11">
        <f t="shared" si="426"/>
        <v>-14.09</v>
      </c>
      <c r="BQ222" s="11">
        <f t="shared" si="427"/>
        <v>-4.1500000000000004</v>
      </c>
      <c r="BR222" s="11">
        <f t="shared" si="428"/>
        <v>0</v>
      </c>
      <c r="BS222" s="11">
        <f t="shared" si="429"/>
        <v>123.1</v>
      </c>
      <c r="BT222" s="11">
        <f t="shared" si="430"/>
        <v>42.06</v>
      </c>
      <c r="BU222" s="10" t="str">
        <f t="shared" si="431"/>
        <v>SLV</v>
      </c>
      <c r="BW222" s="7" t="str">
        <f t="shared" si="432"/>
        <v>Slv 1</v>
      </c>
      <c r="BX222" s="7" t="str">
        <f t="shared" si="433"/>
        <v>SLV</v>
      </c>
      <c r="CA222"/>
      <c r="CB222"/>
      <c r="CC222"/>
      <c r="CD222"/>
      <c r="CE222"/>
      <c r="CF222"/>
      <c r="CG222"/>
      <c r="CJ222" s="4">
        <f t="shared" si="434"/>
        <v>7</v>
      </c>
      <c r="CK222" s="4" t="str">
        <f t="shared" si="435"/>
        <v>28_Slv 1</v>
      </c>
      <c r="CL222" s="4">
        <f t="shared" si="436"/>
        <v>7</v>
      </c>
      <c r="CM222" s="4" t="str">
        <f t="shared" si="437"/>
        <v>Plinto_01</v>
      </c>
      <c r="CN222" s="4">
        <f t="shared" si="438"/>
        <v>28</v>
      </c>
      <c r="CO222" s="4" t="str">
        <f t="shared" si="439"/>
        <v>Slv 1</v>
      </c>
      <c r="CP222" s="84">
        <f>INDEX(BO216:BT407,MATCH(CK222,BJ216:BJ407,0),MATCH(CK211,BO215:BT215,0))*CK210</f>
        <v>6886.95</v>
      </c>
      <c r="CQ222" s="84">
        <f>INDEX(BP216:BU407,MATCH(CL222,BK216:BK407,0),MATCH(CL211,BP215:BU215,0))*CL210</f>
        <v>4.1500000000000004</v>
      </c>
      <c r="CR222" s="84">
        <f>INDEX(BO216:BT407,MATCH(CK222,BJ216:$BJ407,0),MATCH(CM211,BO215:BT215,0))*CM210</f>
        <v>123.1</v>
      </c>
      <c r="CS222" s="84">
        <f>INDEX(BO216:BT407,MATCH(CK222,BJ216:BJ407,0),MATCH(CN211,BO215:BT215,0))*CN210</f>
        <v>14.09</v>
      </c>
      <c r="CT222" s="84">
        <f>INDEX(BO216:BT407,MATCH(CK222,BJ216:BJ407,0),MATCH(CO211,BO215:BT215,0))*CO210</f>
        <v>-42.06</v>
      </c>
      <c r="CU222" s="84">
        <f>INDEX(BO216:BT407,MATCH(CK222,BJ216:BJ407,0),MATCH(CP211,BO215:BT215,0))*CP210</f>
        <v>0</v>
      </c>
      <c r="CV222" s="4" t="str">
        <f t="shared" si="440"/>
        <v>SLV</v>
      </c>
      <c r="CY222" s="4">
        <f t="shared" si="441"/>
        <v>7</v>
      </c>
      <c r="CZ222" s="4" t="str">
        <f t="shared" si="442"/>
        <v>28_Slv 1</v>
      </c>
      <c r="DA222" s="4">
        <f t="shared" si="443"/>
        <v>7</v>
      </c>
      <c r="DB222" s="4" t="str">
        <f t="shared" si="444"/>
        <v>Plinto_01</v>
      </c>
      <c r="DC222" s="4">
        <f t="shared" si="445"/>
        <v>28</v>
      </c>
      <c r="DD222" s="4" t="str">
        <f t="shared" si="446"/>
        <v>Slv 1</v>
      </c>
      <c r="DE222" s="4">
        <f>BG216</f>
        <v>1003.5</v>
      </c>
      <c r="DF222" s="54">
        <f>BC216</f>
        <v>1.8</v>
      </c>
      <c r="DG222" s="54">
        <f>BD216</f>
        <v>11.9</v>
      </c>
      <c r="DH222" s="54">
        <f>BE216</f>
        <v>12</v>
      </c>
      <c r="DI222" s="54">
        <f>BF216</f>
        <v>41</v>
      </c>
      <c r="DJ222" s="85">
        <f>IF(DS222="SLU",BB225,BB226)</f>
        <v>1</v>
      </c>
      <c r="DK222" s="85">
        <f>IF(DS222="SLU",BB227,BB228)</f>
        <v>1</v>
      </c>
      <c r="DL222" s="85">
        <f>IF(DS222="SLU",BB229,BB230)</f>
        <v>1</v>
      </c>
      <c r="DM222" s="8">
        <f t="shared" si="447"/>
        <v>8870.35</v>
      </c>
      <c r="DN222" s="8">
        <f t="shared" si="448"/>
        <v>4.1500000000000004</v>
      </c>
      <c r="DO222" s="8">
        <f t="shared" si="449"/>
        <v>130.57</v>
      </c>
      <c r="DP222" s="8">
        <f t="shared" si="450"/>
        <v>14.09</v>
      </c>
      <c r="DQ222" s="8">
        <f t="shared" si="451"/>
        <v>-16.698</v>
      </c>
      <c r="DR222" s="8">
        <f t="shared" si="452"/>
        <v>0</v>
      </c>
      <c r="DS222" s="4" t="str">
        <f t="shared" si="453"/>
        <v>SLV</v>
      </c>
      <c r="DV222" s="4">
        <f t="shared" si="454"/>
        <v>7</v>
      </c>
      <c r="DW222" s="4" t="str">
        <f t="shared" si="455"/>
        <v>28_Slv 1</v>
      </c>
      <c r="DX222" s="4">
        <f t="shared" si="456"/>
        <v>7</v>
      </c>
      <c r="DY222" s="4" t="str">
        <f t="shared" si="457"/>
        <v>Plinto_01</v>
      </c>
      <c r="DZ222" s="4">
        <f t="shared" si="458"/>
        <v>28</v>
      </c>
      <c r="EA222" s="4" t="str">
        <f t="shared" si="459"/>
        <v>Slv 1</v>
      </c>
      <c r="EB222" s="83">
        <f>DM222*BB231</f>
        <v>8870.35</v>
      </c>
      <c r="EC222" s="83">
        <f>DN222*BB231</f>
        <v>4.1500000000000004</v>
      </c>
      <c r="ED222" s="83">
        <f>DO222*BB231</f>
        <v>130.57</v>
      </c>
      <c r="EE222" s="83">
        <f>DP222*BB231</f>
        <v>14.09</v>
      </c>
      <c r="EF222" s="83">
        <f>DQ222*BB231</f>
        <v>-16.698</v>
      </c>
      <c r="EG222" s="83">
        <f>DR222*BB231</f>
        <v>0</v>
      </c>
    </row>
    <row r="223" spans="9:137" x14ac:dyDescent="0.45">
      <c r="I223" s="7"/>
      <c r="J223" s="7"/>
      <c r="K223" s="7"/>
      <c r="L223" s="7"/>
      <c r="M223" s="7"/>
      <c r="N223" s="7"/>
      <c r="O223" s="7"/>
      <c r="Q223" s="42">
        <v>8</v>
      </c>
      <c r="R223" s="82" t="str">
        <f>I216</f>
        <v>Plinto_01</v>
      </c>
      <c r="S223" s="42">
        <v>28</v>
      </c>
      <c r="T223" s="42" t="s">
        <v>100</v>
      </c>
      <c r="U223" s="42">
        <v>-6886.95</v>
      </c>
      <c r="V223" s="42">
        <v>14.09</v>
      </c>
      <c r="W223" s="42">
        <v>4.1399999999999997</v>
      </c>
      <c r="X223" s="42">
        <v>0</v>
      </c>
      <c r="Y223" s="42">
        <v>-123.11</v>
      </c>
      <c r="Z223" s="42">
        <v>-41.65</v>
      </c>
      <c r="AB223" s="82" t="str">
        <f t="shared" si="460"/>
        <v>Slv 17</v>
      </c>
      <c r="AC223" s="42" t="s">
        <v>14</v>
      </c>
      <c r="AO223" s="36">
        <f t="shared" si="411"/>
        <v>8</v>
      </c>
      <c r="AP223" s="35" t="str">
        <f t="shared" si="412"/>
        <v>28_Slv 17</v>
      </c>
      <c r="AQ223" s="36">
        <f t="shared" si="413"/>
        <v>8870.35</v>
      </c>
      <c r="AR223" s="36">
        <f t="shared" si="414"/>
        <v>-4.1399999999999997</v>
      </c>
      <c r="AS223" s="36">
        <f t="shared" si="415"/>
        <v>-130.56200000000001</v>
      </c>
      <c r="AT223" s="36">
        <f t="shared" si="416"/>
        <v>-14.09</v>
      </c>
      <c r="AU223" s="36">
        <f t="shared" si="417"/>
        <v>16.287999999999997</v>
      </c>
      <c r="AV223" s="36">
        <f t="shared" si="418"/>
        <v>0</v>
      </c>
      <c r="AW223" s="43">
        <f t="shared" si="461"/>
        <v>1</v>
      </c>
      <c r="BA223" s="7"/>
      <c r="BB223" s="7"/>
      <c r="BC223" s="7"/>
      <c r="BD223" s="7"/>
      <c r="BE223" s="7"/>
      <c r="BI223" s="4">
        <f t="shared" si="462"/>
        <v>8</v>
      </c>
      <c r="BJ223" s="8" t="str">
        <f t="shared" si="420"/>
        <v>28_Slv 17</v>
      </c>
      <c r="BK223" s="11">
        <f t="shared" si="421"/>
        <v>8</v>
      </c>
      <c r="BL223" s="11" t="str">
        <f t="shared" si="422"/>
        <v>Plinto_01</v>
      </c>
      <c r="BM223" s="11">
        <f t="shared" si="423"/>
        <v>28</v>
      </c>
      <c r="BN223" s="11" t="str">
        <f t="shared" si="424"/>
        <v>Slv 17</v>
      </c>
      <c r="BO223" s="11">
        <f t="shared" si="425"/>
        <v>-6886.95</v>
      </c>
      <c r="BP223" s="11">
        <f t="shared" si="426"/>
        <v>14.09</v>
      </c>
      <c r="BQ223" s="11">
        <f t="shared" si="427"/>
        <v>4.1399999999999997</v>
      </c>
      <c r="BR223" s="11">
        <f t="shared" si="428"/>
        <v>0</v>
      </c>
      <c r="BS223" s="11">
        <f t="shared" si="429"/>
        <v>-123.11</v>
      </c>
      <c r="BT223" s="11">
        <f t="shared" si="430"/>
        <v>-41.65</v>
      </c>
      <c r="BU223" s="10" t="str">
        <f t="shared" si="431"/>
        <v>SLV</v>
      </c>
      <c r="BW223" s="7" t="str">
        <f t="shared" si="432"/>
        <v>Slv 17</v>
      </c>
      <c r="BX223" s="7" t="str">
        <f t="shared" si="433"/>
        <v>SLV</v>
      </c>
      <c r="CJ223" s="4">
        <f t="shared" si="434"/>
        <v>8</v>
      </c>
      <c r="CK223" s="4" t="str">
        <f t="shared" si="435"/>
        <v>28_Slv 17</v>
      </c>
      <c r="CL223" s="4">
        <f t="shared" si="436"/>
        <v>8</v>
      </c>
      <c r="CM223" s="4" t="str">
        <f t="shared" si="437"/>
        <v>Plinto_01</v>
      </c>
      <c r="CN223" s="4">
        <f t="shared" si="438"/>
        <v>28</v>
      </c>
      <c r="CO223" s="4" t="str">
        <f t="shared" si="439"/>
        <v>Slv 17</v>
      </c>
      <c r="CP223" s="84">
        <f>INDEX(BO216:BT407,MATCH(CK223,BJ216:BJ407,0),MATCH(CK211,BO215:BT215,0))*CK210</f>
        <v>6886.95</v>
      </c>
      <c r="CQ223" s="84">
        <f>INDEX(BP216:BU407,MATCH(CL223,BK216:BK407,0),MATCH(CL211,BP215:BU215,0))*CL210</f>
        <v>-4.1399999999999997</v>
      </c>
      <c r="CR223" s="84">
        <f>INDEX(BO216:BT407,MATCH(CK223,BJ216:$BJ407,0),MATCH(CM211,BO215:BT215,0))*CM210</f>
        <v>-123.11</v>
      </c>
      <c r="CS223" s="84">
        <f>INDEX(BO216:BT407,MATCH(CK223,BJ216:BJ407,0),MATCH(CN211,BO215:BT215,0))*CN210</f>
        <v>-14.09</v>
      </c>
      <c r="CT223" s="84">
        <f>INDEX(BO216:BT407,MATCH(CK223,BJ216:BJ407,0),MATCH(CO211,BO215:BT215,0))*CO210</f>
        <v>41.65</v>
      </c>
      <c r="CU223" s="84">
        <f>INDEX(BO216:BT407,MATCH(CK223,BJ216:BJ407,0),MATCH(CP211,BO215:BT215,0))*CP210</f>
        <v>0</v>
      </c>
      <c r="CV223" s="4" t="str">
        <f t="shared" si="440"/>
        <v>SLV</v>
      </c>
      <c r="CY223" s="4">
        <f t="shared" si="441"/>
        <v>8</v>
      </c>
      <c r="CZ223" s="4" t="str">
        <f t="shared" si="442"/>
        <v>28_Slv 17</v>
      </c>
      <c r="DA223" s="4">
        <f t="shared" si="443"/>
        <v>8</v>
      </c>
      <c r="DB223" s="4" t="str">
        <f t="shared" si="444"/>
        <v>Plinto_01</v>
      </c>
      <c r="DC223" s="4">
        <f t="shared" si="445"/>
        <v>28</v>
      </c>
      <c r="DD223" s="4" t="str">
        <f t="shared" si="446"/>
        <v>Slv 17</v>
      </c>
      <c r="DE223" s="4">
        <f>BG216</f>
        <v>1003.5</v>
      </c>
      <c r="DF223" s="54">
        <f>BC216</f>
        <v>1.8</v>
      </c>
      <c r="DG223" s="54">
        <f>BD216</f>
        <v>11.9</v>
      </c>
      <c r="DH223" s="54">
        <f>BE216</f>
        <v>12</v>
      </c>
      <c r="DI223" s="54">
        <f>BF216</f>
        <v>41</v>
      </c>
      <c r="DJ223" s="85">
        <f>IF(DS223="SLU",BB225,BB226)</f>
        <v>1</v>
      </c>
      <c r="DK223" s="85">
        <f>IF(DS223="SLU",BB227,BB228)</f>
        <v>1</v>
      </c>
      <c r="DL223" s="85">
        <f>IF(DS223="SLU",BB229,BB230)</f>
        <v>1</v>
      </c>
      <c r="DM223" s="8">
        <f t="shared" si="447"/>
        <v>8870.35</v>
      </c>
      <c r="DN223" s="8">
        <f t="shared" si="448"/>
        <v>-4.1399999999999997</v>
      </c>
      <c r="DO223" s="8">
        <f t="shared" si="449"/>
        <v>-130.56200000000001</v>
      </c>
      <c r="DP223" s="8">
        <f t="shared" si="450"/>
        <v>-14.09</v>
      </c>
      <c r="DQ223" s="8">
        <f t="shared" si="451"/>
        <v>16.287999999999997</v>
      </c>
      <c r="DR223" s="8">
        <f t="shared" si="452"/>
        <v>0</v>
      </c>
      <c r="DS223" s="4" t="str">
        <f t="shared" si="453"/>
        <v>SLV</v>
      </c>
      <c r="DV223" s="4">
        <f t="shared" si="454"/>
        <v>8</v>
      </c>
      <c r="DW223" s="4" t="str">
        <f t="shared" si="455"/>
        <v>28_Slv 17</v>
      </c>
      <c r="DX223" s="4">
        <f t="shared" si="456"/>
        <v>8</v>
      </c>
      <c r="DY223" s="4" t="str">
        <f t="shared" si="457"/>
        <v>Plinto_01</v>
      </c>
      <c r="DZ223" s="4">
        <f t="shared" si="458"/>
        <v>28</v>
      </c>
      <c r="EA223" s="4" t="str">
        <f t="shared" si="459"/>
        <v>Slv 17</v>
      </c>
      <c r="EB223" s="83">
        <f>DM223*BB231</f>
        <v>8870.35</v>
      </c>
      <c r="EC223" s="83">
        <f>DN223*BB231</f>
        <v>-4.1399999999999997</v>
      </c>
      <c r="ED223" s="83">
        <f>DO223*BB231</f>
        <v>-130.56200000000001</v>
      </c>
      <c r="EE223" s="83">
        <f>DP223*BB231</f>
        <v>-14.09</v>
      </c>
      <c r="EF223" s="83">
        <f>DQ223*BB231</f>
        <v>16.287999999999997</v>
      </c>
      <c r="EG223" s="83">
        <f>DR223*BB231</f>
        <v>0</v>
      </c>
    </row>
    <row r="224" spans="9:137" x14ac:dyDescent="0.45">
      <c r="I224" s="17" t="s">
        <v>164</v>
      </c>
      <c r="J224" s="7"/>
      <c r="K224" s="7"/>
      <c r="L224" s="7"/>
      <c r="M224" s="7"/>
      <c r="N224" s="7"/>
      <c r="O224" s="7"/>
      <c r="Q224" s="42">
        <v>9</v>
      </c>
      <c r="R224" s="82" t="str">
        <f>I216</f>
        <v>Plinto_01</v>
      </c>
      <c r="S224" s="42">
        <v>28</v>
      </c>
      <c r="T224" s="42" t="s">
        <v>99</v>
      </c>
      <c r="U224" s="42">
        <v>-6886.95</v>
      </c>
      <c r="V224" s="42">
        <v>-5.33</v>
      </c>
      <c r="W224" s="42">
        <v>-2.87</v>
      </c>
      <c r="X224" s="42">
        <v>0</v>
      </c>
      <c r="Y224" s="42">
        <v>45.87</v>
      </c>
      <c r="Z224" s="42">
        <v>122.85</v>
      </c>
      <c r="AB224" s="82" t="str">
        <f t="shared" si="460"/>
        <v>Slv 5</v>
      </c>
      <c r="AC224" s="42" t="s">
        <v>14</v>
      </c>
      <c r="AO224" s="36">
        <f t="shared" si="411"/>
        <v>9</v>
      </c>
      <c r="AP224" s="35" t="str">
        <f t="shared" si="412"/>
        <v>28_Slv 5</v>
      </c>
      <c r="AQ224" s="36">
        <f t="shared" si="413"/>
        <v>8870.35</v>
      </c>
      <c r="AR224" s="36">
        <f t="shared" si="414"/>
        <v>2.87</v>
      </c>
      <c r="AS224" s="36">
        <f t="shared" si="415"/>
        <v>51.036000000000001</v>
      </c>
      <c r="AT224" s="36">
        <f t="shared" si="416"/>
        <v>5.33</v>
      </c>
      <c r="AU224" s="36">
        <f t="shared" si="417"/>
        <v>-113.256</v>
      </c>
      <c r="AV224" s="36">
        <f t="shared" si="418"/>
        <v>0</v>
      </c>
      <c r="AW224" s="43">
        <f t="shared" si="461"/>
        <v>1</v>
      </c>
      <c r="BA224" s="17" t="s">
        <v>164</v>
      </c>
      <c r="BB224" s="7"/>
      <c r="BC224" s="7"/>
      <c r="BD224" s="7"/>
      <c r="BE224" s="7"/>
      <c r="BI224" s="4">
        <f t="shared" si="462"/>
        <v>9</v>
      </c>
      <c r="BJ224" s="8" t="str">
        <f t="shared" si="420"/>
        <v>28_Slv 5</v>
      </c>
      <c r="BK224" s="11">
        <f t="shared" si="421"/>
        <v>9</v>
      </c>
      <c r="BL224" s="11" t="str">
        <f t="shared" si="422"/>
        <v>Plinto_01</v>
      </c>
      <c r="BM224" s="11">
        <f t="shared" si="423"/>
        <v>28</v>
      </c>
      <c r="BN224" s="11" t="str">
        <f t="shared" si="424"/>
        <v>Slv 5</v>
      </c>
      <c r="BO224" s="11">
        <f t="shared" si="425"/>
        <v>-6886.95</v>
      </c>
      <c r="BP224" s="11">
        <f t="shared" si="426"/>
        <v>-5.33</v>
      </c>
      <c r="BQ224" s="11">
        <f t="shared" si="427"/>
        <v>-2.87</v>
      </c>
      <c r="BR224" s="11">
        <f t="shared" si="428"/>
        <v>0</v>
      </c>
      <c r="BS224" s="11">
        <f t="shared" si="429"/>
        <v>45.87</v>
      </c>
      <c r="BT224" s="11">
        <f t="shared" si="430"/>
        <v>122.85</v>
      </c>
      <c r="BU224" s="10" t="str">
        <f t="shared" si="431"/>
        <v>SLV</v>
      </c>
      <c r="BW224" s="7" t="str">
        <f t="shared" si="432"/>
        <v>Slv 5</v>
      </c>
      <c r="BX224" s="7" t="str">
        <f t="shared" si="433"/>
        <v>SLV</v>
      </c>
      <c r="CA224" s="17" t="s">
        <v>185</v>
      </c>
      <c r="CJ224" s="4">
        <f t="shared" si="434"/>
        <v>9</v>
      </c>
      <c r="CK224" s="4" t="str">
        <f t="shared" si="435"/>
        <v>28_Slv 5</v>
      </c>
      <c r="CL224" s="4">
        <f t="shared" si="436"/>
        <v>9</v>
      </c>
      <c r="CM224" s="4" t="str">
        <f t="shared" si="437"/>
        <v>Plinto_01</v>
      </c>
      <c r="CN224" s="4">
        <f t="shared" si="438"/>
        <v>28</v>
      </c>
      <c r="CO224" s="4" t="str">
        <f t="shared" si="439"/>
        <v>Slv 5</v>
      </c>
      <c r="CP224" s="84">
        <f>INDEX(BO216:BT407,MATCH(CK224,BJ216:BJ407,0),MATCH(CK211,BO215:BT215,0))*CK210</f>
        <v>6886.95</v>
      </c>
      <c r="CQ224" s="84">
        <f>INDEX(BP216:BU407,MATCH(CL224,BK216:BK407,0),MATCH(CL211,BP215:BU215,0))*CL210</f>
        <v>2.87</v>
      </c>
      <c r="CR224" s="84">
        <f>INDEX(BO216:BT407,MATCH(CK224,BJ216:$BJ407,0),MATCH(CM211,BO215:BT215,0))*CM210</f>
        <v>45.87</v>
      </c>
      <c r="CS224" s="84">
        <f>INDEX(BO216:BT407,MATCH(CK224,BJ216:BJ407,0),MATCH(CN211,BO215:BT215,0))*CN210</f>
        <v>5.33</v>
      </c>
      <c r="CT224" s="84">
        <f>INDEX(BO216:BT407,MATCH(CK224,BJ216:BJ407,0),MATCH(CO211,BO215:BT215,0))*CO210</f>
        <v>-122.85</v>
      </c>
      <c r="CU224" s="84">
        <f>INDEX(BO216:BT407,MATCH(CK224,BJ216:BJ407,0),MATCH(CP211,BO215:BT215,0))*CP210</f>
        <v>0</v>
      </c>
      <c r="CV224" s="4" t="str">
        <f t="shared" si="440"/>
        <v>SLV</v>
      </c>
      <c r="CY224" s="4">
        <f t="shared" si="441"/>
        <v>9</v>
      </c>
      <c r="CZ224" s="4" t="str">
        <f t="shared" si="442"/>
        <v>28_Slv 5</v>
      </c>
      <c r="DA224" s="4">
        <f t="shared" si="443"/>
        <v>9</v>
      </c>
      <c r="DB224" s="4" t="str">
        <f t="shared" si="444"/>
        <v>Plinto_01</v>
      </c>
      <c r="DC224" s="4">
        <f t="shared" si="445"/>
        <v>28</v>
      </c>
      <c r="DD224" s="4" t="str">
        <f t="shared" si="446"/>
        <v>Slv 5</v>
      </c>
      <c r="DE224" s="4">
        <f>BG216</f>
        <v>1003.5</v>
      </c>
      <c r="DF224" s="54">
        <f>BC216</f>
        <v>1.8</v>
      </c>
      <c r="DG224" s="54">
        <f>BD216</f>
        <v>11.9</v>
      </c>
      <c r="DH224" s="54">
        <f>BE216</f>
        <v>12</v>
      </c>
      <c r="DI224" s="54">
        <f>BF216</f>
        <v>41</v>
      </c>
      <c r="DJ224" s="85">
        <f>IF(DS224="SLU",BB225,BB226)</f>
        <v>1</v>
      </c>
      <c r="DK224" s="85">
        <f>IF(DS224="SLU",BB227,BB228)</f>
        <v>1</v>
      </c>
      <c r="DL224" s="85">
        <f>IF(DS224="SLU",BB229,BB230)</f>
        <v>1</v>
      </c>
      <c r="DM224" s="8">
        <f t="shared" si="447"/>
        <v>8870.35</v>
      </c>
      <c r="DN224" s="8">
        <f t="shared" si="448"/>
        <v>2.87</v>
      </c>
      <c r="DO224" s="8">
        <f t="shared" si="449"/>
        <v>51.036000000000001</v>
      </c>
      <c r="DP224" s="8">
        <f t="shared" si="450"/>
        <v>5.33</v>
      </c>
      <c r="DQ224" s="8">
        <f t="shared" si="451"/>
        <v>-113.256</v>
      </c>
      <c r="DR224" s="8">
        <f t="shared" si="452"/>
        <v>0</v>
      </c>
      <c r="DS224" s="4" t="str">
        <f t="shared" si="453"/>
        <v>SLV</v>
      </c>
      <c r="DV224" s="4">
        <f t="shared" si="454"/>
        <v>9</v>
      </c>
      <c r="DW224" s="4" t="str">
        <f t="shared" si="455"/>
        <v>28_Slv 5</v>
      </c>
      <c r="DX224" s="4">
        <f t="shared" si="456"/>
        <v>9</v>
      </c>
      <c r="DY224" s="4" t="str">
        <f t="shared" si="457"/>
        <v>Plinto_01</v>
      </c>
      <c r="DZ224" s="4">
        <f t="shared" si="458"/>
        <v>28</v>
      </c>
      <c r="EA224" s="4" t="str">
        <f t="shared" si="459"/>
        <v>Slv 5</v>
      </c>
      <c r="EB224" s="83">
        <f>DM224*BB231</f>
        <v>8870.35</v>
      </c>
      <c r="EC224" s="83">
        <f>DN224*BB231</f>
        <v>2.87</v>
      </c>
      <c r="ED224" s="83">
        <f>DO224*BB231</f>
        <v>51.036000000000001</v>
      </c>
      <c r="EE224" s="83">
        <f>DP224*BB231</f>
        <v>5.33</v>
      </c>
      <c r="EF224" s="83">
        <f>DQ224*BB231</f>
        <v>-113.256</v>
      </c>
      <c r="EG224" s="83">
        <f>DR224*BB231</f>
        <v>0</v>
      </c>
    </row>
    <row r="225" spans="7:139" ht="15.6" x14ac:dyDescent="0.45">
      <c r="I225" s="13" t="s">
        <v>13</v>
      </c>
      <c r="J225" s="52">
        <v>1.3</v>
      </c>
      <c r="K225" s="7"/>
      <c r="L225" s="7"/>
      <c r="M225" s="7"/>
      <c r="N225" s="7"/>
      <c r="O225" s="7"/>
      <c r="Q225" s="42">
        <v>10</v>
      </c>
      <c r="R225" s="82" t="str">
        <f>I216</f>
        <v>Plinto_01</v>
      </c>
      <c r="S225" s="42">
        <v>28</v>
      </c>
      <c r="T225" s="42" t="s">
        <v>98</v>
      </c>
      <c r="U225" s="42">
        <v>-6886.95</v>
      </c>
      <c r="V225" s="42">
        <v>5.33</v>
      </c>
      <c r="W225" s="42">
        <v>2.86</v>
      </c>
      <c r="X225" s="42">
        <v>0</v>
      </c>
      <c r="Y225" s="42">
        <v>-45.87</v>
      </c>
      <c r="Z225" s="42">
        <v>-122.44</v>
      </c>
      <c r="AB225" s="82" t="str">
        <f t="shared" si="460"/>
        <v>Slv 21</v>
      </c>
      <c r="AC225" s="42" t="s">
        <v>14</v>
      </c>
      <c r="AO225" s="36">
        <f t="shared" si="411"/>
        <v>10</v>
      </c>
      <c r="AP225" s="35" t="str">
        <f t="shared" si="412"/>
        <v>28_Slv 21</v>
      </c>
      <c r="AQ225" s="36">
        <f t="shared" si="413"/>
        <v>8870.35</v>
      </c>
      <c r="AR225" s="36">
        <f t="shared" si="414"/>
        <v>-2.86</v>
      </c>
      <c r="AS225" s="36">
        <f t="shared" si="415"/>
        <v>-51.018000000000001</v>
      </c>
      <c r="AT225" s="36">
        <f t="shared" si="416"/>
        <v>-5.33</v>
      </c>
      <c r="AU225" s="36">
        <f t="shared" si="417"/>
        <v>112.846</v>
      </c>
      <c r="AV225" s="36">
        <f t="shared" si="418"/>
        <v>0</v>
      </c>
      <c r="AW225" s="43">
        <f t="shared" si="461"/>
        <v>1</v>
      </c>
      <c r="BA225" s="13" t="s">
        <v>13</v>
      </c>
      <c r="BB225" s="12">
        <f t="shared" ref="BB225:BB231" si="464">J225</f>
        <v>1.3</v>
      </c>
      <c r="BC225" s="7"/>
      <c r="BD225" s="7"/>
      <c r="BE225" s="7"/>
      <c r="BI225" s="4">
        <f t="shared" si="462"/>
        <v>10</v>
      </c>
      <c r="BJ225" s="8" t="str">
        <f t="shared" si="420"/>
        <v>28_Slv 21</v>
      </c>
      <c r="BK225" s="11">
        <f t="shared" si="421"/>
        <v>10</v>
      </c>
      <c r="BL225" s="11" t="str">
        <f t="shared" si="422"/>
        <v>Plinto_01</v>
      </c>
      <c r="BM225" s="11">
        <f t="shared" si="423"/>
        <v>28</v>
      </c>
      <c r="BN225" s="11" t="str">
        <f t="shared" si="424"/>
        <v>Slv 21</v>
      </c>
      <c r="BO225" s="11">
        <f t="shared" si="425"/>
        <v>-6886.95</v>
      </c>
      <c r="BP225" s="11">
        <f t="shared" si="426"/>
        <v>5.33</v>
      </c>
      <c r="BQ225" s="11">
        <f t="shared" si="427"/>
        <v>2.86</v>
      </c>
      <c r="BR225" s="11">
        <f t="shared" si="428"/>
        <v>0</v>
      </c>
      <c r="BS225" s="11">
        <f t="shared" si="429"/>
        <v>-45.87</v>
      </c>
      <c r="BT225" s="11">
        <f t="shared" si="430"/>
        <v>-122.44</v>
      </c>
      <c r="BU225" s="10" t="str">
        <f t="shared" si="431"/>
        <v>SLV</v>
      </c>
      <c r="BW225" s="7" t="str">
        <f t="shared" si="432"/>
        <v>Slv 21</v>
      </c>
      <c r="BX225" s="7" t="str">
        <f t="shared" si="433"/>
        <v>SLV</v>
      </c>
      <c r="CA225" s="9" t="s">
        <v>12</v>
      </c>
      <c r="CB225" s="16" t="s">
        <v>11</v>
      </c>
      <c r="CC225" s="16" t="s">
        <v>10</v>
      </c>
      <c r="CD225" s="16" t="s">
        <v>9</v>
      </c>
      <c r="CE225" s="16" t="s">
        <v>8</v>
      </c>
      <c r="CF225" s="16" t="s">
        <v>7</v>
      </c>
      <c r="CG225" s="16" t="s">
        <v>6</v>
      </c>
      <c r="CJ225" s="4">
        <f t="shared" si="434"/>
        <v>10</v>
      </c>
      <c r="CK225" s="4" t="str">
        <f t="shared" si="435"/>
        <v>28_Slv 21</v>
      </c>
      <c r="CL225" s="4">
        <f t="shared" si="436"/>
        <v>10</v>
      </c>
      <c r="CM225" s="4" t="str">
        <f t="shared" si="437"/>
        <v>Plinto_01</v>
      </c>
      <c r="CN225" s="4">
        <f t="shared" si="438"/>
        <v>28</v>
      </c>
      <c r="CO225" s="4" t="str">
        <f t="shared" si="439"/>
        <v>Slv 21</v>
      </c>
      <c r="CP225" s="84">
        <f>INDEX(BO216:BT407,MATCH(CK225,BJ216:BJ407,0),MATCH(CK211,BO215:BT215,0))*CK210</f>
        <v>6886.95</v>
      </c>
      <c r="CQ225" s="84">
        <f>INDEX(BP216:BU407,MATCH(CL225,BK216:BK407,0),MATCH(CL211,BP215:BU215,0))*CL210</f>
        <v>-2.86</v>
      </c>
      <c r="CR225" s="84">
        <f>INDEX(BO216:BT407,MATCH(CK225,BJ216:$BJ407,0),MATCH(CM211,BO215:BT215,0))*CM210</f>
        <v>-45.87</v>
      </c>
      <c r="CS225" s="84">
        <f>INDEX(BO216:BT407,MATCH(CK225,BJ216:BJ407,0),MATCH(CN211,BO215:BT215,0))*CN210</f>
        <v>-5.33</v>
      </c>
      <c r="CT225" s="84">
        <f>INDEX(BO216:BT407,MATCH(CK225,BJ216:BJ407,0),MATCH(CO211,BO215:BT215,0))*CO210</f>
        <v>122.44</v>
      </c>
      <c r="CU225" s="84">
        <f>INDEX(BO216:BT407,MATCH(CK225,BJ216:BJ407,0),MATCH(CP211,BO215:BT215,0))*CP210</f>
        <v>0</v>
      </c>
      <c r="CV225" s="4" t="str">
        <f t="shared" si="440"/>
        <v>SLV</v>
      </c>
      <c r="CY225" s="4">
        <f t="shared" si="441"/>
        <v>10</v>
      </c>
      <c r="CZ225" s="4" t="str">
        <f t="shared" si="442"/>
        <v>28_Slv 21</v>
      </c>
      <c r="DA225" s="4">
        <f t="shared" si="443"/>
        <v>10</v>
      </c>
      <c r="DB225" s="4" t="str">
        <f t="shared" si="444"/>
        <v>Plinto_01</v>
      </c>
      <c r="DC225" s="4">
        <f t="shared" si="445"/>
        <v>28</v>
      </c>
      <c r="DD225" s="4" t="str">
        <f t="shared" si="446"/>
        <v>Slv 21</v>
      </c>
      <c r="DE225" s="4">
        <f>BG216</f>
        <v>1003.5</v>
      </c>
      <c r="DF225" s="54">
        <f>BC216</f>
        <v>1.8</v>
      </c>
      <c r="DG225" s="54">
        <f>BD216</f>
        <v>11.9</v>
      </c>
      <c r="DH225" s="54">
        <f>BE216</f>
        <v>12</v>
      </c>
      <c r="DI225" s="54">
        <f>BF216</f>
        <v>41</v>
      </c>
      <c r="DJ225" s="85">
        <f>IF(DS225="SLU",BB225,BB226)</f>
        <v>1</v>
      </c>
      <c r="DK225" s="85">
        <f>IF(DS225="SLU",BB227,BB228)</f>
        <v>1</v>
      </c>
      <c r="DL225" s="85">
        <f>IF(DS225="SLU",BB229,BB230)</f>
        <v>1</v>
      </c>
      <c r="DM225" s="8">
        <f t="shared" si="447"/>
        <v>8870.35</v>
      </c>
      <c r="DN225" s="8">
        <f t="shared" si="448"/>
        <v>-2.86</v>
      </c>
      <c r="DO225" s="8">
        <f t="shared" si="449"/>
        <v>-51.018000000000001</v>
      </c>
      <c r="DP225" s="8">
        <f t="shared" si="450"/>
        <v>-5.33</v>
      </c>
      <c r="DQ225" s="8">
        <f t="shared" si="451"/>
        <v>112.846</v>
      </c>
      <c r="DR225" s="8">
        <f t="shared" si="452"/>
        <v>0</v>
      </c>
      <c r="DS225" s="4" t="str">
        <f t="shared" si="453"/>
        <v>SLV</v>
      </c>
      <c r="DV225" s="4">
        <f t="shared" si="454"/>
        <v>10</v>
      </c>
      <c r="DW225" s="4" t="str">
        <f t="shared" si="455"/>
        <v>28_Slv 21</v>
      </c>
      <c r="DX225" s="4">
        <f t="shared" si="456"/>
        <v>10</v>
      </c>
      <c r="DY225" s="4" t="str">
        <f t="shared" si="457"/>
        <v>Plinto_01</v>
      </c>
      <c r="DZ225" s="4">
        <f t="shared" si="458"/>
        <v>28</v>
      </c>
      <c r="EA225" s="4" t="str">
        <f t="shared" si="459"/>
        <v>Slv 21</v>
      </c>
      <c r="EB225" s="83">
        <f>DM225*BB231</f>
        <v>8870.35</v>
      </c>
      <c r="EC225" s="83">
        <f>DN225*BB231</f>
        <v>-2.86</v>
      </c>
      <c r="ED225" s="83">
        <f>DO225*BB231</f>
        <v>-51.018000000000001</v>
      </c>
      <c r="EE225" s="83">
        <f>DP225*BB231</f>
        <v>-5.33</v>
      </c>
      <c r="EF225" s="83">
        <f>DQ225*BB231</f>
        <v>112.846</v>
      </c>
      <c r="EG225" s="83">
        <f>DR225*BB231</f>
        <v>0</v>
      </c>
    </row>
    <row r="226" spans="7:139" ht="15.6" x14ac:dyDescent="0.45">
      <c r="I226" s="13" t="s">
        <v>5</v>
      </c>
      <c r="J226" s="52">
        <v>1</v>
      </c>
      <c r="K226" s="7"/>
      <c r="L226" s="7"/>
      <c r="M226" s="7"/>
      <c r="N226" s="7"/>
      <c r="O226" s="7"/>
      <c r="Q226" s="42">
        <v>11</v>
      </c>
      <c r="R226" s="82" t="str">
        <f>I216</f>
        <v>Plinto_01</v>
      </c>
      <c r="S226" s="42">
        <v>28</v>
      </c>
      <c r="T226" s="42" t="s">
        <v>116</v>
      </c>
      <c r="U226" s="42">
        <v>-6886.95</v>
      </c>
      <c r="V226" s="42">
        <v>5.33</v>
      </c>
      <c r="W226" s="42">
        <v>2.86</v>
      </c>
      <c r="X226" s="42">
        <v>0</v>
      </c>
      <c r="Y226" s="42">
        <v>-45.87</v>
      </c>
      <c r="Z226" s="42">
        <v>-122.44</v>
      </c>
      <c r="AB226" s="82" t="str">
        <f t="shared" si="460"/>
        <v>Slv 22</v>
      </c>
      <c r="AC226" s="42" t="s">
        <v>14</v>
      </c>
      <c r="AO226" s="36">
        <f t="shared" si="411"/>
        <v>11</v>
      </c>
      <c r="AP226" s="35" t="str">
        <f t="shared" si="412"/>
        <v>28_Slv 22</v>
      </c>
      <c r="AQ226" s="36">
        <f t="shared" si="413"/>
        <v>8870.35</v>
      </c>
      <c r="AR226" s="36">
        <f t="shared" si="414"/>
        <v>-2.86</v>
      </c>
      <c r="AS226" s="36">
        <f t="shared" si="415"/>
        <v>-51.018000000000001</v>
      </c>
      <c r="AT226" s="36">
        <f t="shared" si="416"/>
        <v>-5.33</v>
      </c>
      <c r="AU226" s="36">
        <f t="shared" si="417"/>
        <v>112.846</v>
      </c>
      <c r="AV226" s="36">
        <f t="shared" si="418"/>
        <v>0</v>
      </c>
      <c r="AW226" s="43">
        <f t="shared" si="461"/>
        <v>1</v>
      </c>
      <c r="BA226" s="13" t="s">
        <v>5</v>
      </c>
      <c r="BB226" s="12">
        <f t="shared" si="464"/>
        <v>1</v>
      </c>
      <c r="BC226" s="7"/>
      <c r="BD226" s="7"/>
      <c r="BE226" s="7"/>
      <c r="BI226" s="4">
        <f t="shared" si="462"/>
        <v>11</v>
      </c>
      <c r="BJ226" s="8" t="str">
        <f t="shared" si="420"/>
        <v>28_Slv 22</v>
      </c>
      <c r="BK226" s="11">
        <f t="shared" si="421"/>
        <v>11</v>
      </c>
      <c r="BL226" s="11" t="str">
        <f t="shared" si="422"/>
        <v>Plinto_01</v>
      </c>
      <c r="BM226" s="11">
        <f t="shared" si="423"/>
        <v>28</v>
      </c>
      <c r="BN226" s="11" t="str">
        <f t="shared" si="424"/>
        <v>Slv 22</v>
      </c>
      <c r="BO226" s="11">
        <f t="shared" si="425"/>
        <v>-6886.95</v>
      </c>
      <c r="BP226" s="11">
        <f t="shared" si="426"/>
        <v>5.33</v>
      </c>
      <c r="BQ226" s="11">
        <f t="shared" si="427"/>
        <v>2.86</v>
      </c>
      <c r="BR226" s="11">
        <f t="shared" si="428"/>
        <v>0</v>
      </c>
      <c r="BS226" s="11">
        <f t="shared" si="429"/>
        <v>-45.87</v>
      </c>
      <c r="BT226" s="11">
        <f t="shared" si="430"/>
        <v>-122.44</v>
      </c>
      <c r="BU226" s="10" t="str">
        <f t="shared" si="431"/>
        <v>SLV</v>
      </c>
      <c r="BW226" s="7" t="str">
        <f t="shared" si="432"/>
        <v>Slv 22</v>
      </c>
      <c r="BX226" s="7" t="str">
        <f t="shared" si="433"/>
        <v>SLV</v>
      </c>
      <c r="CA226" s="9"/>
      <c r="CB226" s="84">
        <f>IF(BJ210="GSA",CB215,IF(BJ210="MIDAS",CB220))</f>
        <v>-1</v>
      </c>
      <c r="CC226" s="84">
        <f>IF(BJ210="GSA",CC215,IF(BJ210="MIDAS",CC220))</f>
        <v>-1</v>
      </c>
      <c r="CD226" s="84">
        <f>IF(BJ210="GSA",CD215,IF(BJ210="MIDAS",CD220))</f>
        <v>1</v>
      </c>
      <c r="CE226" s="84">
        <f>IF(BJ210="GSA",CE215,IF(BJ210="MIDAS",CE220))</f>
        <v>-1</v>
      </c>
      <c r="CF226" s="84">
        <f>IF(BJ210="GSA",CF215,IF(BJ210="MIDAS",CF220))</f>
        <v>-1</v>
      </c>
      <c r="CG226" s="84">
        <f>IF(BJ210="GSA",CG215,IF(BJ210="MIDAS",CG220))</f>
        <v>-1</v>
      </c>
      <c r="CJ226" s="4">
        <f t="shared" si="434"/>
        <v>11</v>
      </c>
      <c r="CK226" s="4" t="str">
        <f t="shared" si="435"/>
        <v>28_Slv 22</v>
      </c>
      <c r="CL226" s="4">
        <f t="shared" si="436"/>
        <v>11</v>
      </c>
      <c r="CM226" s="4" t="str">
        <f t="shared" si="437"/>
        <v>Plinto_01</v>
      </c>
      <c r="CN226" s="4">
        <f t="shared" si="438"/>
        <v>28</v>
      </c>
      <c r="CO226" s="4" t="str">
        <f t="shared" si="439"/>
        <v>Slv 22</v>
      </c>
      <c r="CP226" s="84">
        <f>INDEX(BO216:BT407,MATCH(CK226,BJ216:BJ407,0),MATCH(CK211,BO215:BT215,0))*CK210</f>
        <v>6886.95</v>
      </c>
      <c r="CQ226" s="84">
        <f>INDEX(BP216:BU407,MATCH(CL226,BK216:BK407,0),MATCH(CL211,BP215:BU215,0))*CL210</f>
        <v>-2.86</v>
      </c>
      <c r="CR226" s="84">
        <f>INDEX(BO216:BT407,MATCH(CK226,BJ216:$BJ407,0),MATCH(CM211,BO215:BT215,0))*CM210</f>
        <v>-45.87</v>
      </c>
      <c r="CS226" s="84">
        <f>INDEX(BO216:BT407,MATCH(CK226,BJ216:BJ407,0),MATCH(CN211,BO215:BT215,0))*CN210</f>
        <v>-5.33</v>
      </c>
      <c r="CT226" s="84">
        <f>INDEX(BO216:BT407,MATCH(CK226,BJ216:BJ407,0),MATCH(CO211,BO215:BT215,0))*CO210</f>
        <v>122.44</v>
      </c>
      <c r="CU226" s="84">
        <f>INDEX(BO216:BT407,MATCH(CK226,BJ216:BJ407,0),MATCH(CP211,BO215:BT215,0))*CP210</f>
        <v>0</v>
      </c>
      <c r="CV226" s="4" t="str">
        <f t="shared" si="440"/>
        <v>SLV</v>
      </c>
      <c r="CY226" s="4">
        <f t="shared" si="441"/>
        <v>11</v>
      </c>
      <c r="CZ226" s="4" t="str">
        <f t="shared" si="442"/>
        <v>28_Slv 22</v>
      </c>
      <c r="DA226" s="4">
        <f t="shared" si="443"/>
        <v>11</v>
      </c>
      <c r="DB226" s="4" t="str">
        <f t="shared" si="444"/>
        <v>Plinto_01</v>
      </c>
      <c r="DC226" s="4">
        <f t="shared" si="445"/>
        <v>28</v>
      </c>
      <c r="DD226" s="4" t="str">
        <f t="shared" si="446"/>
        <v>Slv 22</v>
      </c>
      <c r="DE226" s="4">
        <f>BG216</f>
        <v>1003.5</v>
      </c>
      <c r="DF226" s="54">
        <f>BC216</f>
        <v>1.8</v>
      </c>
      <c r="DG226" s="54">
        <f>BD216</f>
        <v>11.9</v>
      </c>
      <c r="DH226" s="54">
        <f>BE216</f>
        <v>12</v>
      </c>
      <c r="DI226" s="54">
        <f>BF216</f>
        <v>41</v>
      </c>
      <c r="DJ226" s="85">
        <f>IF(DS226="SLU",BB225,BB226)</f>
        <v>1</v>
      </c>
      <c r="DK226" s="85">
        <f>IF(DS226="SLU",BB227,BB228)</f>
        <v>1</v>
      </c>
      <c r="DL226" s="85">
        <f>IF(DS226="SLU",BB229,BB230)</f>
        <v>1</v>
      </c>
      <c r="DM226" s="8">
        <f t="shared" si="447"/>
        <v>8870.35</v>
      </c>
      <c r="DN226" s="8">
        <f t="shared" si="448"/>
        <v>-2.86</v>
      </c>
      <c r="DO226" s="8">
        <f t="shared" si="449"/>
        <v>-51.018000000000001</v>
      </c>
      <c r="DP226" s="8">
        <f t="shared" si="450"/>
        <v>-5.33</v>
      </c>
      <c r="DQ226" s="8">
        <f t="shared" si="451"/>
        <v>112.846</v>
      </c>
      <c r="DR226" s="8">
        <f t="shared" si="452"/>
        <v>0</v>
      </c>
      <c r="DS226" s="4" t="str">
        <f t="shared" si="453"/>
        <v>SLV</v>
      </c>
      <c r="DV226" s="4">
        <f t="shared" si="454"/>
        <v>11</v>
      </c>
      <c r="DW226" s="4" t="str">
        <f t="shared" si="455"/>
        <v>28_Slv 22</v>
      </c>
      <c r="DX226" s="4">
        <f t="shared" si="456"/>
        <v>11</v>
      </c>
      <c r="DY226" s="4" t="str">
        <f t="shared" si="457"/>
        <v>Plinto_01</v>
      </c>
      <c r="DZ226" s="4">
        <f t="shared" si="458"/>
        <v>28</v>
      </c>
      <c r="EA226" s="4" t="str">
        <f t="shared" si="459"/>
        <v>Slv 22</v>
      </c>
      <c r="EB226" s="83">
        <f>DM226*BB231</f>
        <v>8870.35</v>
      </c>
      <c r="EC226" s="83">
        <f>DN226*BB231</f>
        <v>-2.86</v>
      </c>
      <c r="ED226" s="83">
        <f>DO226*BB231</f>
        <v>-51.018000000000001</v>
      </c>
      <c r="EE226" s="83">
        <f>DP226*BB231</f>
        <v>-5.33</v>
      </c>
      <c r="EF226" s="83">
        <f>DQ226*BB231</f>
        <v>112.846</v>
      </c>
      <c r="EG226" s="83">
        <f>DR226*BB231</f>
        <v>0</v>
      </c>
    </row>
    <row r="227" spans="7:139" ht="15.6" x14ac:dyDescent="0.45">
      <c r="I227" s="13" t="s">
        <v>97</v>
      </c>
      <c r="J227" s="53">
        <v>1.3</v>
      </c>
      <c r="K227" s="7"/>
      <c r="L227" s="7"/>
      <c r="M227" s="7"/>
      <c r="N227" s="7"/>
      <c r="O227" s="7"/>
      <c r="Q227" s="42">
        <v>12</v>
      </c>
      <c r="R227" s="82" t="str">
        <f>I216</f>
        <v>Plinto_01</v>
      </c>
      <c r="S227" s="42">
        <v>28</v>
      </c>
      <c r="T227" s="42" t="s">
        <v>117</v>
      </c>
      <c r="U227" s="42">
        <v>-6886.95</v>
      </c>
      <c r="V227" s="42">
        <v>5.33</v>
      </c>
      <c r="W227" s="42">
        <v>2.86</v>
      </c>
      <c r="X227" s="42">
        <v>0</v>
      </c>
      <c r="Y227" s="42">
        <v>-45.87</v>
      </c>
      <c r="Z227" s="42">
        <v>-122.44</v>
      </c>
      <c r="AB227" s="82" t="str">
        <f t="shared" si="460"/>
        <v>Slv 23</v>
      </c>
      <c r="AC227" s="42" t="s">
        <v>14</v>
      </c>
      <c r="AO227" s="36">
        <f t="shared" si="411"/>
        <v>12</v>
      </c>
      <c r="AP227" s="35" t="str">
        <f t="shared" si="412"/>
        <v>28_Slv 23</v>
      </c>
      <c r="AQ227" s="36">
        <f t="shared" si="413"/>
        <v>8870.35</v>
      </c>
      <c r="AR227" s="36">
        <f t="shared" si="414"/>
        <v>-2.86</v>
      </c>
      <c r="AS227" s="36">
        <f t="shared" si="415"/>
        <v>-51.018000000000001</v>
      </c>
      <c r="AT227" s="36">
        <f t="shared" si="416"/>
        <v>-5.33</v>
      </c>
      <c r="AU227" s="36">
        <f t="shared" si="417"/>
        <v>112.846</v>
      </c>
      <c r="AV227" s="36">
        <f t="shared" si="418"/>
        <v>0</v>
      </c>
      <c r="AW227" s="43">
        <f t="shared" si="461"/>
        <v>1</v>
      </c>
      <c r="BA227" s="13" t="s">
        <v>97</v>
      </c>
      <c r="BB227" s="12">
        <f t="shared" si="464"/>
        <v>1.3</v>
      </c>
      <c r="BC227" s="7"/>
      <c r="BD227" s="7"/>
      <c r="BE227" s="7"/>
      <c r="BI227" s="4">
        <f t="shared" si="462"/>
        <v>12</v>
      </c>
      <c r="BJ227" s="8" t="str">
        <f t="shared" si="420"/>
        <v>28_Slv 23</v>
      </c>
      <c r="BK227" s="11">
        <f t="shared" si="421"/>
        <v>12</v>
      </c>
      <c r="BL227" s="11" t="str">
        <f t="shared" si="422"/>
        <v>Plinto_01</v>
      </c>
      <c r="BM227" s="11">
        <f t="shared" si="423"/>
        <v>28</v>
      </c>
      <c r="BN227" s="11" t="str">
        <f t="shared" si="424"/>
        <v>Slv 23</v>
      </c>
      <c r="BO227" s="11">
        <f t="shared" si="425"/>
        <v>-6886.95</v>
      </c>
      <c r="BP227" s="11">
        <f t="shared" si="426"/>
        <v>5.33</v>
      </c>
      <c r="BQ227" s="11">
        <f t="shared" si="427"/>
        <v>2.86</v>
      </c>
      <c r="BR227" s="11">
        <f t="shared" si="428"/>
        <v>0</v>
      </c>
      <c r="BS227" s="11">
        <f t="shared" si="429"/>
        <v>-45.87</v>
      </c>
      <c r="BT227" s="11">
        <f t="shared" si="430"/>
        <v>-122.44</v>
      </c>
      <c r="BU227" s="10" t="str">
        <f t="shared" si="431"/>
        <v>SLV</v>
      </c>
      <c r="BW227" s="7" t="str">
        <f t="shared" si="432"/>
        <v>Slv 23</v>
      </c>
      <c r="BX227" s="7" t="str">
        <f t="shared" si="433"/>
        <v>SLV</v>
      </c>
      <c r="CA227" s="9" t="s">
        <v>3</v>
      </c>
      <c r="CB227" s="84" t="str">
        <f>IF(BJ210="GSA",CB216,IF(BJ210="MIDAS",CB221))</f>
        <v>Fx</v>
      </c>
      <c r="CC227" s="84" t="str">
        <f>IF(BJ210="GSA",CC216,IF(BJ210="MIDAS",CC221))</f>
        <v>Fz</v>
      </c>
      <c r="CD227" s="84" t="str">
        <f>IF(BJ210="GSA",CD216,IF(BJ210="MIDAS",CD221))</f>
        <v>Myy</v>
      </c>
      <c r="CE227" s="84" t="str">
        <f>IF(BJ210="GSA",CE216,IF(BJ210="MIDAS",CE221))</f>
        <v>Fy</v>
      </c>
      <c r="CF227" s="84" t="str">
        <f>IF(BJ210="GSA",CF216,IF(BJ210="MIDAS",CF221))</f>
        <v>Mzz</v>
      </c>
      <c r="CG227" s="84" t="str">
        <f>IF(BJ210="GSA",CG216,IF(BJ210="MIDAS",CG221))</f>
        <v>Mxx</v>
      </c>
      <c r="CJ227" s="4">
        <f t="shared" si="434"/>
        <v>12</v>
      </c>
      <c r="CK227" s="4" t="str">
        <f t="shared" si="435"/>
        <v>28_Slv 23</v>
      </c>
      <c r="CL227" s="4">
        <f t="shared" si="436"/>
        <v>12</v>
      </c>
      <c r="CM227" s="4" t="str">
        <f t="shared" si="437"/>
        <v>Plinto_01</v>
      </c>
      <c r="CN227" s="4">
        <f t="shared" si="438"/>
        <v>28</v>
      </c>
      <c r="CO227" s="4" t="str">
        <f t="shared" si="439"/>
        <v>Slv 23</v>
      </c>
      <c r="CP227" s="84">
        <f>INDEX(BO216:BT407,MATCH(CK227,BJ216:BJ407,0),MATCH(CK211,BO215:BT215,0))*CK210</f>
        <v>6886.95</v>
      </c>
      <c r="CQ227" s="84">
        <f>INDEX(BP216:BU407,MATCH(CL227,BK216:BK407,0),MATCH(CL211,BP215:BU215,0))*CL210</f>
        <v>-2.86</v>
      </c>
      <c r="CR227" s="84">
        <f>INDEX(BO216:BT407,MATCH(CK227,BJ216:$BJ407,0),MATCH(CM211,BO215:BT215,0))*CM210</f>
        <v>-45.87</v>
      </c>
      <c r="CS227" s="84">
        <f>INDEX(BO216:BT407,MATCH(CK227,BJ216:BJ407,0),MATCH(CN211,BO215:BT215,0))*CN210</f>
        <v>-5.33</v>
      </c>
      <c r="CT227" s="84">
        <f>INDEX(BO216:BT407,MATCH(CK227,BJ216:BJ407,0),MATCH(CO211,BO215:BT215,0))*CO210</f>
        <v>122.44</v>
      </c>
      <c r="CU227" s="84">
        <f>INDEX(BO216:BT407,MATCH(CK227,BJ216:BJ407,0),MATCH(CP211,BO215:BT215,0))*CP210</f>
        <v>0</v>
      </c>
      <c r="CV227" s="4" t="str">
        <f t="shared" si="440"/>
        <v>SLV</v>
      </c>
      <c r="CY227" s="4">
        <f t="shared" si="441"/>
        <v>12</v>
      </c>
      <c r="CZ227" s="4" t="str">
        <f t="shared" si="442"/>
        <v>28_Slv 23</v>
      </c>
      <c r="DA227" s="4">
        <f t="shared" si="443"/>
        <v>12</v>
      </c>
      <c r="DB227" s="4" t="str">
        <f t="shared" si="444"/>
        <v>Plinto_01</v>
      </c>
      <c r="DC227" s="4">
        <f t="shared" si="445"/>
        <v>28</v>
      </c>
      <c r="DD227" s="4" t="str">
        <f t="shared" si="446"/>
        <v>Slv 23</v>
      </c>
      <c r="DE227" s="4">
        <f>BG216</f>
        <v>1003.5</v>
      </c>
      <c r="DF227" s="54">
        <f>BC216</f>
        <v>1.8</v>
      </c>
      <c r="DG227" s="54">
        <f>BD216</f>
        <v>11.9</v>
      </c>
      <c r="DH227" s="54">
        <f>BE216</f>
        <v>12</v>
      </c>
      <c r="DI227" s="54">
        <f>BF216</f>
        <v>41</v>
      </c>
      <c r="DJ227" s="85">
        <f>IF(DS227="SLU",BB225,BB226)</f>
        <v>1</v>
      </c>
      <c r="DK227" s="85">
        <f>IF(DS227="SLU",BB227,BB228)</f>
        <v>1</v>
      </c>
      <c r="DL227" s="85">
        <f>IF(DS227="SLU",BB229,BB230)</f>
        <v>1</v>
      </c>
      <c r="DM227" s="8">
        <f t="shared" si="447"/>
        <v>8870.35</v>
      </c>
      <c r="DN227" s="8">
        <f t="shared" si="448"/>
        <v>-2.86</v>
      </c>
      <c r="DO227" s="8">
        <f t="shared" si="449"/>
        <v>-51.018000000000001</v>
      </c>
      <c r="DP227" s="8">
        <f t="shared" si="450"/>
        <v>-5.33</v>
      </c>
      <c r="DQ227" s="8">
        <f t="shared" si="451"/>
        <v>112.846</v>
      </c>
      <c r="DR227" s="8">
        <f t="shared" si="452"/>
        <v>0</v>
      </c>
      <c r="DS227" s="4" t="str">
        <f t="shared" si="453"/>
        <v>SLV</v>
      </c>
      <c r="DV227" s="4">
        <f t="shared" si="454"/>
        <v>12</v>
      </c>
      <c r="DW227" s="4" t="str">
        <f t="shared" si="455"/>
        <v>28_Slv 23</v>
      </c>
      <c r="DX227" s="4">
        <f t="shared" si="456"/>
        <v>12</v>
      </c>
      <c r="DY227" s="4" t="str">
        <f t="shared" si="457"/>
        <v>Plinto_01</v>
      </c>
      <c r="DZ227" s="4">
        <f t="shared" si="458"/>
        <v>28</v>
      </c>
      <c r="EA227" s="4" t="str">
        <f t="shared" si="459"/>
        <v>Slv 23</v>
      </c>
      <c r="EB227" s="83">
        <f>DM227*BB231</f>
        <v>8870.35</v>
      </c>
      <c r="EC227" s="83">
        <f>DN227*BB231</f>
        <v>-2.86</v>
      </c>
      <c r="ED227" s="83">
        <f>DO227*BB231</f>
        <v>-51.018000000000001</v>
      </c>
      <c r="EE227" s="83">
        <f>DP227*BB231</f>
        <v>-5.33</v>
      </c>
      <c r="EF227" s="83">
        <f>DQ227*BB231</f>
        <v>112.846</v>
      </c>
      <c r="EG227" s="83">
        <f>DR227*BB231</f>
        <v>0</v>
      </c>
    </row>
    <row r="228" spans="7:139" x14ac:dyDescent="0.45">
      <c r="I228" s="13" t="s">
        <v>96</v>
      </c>
      <c r="J228" s="52">
        <v>1</v>
      </c>
      <c r="K228" s="7"/>
      <c r="L228" s="7"/>
      <c r="M228" s="7"/>
      <c r="N228" s="7"/>
      <c r="O228" s="7"/>
      <c r="AE228" s="4"/>
      <c r="BA228" s="13" t="s">
        <v>96</v>
      </c>
      <c r="BB228" s="12">
        <f t="shared" si="464"/>
        <v>1</v>
      </c>
      <c r="BC228" s="7"/>
      <c r="BD228" s="7"/>
      <c r="BE228" s="7"/>
      <c r="BU228" s="4"/>
      <c r="BZ228" s="4"/>
    </row>
    <row r="229" spans="7:139" x14ac:dyDescent="0.45">
      <c r="I229" s="13" t="s">
        <v>95</v>
      </c>
      <c r="J229" s="52">
        <v>1.5</v>
      </c>
      <c r="K229" s="7"/>
      <c r="L229" s="7"/>
      <c r="M229" s="7"/>
      <c r="N229" s="7"/>
      <c r="O229" s="7"/>
      <c r="AE229" s="4"/>
      <c r="BA229" s="13" t="s">
        <v>95</v>
      </c>
      <c r="BB229" s="12">
        <f t="shared" si="464"/>
        <v>1.5</v>
      </c>
      <c r="BC229" s="7"/>
      <c r="BD229" s="7"/>
      <c r="BE229" s="7"/>
      <c r="BU229" s="4"/>
      <c r="BZ229" s="4"/>
    </row>
    <row r="230" spans="7:139" x14ac:dyDescent="0.45">
      <c r="I230" s="13" t="s">
        <v>94</v>
      </c>
      <c r="J230" s="52">
        <v>1</v>
      </c>
      <c r="K230" s="7"/>
      <c r="L230" s="7"/>
      <c r="M230" s="7"/>
      <c r="N230" s="7"/>
      <c r="O230" s="7"/>
      <c r="AE230" s="4"/>
      <c r="AR230" s="35"/>
      <c r="BA230" s="13" t="s">
        <v>94</v>
      </c>
      <c r="BB230" s="12">
        <f t="shared" si="464"/>
        <v>1</v>
      </c>
      <c r="BC230" s="7"/>
      <c r="BD230" s="7"/>
      <c r="BE230" s="7"/>
      <c r="BU230" s="4"/>
      <c r="BZ230" s="4"/>
    </row>
    <row r="231" spans="7:139" x14ac:dyDescent="0.45">
      <c r="I231" s="13" t="s">
        <v>165</v>
      </c>
      <c r="J231" s="52">
        <v>1</v>
      </c>
      <c r="K231" s="7"/>
      <c r="L231" s="7"/>
      <c r="M231" s="7"/>
      <c r="N231" s="7"/>
      <c r="O231" s="7"/>
      <c r="AE231" s="4"/>
      <c r="BA231" s="13" t="s">
        <v>165</v>
      </c>
      <c r="BB231" s="12">
        <f t="shared" si="464"/>
        <v>1</v>
      </c>
      <c r="BC231" s="7"/>
      <c r="BD231" s="7"/>
      <c r="BE231" s="7"/>
      <c r="BU231" s="4"/>
      <c r="BZ231" s="4"/>
    </row>
    <row r="232" spans="7:139" x14ac:dyDescent="0.45">
      <c r="I232" s="7"/>
      <c r="J232" s="7"/>
      <c r="K232" s="7"/>
      <c r="L232" s="7"/>
      <c r="M232" s="7"/>
      <c r="N232" s="7"/>
      <c r="O232" s="7"/>
      <c r="AE232" s="4"/>
      <c r="BA232" s="7"/>
      <c r="BB232" s="7"/>
      <c r="BC232" s="7"/>
      <c r="BD232" s="7"/>
      <c r="BE232" s="7"/>
      <c r="BU232" s="4"/>
      <c r="BZ232" s="4"/>
    </row>
    <row r="233" spans="7:139" x14ac:dyDescent="0.45">
      <c r="I233" s="7"/>
      <c r="J233" s="7"/>
      <c r="K233" s="7"/>
      <c r="L233" s="7"/>
      <c r="M233" s="7"/>
      <c r="N233" s="7"/>
      <c r="O233" s="7"/>
      <c r="AE233" s="4"/>
      <c r="BA233" s="7"/>
      <c r="BB233" s="7"/>
      <c r="BC233" s="7"/>
      <c r="BD233" s="7"/>
      <c r="BE233" s="7"/>
      <c r="BU233" s="4"/>
      <c r="BZ233" s="4"/>
    </row>
    <row r="234" spans="7:139" x14ac:dyDescent="0.45">
      <c r="I234" s="7"/>
      <c r="J234" s="7"/>
      <c r="K234" s="7"/>
      <c r="L234" s="7"/>
      <c r="M234" s="7"/>
      <c r="N234" s="7"/>
      <c r="O234" s="7"/>
      <c r="AE234" s="4"/>
      <c r="BA234" s="7"/>
      <c r="BB234" s="7"/>
      <c r="BC234" s="7"/>
      <c r="BD234" s="7"/>
      <c r="BE234" s="7"/>
      <c r="BU234" s="4"/>
      <c r="BZ234" s="4"/>
    </row>
    <row r="235" spans="7:139" x14ac:dyDescent="0.45">
      <c r="I235" s="70" t="s">
        <v>176</v>
      </c>
      <c r="J235" s="52">
        <v>1</v>
      </c>
      <c r="K235" s="7"/>
      <c r="L235" s="7"/>
      <c r="M235" s="7"/>
      <c r="N235" s="7"/>
      <c r="O235" s="7"/>
      <c r="AE235" s="4"/>
      <c r="BA235" s="7"/>
      <c r="BB235" s="7"/>
      <c r="BC235" s="7"/>
      <c r="BD235" s="7"/>
      <c r="BE235" s="7"/>
      <c r="BU235" s="4"/>
      <c r="BZ235" s="4"/>
    </row>
    <row r="236" spans="7:139" x14ac:dyDescent="0.45">
      <c r="I236" s="7"/>
      <c r="J236" s="7"/>
      <c r="K236" s="7"/>
      <c r="L236" s="7"/>
      <c r="M236" s="7"/>
      <c r="N236" s="7"/>
      <c r="O236" s="7"/>
      <c r="AE236" s="4"/>
      <c r="BA236" s="7"/>
      <c r="BB236" s="7"/>
      <c r="BC236" s="7"/>
      <c r="BD236" s="7"/>
      <c r="BE236" s="7"/>
      <c r="BU236" s="4"/>
      <c r="BZ236" s="4"/>
    </row>
    <row r="237" spans="7:139" x14ac:dyDescent="0.45">
      <c r="L237" s="7"/>
      <c r="M237" s="7"/>
      <c r="N237" s="7"/>
      <c r="O237" s="7"/>
      <c r="AE237" s="4"/>
      <c r="BA237" s="7"/>
      <c r="BB237" s="7"/>
      <c r="BC237" s="7"/>
      <c r="BD237" s="7"/>
      <c r="BE237" s="7"/>
      <c r="BU237" s="4"/>
      <c r="BZ237" s="4"/>
    </row>
    <row r="238" spans="7:139" x14ac:dyDescent="0.45">
      <c r="G238" s="75"/>
      <c r="H238" s="71"/>
      <c r="I238" s="71"/>
      <c r="J238" s="71"/>
      <c r="K238" s="71"/>
      <c r="L238" s="72"/>
      <c r="M238" s="72"/>
      <c r="N238" s="72"/>
      <c r="O238" s="72"/>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3"/>
      <c r="AN238" s="74"/>
      <c r="AO238" s="71"/>
      <c r="AP238" s="71"/>
      <c r="AQ238" s="71"/>
      <c r="AR238" s="71"/>
      <c r="AS238" s="71"/>
      <c r="AT238" s="71"/>
      <c r="AU238" s="71"/>
      <c r="AV238" s="71"/>
      <c r="AW238" s="71"/>
      <c r="AX238" s="74"/>
      <c r="AY238" s="75"/>
      <c r="AZ238" s="71"/>
      <c r="BA238" s="72"/>
      <c r="BB238" s="72"/>
      <c r="BC238" s="72"/>
      <c r="BD238" s="72"/>
      <c r="BE238" s="72"/>
      <c r="BF238" s="74"/>
      <c r="BG238" s="71"/>
      <c r="BH238" s="71"/>
      <c r="BI238" s="71"/>
      <c r="BJ238" s="71"/>
      <c r="BK238" s="71"/>
      <c r="BL238" s="71"/>
      <c r="BM238" s="71"/>
      <c r="BN238" s="71"/>
      <c r="BO238" s="71"/>
      <c r="BP238" s="71"/>
      <c r="BQ238" s="71"/>
      <c r="BR238" s="71"/>
      <c r="BS238" s="71"/>
      <c r="BT238" s="71"/>
      <c r="BU238" s="71"/>
      <c r="BV238" s="74"/>
      <c r="BW238" s="71"/>
      <c r="BX238" s="71"/>
      <c r="BY238" s="71"/>
      <c r="BZ238" s="71"/>
      <c r="CA238" s="71"/>
      <c r="CB238" s="71"/>
      <c r="CC238" s="71"/>
      <c r="CD238" s="71"/>
      <c r="CE238" s="71"/>
      <c r="CF238" s="71"/>
      <c r="CG238" s="71"/>
      <c r="CH238" s="73"/>
      <c r="CI238" s="71"/>
      <c r="CJ238" s="71"/>
      <c r="CK238" s="71"/>
      <c r="CL238" s="71"/>
      <c r="CM238" s="71"/>
      <c r="CN238" s="71"/>
      <c r="CO238" s="71"/>
      <c r="CP238" s="71"/>
      <c r="CQ238" s="71"/>
      <c r="CR238" s="71"/>
      <c r="CS238" s="71"/>
      <c r="CT238" s="71"/>
      <c r="CU238" s="71"/>
      <c r="CV238" s="71"/>
      <c r="CW238" s="76"/>
      <c r="CX238" s="71"/>
      <c r="CY238" s="71"/>
      <c r="CZ238" s="71"/>
      <c r="DA238" s="71"/>
      <c r="DB238" s="71"/>
      <c r="DC238" s="71"/>
      <c r="DD238" s="71"/>
      <c r="DE238" s="71"/>
      <c r="DF238" s="71"/>
      <c r="DG238" s="71"/>
      <c r="DH238" s="71"/>
      <c r="DI238" s="71"/>
      <c r="DJ238" s="71"/>
      <c r="DK238" s="71"/>
      <c r="DL238" s="71"/>
      <c r="DM238" s="71"/>
      <c r="DN238" s="71"/>
      <c r="DO238" s="71"/>
      <c r="DP238" s="71"/>
      <c r="DQ238" s="71"/>
      <c r="DR238" s="71"/>
      <c r="DS238" s="71"/>
      <c r="DT238" s="76"/>
      <c r="DU238" s="71"/>
      <c r="DV238" s="71"/>
      <c r="DW238" s="71"/>
      <c r="DX238" s="71"/>
      <c r="DY238" s="71"/>
      <c r="DZ238" s="71"/>
      <c r="EA238" s="71"/>
      <c r="EB238" s="71"/>
      <c r="EC238" s="71"/>
      <c r="ED238" s="71"/>
      <c r="EE238" s="71"/>
      <c r="EF238" s="71"/>
      <c r="EG238" s="71"/>
      <c r="EH238" s="71"/>
      <c r="EI238" s="75"/>
    </row>
    <row r="239" spans="7:139" x14ac:dyDescent="0.45">
      <c r="G239" s="77" t="s">
        <v>195</v>
      </c>
      <c r="I239" s="26"/>
      <c r="T239" s="26"/>
      <c r="BA239" s="26"/>
      <c r="BN239" s="26"/>
    </row>
    <row r="240" spans="7:139" x14ac:dyDescent="0.45">
      <c r="I240" s="17" t="s">
        <v>177</v>
      </c>
      <c r="AO240" s="17" t="s">
        <v>175</v>
      </c>
      <c r="BA240" s="17" t="s">
        <v>173</v>
      </c>
      <c r="CJ240" s="17" t="s">
        <v>171</v>
      </c>
      <c r="CY240" s="17" t="s">
        <v>172</v>
      </c>
      <c r="DV240" s="17" t="s">
        <v>174</v>
      </c>
    </row>
    <row r="241" spans="9:137" x14ac:dyDescent="0.45">
      <c r="CW241" s="28"/>
      <c r="DT241" s="28"/>
    </row>
    <row r="242" spans="9:137" x14ac:dyDescent="0.45">
      <c r="I242" s="17" t="s">
        <v>157</v>
      </c>
      <c r="Q242" s="17" t="s">
        <v>162</v>
      </c>
      <c r="AB242" s="17" t="s">
        <v>166</v>
      </c>
      <c r="AF242" s="17" t="s">
        <v>168</v>
      </c>
      <c r="AG242" s="18"/>
      <c r="AH242" s="18"/>
      <c r="AI242" s="18"/>
      <c r="AJ242" s="18"/>
      <c r="AP242"/>
      <c r="AQ242"/>
      <c r="AR242"/>
      <c r="BA242" s="17" t="s">
        <v>179</v>
      </c>
      <c r="BI242" s="17" t="s">
        <v>181</v>
      </c>
      <c r="BW242" s="17" t="s">
        <v>166</v>
      </c>
      <c r="CA242" s="17" t="s">
        <v>183</v>
      </c>
      <c r="CB242" s="18"/>
      <c r="CC242" s="18"/>
      <c r="CD242" s="18"/>
      <c r="CE242" s="18"/>
      <c r="CJ242" s="17" t="s">
        <v>184</v>
      </c>
      <c r="CW242" s="28"/>
      <c r="DT242" s="28"/>
    </row>
    <row r="243" spans="9:137" x14ac:dyDescent="0.45">
      <c r="I243" s="18"/>
      <c r="P243" s="27"/>
      <c r="R243" s="27"/>
      <c r="BA243" s="18"/>
      <c r="BH243" s="27"/>
      <c r="BI243" s="18"/>
      <c r="CJ243" s="4" t="s">
        <v>12</v>
      </c>
      <c r="CK243" s="16" t="s">
        <v>11</v>
      </c>
      <c r="CL243" s="16" t="s">
        <v>10</v>
      </c>
      <c r="CM243" s="16" t="s">
        <v>9</v>
      </c>
      <c r="CN243" s="16" t="s">
        <v>8</v>
      </c>
      <c r="CO243" s="16" t="s">
        <v>7</v>
      </c>
      <c r="CP243" s="16" t="s">
        <v>6</v>
      </c>
    </row>
    <row r="244" spans="9:137" x14ac:dyDescent="0.45">
      <c r="I244" s="17" t="s">
        <v>158</v>
      </c>
      <c r="Q244" s="17" t="s">
        <v>182</v>
      </c>
      <c r="R244" s="42" t="s">
        <v>113</v>
      </c>
      <c r="BA244" s="17" t="s">
        <v>42</v>
      </c>
      <c r="BI244" s="17" t="s">
        <v>182</v>
      </c>
      <c r="BJ244" s="11" t="str">
        <f>R244</f>
        <v>MIDAS</v>
      </c>
      <c r="BK244" s="26"/>
      <c r="CK244" s="4">
        <f t="shared" ref="CK244:CK245" si="465">CB260</f>
        <v>-1</v>
      </c>
      <c r="CL244" s="4">
        <f t="shared" ref="CL244:CL245" si="466">CC260</f>
        <v>-1</v>
      </c>
      <c r="CM244" s="4">
        <f t="shared" ref="CM244:CM245" si="467">CD260</f>
        <v>1</v>
      </c>
      <c r="CN244" s="4">
        <f t="shared" ref="CN244:CN245" si="468">CE260</f>
        <v>-1</v>
      </c>
      <c r="CO244" s="4">
        <f t="shared" ref="CO244:CO245" si="469">CF260</f>
        <v>-1</v>
      </c>
      <c r="CP244" s="4">
        <f t="shared" ref="CP244:CP245" si="470">CG260</f>
        <v>-1</v>
      </c>
      <c r="CR244" s="26"/>
    </row>
    <row r="245" spans="9:137" ht="15.6" x14ac:dyDescent="0.45">
      <c r="I245" s="9" t="s">
        <v>41</v>
      </c>
      <c r="J245" s="42">
        <v>25</v>
      </c>
      <c r="BA245" s="9" t="s">
        <v>41</v>
      </c>
      <c r="BB245" s="7">
        <f>J245</f>
        <v>25</v>
      </c>
      <c r="CJ245" s="4" t="s">
        <v>3</v>
      </c>
      <c r="CK245" s="4" t="str">
        <f t="shared" si="465"/>
        <v>Fx</v>
      </c>
      <c r="CL245" s="4" t="str">
        <f t="shared" si="466"/>
        <v>Fz</v>
      </c>
      <c r="CM245" s="4" t="str">
        <f t="shared" si="467"/>
        <v>Myy</v>
      </c>
      <c r="CN245" s="4" t="str">
        <f t="shared" si="468"/>
        <v>Fy</v>
      </c>
      <c r="CO245" s="4" t="str">
        <f t="shared" si="469"/>
        <v>Mzz</v>
      </c>
      <c r="CP245" s="4" t="str">
        <f t="shared" si="470"/>
        <v>Mxx</v>
      </c>
      <c r="DX245" s="25"/>
      <c r="DY245" s="25"/>
      <c r="DZ245" s="25"/>
      <c r="EA245" s="25"/>
    </row>
    <row r="246" spans="9:137" x14ac:dyDescent="0.45">
      <c r="Q246" s="41" t="s">
        <v>178</v>
      </c>
      <c r="CJ246" s="18"/>
    </row>
    <row r="247" spans="9:137" x14ac:dyDescent="0.45">
      <c r="S247" s="17"/>
      <c r="U247" s="7"/>
      <c r="V247" s="7"/>
      <c r="W247" s="7"/>
      <c r="X247" s="7"/>
      <c r="Y247" s="7"/>
      <c r="Z247" s="7"/>
      <c r="AB247" s="17"/>
      <c r="AF247" s="17" t="s">
        <v>169</v>
      </c>
      <c r="AP247" s="26"/>
      <c r="BK247" s="24"/>
      <c r="BO247" s="7"/>
      <c r="BP247" s="7"/>
      <c r="BQ247" s="7"/>
      <c r="BR247" s="7"/>
      <c r="BS247" s="7"/>
      <c r="BT247" s="7"/>
      <c r="BW247" s="17"/>
      <c r="CA247" s="17" t="s">
        <v>169</v>
      </c>
      <c r="CJ247" s="18"/>
      <c r="DV247" s="17" t="s">
        <v>79</v>
      </c>
      <c r="DW247" s="43" t="s">
        <v>80</v>
      </c>
      <c r="EC247" s="4" t="s">
        <v>40</v>
      </c>
      <c r="ED247" s="4" t="s">
        <v>39</v>
      </c>
      <c r="EE247" s="4" t="s">
        <v>38</v>
      </c>
      <c r="EF247" s="4" t="s">
        <v>37</v>
      </c>
      <c r="EG247" s="4" t="s">
        <v>36</v>
      </c>
    </row>
    <row r="248" spans="9:137" ht="15.6" x14ac:dyDescent="0.45">
      <c r="I248" s="17" t="s">
        <v>160</v>
      </c>
      <c r="Q248" s="13" t="s">
        <v>73</v>
      </c>
      <c r="R248" s="13" t="s">
        <v>159</v>
      </c>
      <c r="S248" s="13" t="s">
        <v>32</v>
      </c>
      <c r="T248" s="13" t="s">
        <v>31</v>
      </c>
      <c r="U248" s="22" t="s">
        <v>30</v>
      </c>
      <c r="V248" s="22" t="s">
        <v>30</v>
      </c>
      <c r="W248" s="22" t="s">
        <v>30</v>
      </c>
      <c r="X248" s="22" t="s">
        <v>29</v>
      </c>
      <c r="Y248" s="22" t="s">
        <v>29</v>
      </c>
      <c r="Z248" s="22" t="s">
        <v>29</v>
      </c>
      <c r="AB248" s="13" t="s">
        <v>31</v>
      </c>
      <c r="AC248" s="13" t="s">
        <v>167</v>
      </c>
      <c r="AF248" s="13" t="s">
        <v>12</v>
      </c>
      <c r="AG248" s="16" t="s">
        <v>11</v>
      </c>
      <c r="AH248" s="16" t="s">
        <v>10</v>
      </c>
      <c r="AI248" s="16" t="s">
        <v>9</v>
      </c>
      <c r="AJ248" s="16" t="s">
        <v>8</v>
      </c>
      <c r="AK248" s="16" t="s">
        <v>7</v>
      </c>
      <c r="AL248" s="16" t="s">
        <v>6</v>
      </c>
      <c r="AO248" s="13" t="s">
        <v>76</v>
      </c>
      <c r="AP248" s="13" t="s">
        <v>74</v>
      </c>
      <c r="AQ248" s="22" t="s">
        <v>30</v>
      </c>
      <c r="AR248" s="22" t="s">
        <v>30</v>
      </c>
      <c r="AS248" s="22" t="s">
        <v>30</v>
      </c>
      <c r="AT248" s="22" t="s">
        <v>29</v>
      </c>
      <c r="AU248" s="22" t="s">
        <v>29</v>
      </c>
      <c r="AV248" s="22" t="s">
        <v>29</v>
      </c>
      <c r="AW248" s="13" t="s">
        <v>43</v>
      </c>
      <c r="BA248" s="17" t="s">
        <v>160</v>
      </c>
      <c r="BI248" s="13" t="s">
        <v>73</v>
      </c>
      <c r="BJ248" s="13" t="s">
        <v>74</v>
      </c>
      <c r="BK248" s="13"/>
      <c r="BL248" s="13" t="s">
        <v>159</v>
      </c>
      <c r="BM248" s="13" t="s">
        <v>32</v>
      </c>
      <c r="BN248" s="13" t="s">
        <v>31</v>
      </c>
      <c r="BO248" s="22" t="s">
        <v>30</v>
      </c>
      <c r="BP248" s="22" t="s">
        <v>30</v>
      </c>
      <c r="BQ248" s="22" t="s">
        <v>30</v>
      </c>
      <c r="BR248" s="22" t="s">
        <v>29</v>
      </c>
      <c r="BS248" s="22" t="s">
        <v>29</v>
      </c>
      <c r="BT248" s="22" t="s">
        <v>29</v>
      </c>
      <c r="BU248" s="13" t="s">
        <v>167</v>
      </c>
      <c r="BW248" s="13" t="s">
        <v>31</v>
      </c>
      <c r="BX248" s="13" t="s">
        <v>167</v>
      </c>
      <c r="CA248" s="9" t="s">
        <v>12</v>
      </c>
      <c r="CB248" s="16" t="s">
        <v>11</v>
      </c>
      <c r="CC248" s="16" t="s">
        <v>10</v>
      </c>
      <c r="CD248" s="16" t="s">
        <v>9</v>
      </c>
      <c r="CE248" s="16" t="s">
        <v>8</v>
      </c>
      <c r="CF248" s="16" t="s">
        <v>7</v>
      </c>
      <c r="CG248" s="16" t="s">
        <v>6</v>
      </c>
      <c r="CJ248" s="13" t="s">
        <v>73</v>
      </c>
      <c r="CK248" s="13" t="s">
        <v>74</v>
      </c>
      <c r="CL248" s="13"/>
      <c r="CM248" s="13" t="s">
        <v>159</v>
      </c>
      <c r="CN248" s="13" t="s">
        <v>32</v>
      </c>
      <c r="CO248" s="13" t="s">
        <v>31</v>
      </c>
      <c r="CP248" s="22" t="s">
        <v>30</v>
      </c>
      <c r="CQ248" s="22" t="s">
        <v>30</v>
      </c>
      <c r="CR248" s="22" t="s">
        <v>30</v>
      </c>
      <c r="CS248" s="22" t="s">
        <v>29</v>
      </c>
      <c r="CT248" s="22" t="s">
        <v>29</v>
      </c>
      <c r="CU248" s="22" t="s">
        <v>29</v>
      </c>
      <c r="CV248" s="13" t="s">
        <v>167</v>
      </c>
      <c r="CY248" s="13" t="s">
        <v>73</v>
      </c>
      <c r="CZ248" s="13" t="s">
        <v>74</v>
      </c>
      <c r="DA248" s="13"/>
      <c r="DB248" s="13" t="s">
        <v>159</v>
      </c>
      <c r="DC248" s="13" t="s">
        <v>32</v>
      </c>
      <c r="DD248" s="13" t="s">
        <v>31</v>
      </c>
      <c r="DE248" s="13" t="s">
        <v>34</v>
      </c>
      <c r="DF248" s="13" t="s">
        <v>33</v>
      </c>
      <c r="DG248" s="13" t="s">
        <v>112</v>
      </c>
      <c r="DH248" s="13" t="s">
        <v>112</v>
      </c>
      <c r="DI248" s="13" t="s">
        <v>111</v>
      </c>
      <c r="DJ248" s="13" t="s">
        <v>35</v>
      </c>
      <c r="DK248" s="13" t="s">
        <v>35</v>
      </c>
      <c r="DL248" s="13" t="s">
        <v>35</v>
      </c>
      <c r="DM248" s="22" t="s">
        <v>30</v>
      </c>
      <c r="DN248" s="22" t="s">
        <v>30</v>
      </c>
      <c r="DO248" s="22" t="s">
        <v>30</v>
      </c>
      <c r="DP248" s="22" t="s">
        <v>29</v>
      </c>
      <c r="DQ248" s="22" t="s">
        <v>29</v>
      </c>
      <c r="DR248" s="22" t="s">
        <v>29</v>
      </c>
      <c r="DS248" s="13" t="s">
        <v>167</v>
      </c>
      <c r="DV248" s="13" t="s">
        <v>76</v>
      </c>
      <c r="DW248" s="13" t="s">
        <v>74</v>
      </c>
      <c r="DX248" s="13"/>
      <c r="DY248" s="13" t="s">
        <v>159</v>
      </c>
      <c r="DZ248" s="13" t="s">
        <v>32</v>
      </c>
      <c r="EA248" s="13" t="s">
        <v>31</v>
      </c>
      <c r="EB248" s="22" t="s">
        <v>30</v>
      </c>
      <c r="EC248" s="22" t="s">
        <v>30</v>
      </c>
      <c r="ED248" s="22" t="s">
        <v>30</v>
      </c>
      <c r="EE248" s="22" t="s">
        <v>29</v>
      </c>
      <c r="EF248" s="22" t="s">
        <v>29</v>
      </c>
      <c r="EG248" s="22" t="s">
        <v>29</v>
      </c>
    </row>
    <row r="249" spans="9:137" ht="15.6" x14ac:dyDescent="0.45">
      <c r="I249" s="23" t="s">
        <v>159</v>
      </c>
      <c r="J249" s="23" t="s">
        <v>28</v>
      </c>
      <c r="K249" s="23" t="s">
        <v>27</v>
      </c>
      <c r="L249" s="13" t="s">
        <v>110</v>
      </c>
      <c r="M249" s="13" t="s">
        <v>109</v>
      </c>
      <c r="N249" s="13" t="s">
        <v>161</v>
      </c>
      <c r="Q249" s="13"/>
      <c r="R249" s="13"/>
      <c r="S249" s="13"/>
      <c r="T249" s="13"/>
      <c r="U249" s="22" t="s">
        <v>10</v>
      </c>
      <c r="V249" s="22" t="s">
        <v>8</v>
      </c>
      <c r="W249" s="22" t="s">
        <v>11</v>
      </c>
      <c r="X249" s="22" t="s">
        <v>7</v>
      </c>
      <c r="Y249" s="22" t="s">
        <v>9</v>
      </c>
      <c r="Z249" s="22" t="s">
        <v>6</v>
      </c>
      <c r="AB249" s="13"/>
      <c r="AC249" s="13"/>
      <c r="AF249" s="13"/>
      <c r="AG249" s="15">
        <v>-1</v>
      </c>
      <c r="AH249" s="15">
        <v>1</v>
      </c>
      <c r="AI249" s="15">
        <v>-1</v>
      </c>
      <c r="AJ249" s="15">
        <v>1</v>
      </c>
      <c r="AK249" s="15">
        <v>1</v>
      </c>
      <c r="AL249" s="15">
        <v>-1</v>
      </c>
      <c r="AO249" s="13"/>
      <c r="AP249" s="13"/>
      <c r="AQ249" s="20" t="s">
        <v>20</v>
      </c>
      <c r="AR249" s="20" t="s">
        <v>19</v>
      </c>
      <c r="AS249" s="20" t="s">
        <v>17</v>
      </c>
      <c r="AT249" s="20" t="s">
        <v>18</v>
      </c>
      <c r="AU249" s="20" t="s">
        <v>17</v>
      </c>
      <c r="AV249" s="20" t="s">
        <v>16</v>
      </c>
      <c r="AW249" s="13"/>
      <c r="BA249" s="23" t="s">
        <v>159</v>
      </c>
      <c r="BB249" s="23" t="s">
        <v>28</v>
      </c>
      <c r="BC249" s="23" t="s">
        <v>27</v>
      </c>
      <c r="BD249" s="13" t="s">
        <v>110</v>
      </c>
      <c r="BE249" s="13" t="s">
        <v>109</v>
      </c>
      <c r="BF249" s="13" t="s">
        <v>161</v>
      </c>
      <c r="BG249" s="13" t="s">
        <v>26</v>
      </c>
      <c r="BI249" s="13"/>
      <c r="BJ249" s="13"/>
      <c r="BK249" s="13"/>
      <c r="BL249" s="13"/>
      <c r="BM249" s="13"/>
      <c r="BN249" s="13"/>
      <c r="BO249" s="22" t="s">
        <v>10</v>
      </c>
      <c r="BP249" s="22" t="s">
        <v>8</v>
      </c>
      <c r="BQ249" s="22" t="s">
        <v>11</v>
      </c>
      <c r="BR249" s="22" t="s">
        <v>7</v>
      </c>
      <c r="BS249" s="22" t="s">
        <v>9</v>
      </c>
      <c r="BT249" s="22" t="s">
        <v>6</v>
      </c>
      <c r="BU249" s="13"/>
      <c r="BW249" s="13"/>
      <c r="BX249" s="13"/>
      <c r="CA249" s="9"/>
      <c r="CB249" s="4">
        <f t="shared" ref="CB249:CG250" si="471">AG249</f>
        <v>-1</v>
      </c>
      <c r="CC249" s="4">
        <f t="shared" si="471"/>
        <v>1</v>
      </c>
      <c r="CD249" s="4">
        <f t="shared" si="471"/>
        <v>-1</v>
      </c>
      <c r="CE249" s="4">
        <f t="shared" si="471"/>
        <v>1</v>
      </c>
      <c r="CF249" s="4">
        <f t="shared" si="471"/>
        <v>1</v>
      </c>
      <c r="CG249" s="4">
        <f t="shared" si="471"/>
        <v>-1</v>
      </c>
      <c r="CJ249" s="13"/>
      <c r="CK249" s="13"/>
      <c r="CL249" s="13"/>
      <c r="CM249" s="13"/>
      <c r="CN249" s="13"/>
      <c r="CO249" s="13"/>
      <c r="CP249" s="16" t="s">
        <v>11</v>
      </c>
      <c r="CQ249" s="16" t="s">
        <v>10</v>
      </c>
      <c r="CR249" s="16" t="s">
        <v>9</v>
      </c>
      <c r="CS249" s="16" t="s">
        <v>8</v>
      </c>
      <c r="CT249" s="16" t="s">
        <v>7</v>
      </c>
      <c r="CU249" s="16" t="s">
        <v>6</v>
      </c>
      <c r="CV249" s="13"/>
      <c r="CY249" s="13"/>
      <c r="CZ249" s="13"/>
      <c r="DA249" s="13"/>
      <c r="DB249" s="13"/>
      <c r="DC249" s="13"/>
      <c r="DD249" s="13"/>
      <c r="DE249" s="13" t="s">
        <v>24</v>
      </c>
      <c r="DF249" s="13" t="s">
        <v>23</v>
      </c>
      <c r="DG249" s="13" t="s">
        <v>108</v>
      </c>
      <c r="DH249" s="13" t="s">
        <v>107</v>
      </c>
      <c r="DI249" s="13" t="s">
        <v>106</v>
      </c>
      <c r="DJ249" s="13" t="s">
        <v>25</v>
      </c>
      <c r="DK249" s="13" t="s">
        <v>105</v>
      </c>
      <c r="DL249" s="13" t="s">
        <v>104</v>
      </c>
      <c r="DM249" s="21" t="s">
        <v>103</v>
      </c>
      <c r="DN249" s="21" t="s">
        <v>10</v>
      </c>
      <c r="DO249" s="21" t="s">
        <v>22</v>
      </c>
      <c r="DP249" s="21" t="s">
        <v>8</v>
      </c>
      <c r="DQ249" s="21" t="s">
        <v>21</v>
      </c>
      <c r="DR249" s="21" t="s">
        <v>6</v>
      </c>
      <c r="DS249" s="13"/>
      <c r="DV249" s="13"/>
      <c r="DW249" s="13"/>
      <c r="DX249" s="13"/>
      <c r="DY249" s="13"/>
      <c r="DZ249" s="13"/>
      <c r="EA249" s="13"/>
      <c r="EB249" s="20" t="s">
        <v>20</v>
      </c>
      <c r="EC249" s="20" t="s">
        <v>19</v>
      </c>
      <c r="ED249" s="20" t="s">
        <v>17</v>
      </c>
      <c r="EE249" s="20" t="s">
        <v>18</v>
      </c>
      <c r="EF249" s="20" t="s">
        <v>17</v>
      </c>
      <c r="EG249" s="20" t="s">
        <v>16</v>
      </c>
    </row>
    <row r="250" spans="9:137" ht="15.6" x14ac:dyDescent="0.45">
      <c r="I250" s="14" t="s">
        <v>68</v>
      </c>
      <c r="J250" s="42">
        <v>22.3</v>
      </c>
      <c r="K250" s="56">
        <v>1.8</v>
      </c>
      <c r="L250" s="56">
        <v>11.9</v>
      </c>
      <c r="M250" s="42">
        <v>12</v>
      </c>
      <c r="N250" s="42">
        <v>41</v>
      </c>
      <c r="Q250" s="42">
        <v>1</v>
      </c>
      <c r="R250" s="82" t="str">
        <f>I250</f>
        <v>Plinto_01</v>
      </c>
      <c r="S250" s="42">
        <v>28</v>
      </c>
      <c r="T250" s="42" t="s">
        <v>101</v>
      </c>
      <c r="U250" s="42">
        <v>-6886.95</v>
      </c>
      <c r="V250" s="42">
        <v>-14.09</v>
      </c>
      <c r="W250" s="42">
        <v>-4.1500000000000004</v>
      </c>
      <c r="X250" s="42">
        <v>0</v>
      </c>
      <c r="Y250" s="42">
        <v>123.1</v>
      </c>
      <c r="Z250" s="42">
        <v>42.06</v>
      </c>
      <c r="AB250" s="82" t="str">
        <f>T250</f>
        <v>Slv 1</v>
      </c>
      <c r="AC250" s="42" t="s">
        <v>14</v>
      </c>
      <c r="AF250" s="13" t="s">
        <v>3</v>
      </c>
      <c r="AG250" s="15" t="s">
        <v>11</v>
      </c>
      <c r="AH250" s="15" t="s">
        <v>8</v>
      </c>
      <c r="AI250" s="15" t="s">
        <v>7</v>
      </c>
      <c r="AJ250" s="15" t="s">
        <v>10</v>
      </c>
      <c r="AK250" s="15" t="s">
        <v>9</v>
      </c>
      <c r="AL250" s="15" t="s">
        <v>6</v>
      </c>
      <c r="AO250" s="36">
        <f t="shared" ref="AO250:AO261" si="472">DV250</f>
        <v>1</v>
      </c>
      <c r="AP250" s="35" t="str">
        <f t="shared" ref="AP250:AP261" si="473">DW250</f>
        <v>28_Slv 1</v>
      </c>
      <c r="AQ250" s="36">
        <f t="shared" ref="AQ250:AQ261" si="474">EB250</f>
        <v>8870.35</v>
      </c>
      <c r="AR250" s="36">
        <f t="shared" ref="AR250:AR261" si="475">EC250</f>
        <v>4.1500000000000004</v>
      </c>
      <c r="AS250" s="36">
        <f t="shared" ref="AS250:AS261" si="476">ED250</f>
        <v>130.57</v>
      </c>
      <c r="AT250" s="36">
        <f t="shared" ref="AT250:AT261" si="477">EE250</f>
        <v>14.09</v>
      </c>
      <c r="AU250" s="36">
        <f t="shared" ref="AU250:AU261" si="478">EF250</f>
        <v>-16.698</v>
      </c>
      <c r="AV250" s="36">
        <f t="shared" ref="AV250:AV261" si="479">EG250</f>
        <v>0</v>
      </c>
      <c r="AW250" s="43">
        <f>$J$269</f>
        <v>1</v>
      </c>
      <c r="BA250" s="7" t="str">
        <f t="shared" ref="BA250:BF250" si="480">I250</f>
        <v>Plinto_01</v>
      </c>
      <c r="BB250" s="7">
        <f t="shared" si="480"/>
        <v>22.3</v>
      </c>
      <c r="BC250" s="54">
        <f t="shared" si="480"/>
        <v>1.8</v>
      </c>
      <c r="BD250" s="54">
        <f t="shared" si="480"/>
        <v>11.9</v>
      </c>
      <c r="BE250" s="54">
        <f t="shared" si="480"/>
        <v>12</v>
      </c>
      <c r="BF250" s="55">
        <f t="shared" si="480"/>
        <v>41</v>
      </c>
      <c r="BG250" s="83">
        <f>BB250*BC250*BB245</f>
        <v>1003.5</v>
      </c>
      <c r="BI250" s="4">
        <v>1</v>
      </c>
      <c r="BJ250" s="8" t="str">
        <f t="shared" ref="BJ250:BJ261" si="481">_xlfn.CONCAT(BM250,"_",BN250)</f>
        <v>28_Slv 1</v>
      </c>
      <c r="BK250" s="11">
        <f t="shared" ref="BK250:BK261" si="482">Q250</f>
        <v>1</v>
      </c>
      <c r="BL250" s="11" t="str">
        <f t="shared" ref="BL250:BL261" si="483">R250</f>
        <v>Plinto_01</v>
      </c>
      <c r="BM250" s="11">
        <f t="shared" ref="BM250:BM261" si="484">S250</f>
        <v>28</v>
      </c>
      <c r="BN250" s="11" t="str">
        <f t="shared" ref="BN250:BN261" si="485">T250</f>
        <v>Slv 1</v>
      </c>
      <c r="BO250" s="11">
        <f t="shared" ref="BO250:BO261" si="486">U250</f>
        <v>-6886.95</v>
      </c>
      <c r="BP250" s="11">
        <f t="shared" ref="BP250:BP261" si="487">V250</f>
        <v>-14.09</v>
      </c>
      <c r="BQ250" s="11">
        <f t="shared" ref="BQ250:BQ261" si="488">W250</f>
        <v>-4.1500000000000004</v>
      </c>
      <c r="BR250" s="11">
        <f t="shared" ref="BR250:BR261" si="489">X250</f>
        <v>0</v>
      </c>
      <c r="BS250" s="11">
        <f t="shared" ref="BS250:BS261" si="490">Y250</f>
        <v>123.1</v>
      </c>
      <c r="BT250" s="11">
        <f t="shared" ref="BT250:BT261" si="491">Z250</f>
        <v>42.06</v>
      </c>
      <c r="BU250" s="10" t="str">
        <f t="shared" ref="BU250:BU261" si="492">INDEX($BX$12:$BX$203,MATCH(BN250,$BW$12:$BW$203,0),1)</f>
        <v>SLV</v>
      </c>
      <c r="BW250" s="7" t="str">
        <f t="shared" ref="BW250:BW261" si="493">AB250</f>
        <v>Slv 1</v>
      </c>
      <c r="BX250" s="7" t="str">
        <f t="shared" ref="BX250:BX261" si="494">AC250</f>
        <v>SLV</v>
      </c>
      <c r="CA250" s="9" t="s">
        <v>3</v>
      </c>
      <c r="CB250" s="4" t="str">
        <f t="shared" si="471"/>
        <v>Fz</v>
      </c>
      <c r="CC250" s="4" t="str">
        <f t="shared" si="471"/>
        <v>Fy</v>
      </c>
      <c r="CD250" s="4" t="str">
        <f t="shared" si="471"/>
        <v>Mxx</v>
      </c>
      <c r="CE250" s="4" t="str">
        <f t="shared" si="471"/>
        <v>Fx</v>
      </c>
      <c r="CF250" s="4" t="str">
        <f t="shared" si="471"/>
        <v>Myy</v>
      </c>
      <c r="CG250" s="4" t="str">
        <f t="shared" si="471"/>
        <v>Mzz</v>
      </c>
      <c r="CJ250" s="4">
        <f t="shared" ref="CJ250:CJ261" si="495">BI250</f>
        <v>1</v>
      </c>
      <c r="CK250" s="4" t="str">
        <f t="shared" ref="CK250:CK261" si="496">BJ250</f>
        <v>28_Slv 1</v>
      </c>
      <c r="CL250" s="4">
        <f t="shared" ref="CL250:CL261" si="497">BK250</f>
        <v>1</v>
      </c>
      <c r="CM250" s="4" t="str">
        <f t="shared" ref="CM250:CM261" si="498">BL250</f>
        <v>Plinto_01</v>
      </c>
      <c r="CN250" s="4">
        <f t="shared" ref="CN250:CN261" si="499">BM250</f>
        <v>28</v>
      </c>
      <c r="CO250" s="4" t="str">
        <f t="shared" ref="CO250:CO261" si="500">BN250</f>
        <v>Slv 1</v>
      </c>
      <c r="CP250" s="84">
        <f>INDEX(BO250:BT441,MATCH(CK250,BJ250:BJ441,0),MATCH(CK245,BO249:BT249,0))*CK244</f>
        <v>6886.95</v>
      </c>
      <c r="CQ250" s="84">
        <f>INDEX(BP250:BU441,MATCH(CL250,BK250:BK441,0),MATCH(CL245,BP249:BU249,0))*CL244</f>
        <v>4.1500000000000004</v>
      </c>
      <c r="CR250" s="84">
        <f>INDEX(BO250:BT441,MATCH(CK250,BJ250:$BJ441,0),MATCH(CM245,BO249:BT249,0))*CM244</f>
        <v>123.1</v>
      </c>
      <c r="CS250" s="84">
        <f>INDEX(BO250:BT441,MATCH(CK250,BJ250:BJ441,0),MATCH(CN245,BO249:BT249,0))*CN244</f>
        <v>14.09</v>
      </c>
      <c r="CT250" s="84">
        <f>INDEX(BO250:BT441,MATCH(CK250,BJ250:BJ441,0),MATCH(CO245,BO249:BT249,0))*CO244</f>
        <v>-42.06</v>
      </c>
      <c r="CU250" s="84">
        <f>INDEX(BO250:BT441,MATCH(CK250,BJ250:BJ441,0),MATCH(CP245,BO249:BT249,0))*CP244</f>
        <v>0</v>
      </c>
      <c r="CV250" s="4" t="str">
        <f t="shared" ref="CV250:CV261" si="501">BU250</f>
        <v>SLV</v>
      </c>
      <c r="CY250" s="4">
        <f t="shared" ref="CY250:CY261" si="502">CJ250</f>
        <v>1</v>
      </c>
      <c r="CZ250" s="4" t="str">
        <f t="shared" ref="CZ250:CZ261" si="503">CK250</f>
        <v>28_Slv 1</v>
      </c>
      <c r="DA250" s="4">
        <f t="shared" ref="DA250:DA261" si="504">CL250</f>
        <v>1</v>
      </c>
      <c r="DB250" s="4" t="str">
        <f t="shared" ref="DB250:DB261" si="505">CM250</f>
        <v>Plinto_01</v>
      </c>
      <c r="DC250" s="4">
        <f t="shared" ref="DC250:DC261" si="506">CN250</f>
        <v>28</v>
      </c>
      <c r="DD250" s="4" t="str">
        <f t="shared" ref="DD250:DD261" si="507">CO250</f>
        <v>Slv 1</v>
      </c>
      <c r="DE250" s="4">
        <f>BG250</f>
        <v>1003.5</v>
      </c>
      <c r="DF250" s="54">
        <f>BC250</f>
        <v>1.8</v>
      </c>
      <c r="DG250" s="54">
        <f>BD250</f>
        <v>11.9</v>
      </c>
      <c r="DH250" s="54">
        <f>BE250</f>
        <v>12</v>
      </c>
      <c r="DI250" s="54">
        <f>BF250</f>
        <v>41</v>
      </c>
      <c r="DJ250" s="85">
        <f>IF(DS250="SLU",BB259,BB260)</f>
        <v>1</v>
      </c>
      <c r="DK250" s="85">
        <f>IF(DS250="SLU",BB261,BB262)</f>
        <v>1</v>
      </c>
      <c r="DL250" s="85">
        <f>IF(DS250="SLU",BB263,BB264)</f>
        <v>1</v>
      </c>
      <c r="DM250" s="8">
        <f t="shared" ref="DM250:DM261" si="508">CP250+DJ250*DE250+DG250*DI250*DK250+DH250*DI250*DL250</f>
        <v>8870.35</v>
      </c>
      <c r="DN250" s="8">
        <f t="shared" ref="DN250:DN261" si="509">CQ250</f>
        <v>4.1500000000000004</v>
      </c>
      <c r="DO250" s="8">
        <f t="shared" ref="DO250:DO261" si="510">CR250+CQ250*DF250</f>
        <v>130.57</v>
      </c>
      <c r="DP250" s="8">
        <f t="shared" ref="DP250:DP261" si="511">CS250</f>
        <v>14.09</v>
      </c>
      <c r="DQ250" s="8">
        <f t="shared" ref="DQ250:DQ261" si="512">CT250+CS250*DF250</f>
        <v>-16.698</v>
      </c>
      <c r="DR250" s="8">
        <f t="shared" ref="DR250:DR261" si="513">CU250</f>
        <v>0</v>
      </c>
      <c r="DS250" s="4" t="str">
        <f t="shared" ref="DS250:DS261" si="514">CV250</f>
        <v>SLV</v>
      </c>
      <c r="DV250" s="4">
        <f t="shared" ref="DV250:DV261" si="515">CY250</f>
        <v>1</v>
      </c>
      <c r="DW250" s="4" t="str">
        <f t="shared" ref="DW250:DW261" si="516">CZ250</f>
        <v>28_Slv 1</v>
      </c>
      <c r="DX250" s="4">
        <f t="shared" ref="DX250:DX261" si="517">DA250</f>
        <v>1</v>
      </c>
      <c r="DY250" s="4" t="str">
        <f t="shared" ref="DY250:DY261" si="518">DB250</f>
        <v>Plinto_01</v>
      </c>
      <c r="DZ250" s="4">
        <f t="shared" ref="DZ250:DZ261" si="519">DC250</f>
        <v>28</v>
      </c>
      <c r="EA250" s="4" t="str">
        <f t="shared" ref="EA250:EA261" si="520">DD250</f>
        <v>Slv 1</v>
      </c>
      <c r="EB250" s="83">
        <f>DM250*BB265</f>
        <v>8870.35</v>
      </c>
      <c r="EC250" s="83">
        <f>DN250*BB265</f>
        <v>4.1500000000000004</v>
      </c>
      <c r="ED250" s="83">
        <f>DO250*BB265</f>
        <v>130.57</v>
      </c>
      <c r="EE250" s="83">
        <f>DP250*BB265</f>
        <v>14.09</v>
      </c>
      <c r="EF250" s="83">
        <f>DQ250*BB265</f>
        <v>-16.698</v>
      </c>
      <c r="EG250" s="83">
        <f>DR250*BB265</f>
        <v>0</v>
      </c>
    </row>
    <row r="251" spans="9:137" x14ac:dyDescent="0.45">
      <c r="Q251" s="42">
        <v>2</v>
      </c>
      <c r="R251" s="82" t="str">
        <f>I250</f>
        <v>Plinto_01</v>
      </c>
      <c r="S251" s="42">
        <v>28</v>
      </c>
      <c r="T251" s="42" t="s">
        <v>102</v>
      </c>
      <c r="U251" s="42">
        <v>-11767.56</v>
      </c>
      <c r="V251" s="42">
        <v>-0.01</v>
      </c>
      <c r="W251" s="42">
        <v>-0.35</v>
      </c>
      <c r="X251" s="42">
        <v>0</v>
      </c>
      <c r="Y251" s="42">
        <v>2.76</v>
      </c>
      <c r="Z251" s="42">
        <v>0.2</v>
      </c>
      <c r="AB251" s="82" t="str">
        <f t="shared" ref="AB251:AB261" si="521">T251</f>
        <v>SLU-Neve-v(+x)</v>
      </c>
      <c r="AC251" s="42" t="s">
        <v>4</v>
      </c>
      <c r="AO251" s="36">
        <f t="shared" si="472"/>
        <v>2</v>
      </c>
      <c r="AP251" s="35" t="str">
        <f t="shared" si="473"/>
        <v>28_SLU-Neve-v(+x)</v>
      </c>
      <c r="AQ251" s="36">
        <f t="shared" si="474"/>
        <v>14444.38</v>
      </c>
      <c r="AR251" s="36">
        <f t="shared" si="475"/>
        <v>0.35</v>
      </c>
      <c r="AS251" s="36">
        <f t="shared" si="476"/>
        <v>3.3899999999999997</v>
      </c>
      <c r="AT251" s="36">
        <f t="shared" si="477"/>
        <v>0.01</v>
      </c>
      <c r="AU251" s="36">
        <f t="shared" si="478"/>
        <v>-0.182</v>
      </c>
      <c r="AV251" s="36">
        <f t="shared" si="479"/>
        <v>0</v>
      </c>
      <c r="AW251" s="43">
        <f t="shared" ref="AW251:AW261" si="522">$J$269</f>
        <v>1</v>
      </c>
      <c r="BI251" s="4">
        <f t="shared" ref="BI251:BI261" si="523">BI250+1</f>
        <v>2</v>
      </c>
      <c r="BJ251" s="8" t="str">
        <f t="shared" si="481"/>
        <v>28_SLU-Neve-v(+x)</v>
      </c>
      <c r="BK251" s="11">
        <f t="shared" si="482"/>
        <v>2</v>
      </c>
      <c r="BL251" s="11" t="str">
        <f t="shared" si="483"/>
        <v>Plinto_01</v>
      </c>
      <c r="BM251" s="11">
        <f t="shared" si="484"/>
        <v>28</v>
      </c>
      <c r="BN251" s="11" t="str">
        <f t="shared" si="485"/>
        <v>SLU-Neve-v(+x)</v>
      </c>
      <c r="BO251" s="11">
        <f t="shared" si="486"/>
        <v>-11767.56</v>
      </c>
      <c r="BP251" s="11">
        <f t="shared" si="487"/>
        <v>-0.01</v>
      </c>
      <c r="BQ251" s="11">
        <f t="shared" si="488"/>
        <v>-0.35</v>
      </c>
      <c r="BR251" s="11">
        <f t="shared" si="489"/>
        <v>0</v>
      </c>
      <c r="BS251" s="11">
        <f t="shared" si="490"/>
        <v>2.76</v>
      </c>
      <c r="BT251" s="11">
        <f t="shared" si="491"/>
        <v>0.2</v>
      </c>
      <c r="BU251" s="10" t="str">
        <f t="shared" si="492"/>
        <v>SLU</v>
      </c>
      <c r="BW251" s="7" t="str">
        <f t="shared" si="493"/>
        <v>SLU-Neve-v(+x)</v>
      </c>
      <c r="BX251" s="7" t="str">
        <f t="shared" si="494"/>
        <v>SLU</v>
      </c>
      <c r="CJ251" s="4">
        <f t="shared" si="495"/>
        <v>2</v>
      </c>
      <c r="CK251" s="4" t="str">
        <f t="shared" si="496"/>
        <v>28_SLU-Neve-v(+x)</v>
      </c>
      <c r="CL251" s="4">
        <f t="shared" si="497"/>
        <v>2</v>
      </c>
      <c r="CM251" s="4" t="str">
        <f t="shared" si="498"/>
        <v>Plinto_01</v>
      </c>
      <c r="CN251" s="4">
        <f t="shared" si="499"/>
        <v>28</v>
      </c>
      <c r="CO251" s="4" t="str">
        <f t="shared" si="500"/>
        <v>SLU-Neve-v(+x)</v>
      </c>
      <c r="CP251" s="84">
        <f>INDEX(BO250:BT441,MATCH(CK251,BJ250:BJ441,0),MATCH(CK245,BO249:BT249,0))*CK244</f>
        <v>11767.56</v>
      </c>
      <c r="CQ251" s="84">
        <f>INDEX(BP250:BU441,MATCH(CL251,BK250:BK441,0),MATCH(CL245,BP249:BU249,0))*CL244</f>
        <v>0.35</v>
      </c>
      <c r="CR251" s="84">
        <f>INDEX(BO250:BT441,MATCH(CK251,BJ250:$BJ441,0),MATCH(CM245,BO249:BT249,0))*CM244</f>
        <v>2.76</v>
      </c>
      <c r="CS251" s="84">
        <f>INDEX(BO250:BT441,MATCH(CK251,BJ250:BJ441,0),MATCH(CN245,BO249:BT249,0))*CN244</f>
        <v>0.01</v>
      </c>
      <c r="CT251" s="84">
        <f>INDEX(BO250:BT441,MATCH(CK251,BJ250:BJ441,0),MATCH(CO245,BO249:BT249,0))*CO244</f>
        <v>-0.2</v>
      </c>
      <c r="CU251" s="84">
        <f>INDEX(BO250:BT441,MATCH(CK251,BJ250:BJ441,0),MATCH(CP245,BO249:BT249,0))*CP244</f>
        <v>0</v>
      </c>
      <c r="CV251" s="4" t="str">
        <f t="shared" si="501"/>
        <v>SLU</v>
      </c>
      <c r="CY251" s="4">
        <f t="shared" si="502"/>
        <v>2</v>
      </c>
      <c r="CZ251" s="4" t="str">
        <f t="shared" si="503"/>
        <v>28_SLU-Neve-v(+x)</v>
      </c>
      <c r="DA251" s="4">
        <f t="shared" si="504"/>
        <v>2</v>
      </c>
      <c r="DB251" s="4" t="str">
        <f t="shared" si="505"/>
        <v>Plinto_01</v>
      </c>
      <c r="DC251" s="4">
        <f t="shared" si="506"/>
        <v>28</v>
      </c>
      <c r="DD251" s="4" t="str">
        <f t="shared" si="507"/>
        <v>SLU-Neve-v(+x)</v>
      </c>
      <c r="DE251" s="4">
        <f>BG250</f>
        <v>1003.5</v>
      </c>
      <c r="DF251" s="54">
        <f>BC250</f>
        <v>1.8</v>
      </c>
      <c r="DG251" s="54">
        <f>BD250</f>
        <v>11.9</v>
      </c>
      <c r="DH251" s="54">
        <f>BE250</f>
        <v>12</v>
      </c>
      <c r="DI251" s="54">
        <f>BF250</f>
        <v>41</v>
      </c>
      <c r="DJ251" s="85">
        <f>IF(DS251="SLU",BB259,BB260)</f>
        <v>1.3</v>
      </c>
      <c r="DK251" s="85">
        <f>IF(DS251="SLU",BB261,BB262)</f>
        <v>1.3</v>
      </c>
      <c r="DL251" s="85">
        <f>IF(DS251="SLU",BB263,BB264)</f>
        <v>1.5</v>
      </c>
      <c r="DM251" s="8">
        <f t="shared" si="508"/>
        <v>14444.38</v>
      </c>
      <c r="DN251" s="8">
        <f t="shared" si="509"/>
        <v>0.35</v>
      </c>
      <c r="DO251" s="8">
        <f t="shared" si="510"/>
        <v>3.3899999999999997</v>
      </c>
      <c r="DP251" s="8">
        <f t="shared" si="511"/>
        <v>0.01</v>
      </c>
      <c r="DQ251" s="8">
        <f t="shared" si="512"/>
        <v>-0.182</v>
      </c>
      <c r="DR251" s="8">
        <f t="shared" si="513"/>
        <v>0</v>
      </c>
      <c r="DS251" s="4" t="str">
        <f t="shared" si="514"/>
        <v>SLU</v>
      </c>
      <c r="DV251" s="4">
        <f t="shared" si="515"/>
        <v>2</v>
      </c>
      <c r="DW251" s="4" t="str">
        <f t="shared" si="516"/>
        <v>28_SLU-Neve-v(+x)</v>
      </c>
      <c r="DX251" s="4">
        <f t="shared" si="517"/>
        <v>2</v>
      </c>
      <c r="DY251" s="4" t="str">
        <f t="shared" si="518"/>
        <v>Plinto_01</v>
      </c>
      <c r="DZ251" s="4">
        <f t="shared" si="519"/>
        <v>28</v>
      </c>
      <c r="EA251" s="4" t="str">
        <f t="shared" si="520"/>
        <v>SLU-Neve-v(+x)</v>
      </c>
      <c r="EB251" s="83">
        <f>DM251*BB265</f>
        <v>14444.38</v>
      </c>
      <c r="EC251" s="83">
        <f>DN251*BB265</f>
        <v>0.35</v>
      </c>
      <c r="ED251" s="83">
        <f>DO251*BB265</f>
        <v>3.3899999999999997</v>
      </c>
      <c r="EE251" s="83">
        <f>DP251*BB265</f>
        <v>0.01</v>
      </c>
      <c r="EF251" s="83">
        <f>DQ251*BB265</f>
        <v>-0.182</v>
      </c>
      <c r="EG251" s="83">
        <f>DR251*BB265</f>
        <v>0</v>
      </c>
    </row>
    <row r="252" spans="9:137" x14ac:dyDescent="0.45">
      <c r="Q252" s="42">
        <v>3</v>
      </c>
      <c r="R252" s="82" t="str">
        <f>I250</f>
        <v>Plinto_01</v>
      </c>
      <c r="S252" s="42">
        <v>28</v>
      </c>
      <c r="T252" s="42" t="s">
        <v>100</v>
      </c>
      <c r="U252" s="42">
        <v>-6886.95</v>
      </c>
      <c r="V252" s="42">
        <v>14.09</v>
      </c>
      <c r="W252" s="42">
        <v>4.1399999999999997</v>
      </c>
      <c r="X252" s="42">
        <v>0</v>
      </c>
      <c r="Y252" s="42">
        <v>-123.11</v>
      </c>
      <c r="Z252" s="42">
        <v>-41.65</v>
      </c>
      <c r="AB252" s="82" t="str">
        <f t="shared" si="521"/>
        <v>Slv 17</v>
      </c>
      <c r="AC252" s="42" t="s">
        <v>14</v>
      </c>
      <c r="AF252" s="17" t="s">
        <v>170</v>
      </c>
      <c r="AO252" s="36">
        <f t="shared" si="472"/>
        <v>3</v>
      </c>
      <c r="AP252" s="35" t="str">
        <f t="shared" si="473"/>
        <v>28_Slv 17</v>
      </c>
      <c r="AQ252" s="36">
        <f t="shared" si="474"/>
        <v>8870.35</v>
      </c>
      <c r="AR252" s="36">
        <f t="shared" si="475"/>
        <v>-4.1399999999999997</v>
      </c>
      <c r="AS252" s="36">
        <f t="shared" si="476"/>
        <v>-130.56200000000001</v>
      </c>
      <c r="AT252" s="36">
        <f t="shared" si="477"/>
        <v>-14.09</v>
      </c>
      <c r="AU252" s="36">
        <f t="shared" si="478"/>
        <v>16.287999999999997</v>
      </c>
      <c r="AV252" s="36">
        <f t="shared" si="479"/>
        <v>0</v>
      </c>
      <c r="AW252" s="43">
        <f t="shared" si="522"/>
        <v>1</v>
      </c>
      <c r="BI252" s="4">
        <f t="shared" si="523"/>
        <v>3</v>
      </c>
      <c r="BJ252" s="8" t="str">
        <f t="shared" si="481"/>
        <v>28_Slv 17</v>
      </c>
      <c r="BK252" s="11">
        <f t="shared" si="482"/>
        <v>3</v>
      </c>
      <c r="BL252" s="11" t="str">
        <f t="shared" si="483"/>
        <v>Plinto_01</v>
      </c>
      <c r="BM252" s="11">
        <f t="shared" si="484"/>
        <v>28</v>
      </c>
      <c r="BN252" s="11" t="str">
        <f t="shared" si="485"/>
        <v>Slv 17</v>
      </c>
      <c r="BO252" s="11">
        <f t="shared" si="486"/>
        <v>-6886.95</v>
      </c>
      <c r="BP252" s="11">
        <f t="shared" si="487"/>
        <v>14.09</v>
      </c>
      <c r="BQ252" s="11">
        <f t="shared" si="488"/>
        <v>4.1399999999999997</v>
      </c>
      <c r="BR252" s="11">
        <f t="shared" si="489"/>
        <v>0</v>
      </c>
      <c r="BS252" s="11">
        <f t="shared" si="490"/>
        <v>-123.11</v>
      </c>
      <c r="BT252" s="11">
        <f t="shared" si="491"/>
        <v>-41.65</v>
      </c>
      <c r="BU252" s="10" t="str">
        <f t="shared" si="492"/>
        <v>SLV</v>
      </c>
      <c r="BW252" s="7" t="str">
        <f t="shared" si="493"/>
        <v>Slv 17</v>
      </c>
      <c r="BX252" s="7" t="str">
        <f t="shared" si="494"/>
        <v>SLV</v>
      </c>
      <c r="CA252" s="17" t="s">
        <v>170</v>
      </c>
      <c r="CJ252" s="4">
        <f t="shared" si="495"/>
        <v>3</v>
      </c>
      <c r="CK252" s="4" t="str">
        <f t="shared" si="496"/>
        <v>28_Slv 17</v>
      </c>
      <c r="CL252" s="4">
        <f t="shared" si="497"/>
        <v>3</v>
      </c>
      <c r="CM252" s="4" t="str">
        <f t="shared" si="498"/>
        <v>Plinto_01</v>
      </c>
      <c r="CN252" s="4">
        <f t="shared" si="499"/>
        <v>28</v>
      </c>
      <c r="CO252" s="4" t="str">
        <f t="shared" si="500"/>
        <v>Slv 17</v>
      </c>
      <c r="CP252" s="84">
        <f>INDEX(BO250:BT441,MATCH(CK252,BJ250:BJ441,0),MATCH(CK245,BO249:BT249,0))*CK244</f>
        <v>6886.95</v>
      </c>
      <c r="CQ252" s="84">
        <f>INDEX(BP250:BU441,MATCH(CL252,BK250:BK441,0),MATCH(CL245,BP249:BU249,0))*CL244</f>
        <v>-4.1399999999999997</v>
      </c>
      <c r="CR252" s="84">
        <f>INDEX(BO250:BT441,MATCH(CK252,BJ250:$BJ441,0),MATCH(CM245,BO249:BT249,0))*CM244</f>
        <v>-123.11</v>
      </c>
      <c r="CS252" s="84">
        <f>INDEX(BO250:BT441,MATCH(CK252,BJ250:BJ441,0),MATCH(CN245,BO249:BT249,0))*CN244</f>
        <v>-14.09</v>
      </c>
      <c r="CT252" s="84">
        <f>INDEX(BO250:BT441,MATCH(CK252,BJ250:BJ441,0),MATCH(CO245,BO249:BT249,0))*CO244</f>
        <v>41.65</v>
      </c>
      <c r="CU252" s="84">
        <f>INDEX(BO250:BT441,MATCH(CK252,BJ250:BJ441,0),MATCH(CP245,BO249:BT249,0))*CP244</f>
        <v>0</v>
      </c>
      <c r="CV252" s="4" t="str">
        <f t="shared" si="501"/>
        <v>SLV</v>
      </c>
      <c r="CY252" s="4">
        <f t="shared" si="502"/>
        <v>3</v>
      </c>
      <c r="CZ252" s="4" t="str">
        <f t="shared" si="503"/>
        <v>28_Slv 17</v>
      </c>
      <c r="DA252" s="4">
        <f t="shared" si="504"/>
        <v>3</v>
      </c>
      <c r="DB252" s="4" t="str">
        <f t="shared" si="505"/>
        <v>Plinto_01</v>
      </c>
      <c r="DC252" s="4">
        <f t="shared" si="506"/>
        <v>28</v>
      </c>
      <c r="DD252" s="4" t="str">
        <f t="shared" si="507"/>
        <v>Slv 17</v>
      </c>
      <c r="DE252" s="4">
        <f>BG250</f>
        <v>1003.5</v>
      </c>
      <c r="DF252" s="54">
        <f>BC250</f>
        <v>1.8</v>
      </c>
      <c r="DG252" s="54">
        <f>BD250</f>
        <v>11.9</v>
      </c>
      <c r="DH252" s="54">
        <f>BE250</f>
        <v>12</v>
      </c>
      <c r="DI252" s="54">
        <f>BF250</f>
        <v>41</v>
      </c>
      <c r="DJ252" s="85">
        <f>IF(DS252="SLU",BB259,BB260)</f>
        <v>1</v>
      </c>
      <c r="DK252" s="85">
        <f>IF(DS252="SLU",BB261,BB262)</f>
        <v>1</v>
      </c>
      <c r="DL252" s="85">
        <f>IF(DS252="SLU",BB263,BB264)</f>
        <v>1</v>
      </c>
      <c r="DM252" s="8">
        <f t="shared" si="508"/>
        <v>8870.35</v>
      </c>
      <c r="DN252" s="8">
        <f t="shared" si="509"/>
        <v>-4.1399999999999997</v>
      </c>
      <c r="DO252" s="8">
        <f t="shared" si="510"/>
        <v>-130.56200000000001</v>
      </c>
      <c r="DP252" s="8">
        <f t="shared" si="511"/>
        <v>-14.09</v>
      </c>
      <c r="DQ252" s="8">
        <f t="shared" si="512"/>
        <v>16.287999999999997</v>
      </c>
      <c r="DR252" s="8">
        <f t="shared" si="513"/>
        <v>0</v>
      </c>
      <c r="DS252" s="4" t="str">
        <f t="shared" si="514"/>
        <v>SLV</v>
      </c>
      <c r="DV252" s="4">
        <f t="shared" si="515"/>
        <v>3</v>
      </c>
      <c r="DW252" s="4" t="str">
        <f t="shared" si="516"/>
        <v>28_Slv 17</v>
      </c>
      <c r="DX252" s="4">
        <f t="shared" si="517"/>
        <v>3</v>
      </c>
      <c r="DY252" s="4" t="str">
        <f t="shared" si="518"/>
        <v>Plinto_01</v>
      </c>
      <c r="DZ252" s="4">
        <f t="shared" si="519"/>
        <v>28</v>
      </c>
      <c r="EA252" s="4" t="str">
        <f t="shared" si="520"/>
        <v>Slv 17</v>
      </c>
      <c r="EB252" s="83">
        <f>DM252*BB265</f>
        <v>8870.35</v>
      </c>
      <c r="EC252" s="83">
        <f>DN252*BB265</f>
        <v>-4.1399999999999997</v>
      </c>
      <c r="ED252" s="83">
        <f>DO252*BB265</f>
        <v>-130.56200000000001</v>
      </c>
      <c r="EE252" s="83">
        <f>DP252*BB265</f>
        <v>-14.09</v>
      </c>
      <c r="EF252" s="83">
        <f>DQ252*BB265</f>
        <v>16.287999999999997</v>
      </c>
      <c r="EG252" s="83">
        <f>DR252*BB265</f>
        <v>0</v>
      </c>
    </row>
    <row r="253" spans="9:137" ht="15.6" x14ac:dyDescent="0.45">
      <c r="Q253" s="42">
        <v>4</v>
      </c>
      <c r="R253" s="82" t="str">
        <f>I250</f>
        <v>Plinto_01</v>
      </c>
      <c r="S253" s="42">
        <v>28</v>
      </c>
      <c r="T253" s="42" t="s">
        <v>101</v>
      </c>
      <c r="U253" s="42">
        <v>-6886.95</v>
      </c>
      <c r="V253" s="42">
        <v>-14.09</v>
      </c>
      <c r="W253" s="42">
        <v>-4.1500000000000004</v>
      </c>
      <c r="X253" s="42">
        <v>0</v>
      </c>
      <c r="Y253" s="42">
        <v>123.1</v>
      </c>
      <c r="Z253" s="42">
        <v>42.06</v>
      </c>
      <c r="AB253" s="82" t="str">
        <f t="shared" si="521"/>
        <v>Slv 1</v>
      </c>
      <c r="AC253" s="42" t="s">
        <v>14</v>
      </c>
      <c r="AF253" s="13" t="s">
        <v>12</v>
      </c>
      <c r="AG253" s="16" t="s">
        <v>11</v>
      </c>
      <c r="AH253" s="16" t="s">
        <v>10</v>
      </c>
      <c r="AI253" s="16" t="s">
        <v>9</v>
      </c>
      <c r="AJ253" s="16" t="s">
        <v>8</v>
      </c>
      <c r="AK253" s="16" t="s">
        <v>7</v>
      </c>
      <c r="AL253" s="16" t="s">
        <v>6</v>
      </c>
      <c r="AO253" s="36">
        <f t="shared" si="472"/>
        <v>4</v>
      </c>
      <c r="AP253" s="35" t="str">
        <f t="shared" si="473"/>
        <v>28_Slv 1</v>
      </c>
      <c r="AQ253" s="36">
        <f t="shared" si="474"/>
        <v>8870.35</v>
      </c>
      <c r="AR253" s="36">
        <f t="shared" si="475"/>
        <v>4.1500000000000004</v>
      </c>
      <c r="AS253" s="36">
        <f t="shared" si="476"/>
        <v>130.57</v>
      </c>
      <c r="AT253" s="36">
        <f t="shared" si="477"/>
        <v>14.09</v>
      </c>
      <c r="AU253" s="36">
        <f t="shared" si="478"/>
        <v>-16.698</v>
      </c>
      <c r="AV253" s="36">
        <f t="shared" si="479"/>
        <v>0</v>
      </c>
      <c r="AW253" s="43">
        <f t="shared" si="522"/>
        <v>1</v>
      </c>
      <c r="BI253" s="4">
        <f t="shared" si="523"/>
        <v>4</v>
      </c>
      <c r="BJ253" s="8" t="str">
        <f t="shared" si="481"/>
        <v>28_Slv 1</v>
      </c>
      <c r="BK253" s="11">
        <f t="shared" si="482"/>
        <v>4</v>
      </c>
      <c r="BL253" s="11" t="str">
        <f t="shared" si="483"/>
        <v>Plinto_01</v>
      </c>
      <c r="BM253" s="11">
        <f t="shared" si="484"/>
        <v>28</v>
      </c>
      <c r="BN253" s="11" t="str">
        <f t="shared" si="485"/>
        <v>Slv 1</v>
      </c>
      <c r="BO253" s="11">
        <f t="shared" si="486"/>
        <v>-6886.95</v>
      </c>
      <c r="BP253" s="11">
        <f t="shared" si="487"/>
        <v>-14.09</v>
      </c>
      <c r="BQ253" s="11">
        <f t="shared" si="488"/>
        <v>-4.1500000000000004</v>
      </c>
      <c r="BR253" s="11">
        <f t="shared" si="489"/>
        <v>0</v>
      </c>
      <c r="BS253" s="11">
        <f t="shared" si="490"/>
        <v>123.1</v>
      </c>
      <c r="BT253" s="11">
        <f t="shared" si="491"/>
        <v>42.06</v>
      </c>
      <c r="BU253" s="10" t="str">
        <f t="shared" si="492"/>
        <v>SLV</v>
      </c>
      <c r="BW253" s="7" t="str">
        <f t="shared" si="493"/>
        <v>Slv 1</v>
      </c>
      <c r="BX253" s="7" t="str">
        <f t="shared" si="494"/>
        <v>SLV</v>
      </c>
      <c r="CA253" s="9" t="s">
        <v>12</v>
      </c>
      <c r="CB253" s="16" t="s">
        <v>11</v>
      </c>
      <c r="CC253" s="16" t="s">
        <v>10</v>
      </c>
      <c r="CD253" s="16" t="s">
        <v>9</v>
      </c>
      <c r="CE253" s="16" t="s">
        <v>8</v>
      </c>
      <c r="CF253" s="16" t="s">
        <v>7</v>
      </c>
      <c r="CG253" s="16" t="s">
        <v>6</v>
      </c>
      <c r="CJ253" s="4">
        <f t="shared" si="495"/>
        <v>4</v>
      </c>
      <c r="CK253" s="4" t="str">
        <f t="shared" si="496"/>
        <v>28_Slv 1</v>
      </c>
      <c r="CL253" s="4">
        <f t="shared" si="497"/>
        <v>4</v>
      </c>
      <c r="CM253" s="4" t="str">
        <f t="shared" si="498"/>
        <v>Plinto_01</v>
      </c>
      <c r="CN253" s="4">
        <f t="shared" si="499"/>
        <v>28</v>
      </c>
      <c r="CO253" s="4" t="str">
        <f t="shared" si="500"/>
        <v>Slv 1</v>
      </c>
      <c r="CP253" s="84">
        <f>INDEX(BO250:BT441,MATCH(CK253,BJ250:BJ441,0),MATCH(CK245,BO249:BT249,0))*CK244</f>
        <v>6886.95</v>
      </c>
      <c r="CQ253" s="84">
        <f>INDEX(BP250:BU441,MATCH(CL253,BK250:BK441,0),MATCH(CL245,BP249:BU249,0))*CL244</f>
        <v>4.1500000000000004</v>
      </c>
      <c r="CR253" s="84">
        <f>INDEX(BO250:BT441,MATCH(CK253,BJ250:$BJ441,0),MATCH(CM245,BO249:BT249,0))*CM244</f>
        <v>123.1</v>
      </c>
      <c r="CS253" s="84">
        <f>INDEX(BO250:BT441,MATCH(CK253,BJ250:BJ441,0),MATCH(CN245,BO249:BT249,0))*CN244</f>
        <v>14.09</v>
      </c>
      <c r="CT253" s="84">
        <f>INDEX(BO250:BT441,MATCH(CK253,BJ250:BJ441,0),MATCH(CO245,BO249:BT249,0))*CO244</f>
        <v>-42.06</v>
      </c>
      <c r="CU253" s="84">
        <f>INDEX(BO250:BT441,MATCH(CK253,BJ250:BJ441,0),MATCH(CP245,BO249:BT249,0))*CP244</f>
        <v>0</v>
      </c>
      <c r="CV253" s="4" t="str">
        <f t="shared" si="501"/>
        <v>SLV</v>
      </c>
      <c r="CY253" s="4">
        <f t="shared" si="502"/>
        <v>4</v>
      </c>
      <c r="CZ253" s="4" t="str">
        <f t="shared" si="503"/>
        <v>28_Slv 1</v>
      </c>
      <c r="DA253" s="4">
        <f t="shared" si="504"/>
        <v>4</v>
      </c>
      <c r="DB253" s="4" t="str">
        <f t="shared" si="505"/>
        <v>Plinto_01</v>
      </c>
      <c r="DC253" s="4">
        <f t="shared" si="506"/>
        <v>28</v>
      </c>
      <c r="DD253" s="4" t="str">
        <f t="shared" si="507"/>
        <v>Slv 1</v>
      </c>
      <c r="DE253" s="4">
        <f>BG250</f>
        <v>1003.5</v>
      </c>
      <c r="DF253" s="54">
        <f>BC250</f>
        <v>1.8</v>
      </c>
      <c r="DG253" s="54">
        <f>BD250</f>
        <v>11.9</v>
      </c>
      <c r="DH253" s="54">
        <f>BE250</f>
        <v>12</v>
      </c>
      <c r="DI253" s="54">
        <f>BF250</f>
        <v>41</v>
      </c>
      <c r="DJ253" s="85">
        <f>IF(DS253="SLU",BB259,BB260)</f>
        <v>1</v>
      </c>
      <c r="DK253" s="85">
        <f>IF(DS253="SLU",BB261,BB262)</f>
        <v>1</v>
      </c>
      <c r="DL253" s="85">
        <f>IF(DS253="SLU",BB263,BB264)</f>
        <v>1</v>
      </c>
      <c r="DM253" s="8">
        <f t="shared" si="508"/>
        <v>8870.35</v>
      </c>
      <c r="DN253" s="8">
        <f t="shared" si="509"/>
        <v>4.1500000000000004</v>
      </c>
      <c r="DO253" s="8">
        <f t="shared" si="510"/>
        <v>130.57</v>
      </c>
      <c r="DP253" s="8">
        <f t="shared" si="511"/>
        <v>14.09</v>
      </c>
      <c r="DQ253" s="8">
        <f t="shared" si="512"/>
        <v>-16.698</v>
      </c>
      <c r="DR253" s="8">
        <f t="shared" si="513"/>
        <v>0</v>
      </c>
      <c r="DS253" s="4" t="str">
        <f t="shared" si="514"/>
        <v>SLV</v>
      </c>
      <c r="DV253" s="4">
        <f t="shared" si="515"/>
        <v>4</v>
      </c>
      <c r="DW253" s="4" t="str">
        <f t="shared" si="516"/>
        <v>28_Slv 1</v>
      </c>
      <c r="DX253" s="4">
        <f t="shared" si="517"/>
        <v>4</v>
      </c>
      <c r="DY253" s="4" t="str">
        <f t="shared" si="518"/>
        <v>Plinto_01</v>
      </c>
      <c r="DZ253" s="4">
        <f t="shared" si="519"/>
        <v>28</v>
      </c>
      <c r="EA253" s="4" t="str">
        <f t="shared" si="520"/>
        <v>Slv 1</v>
      </c>
      <c r="EB253" s="83">
        <f>DM253*BB265</f>
        <v>8870.35</v>
      </c>
      <c r="EC253" s="83">
        <f>DN253*BB265</f>
        <v>4.1500000000000004</v>
      </c>
      <c r="ED253" s="83">
        <f>DO253*BB265</f>
        <v>130.57</v>
      </c>
      <c r="EE253" s="83">
        <f>DP253*BB265</f>
        <v>14.09</v>
      </c>
      <c r="EF253" s="83">
        <f>DQ253*BB265</f>
        <v>-16.698</v>
      </c>
      <c r="EG253" s="83">
        <f>DR253*BB265</f>
        <v>0</v>
      </c>
    </row>
    <row r="254" spans="9:137" ht="15.6" x14ac:dyDescent="0.45">
      <c r="Q254" s="42">
        <v>5</v>
      </c>
      <c r="R254" s="82" t="str">
        <f>I250</f>
        <v>Plinto_01</v>
      </c>
      <c r="S254" s="42">
        <v>28</v>
      </c>
      <c r="T254" s="42" t="s">
        <v>100</v>
      </c>
      <c r="U254" s="42">
        <v>-6886.95</v>
      </c>
      <c r="V254" s="42">
        <v>14.09</v>
      </c>
      <c r="W254" s="42">
        <v>4.1399999999999997</v>
      </c>
      <c r="X254" s="42">
        <v>0</v>
      </c>
      <c r="Y254" s="42">
        <v>-123.11</v>
      </c>
      <c r="Z254" s="42">
        <v>-41.65</v>
      </c>
      <c r="AB254" s="82" t="str">
        <f t="shared" si="521"/>
        <v>Slv 17</v>
      </c>
      <c r="AC254" s="42" t="s">
        <v>14</v>
      </c>
      <c r="AF254" s="13"/>
      <c r="AG254" s="15">
        <v>-1</v>
      </c>
      <c r="AH254" s="15">
        <v>-1</v>
      </c>
      <c r="AI254" s="15">
        <v>1</v>
      </c>
      <c r="AJ254" s="15">
        <v>-1</v>
      </c>
      <c r="AK254" s="15">
        <v>-1</v>
      </c>
      <c r="AL254" s="15">
        <v>-1</v>
      </c>
      <c r="AO254" s="36">
        <f t="shared" si="472"/>
        <v>5</v>
      </c>
      <c r="AP254" s="35" t="str">
        <f t="shared" si="473"/>
        <v>28_Slv 17</v>
      </c>
      <c r="AQ254" s="36">
        <f t="shared" si="474"/>
        <v>8870.35</v>
      </c>
      <c r="AR254" s="36">
        <f t="shared" si="475"/>
        <v>-4.1399999999999997</v>
      </c>
      <c r="AS254" s="36">
        <f t="shared" si="476"/>
        <v>-130.56200000000001</v>
      </c>
      <c r="AT254" s="36">
        <f t="shared" si="477"/>
        <v>-14.09</v>
      </c>
      <c r="AU254" s="36">
        <f t="shared" si="478"/>
        <v>16.287999999999997</v>
      </c>
      <c r="AV254" s="36">
        <f t="shared" si="479"/>
        <v>0</v>
      </c>
      <c r="AW254" s="43">
        <f t="shared" si="522"/>
        <v>1</v>
      </c>
      <c r="BI254" s="4">
        <f t="shared" si="523"/>
        <v>5</v>
      </c>
      <c r="BJ254" s="8" t="str">
        <f t="shared" si="481"/>
        <v>28_Slv 17</v>
      </c>
      <c r="BK254" s="11">
        <f t="shared" si="482"/>
        <v>5</v>
      </c>
      <c r="BL254" s="11" t="str">
        <f t="shared" si="483"/>
        <v>Plinto_01</v>
      </c>
      <c r="BM254" s="11">
        <f t="shared" si="484"/>
        <v>28</v>
      </c>
      <c r="BN254" s="11" t="str">
        <f t="shared" si="485"/>
        <v>Slv 17</v>
      </c>
      <c r="BO254" s="11">
        <f t="shared" si="486"/>
        <v>-6886.95</v>
      </c>
      <c r="BP254" s="11">
        <f t="shared" si="487"/>
        <v>14.09</v>
      </c>
      <c r="BQ254" s="11">
        <f t="shared" si="488"/>
        <v>4.1399999999999997</v>
      </c>
      <c r="BR254" s="11">
        <f t="shared" si="489"/>
        <v>0</v>
      </c>
      <c r="BS254" s="11">
        <f t="shared" si="490"/>
        <v>-123.11</v>
      </c>
      <c r="BT254" s="11">
        <f t="shared" si="491"/>
        <v>-41.65</v>
      </c>
      <c r="BU254" s="10" t="str">
        <f t="shared" si="492"/>
        <v>SLV</v>
      </c>
      <c r="BW254" s="7" t="str">
        <f t="shared" si="493"/>
        <v>Slv 17</v>
      </c>
      <c r="BX254" s="7" t="str">
        <f t="shared" si="494"/>
        <v>SLV</v>
      </c>
      <c r="CA254" s="9"/>
      <c r="CB254" s="4">
        <f t="shared" ref="CB254:CG255" si="524">AG254</f>
        <v>-1</v>
      </c>
      <c r="CC254" s="4">
        <f t="shared" si="524"/>
        <v>-1</v>
      </c>
      <c r="CD254" s="4">
        <f t="shared" si="524"/>
        <v>1</v>
      </c>
      <c r="CE254" s="4">
        <f t="shared" si="524"/>
        <v>-1</v>
      </c>
      <c r="CF254" s="4">
        <f t="shared" si="524"/>
        <v>-1</v>
      </c>
      <c r="CG254" s="4">
        <f t="shared" si="524"/>
        <v>-1</v>
      </c>
      <c r="CJ254" s="4">
        <f t="shared" si="495"/>
        <v>5</v>
      </c>
      <c r="CK254" s="4" t="str">
        <f t="shared" si="496"/>
        <v>28_Slv 17</v>
      </c>
      <c r="CL254" s="4">
        <f t="shared" si="497"/>
        <v>5</v>
      </c>
      <c r="CM254" s="4" t="str">
        <f t="shared" si="498"/>
        <v>Plinto_01</v>
      </c>
      <c r="CN254" s="4">
        <f t="shared" si="499"/>
        <v>28</v>
      </c>
      <c r="CO254" s="4" t="str">
        <f t="shared" si="500"/>
        <v>Slv 17</v>
      </c>
      <c r="CP254" s="84">
        <f>INDEX(BO250:BT441,MATCH(CK254,BJ250:BJ441,0),MATCH(CK245,BO249:BT249,0))*CK244</f>
        <v>6886.95</v>
      </c>
      <c r="CQ254" s="84">
        <f>INDEX(BP250:BU441,MATCH(CL254,BK250:BK441,0),MATCH(CL245,BP249:BU249,0))*CL244</f>
        <v>-4.1399999999999997</v>
      </c>
      <c r="CR254" s="84">
        <f>INDEX(BO250:BT441,MATCH(CK254,BJ250:$BJ441,0),MATCH(CM245,BO249:BT249,0))*CM244</f>
        <v>-123.11</v>
      </c>
      <c r="CS254" s="84">
        <f>INDEX(BO250:BT441,MATCH(CK254,BJ250:BJ441,0),MATCH(CN245,BO249:BT249,0))*CN244</f>
        <v>-14.09</v>
      </c>
      <c r="CT254" s="84">
        <f>INDEX(BO250:BT441,MATCH(CK254,BJ250:BJ441,0),MATCH(CO245,BO249:BT249,0))*CO244</f>
        <v>41.65</v>
      </c>
      <c r="CU254" s="84">
        <f>INDEX(BO250:BT441,MATCH(CK254,BJ250:BJ441,0),MATCH(CP245,BO249:BT249,0))*CP244</f>
        <v>0</v>
      </c>
      <c r="CV254" s="4" t="str">
        <f t="shared" si="501"/>
        <v>SLV</v>
      </c>
      <c r="CY254" s="4">
        <f t="shared" si="502"/>
        <v>5</v>
      </c>
      <c r="CZ254" s="4" t="str">
        <f t="shared" si="503"/>
        <v>28_Slv 17</v>
      </c>
      <c r="DA254" s="4">
        <f t="shared" si="504"/>
        <v>5</v>
      </c>
      <c r="DB254" s="4" t="str">
        <f t="shared" si="505"/>
        <v>Plinto_01</v>
      </c>
      <c r="DC254" s="4">
        <f t="shared" si="506"/>
        <v>28</v>
      </c>
      <c r="DD254" s="4" t="str">
        <f t="shared" si="507"/>
        <v>Slv 17</v>
      </c>
      <c r="DE254" s="4">
        <f>BG250</f>
        <v>1003.5</v>
      </c>
      <c r="DF254" s="54">
        <f>BC250</f>
        <v>1.8</v>
      </c>
      <c r="DG254" s="54">
        <f>BD250</f>
        <v>11.9</v>
      </c>
      <c r="DH254" s="54">
        <f>BE250</f>
        <v>12</v>
      </c>
      <c r="DI254" s="54">
        <f>BF250</f>
        <v>41</v>
      </c>
      <c r="DJ254" s="85">
        <f>IF(DS254="SLU",BB259,BB260)</f>
        <v>1</v>
      </c>
      <c r="DK254" s="85">
        <f>IF(DS254="SLU",BB261,BB262)</f>
        <v>1</v>
      </c>
      <c r="DL254" s="85">
        <f>IF(DS254="SLU",BB263,BB264)</f>
        <v>1</v>
      </c>
      <c r="DM254" s="8">
        <f t="shared" si="508"/>
        <v>8870.35</v>
      </c>
      <c r="DN254" s="8">
        <f t="shared" si="509"/>
        <v>-4.1399999999999997</v>
      </c>
      <c r="DO254" s="8">
        <f t="shared" si="510"/>
        <v>-130.56200000000001</v>
      </c>
      <c r="DP254" s="8">
        <f t="shared" si="511"/>
        <v>-14.09</v>
      </c>
      <c r="DQ254" s="8">
        <f t="shared" si="512"/>
        <v>16.287999999999997</v>
      </c>
      <c r="DR254" s="8">
        <f t="shared" si="513"/>
        <v>0</v>
      </c>
      <c r="DS254" s="4" t="str">
        <f t="shared" si="514"/>
        <v>SLV</v>
      </c>
      <c r="DV254" s="4">
        <f t="shared" si="515"/>
        <v>5</v>
      </c>
      <c r="DW254" s="4" t="str">
        <f t="shared" si="516"/>
        <v>28_Slv 17</v>
      </c>
      <c r="DX254" s="4">
        <f t="shared" si="517"/>
        <v>5</v>
      </c>
      <c r="DY254" s="4" t="str">
        <f t="shared" si="518"/>
        <v>Plinto_01</v>
      </c>
      <c r="DZ254" s="4">
        <f t="shared" si="519"/>
        <v>28</v>
      </c>
      <c r="EA254" s="4" t="str">
        <f t="shared" si="520"/>
        <v>Slv 17</v>
      </c>
      <c r="EB254" s="83">
        <f>DM254*BB265</f>
        <v>8870.35</v>
      </c>
      <c r="EC254" s="83">
        <f>DN254*BB265</f>
        <v>-4.1399999999999997</v>
      </c>
      <c r="ED254" s="83">
        <f>DO254*BB265</f>
        <v>-130.56200000000001</v>
      </c>
      <c r="EE254" s="83">
        <f>DP254*BB265</f>
        <v>-14.09</v>
      </c>
      <c r="EF254" s="83">
        <f>DQ254*BB265</f>
        <v>16.287999999999997</v>
      </c>
      <c r="EG254" s="83">
        <f>DR254*BB265</f>
        <v>0</v>
      </c>
    </row>
    <row r="255" spans="9:137" ht="15.6" x14ac:dyDescent="0.45">
      <c r="I255"/>
      <c r="J255"/>
      <c r="K255"/>
      <c r="L255"/>
      <c r="M255"/>
      <c r="N255"/>
      <c r="O255"/>
      <c r="Q255" s="42">
        <v>6</v>
      </c>
      <c r="R255" s="82" t="str">
        <f>I250</f>
        <v>Plinto_01</v>
      </c>
      <c r="S255" s="42">
        <v>28</v>
      </c>
      <c r="T255" s="42" t="s">
        <v>101</v>
      </c>
      <c r="U255" s="42">
        <v>-6886.95</v>
      </c>
      <c r="V255" s="42">
        <v>-14.09</v>
      </c>
      <c r="W255" s="42">
        <v>-4.1500000000000004</v>
      </c>
      <c r="X255" s="42">
        <v>0</v>
      </c>
      <c r="Y255" s="42">
        <v>123.1</v>
      </c>
      <c r="Z255" s="42">
        <v>42.06</v>
      </c>
      <c r="AB255" s="82" t="str">
        <f t="shared" si="521"/>
        <v>Slv 1</v>
      </c>
      <c r="AC255" s="42" t="s">
        <v>14</v>
      </c>
      <c r="AF255" s="13" t="s">
        <v>3</v>
      </c>
      <c r="AG255" s="15" t="s">
        <v>10</v>
      </c>
      <c r="AH255" s="15" t="s">
        <v>11</v>
      </c>
      <c r="AI255" s="15" t="s">
        <v>9</v>
      </c>
      <c r="AJ255" s="15" t="s">
        <v>8</v>
      </c>
      <c r="AK255" s="15" t="s">
        <v>6</v>
      </c>
      <c r="AL255" s="15" t="s">
        <v>7</v>
      </c>
      <c r="AO255" s="36">
        <f t="shared" si="472"/>
        <v>6</v>
      </c>
      <c r="AP255" s="35" t="str">
        <f t="shared" si="473"/>
        <v>28_Slv 1</v>
      </c>
      <c r="AQ255" s="36">
        <f t="shared" si="474"/>
        <v>8870.35</v>
      </c>
      <c r="AR255" s="36">
        <f t="shared" si="475"/>
        <v>4.1500000000000004</v>
      </c>
      <c r="AS255" s="36">
        <f t="shared" si="476"/>
        <v>130.57</v>
      </c>
      <c r="AT255" s="36">
        <f t="shared" si="477"/>
        <v>14.09</v>
      </c>
      <c r="AU255" s="36">
        <f t="shared" si="478"/>
        <v>-16.698</v>
      </c>
      <c r="AV255" s="36">
        <f t="shared" si="479"/>
        <v>0</v>
      </c>
      <c r="AW255" s="43">
        <f t="shared" si="522"/>
        <v>1</v>
      </c>
      <c r="BA255"/>
      <c r="BB255"/>
      <c r="BC255"/>
      <c r="BD255"/>
      <c r="BE255"/>
      <c r="BI255" s="4">
        <f t="shared" si="523"/>
        <v>6</v>
      </c>
      <c r="BJ255" s="8" t="str">
        <f t="shared" si="481"/>
        <v>28_Slv 1</v>
      </c>
      <c r="BK255" s="11">
        <f t="shared" si="482"/>
        <v>6</v>
      </c>
      <c r="BL255" s="11" t="str">
        <f t="shared" si="483"/>
        <v>Plinto_01</v>
      </c>
      <c r="BM255" s="11">
        <f t="shared" si="484"/>
        <v>28</v>
      </c>
      <c r="BN255" s="11" t="str">
        <f t="shared" si="485"/>
        <v>Slv 1</v>
      </c>
      <c r="BO255" s="11">
        <f t="shared" si="486"/>
        <v>-6886.95</v>
      </c>
      <c r="BP255" s="11">
        <f t="shared" si="487"/>
        <v>-14.09</v>
      </c>
      <c r="BQ255" s="11">
        <f t="shared" si="488"/>
        <v>-4.1500000000000004</v>
      </c>
      <c r="BR255" s="11">
        <f t="shared" si="489"/>
        <v>0</v>
      </c>
      <c r="BS255" s="11">
        <f t="shared" si="490"/>
        <v>123.1</v>
      </c>
      <c r="BT255" s="11">
        <f t="shared" si="491"/>
        <v>42.06</v>
      </c>
      <c r="BU255" s="10" t="str">
        <f t="shared" si="492"/>
        <v>SLV</v>
      </c>
      <c r="BW255" s="7" t="str">
        <f t="shared" si="493"/>
        <v>Slv 1</v>
      </c>
      <c r="BX255" s="7" t="str">
        <f t="shared" si="494"/>
        <v>SLV</v>
      </c>
      <c r="CA255" s="9" t="s">
        <v>3</v>
      </c>
      <c r="CB255" s="4" t="str">
        <f t="shared" si="524"/>
        <v>Fx</v>
      </c>
      <c r="CC255" s="4" t="str">
        <f t="shared" si="524"/>
        <v>Fz</v>
      </c>
      <c r="CD255" s="4" t="str">
        <f t="shared" si="524"/>
        <v>Myy</v>
      </c>
      <c r="CE255" s="4" t="str">
        <f t="shared" si="524"/>
        <v>Fy</v>
      </c>
      <c r="CF255" s="4" t="str">
        <f t="shared" si="524"/>
        <v>Mzz</v>
      </c>
      <c r="CG255" s="4" t="str">
        <f t="shared" si="524"/>
        <v>Mxx</v>
      </c>
      <c r="CJ255" s="4">
        <f t="shared" si="495"/>
        <v>6</v>
      </c>
      <c r="CK255" s="4" t="str">
        <f t="shared" si="496"/>
        <v>28_Slv 1</v>
      </c>
      <c r="CL255" s="4">
        <f t="shared" si="497"/>
        <v>6</v>
      </c>
      <c r="CM255" s="4" t="str">
        <f t="shared" si="498"/>
        <v>Plinto_01</v>
      </c>
      <c r="CN255" s="4">
        <f t="shared" si="499"/>
        <v>28</v>
      </c>
      <c r="CO255" s="4" t="str">
        <f t="shared" si="500"/>
        <v>Slv 1</v>
      </c>
      <c r="CP255" s="84">
        <f>INDEX(BO250:BT441,MATCH(CK255,BJ250:BJ441,0),MATCH(CK245,BO249:BT249,0))*CK244</f>
        <v>6886.95</v>
      </c>
      <c r="CQ255" s="84">
        <f>INDEX(BP250:BU441,MATCH(CL255,BK250:BK441,0),MATCH(CL245,BP249:BU249,0))*CL244</f>
        <v>4.1500000000000004</v>
      </c>
      <c r="CR255" s="84">
        <f>INDEX(BO250:BT441,MATCH(CK255,BJ250:$BJ441,0),MATCH(CM245,BO249:BT249,0))*CM244</f>
        <v>123.1</v>
      </c>
      <c r="CS255" s="84">
        <f>INDEX(BO250:BT441,MATCH(CK255,BJ250:BJ441,0),MATCH(CN245,BO249:BT249,0))*CN244</f>
        <v>14.09</v>
      </c>
      <c r="CT255" s="84">
        <f>INDEX(BO250:BT441,MATCH(CK255,BJ250:BJ441,0),MATCH(CO245,BO249:BT249,0))*CO244</f>
        <v>-42.06</v>
      </c>
      <c r="CU255" s="84">
        <f>INDEX(BO250:BT441,MATCH(CK255,BJ250:BJ441,0),MATCH(CP245,BO249:BT249,0))*CP244</f>
        <v>0</v>
      </c>
      <c r="CV255" s="4" t="str">
        <f t="shared" si="501"/>
        <v>SLV</v>
      </c>
      <c r="CY255" s="4">
        <f t="shared" si="502"/>
        <v>6</v>
      </c>
      <c r="CZ255" s="4" t="str">
        <f t="shared" si="503"/>
        <v>28_Slv 1</v>
      </c>
      <c r="DA255" s="4">
        <f t="shared" si="504"/>
        <v>6</v>
      </c>
      <c r="DB255" s="4" t="str">
        <f t="shared" si="505"/>
        <v>Plinto_01</v>
      </c>
      <c r="DC255" s="4">
        <f t="shared" si="506"/>
        <v>28</v>
      </c>
      <c r="DD255" s="4" t="str">
        <f t="shared" si="507"/>
        <v>Slv 1</v>
      </c>
      <c r="DE255" s="4">
        <f>BG250</f>
        <v>1003.5</v>
      </c>
      <c r="DF255" s="54">
        <f>BC250</f>
        <v>1.8</v>
      </c>
      <c r="DG255" s="54">
        <f>BD250</f>
        <v>11.9</v>
      </c>
      <c r="DH255" s="54">
        <f>BE250</f>
        <v>12</v>
      </c>
      <c r="DI255" s="54">
        <f>BF250</f>
        <v>41</v>
      </c>
      <c r="DJ255" s="85">
        <f>IF(DS255="SLU",BB259,BB260)</f>
        <v>1</v>
      </c>
      <c r="DK255" s="85">
        <f>IF(DS255="SLU",BB261,BB262)</f>
        <v>1</v>
      </c>
      <c r="DL255" s="85">
        <f>IF(DS255="SLU",BB263,BB264)</f>
        <v>1</v>
      </c>
      <c r="DM255" s="8">
        <f t="shared" si="508"/>
        <v>8870.35</v>
      </c>
      <c r="DN255" s="8">
        <f t="shared" si="509"/>
        <v>4.1500000000000004</v>
      </c>
      <c r="DO255" s="8">
        <f t="shared" si="510"/>
        <v>130.57</v>
      </c>
      <c r="DP255" s="8">
        <f t="shared" si="511"/>
        <v>14.09</v>
      </c>
      <c r="DQ255" s="8">
        <f t="shared" si="512"/>
        <v>-16.698</v>
      </c>
      <c r="DR255" s="8">
        <f t="shared" si="513"/>
        <v>0</v>
      </c>
      <c r="DS255" s="4" t="str">
        <f t="shared" si="514"/>
        <v>SLV</v>
      </c>
      <c r="DV255" s="4">
        <f t="shared" si="515"/>
        <v>6</v>
      </c>
      <c r="DW255" s="4" t="str">
        <f t="shared" si="516"/>
        <v>28_Slv 1</v>
      </c>
      <c r="DX255" s="4">
        <f t="shared" si="517"/>
        <v>6</v>
      </c>
      <c r="DY255" s="4" t="str">
        <f t="shared" si="518"/>
        <v>Plinto_01</v>
      </c>
      <c r="DZ255" s="4">
        <f t="shared" si="519"/>
        <v>28</v>
      </c>
      <c r="EA255" s="4" t="str">
        <f t="shared" si="520"/>
        <v>Slv 1</v>
      </c>
      <c r="EB255" s="83">
        <f>DM255*BB265</f>
        <v>8870.35</v>
      </c>
      <c r="EC255" s="83">
        <f>DN255*BB265</f>
        <v>4.1500000000000004</v>
      </c>
      <c r="ED255" s="83">
        <f>DO255*BB265</f>
        <v>130.57</v>
      </c>
      <c r="EE255" s="83">
        <f>DP255*BB265</f>
        <v>14.09</v>
      </c>
      <c r="EF255" s="83">
        <f>DQ255*BB265</f>
        <v>-16.698</v>
      </c>
      <c r="EG255" s="83">
        <f>DR255*BB265</f>
        <v>0</v>
      </c>
    </row>
    <row r="256" spans="9:137" x14ac:dyDescent="0.45">
      <c r="I256" s="17" t="s">
        <v>163</v>
      </c>
      <c r="J256"/>
      <c r="K256"/>
      <c r="L256"/>
      <c r="M256"/>
      <c r="N256"/>
      <c r="O256"/>
      <c r="Q256" s="42">
        <v>7</v>
      </c>
      <c r="R256" s="82" t="str">
        <f>I250</f>
        <v>Plinto_01</v>
      </c>
      <c r="S256" s="42">
        <v>28</v>
      </c>
      <c r="T256" s="42" t="s">
        <v>101</v>
      </c>
      <c r="U256" s="42">
        <v>-6886.95</v>
      </c>
      <c r="V256" s="42">
        <v>-14.09</v>
      </c>
      <c r="W256" s="42">
        <v>-4.1500000000000004</v>
      </c>
      <c r="X256" s="42">
        <v>0</v>
      </c>
      <c r="Y256" s="42">
        <v>123.1</v>
      </c>
      <c r="Z256" s="42">
        <v>42.06</v>
      </c>
      <c r="AB256" s="82" t="str">
        <f t="shared" si="521"/>
        <v>Slv 1</v>
      </c>
      <c r="AC256" s="42" t="s">
        <v>14</v>
      </c>
      <c r="AF256"/>
      <c r="AG256"/>
      <c r="AH256"/>
      <c r="AI256"/>
      <c r="AJ256"/>
      <c r="AK256"/>
      <c r="AL256"/>
      <c r="AO256" s="36">
        <f t="shared" si="472"/>
        <v>7</v>
      </c>
      <c r="AP256" s="35" t="str">
        <f t="shared" si="473"/>
        <v>28_Slv 1</v>
      </c>
      <c r="AQ256" s="36">
        <f t="shared" si="474"/>
        <v>8870.35</v>
      </c>
      <c r="AR256" s="36">
        <f t="shared" si="475"/>
        <v>4.1500000000000004</v>
      </c>
      <c r="AS256" s="36">
        <f t="shared" si="476"/>
        <v>130.57</v>
      </c>
      <c r="AT256" s="36">
        <f t="shared" si="477"/>
        <v>14.09</v>
      </c>
      <c r="AU256" s="36">
        <f t="shared" si="478"/>
        <v>-16.698</v>
      </c>
      <c r="AV256" s="36">
        <f t="shared" si="479"/>
        <v>0</v>
      </c>
      <c r="AW256" s="43">
        <f t="shared" si="522"/>
        <v>1</v>
      </c>
      <c r="BA256" s="17" t="s">
        <v>180</v>
      </c>
      <c r="BB256"/>
      <c r="BC256"/>
      <c r="BD256"/>
      <c r="BE256"/>
      <c r="BI256" s="4">
        <f t="shared" si="523"/>
        <v>7</v>
      </c>
      <c r="BJ256" s="8" t="str">
        <f t="shared" si="481"/>
        <v>28_Slv 1</v>
      </c>
      <c r="BK256" s="11">
        <f t="shared" si="482"/>
        <v>7</v>
      </c>
      <c r="BL256" s="11" t="str">
        <f t="shared" si="483"/>
        <v>Plinto_01</v>
      </c>
      <c r="BM256" s="11">
        <f t="shared" si="484"/>
        <v>28</v>
      </c>
      <c r="BN256" s="11" t="str">
        <f t="shared" si="485"/>
        <v>Slv 1</v>
      </c>
      <c r="BO256" s="11">
        <f t="shared" si="486"/>
        <v>-6886.95</v>
      </c>
      <c r="BP256" s="11">
        <f t="shared" si="487"/>
        <v>-14.09</v>
      </c>
      <c r="BQ256" s="11">
        <f t="shared" si="488"/>
        <v>-4.1500000000000004</v>
      </c>
      <c r="BR256" s="11">
        <f t="shared" si="489"/>
        <v>0</v>
      </c>
      <c r="BS256" s="11">
        <f t="shared" si="490"/>
        <v>123.1</v>
      </c>
      <c r="BT256" s="11">
        <f t="shared" si="491"/>
        <v>42.06</v>
      </c>
      <c r="BU256" s="10" t="str">
        <f t="shared" si="492"/>
        <v>SLV</v>
      </c>
      <c r="BW256" s="7" t="str">
        <f t="shared" si="493"/>
        <v>Slv 1</v>
      </c>
      <c r="BX256" s="7" t="str">
        <f t="shared" si="494"/>
        <v>SLV</v>
      </c>
      <c r="CA256"/>
      <c r="CB256"/>
      <c r="CC256"/>
      <c r="CD256"/>
      <c r="CE256"/>
      <c r="CF256"/>
      <c r="CG256"/>
      <c r="CJ256" s="4">
        <f t="shared" si="495"/>
        <v>7</v>
      </c>
      <c r="CK256" s="4" t="str">
        <f t="shared" si="496"/>
        <v>28_Slv 1</v>
      </c>
      <c r="CL256" s="4">
        <f t="shared" si="497"/>
        <v>7</v>
      </c>
      <c r="CM256" s="4" t="str">
        <f t="shared" si="498"/>
        <v>Plinto_01</v>
      </c>
      <c r="CN256" s="4">
        <f t="shared" si="499"/>
        <v>28</v>
      </c>
      <c r="CO256" s="4" t="str">
        <f t="shared" si="500"/>
        <v>Slv 1</v>
      </c>
      <c r="CP256" s="84">
        <f>INDEX(BO250:BT441,MATCH(CK256,BJ250:BJ441,0),MATCH(CK245,BO249:BT249,0))*CK244</f>
        <v>6886.95</v>
      </c>
      <c r="CQ256" s="84">
        <f>INDEX(BP250:BU441,MATCH(CL256,BK250:BK441,0),MATCH(CL245,BP249:BU249,0))*CL244</f>
        <v>4.1500000000000004</v>
      </c>
      <c r="CR256" s="84">
        <f>INDEX(BO250:BT441,MATCH(CK256,BJ250:$BJ441,0),MATCH(CM245,BO249:BT249,0))*CM244</f>
        <v>123.1</v>
      </c>
      <c r="CS256" s="84">
        <f>INDEX(BO250:BT441,MATCH(CK256,BJ250:BJ441,0),MATCH(CN245,BO249:BT249,0))*CN244</f>
        <v>14.09</v>
      </c>
      <c r="CT256" s="84">
        <f>INDEX(BO250:BT441,MATCH(CK256,BJ250:BJ441,0),MATCH(CO245,BO249:BT249,0))*CO244</f>
        <v>-42.06</v>
      </c>
      <c r="CU256" s="84">
        <f>INDEX(BO250:BT441,MATCH(CK256,BJ250:BJ441,0),MATCH(CP245,BO249:BT249,0))*CP244</f>
        <v>0</v>
      </c>
      <c r="CV256" s="4" t="str">
        <f t="shared" si="501"/>
        <v>SLV</v>
      </c>
      <c r="CY256" s="4">
        <f t="shared" si="502"/>
        <v>7</v>
      </c>
      <c r="CZ256" s="4" t="str">
        <f t="shared" si="503"/>
        <v>28_Slv 1</v>
      </c>
      <c r="DA256" s="4">
        <f t="shared" si="504"/>
        <v>7</v>
      </c>
      <c r="DB256" s="4" t="str">
        <f t="shared" si="505"/>
        <v>Plinto_01</v>
      </c>
      <c r="DC256" s="4">
        <f t="shared" si="506"/>
        <v>28</v>
      </c>
      <c r="DD256" s="4" t="str">
        <f t="shared" si="507"/>
        <v>Slv 1</v>
      </c>
      <c r="DE256" s="4">
        <f>BG250</f>
        <v>1003.5</v>
      </c>
      <c r="DF256" s="54">
        <f>BC250</f>
        <v>1.8</v>
      </c>
      <c r="DG256" s="54">
        <f>BD250</f>
        <v>11.9</v>
      </c>
      <c r="DH256" s="54">
        <f>BE250</f>
        <v>12</v>
      </c>
      <c r="DI256" s="54">
        <f>BF250</f>
        <v>41</v>
      </c>
      <c r="DJ256" s="85">
        <f>IF(DS256="SLU",BB259,BB260)</f>
        <v>1</v>
      </c>
      <c r="DK256" s="85">
        <f>IF(DS256="SLU",BB261,BB262)</f>
        <v>1</v>
      </c>
      <c r="DL256" s="85">
        <f>IF(DS256="SLU",BB263,BB264)</f>
        <v>1</v>
      </c>
      <c r="DM256" s="8">
        <f t="shared" si="508"/>
        <v>8870.35</v>
      </c>
      <c r="DN256" s="8">
        <f t="shared" si="509"/>
        <v>4.1500000000000004</v>
      </c>
      <c r="DO256" s="8">
        <f t="shared" si="510"/>
        <v>130.57</v>
      </c>
      <c r="DP256" s="8">
        <f t="shared" si="511"/>
        <v>14.09</v>
      </c>
      <c r="DQ256" s="8">
        <f t="shared" si="512"/>
        <v>-16.698</v>
      </c>
      <c r="DR256" s="8">
        <f t="shared" si="513"/>
        <v>0</v>
      </c>
      <c r="DS256" s="4" t="str">
        <f t="shared" si="514"/>
        <v>SLV</v>
      </c>
      <c r="DV256" s="4">
        <f t="shared" si="515"/>
        <v>7</v>
      </c>
      <c r="DW256" s="4" t="str">
        <f t="shared" si="516"/>
        <v>28_Slv 1</v>
      </c>
      <c r="DX256" s="4">
        <f t="shared" si="517"/>
        <v>7</v>
      </c>
      <c r="DY256" s="4" t="str">
        <f t="shared" si="518"/>
        <v>Plinto_01</v>
      </c>
      <c r="DZ256" s="4">
        <f t="shared" si="519"/>
        <v>28</v>
      </c>
      <c r="EA256" s="4" t="str">
        <f t="shared" si="520"/>
        <v>Slv 1</v>
      </c>
      <c r="EB256" s="83">
        <f>DM256*BB265</f>
        <v>8870.35</v>
      </c>
      <c r="EC256" s="83">
        <f>DN256*BB265</f>
        <v>4.1500000000000004</v>
      </c>
      <c r="ED256" s="83">
        <f>DO256*BB265</f>
        <v>130.57</v>
      </c>
      <c r="EE256" s="83">
        <f>DP256*BB265</f>
        <v>14.09</v>
      </c>
      <c r="EF256" s="83">
        <f>DQ256*BB265</f>
        <v>-16.698</v>
      </c>
      <c r="EG256" s="83">
        <f>DR256*BB265</f>
        <v>0</v>
      </c>
    </row>
    <row r="257" spans="7:139" x14ac:dyDescent="0.45">
      <c r="I257" s="7"/>
      <c r="J257" s="7"/>
      <c r="K257" s="7"/>
      <c r="L257" s="7"/>
      <c r="M257" s="7"/>
      <c r="N257" s="7"/>
      <c r="O257" s="7"/>
      <c r="Q257" s="42">
        <v>8</v>
      </c>
      <c r="R257" s="82" t="str">
        <f>I250</f>
        <v>Plinto_01</v>
      </c>
      <c r="S257" s="42">
        <v>28</v>
      </c>
      <c r="T257" s="42" t="s">
        <v>100</v>
      </c>
      <c r="U257" s="42">
        <v>-6886.95</v>
      </c>
      <c r="V257" s="42">
        <v>14.09</v>
      </c>
      <c r="W257" s="42">
        <v>4.1399999999999997</v>
      </c>
      <c r="X257" s="42">
        <v>0</v>
      </c>
      <c r="Y257" s="42">
        <v>-123.11</v>
      </c>
      <c r="Z257" s="42">
        <v>-41.65</v>
      </c>
      <c r="AB257" s="82" t="str">
        <f t="shared" si="521"/>
        <v>Slv 17</v>
      </c>
      <c r="AC257" s="42" t="s">
        <v>14</v>
      </c>
      <c r="AO257" s="36">
        <f t="shared" si="472"/>
        <v>8</v>
      </c>
      <c r="AP257" s="35" t="str">
        <f t="shared" si="473"/>
        <v>28_Slv 17</v>
      </c>
      <c r="AQ257" s="36">
        <f t="shared" si="474"/>
        <v>8870.35</v>
      </c>
      <c r="AR257" s="36">
        <f t="shared" si="475"/>
        <v>-4.1399999999999997</v>
      </c>
      <c r="AS257" s="36">
        <f t="shared" si="476"/>
        <v>-130.56200000000001</v>
      </c>
      <c r="AT257" s="36">
        <f t="shared" si="477"/>
        <v>-14.09</v>
      </c>
      <c r="AU257" s="36">
        <f t="shared" si="478"/>
        <v>16.287999999999997</v>
      </c>
      <c r="AV257" s="36">
        <f t="shared" si="479"/>
        <v>0</v>
      </c>
      <c r="AW257" s="43">
        <f t="shared" si="522"/>
        <v>1</v>
      </c>
      <c r="BA257" s="7"/>
      <c r="BB257" s="7"/>
      <c r="BC257" s="7"/>
      <c r="BD257" s="7"/>
      <c r="BE257" s="7"/>
      <c r="BI257" s="4">
        <f t="shared" si="523"/>
        <v>8</v>
      </c>
      <c r="BJ257" s="8" t="str">
        <f t="shared" si="481"/>
        <v>28_Slv 17</v>
      </c>
      <c r="BK257" s="11">
        <f t="shared" si="482"/>
        <v>8</v>
      </c>
      <c r="BL257" s="11" t="str">
        <f t="shared" si="483"/>
        <v>Plinto_01</v>
      </c>
      <c r="BM257" s="11">
        <f t="shared" si="484"/>
        <v>28</v>
      </c>
      <c r="BN257" s="11" t="str">
        <f t="shared" si="485"/>
        <v>Slv 17</v>
      </c>
      <c r="BO257" s="11">
        <f t="shared" si="486"/>
        <v>-6886.95</v>
      </c>
      <c r="BP257" s="11">
        <f t="shared" si="487"/>
        <v>14.09</v>
      </c>
      <c r="BQ257" s="11">
        <f t="shared" si="488"/>
        <v>4.1399999999999997</v>
      </c>
      <c r="BR257" s="11">
        <f t="shared" si="489"/>
        <v>0</v>
      </c>
      <c r="BS257" s="11">
        <f t="shared" si="490"/>
        <v>-123.11</v>
      </c>
      <c r="BT257" s="11">
        <f t="shared" si="491"/>
        <v>-41.65</v>
      </c>
      <c r="BU257" s="10" t="str">
        <f t="shared" si="492"/>
        <v>SLV</v>
      </c>
      <c r="BW257" s="7" t="str">
        <f t="shared" si="493"/>
        <v>Slv 17</v>
      </c>
      <c r="BX257" s="7" t="str">
        <f t="shared" si="494"/>
        <v>SLV</v>
      </c>
      <c r="CJ257" s="4">
        <f t="shared" si="495"/>
        <v>8</v>
      </c>
      <c r="CK257" s="4" t="str">
        <f t="shared" si="496"/>
        <v>28_Slv 17</v>
      </c>
      <c r="CL257" s="4">
        <f t="shared" si="497"/>
        <v>8</v>
      </c>
      <c r="CM257" s="4" t="str">
        <f t="shared" si="498"/>
        <v>Plinto_01</v>
      </c>
      <c r="CN257" s="4">
        <f t="shared" si="499"/>
        <v>28</v>
      </c>
      <c r="CO257" s="4" t="str">
        <f t="shared" si="500"/>
        <v>Slv 17</v>
      </c>
      <c r="CP257" s="84">
        <f>INDEX(BO250:BT441,MATCH(CK257,BJ250:BJ441,0),MATCH(CK245,BO249:BT249,0))*CK244</f>
        <v>6886.95</v>
      </c>
      <c r="CQ257" s="84">
        <f>INDEX(BP250:BU441,MATCH(CL257,BK250:BK441,0),MATCH(CL245,BP249:BU249,0))*CL244</f>
        <v>-4.1399999999999997</v>
      </c>
      <c r="CR257" s="84">
        <f>INDEX(BO250:BT441,MATCH(CK257,BJ250:$BJ441,0),MATCH(CM245,BO249:BT249,0))*CM244</f>
        <v>-123.11</v>
      </c>
      <c r="CS257" s="84">
        <f>INDEX(BO250:BT441,MATCH(CK257,BJ250:BJ441,0),MATCH(CN245,BO249:BT249,0))*CN244</f>
        <v>-14.09</v>
      </c>
      <c r="CT257" s="84">
        <f>INDEX(BO250:BT441,MATCH(CK257,BJ250:BJ441,0),MATCH(CO245,BO249:BT249,0))*CO244</f>
        <v>41.65</v>
      </c>
      <c r="CU257" s="84">
        <f>INDEX(BO250:BT441,MATCH(CK257,BJ250:BJ441,0),MATCH(CP245,BO249:BT249,0))*CP244</f>
        <v>0</v>
      </c>
      <c r="CV257" s="4" t="str">
        <f t="shared" si="501"/>
        <v>SLV</v>
      </c>
      <c r="CY257" s="4">
        <f t="shared" si="502"/>
        <v>8</v>
      </c>
      <c r="CZ257" s="4" t="str">
        <f t="shared" si="503"/>
        <v>28_Slv 17</v>
      </c>
      <c r="DA257" s="4">
        <f t="shared" si="504"/>
        <v>8</v>
      </c>
      <c r="DB257" s="4" t="str">
        <f t="shared" si="505"/>
        <v>Plinto_01</v>
      </c>
      <c r="DC257" s="4">
        <f t="shared" si="506"/>
        <v>28</v>
      </c>
      <c r="DD257" s="4" t="str">
        <f t="shared" si="507"/>
        <v>Slv 17</v>
      </c>
      <c r="DE257" s="4">
        <f>BG250</f>
        <v>1003.5</v>
      </c>
      <c r="DF257" s="54">
        <f>BC250</f>
        <v>1.8</v>
      </c>
      <c r="DG257" s="54">
        <f>BD250</f>
        <v>11.9</v>
      </c>
      <c r="DH257" s="54">
        <f>BE250</f>
        <v>12</v>
      </c>
      <c r="DI257" s="54">
        <f>BF250</f>
        <v>41</v>
      </c>
      <c r="DJ257" s="85">
        <f>IF(DS257="SLU",BB259,BB260)</f>
        <v>1</v>
      </c>
      <c r="DK257" s="85">
        <f>IF(DS257="SLU",BB261,BB262)</f>
        <v>1</v>
      </c>
      <c r="DL257" s="85">
        <f>IF(DS257="SLU",BB263,BB264)</f>
        <v>1</v>
      </c>
      <c r="DM257" s="8">
        <f t="shared" si="508"/>
        <v>8870.35</v>
      </c>
      <c r="DN257" s="8">
        <f t="shared" si="509"/>
        <v>-4.1399999999999997</v>
      </c>
      <c r="DO257" s="8">
        <f t="shared" si="510"/>
        <v>-130.56200000000001</v>
      </c>
      <c r="DP257" s="8">
        <f t="shared" si="511"/>
        <v>-14.09</v>
      </c>
      <c r="DQ257" s="8">
        <f t="shared" si="512"/>
        <v>16.287999999999997</v>
      </c>
      <c r="DR257" s="8">
        <f t="shared" si="513"/>
        <v>0</v>
      </c>
      <c r="DS257" s="4" t="str">
        <f t="shared" si="514"/>
        <v>SLV</v>
      </c>
      <c r="DV257" s="4">
        <f t="shared" si="515"/>
        <v>8</v>
      </c>
      <c r="DW257" s="4" t="str">
        <f t="shared" si="516"/>
        <v>28_Slv 17</v>
      </c>
      <c r="DX257" s="4">
        <f t="shared" si="517"/>
        <v>8</v>
      </c>
      <c r="DY257" s="4" t="str">
        <f t="shared" si="518"/>
        <v>Plinto_01</v>
      </c>
      <c r="DZ257" s="4">
        <f t="shared" si="519"/>
        <v>28</v>
      </c>
      <c r="EA257" s="4" t="str">
        <f t="shared" si="520"/>
        <v>Slv 17</v>
      </c>
      <c r="EB257" s="83">
        <f>DM257*BB265</f>
        <v>8870.35</v>
      </c>
      <c r="EC257" s="83">
        <f>DN257*BB265</f>
        <v>-4.1399999999999997</v>
      </c>
      <c r="ED257" s="83">
        <f>DO257*BB265</f>
        <v>-130.56200000000001</v>
      </c>
      <c r="EE257" s="83">
        <f>DP257*BB265</f>
        <v>-14.09</v>
      </c>
      <c r="EF257" s="83">
        <f>DQ257*BB265</f>
        <v>16.287999999999997</v>
      </c>
      <c r="EG257" s="83">
        <f>DR257*BB265</f>
        <v>0</v>
      </c>
    </row>
    <row r="258" spans="7:139" x14ac:dyDescent="0.45">
      <c r="I258" s="17" t="s">
        <v>164</v>
      </c>
      <c r="J258" s="7"/>
      <c r="K258" s="7"/>
      <c r="L258" s="7"/>
      <c r="M258" s="7"/>
      <c r="N258" s="7"/>
      <c r="O258" s="7"/>
      <c r="Q258" s="42">
        <v>9</v>
      </c>
      <c r="R258" s="82" t="str">
        <f>I250</f>
        <v>Plinto_01</v>
      </c>
      <c r="S258" s="42">
        <v>28</v>
      </c>
      <c r="T258" s="42" t="s">
        <v>99</v>
      </c>
      <c r="U258" s="42">
        <v>-6886.95</v>
      </c>
      <c r="V258" s="42">
        <v>-5.33</v>
      </c>
      <c r="W258" s="42">
        <v>-2.87</v>
      </c>
      <c r="X258" s="42">
        <v>0</v>
      </c>
      <c r="Y258" s="42">
        <v>45.87</v>
      </c>
      <c r="Z258" s="42">
        <v>122.85</v>
      </c>
      <c r="AB258" s="82" t="str">
        <f t="shared" si="521"/>
        <v>Slv 5</v>
      </c>
      <c r="AC258" s="42" t="s">
        <v>14</v>
      </c>
      <c r="AO258" s="36">
        <f t="shared" si="472"/>
        <v>9</v>
      </c>
      <c r="AP258" s="35" t="str">
        <f t="shared" si="473"/>
        <v>28_Slv 5</v>
      </c>
      <c r="AQ258" s="36">
        <f t="shared" si="474"/>
        <v>8870.35</v>
      </c>
      <c r="AR258" s="36">
        <f t="shared" si="475"/>
        <v>2.87</v>
      </c>
      <c r="AS258" s="36">
        <f t="shared" si="476"/>
        <v>51.036000000000001</v>
      </c>
      <c r="AT258" s="36">
        <f t="shared" si="477"/>
        <v>5.33</v>
      </c>
      <c r="AU258" s="36">
        <f t="shared" si="478"/>
        <v>-113.256</v>
      </c>
      <c r="AV258" s="36">
        <f t="shared" si="479"/>
        <v>0</v>
      </c>
      <c r="AW258" s="43">
        <f t="shared" si="522"/>
        <v>1</v>
      </c>
      <c r="BA258" s="17" t="s">
        <v>164</v>
      </c>
      <c r="BB258" s="7"/>
      <c r="BC258" s="7"/>
      <c r="BD258" s="7"/>
      <c r="BE258" s="7"/>
      <c r="BI258" s="4">
        <f t="shared" si="523"/>
        <v>9</v>
      </c>
      <c r="BJ258" s="8" t="str">
        <f t="shared" si="481"/>
        <v>28_Slv 5</v>
      </c>
      <c r="BK258" s="11">
        <f t="shared" si="482"/>
        <v>9</v>
      </c>
      <c r="BL258" s="11" t="str">
        <f t="shared" si="483"/>
        <v>Plinto_01</v>
      </c>
      <c r="BM258" s="11">
        <f t="shared" si="484"/>
        <v>28</v>
      </c>
      <c r="BN258" s="11" t="str">
        <f t="shared" si="485"/>
        <v>Slv 5</v>
      </c>
      <c r="BO258" s="11">
        <f t="shared" si="486"/>
        <v>-6886.95</v>
      </c>
      <c r="BP258" s="11">
        <f t="shared" si="487"/>
        <v>-5.33</v>
      </c>
      <c r="BQ258" s="11">
        <f t="shared" si="488"/>
        <v>-2.87</v>
      </c>
      <c r="BR258" s="11">
        <f t="shared" si="489"/>
        <v>0</v>
      </c>
      <c r="BS258" s="11">
        <f t="shared" si="490"/>
        <v>45.87</v>
      </c>
      <c r="BT258" s="11">
        <f t="shared" si="491"/>
        <v>122.85</v>
      </c>
      <c r="BU258" s="10" t="str">
        <f t="shared" si="492"/>
        <v>SLV</v>
      </c>
      <c r="BW258" s="7" t="str">
        <f t="shared" si="493"/>
        <v>Slv 5</v>
      </c>
      <c r="BX258" s="7" t="str">
        <f t="shared" si="494"/>
        <v>SLV</v>
      </c>
      <c r="CA258" s="17" t="s">
        <v>185</v>
      </c>
      <c r="CJ258" s="4">
        <f t="shared" si="495"/>
        <v>9</v>
      </c>
      <c r="CK258" s="4" t="str">
        <f t="shared" si="496"/>
        <v>28_Slv 5</v>
      </c>
      <c r="CL258" s="4">
        <f t="shared" si="497"/>
        <v>9</v>
      </c>
      <c r="CM258" s="4" t="str">
        <f t="shared" si="498"/>
        <v>Plinto_01</v>
      </c>
      <c r="CN258" s="4">
        <f t="shared" si="499"/>
        <v>28</v>
      </c>
      <c r="CO258" s="4" t="str">
        <f t="shared" si="500"/>
        <v>Slv 5</v>
      </c>
      <c r="CP258" s="84">
        <f>INDEX(BO250:BT441,MATCH(CK258,BJ250:BJ441,0),MATCH(CK245,BO249:BT249,0))*CK244</f>
        <v>6886.95</v>
      </c>
      <c r="CQ258" s="84">
        <f>INDEX(BP250:BU441,MATCH(CL258,BK250:BK441,0),MATCH(CL245,BP249:BU249,0))*CL244</f>
        <v>2.87</v>
      </c>
      <c r="CR258" s="84">
        <f>INDEX(BO250:BT441,MATCH(CK258,BJ250:$BJ441,0),MATCH(CM245,BO249:BT249,0))*CM244</f>
        <v>45.87</v>
      </c>
      <c r="CS258" s="84">
        <f>INDEX(BO250:BT441,MATCH(CK258,BJ250:BJ441,0),MATCH(CN245,BO249:BT249,0))*CN244</f>
        <v>5.33</v>
      </c>
      <c r="CT258" s="84">
        <f>INDEX(BO250:BT441,MATCH(CK258,BJ250:BJ441,0),MATCH(CO245,BO249:BT249,0))*CO244</f>
        <v>-122.85</v>
      </c>
      <c r="CU258" s="84">
        <f>INDEX(BO250:BT441,MATCH(CK258,BJ250:BJ441,0),MATCH(CP245,BO249:BT249,0))*CP244</f>
        <v>0</v>
      </c>
      <c r="CV258" s="4" t="str">
        <f t="shared" si="501"/>
        <v>SLV</v>
      </c>
      <c r="CY258" s="4">
        <f t="shared" si="502"/>
        <v>9</v>
      </c>
      <c r="CZ258" s="4" t="str">
        <f t="shared" si="503"/>
        <v>28_Slv 5</v>
      </c>
      <c r="DA258" s="4">
        <f t="shared" si="504"/>
        <v>9</v>
      </c>
      <c r="DB258" s="4" t="str">
        <f t="shared" si="505"/>
        <v>Plinto_01</v>
      </c>
      <c r="DC258" s="4">
        <f t="shared" si="506"/>
        <v>28</v>
      </c>
      <c r="DD258" s="4" t="str">
        <f t="shared" si="507"/>
        <v>Slv 5</v>
      </c>
      <c r="DE258" s="4">
        <f>BG250</f>
        <v>1003.5</v>
      </c>
      <c r="DF258" s="54">
        <f>BC250</f>
        <v>1.8</v>
      </c>
      <c r="DG258" s="54">
        <f>BD250</f>
        <v>11.9</v>
      </c>
      <c r="DH258" s="54">
        <f>BE250</f>
        <v>12</v>
      </c>
      <c r="DI258" s="54">
        <f>BF250</f>
        <v>41</v>
      </c>
      <c r="DJ258" s="85">
        <f>IF(DS258="SLU",BB259,BB260)</f>
        <v>1</v>
      </c>
      <c r="DK258" s="85">
        <f>IF(DS258="SLU",BB261,BB262)</f>
        <v>1</v>
      </c>
      <c r="DL258" s="85">
        <f>IF(DS258="SLU",BB263,BB264)</f>
        <v>1</v>
      </c>
      <c r="DM258" s="8">
        <f t="shared" si="508"/>
        <v>8870.35</v>
      </c>
      <c r="DN258" s="8">
        <f t="shared" si="509"/>
        <v>2.87</v>
      </c>
      <c r="DO258" s="8">
        <f t="shared" si="510"/>
        <v>51.036000000000001</v>
      </c>
      <c r="DP258" s="8">
        <f t="shared" si="511"/>
        <v>5.33</v>
      </c>
      <c r="DQ258" s="8">
        <f t="shared" si="512"/>
        <v>-113.256</v>
      </c>
      <c r="DR258" s="8">
        <f t="shared" si="513"/>
        <v>0</v>
      </c>
      <c r="DS258" s="4" t="str">
        <f t="shared" si="514"/>
        <v>SLV</v>
      </c>
      <c r="DV258" s="4">
        <f t="shared" si="515"/>
        <v>9</v>
      </c>
      <c r="DW258" s="4" t="str">
        <f t="shared" si="516"/>
        <v>28_Slv 5</v>
      </c>
      <c r="DX258" s="4">
        <f t="shared" si="517"/>
        <v>9</v>
      </c>
      <c r="DY258" s="4" t="str">
        <f t="shared" si="518"/>
        <v>Plinto_01</v>
      </c>
      <c r="DZ258" s="4">
        <f t="shared" si="519"/>
        <v>28</v>
      </c>
      <c r="EA258" s="4" t="str">
        <f t="shared" si="520"/>
        <v>Slv 5</v>
      </c>
      <c r="EB258" s="83">
        <f>DM258*BB265</f>
        <v>8870.35</v>
      </c>
      <c r="EC258" s="83">
        <f>DN258*BB265</f>
        <v>2.87</v>
      </c>
      <c r="ED258" s="83">
        <f>DO258*BB265</f>
        <v>51.036000000000001</v>
      </c>
      <c r="EE258" s="83">
        <f>DP258*BB265</f>
        <v>5.33</v>
      </c>
      <c r="EF258" s="83">
        <f>DQ258*BB265</f>
        <v>-113.256</v>
      </c>
      <c r="EG258" s="83">
        <f>DR258*BB265</f>
        <v>0</v>
      </c>
    </row>
    <row r="259" spans="7:139" ht="15.6" x14ac:dyDescent="0.45">
      <c r="I259" s="13" t="s">
        <v>13</v>
      </c>
      <c r="J259" s="52">
        <v>1.3</v>
      </c>
      <c r="K259" s="7"/>
      <c r="L259" s="7"/>
      <c r="M259" s="7"/>
      <c r="N259" s="7"/>
      <c r="O259" s="7"/>
      <c r="Q259" s="42">
        <v>10</v>
      </c>
      <c r="R259" s="82" t="str">
        <f>I250</f>
        <v>Plinto_01</v>
      </c>
      <c r="S259" s="42">
        <v>28</v>
      </c>
      <c r="T259" s="42" t="s">
        <v>98</v>
      </c>
      <c r="U259" s="42">
        <v>-6886.95</v>
      </c>
      <c r="V259" s="42">
        <v>5.33</v>
      </c>
      <c r="W259" s="42">
        <v>2.86</v>
      </c>
      <c r="X259" s="42">
        <v>0</v>
      </c>
      <c r="Y259" s="42">
        <v>-45.87</v>
      </c>
      <c r="Z259" s="42">
        <v>-122.44</v>
      </c>
      <c r="AB259" s="82" t="str">
        <f t="shared" si="521"/>
        <v>Slv 21</v>
      </c>
      <c r="AC259" s="42" t="s">
        <v>14</v>
      </c>
      <c r="AO259" s="36">
        <f t="shared" si="472"/>
        <v>10</v>
      </c>
      <c r="AP259" s="35" t="str">
        <f t="shared" si="473"/>
        <v>28_Slv 21</v>
      </c>
      <c r="AQ259" s="36">
        <f t="shared" si="474"/>
        <v>8870.35</v>
      </c>
      <c r="AR259" s="36">
        <f t="shared" si="475"/>
        <v>-2.86</v>
      </c>
      <c r="AS259" s="36">
        <f t="shared" si="476"/>
        <v>-51.018000000000001</v>
      </c>
      <c r="AT259" s="36">
        <f t="shared" si="477"/>
        <v>-5.33</v>
      </c>
      <c r="AU259" s="36">
        <f t="shared" si="478"/>
        <v>112.846</v>
      </c>
      <c r="AV259" s="36">
        <f t="shared" si="479"/>
        <v>0</v>
      </c>
      <c r="AW259" s="43">
        <f t="shared" si="522"/>
        <v>1</v>
      </c>
      <c r="BA259" s="13" t="s">
        <v>13</v>
      </c>
      <c r="BB259" s="12">
        <f t="shared" ref="BB259:BB265" si="525">J259</f>
        <v>1.3</v>
      </c>
      <c r="BC259" s="7"/>
      <c r="BD259" s="7"/>
      <c r="BE259" s="7"/>
      <c r="BI259" s="4">
        <f t="shared" si="523"/>
        <v>10</v>
      </c>
      <c r="BJ259" s="8" t="str">
        <f t="shared" si="481"/>
        <v>28_Slv 21</v>
      </c>
      <c r="BK259" s="11">
        <f t="shared" si="482"/>
        <v>10</v>
      </c>
      <c r="BL259" s="11" t="str">
        <f t="shared" si="483"/>
        <v>Plinto_01</v>
      </c>
      <c r="BM259" s="11">
        <f t="shared" si="484"/>
        <v>28</v>
      </c>
      <c r="BN259" s="11" t="str">
        <f t="shared" si="485"/>
        <v>Slv 21</v>
      </c>
      <c r="BO259" s="11">
        <f t="shared" si="486"/>
        <v>-6886.95</v>
      </c>
      <c r="BP259" s="11">
        <f t="shared" si="487"/>
        <v>5.33</v>
      </c>
      <c r="BQ259" s="11">
        <f t="shared" si="488"/>
        <v>2.86</v>
      </c>
      <c r="BR259" s="11">
        <f t="shared" si="489"/>
        <v>0</v>
      </c>
      <c r="BS259" s="11">
        <f t="shared" si="490"/>
        <v>-45.87</v>
      </c>
      <c r="BT259" s="11">
        <f t="shared" si="491"/>
        <v>-122.44</v>
      </c>
      <c r="BU259" s="10" t="str">
        <f t="shared" si="492"/>
        <v>SLV</v>
      </c>
      <c r="BW259" s="7" t="str">
        <f t="shared" si="493"/>
        <v>Slv 21</v>
      </c>
      <c r="BX259" s="7" t="str">
        <f t="shared" si="494"/>
        <v>SLV</v>
      </c>
      <c r="CA259" s="9" t="s">
        <v>12</v>
      </c>
      <c r="CB259" s="16" t="s">
        <v>11</v>
      </c>
      <c r="CC259" s="16" t="s">
        <v>10</v>
      </c>
      <c r="CD259" s="16" t="s">
        <v>9</v>
      </c>
      <c r="CE259" s="16" t="s">
        <v>8</v>
      </c>
      <c r="CF259" s="16" t="s">
        <v>7</v>
      </c>
      <c r="CG259" s="16" t="s">
        <v>6</v>
      </c>
      <c r="CJ259" s="4">
        <f t="shared" si="495"/>
        <v>10</v>
      </c>
      <c r="CK259" s="4" t="str">
        <f t="shared" si="496"/>
        <v>28_Slv 21</v>
      </c>
      <c r="CL259" s="4">
        <f t="shared" si="497"/>
        <v>10</v>
      </c>
      <c r="CM259" s="4" t="str">
        <f t="shared" si="498"/>
        <v>Plinto_01</v>
      </c>
      <c r="CN259" s="4">
        <f t="shared" si="499"/>
        <v>28</v>
      </c>
      <c r="CO259" s="4" t="str">
        <f t="shared" si="500"/>
        <v>Slv 21</v>
      </c>
      <c r="CP259" s="84">
        <f>INDEX(BO250:BT441,MATCH(CK259,BJ250:BJ441,0),MATCH(CK245,BO249:BT249,0))*CK244</f>
        <v>6886.95</v>
      </c>
      <c r="CQ259" s="84">
        <f>INDEX(BP250:BU441,MATCH(CL259,BK250:BK441,0),MATCH(CL245,BP249:BU249,0))*CL244</f>
        <v>-2.86</v>
      </c>
      <c r="CR259" s="84">
        <f>INDEX(BO250:BT441,MATCH(CK259,BJ250:$BJ441,0),MATCH(CM245,BO249:BT249,0))*CM244</f>
        <v>-45.87</v>
      </c>
      <c r="CS259" s="84">
        <f>INDEX(BO250:BT441,MATCH(CK259,BJ250:BJ441,0),MATCH(CN245,BO249:BT249,0))*CN244</f>
        <v>-5.33</v>
      </c>
      <c r="CT259" s="84">
        <f>INDEX(BO250:BT441,MATCH(CK259,BJ250:BJ441,0),MATCH(CO245,BO249:BT249,0))*CO244</f>
        <v>122.44</v>
      </c>
      <c r="CU259" s="84">
        <f>INDEX(BO250:BT441,MATCH(CK259,BJ250:BJ441,0),MATCH(CP245,BO249:BT249,0))*CP244</f>
        <v>0</v>
      </c>
      <c r="CV259" s="4" t="str">
        <f t="shared" si="501"/>
        <v>SLV</v>
      </c>
      <c r="CY259" s="4">
        <f t="shared" si="502"/>
        <v>10</v>
      </c>
      <c r="CZ259" s="4" t="str">
        <f t="shared" si="503"/>
        <v>28_Slv 21</v>
      </c>
      <c r="DA259" s="4">
        <f t="shared" si="504"/>
        <v>10</v>
      </c>
      <c r="DB259" s="4" t="str">
        <f t="shared" si="505"/>
        <v>Plinto_01</v>
      </c>
      <c r="DC259" s="4">
        <f t="shared" si="506"/>
        <v>28</v>
      </c>
      <c r="DD259" s="4" t="str">
        <f t="shared" si="507"/>
        <v>Slv 21</v>
      </c>
      <c r="DE259" s="4">
        <f>BG250</f>
        <v>1003.5</v>
      </c>
      <c r="DF259" s="54">
        <f>BC250</f>
        <v>1.8</v>
      </c>
      <c r="DG259" s="54">
        <f>BD250</f>
        <v>11.9</v>
      </c>
      <c r="DH259" s="54">
        <f>BE250</f>
        <v>12</v>
      </c>
      <c r="DI259" s="54">
        <f>BF250</f>
        <v>41</v>
      </c>
      <c r="DJ259" s="85">
        <f>IF(DS259="SLU",BB259,BB260)</f>
        <v>1</v>
      </c>
      <c r="DK259" s="85">
        <f>IF(DS259="SLU",BB261,BB262)</f>
        <v>1</v>
      </c>
      <c r="DL259" s="85">
        <f>IF(DS259="SLU",BB263,BB264)</f>
        <v>1</v>
      </c>
      <c r="DM259" s="8">
        <f t="shared" si="508"/>
        <v>8870.35</v>
      </c>
      <c r="DN259" s="8">
        <f t="shared" si="509"/>
        <v>-2.86</v>
      </c>
      <c r="DO259" s="8">
        <f t="shared" si="510"/>
        <v>-51.018000000000001</v>
      </c>
      <c r="DP259" s="8">
        <f t="shared" si="511"/>
        <v>-5.33</v>
      </c>
      <c r="DQ259" s="8">
        <f t="shared" si="512"/>
        <v>112.846</v>
      </c>
      <c r="DR259" s="8">
        <f t="shared" si="513"/>
        <v>0</v>
      </c>
      <c r="DS259" s="4" t="str">
        <f t="shared" si="514"/>
        <v>SLV</v>
      </c>
      <c r="DV259" s="4">
        <f t="shared" si="515"/>
        <v>10</v>
      </c>
      <c r="DW259" s="4" t="str">
        <f t="shared" si="516"/>
        <v>28_Slv 21</v>
      </c>
      <c r="DX259" s="4">
        <f t="shared" si="517"/>
        <v>10</v>
      </c>
      <c r="DY259" s="4" t="str">
        <f t="shared" si="518"/>
        <v>Plinto_01</v>
      </c>
      <c r="DZ259" s="4">
        <f t="shared" si="519"/>
        <v>28</v>
      </c>
      <c r="EA259" s="4" t="str">
        <f t="shared" si="520"/>
        <v>Slv 21</v>
      </c>
      <c r="EB259" s="83">
        <f>DM259*BB265</f>
        <v>8870.35</v>
      </c>
      <c r="EC259" s="83">
        <f>DN259*BB265</f>
        <v>-2.86</v>
      </c>
      <c r="ED259" s="83">
        <f>DO259*BB265</f>
        <v>-51.018000000000001</v>
      </c>
      <c r="EE259" s="83">
        <f>DP259*BB265</f>
        <v>-5.33</v>
      </c>
      <c r="EF259" s="83">
        <f>DQ259*BB265</f>
        <v>112.846</v>
      </c>
      <c r="EG259" s="83">
        <f>DR259*BB265</f>
        <v>0</v>
      </c>
    </row>
    <row r="260" spans="7:139" ht="15.6" x14ac:dyDescent="0.45">
      <c r="I260" s="13" t="s">
        <v>5</v>
      </c>
      <c r="J260" s="52">
        <v>1</v>
      </c>
      <c r="K260" s="7"/>
      <c r="L260" s="7"/>
      <c r="M260" s="7"/>
      <c r="N260" s="7"/>
      <c r="O260" s="7"/>
      <c r="Q260" s="42">
        <v>11</v>
      </c>
      <c r="R260" s="82" t="str">
        <f>I250</f>
        <v>Plinto_01</v>
      </c>
      <c r="S260" s="42">
        <v>28</v>
      </c>
      <c r="T260" s="42" t="s">
        <v>116</v>
      </c>
      <c r="U260" s="42">
        <v>-6886.95</v>
      </c>
      <c r="V260" s="42">
        <v>5.33</v>
      </c>
      <c r="W260" s="42">
        <v>2.86</v>
      </c>
      <c r="X260" s="42">
        <v>0</v>
      </c>
      <c r="Y260" s="42">
        <v>-45.87</v>
      </c>
      <c r="Z260" s="42">
        <v>-122.44</v>
      </c>
      <c r="AB260" s="82" t="str">
        <f t="shared" si="521"/>
        <v>Slv 22</v>
      </c>
      <c r="AC260" s="42" t="s">
        <v>14</v>
      </c>
      <c r="AO260" s="36">
        <f t="shared" si="472"/>
        <v>11</v>
      </c>
      <c r="AP260" s="35" t="str">
        <f t="shared" si="473"/>
        <v>28_Slv 22</v>
      </c>
      <c r="AQ260" s="36">
        <f t="shared" si="474"/>
        <v>8870.35</v>
      </c>
      <c r="AR260" s="36">
        <f t="shared" si="475"/>
        <v>-2.86</v>
      </c>
      <c r="AS260" s="36">
        <f t="shared" si="476"/>
        <v>-51.018000000000001</v>
      </c>
      <c r="AT260" s="36">
        <f t="shared" si="477"/>
        <v>-5.33</v>
      </c>
      <c r="AU260" s="36">
        <f t="shared" si="478"/>
        <v>112.846</v>
      </c>
      <c r="AV260" s="36">
        <f t="shared" si="479"/>
        <v>0</v>
      </c>
      <c r="AW260" s="43">
        <f t="shared" si="522"/>
        <v>1</v>
      </c>
      <c r="BA260" s="13" t="s">
        <v>5</v>
      </c>
      <c r="BB260" s="12">
        <f t="shared" si="525"/>
        <v>1</v>
      </c>
      <c r="BC260" s="7"/>
      <c r="BD260" s="7"/>
      <c r="BE260" s="7"/>
      <c r="BI260" s="4">
        <f t="shared" si="523"/>
        <v>11</v>
      </c>
      <c r="BJ260" s="8" t="str">
        <f t="shared" si="481"/>
        <v>28_Slv 22</v>
      </c>
      <c r="BK260" s="11">
        <f t="shared" si="482"/>
        <v>11</v>
      </c>
      <c r="BL260" s="11" t="str">
        <f t="shared" si="483"/>
        <v>Plinto_01</v>
      </c>
      <c r="BM260" s="11">
        <f t="shared" si="484"/>
        <v>28</v>
      </c>
      <c r="BN260" s="11" t="str">
        <f t="shared" si="485"/>
        <v>Slv 22</v>
      </c>
      <c r="BO260" s="11">
        <f t="shared" si="486"/>
        <v>-6886.95</v>
      </c>
      <c r="BP260" s="11">
        <f t="shared" si="487"/>
        <v>5.33</v>
      </c>
      <c r="BQ260" s="11">
        <f t="shared" si="488"/>
        <v>2.86</v>
      </c>
      <c r="BR260" s="11">
        <f t="shared" si="489"/>
        <v>0</v>
      </c>
      <c r="BS260" s="11">
        <f t="shared" si="490"/>
        <v>-45.87</v>
      </c>
      <c r="BT260" s="11">
        <f t="shared" si="491"/>
        <v>-122.44</v>
      </c>
      <c r="BU260" s="10" t="str">
        <f t="shared" si="492"/>
        <v>SLV</v>
      </c>
      <c r="BW260" s="7" t="str">
        <f t="shared" si="493"/>
        <v>Slv 22</v>
      </c>
      <c r="BX260" s="7" t="str">
        <f t="shared" si="494"/>
        <v>SLV</v>
      </c>
      <c r="CA260" s="9"/>
      <c r="CB260" s="84">
        <f>IF(BJ244="GSA",CB249,IF(BJ244="MIDAS",CB254))</f>
        <v>-1</v>
      </c>
      <c r="CC260" s="84">
        <f>IF(BJ244="GSA",CC249,IF(BJ244="MIDAS",CC254))</f>
        <v>-1</v>
      </c>
      <c r="CD260" s="84">
        <f>IF(BJ244="GSA",CD249,IF(BJ244="MIDAS",CD254))</f>
        <v>1</v>
      </c>
      <c r="CE260" s="84">
        <f>IF(BJ244="GSA",CE249,IF(BJ244="MIDAS",CE254))</f>
        <v>-1</v>
      </c>
      <c r="CF260" s="84">
        <f>IF(BJ244="GSA",CF249,IF(BJ244="MIDAS",CF254))</f>
        <v>-1</v>
      </c>
      <c r="CG260" s="84">
        <f>IF(BJ244="GSA",CG249,IF(BJ244="MIDAS",CG254))</f>
        <v>-1</v>
      </c>
      <c r="CJ260" s="4">
        <f t="shared" si="495"/>
        <v>11</v>
      </c>
      <c r="CK260" s="4" t="str">
        <f t="shared" si="496"/>
        <v>28_Slv 22</v>
      </c>
      <c r="CL260" s="4">
        <f t="shared" si="497"/>
        <v>11</v>
      </c>
      <c r="CM260" s="4" t="str">
        <f t="shared" si="498"/>
        <v>Plinto_01</v>
      </c>
      <c r="CN260" s="4">
        <f t="shared" si="499"/>
        <v>28</v>
      </c>
      <c r="CO260" s="4" t="str">
        <f t="shared" si="500"/>
        <v>Slv 22</v>
      </c>
      <c r="CP260" s="84">
        <f>INDEX(BO250:BT441,MATCH(CK260,BJ250:BJ441,0),MATCH(CK245,BO249:BT249,0))*CK244</f>
        <v>6886.95</v>
      </c>
      <c r="CQ260" s="84">
        <f>INDEX(BP250:BU441,MATCH(CL260,BK250:BK441,0),MATCH(CL245,BP249:BU249,0))*CL244</f>
        <v>-2.86</v>
      </c>
      <c r="CR260" s="84">
        <f>INDEX(BO250:BT441,MATCH(CK260,BJ250:$BJ441,0),MATCH(CM245,BO249:BT249,0))*CM244</f>
        <v>-45.87</v>
      </c>
      <c r="CS260" s="84">
        <f>INDEX(BO250:BT441,MATCH(CK260,BJ250:BJ441,0),MATCH(CN245,BO249:BT249,0))*CN244</f>
        <v>-5.33</v>
      </c>
      <c r="CT260" s="84">
        <f>INDEX(BO250:BT441,MATCH(CK260,BJ250:BJ441,0),MATCH(CO245,BO249:BT249,0))*CO244</f>
        <v>122.44</v>
      </c>
      <c r="CU260" s="84">
        <f>INDEX(BO250:BT441,MATCH(CK260,BJ250:BJ441,0),MATCH(CP245,BO249:BT249,0))*CP244</f>
        <v>0</v>
      </c>
      <c r="CV260" s="4" t="str">
        <f t="shared" si="501"/>
        <v>SLV</v>
      </c>
      <c r="CY260" s="4">
        <f t="shared" si="502"/>
        <v>11</v>
      </c>
      <c r="CZ260" s="4" t="str">
        <f t="shared" si="503"/>
        <v>28_Slv 22</v>
      </c>
      <c r="DA260" s="4">
        <f t="shared" si="504"/>
        <v>11</v>
      </c>
      <c r="DB260" s="4" t="str">
        <f t="shared" si="505"/>
        <v>Plinto_01</v>
      </c>
      <c r="DC260" s="4">
        <f t="shared" si="506"/>
        <v>28</v>
      </c>
      <c r="DD260" s="4" t="str">
        <f t="shared" si="507"/>
        <v>Slv 22</v>
      </c>
      <c r="DE260" s="4">
        <f>BG250</f>
        <v>1003.5</v>
      </c>
      <c r="DF260" s="54">
        <f>BC250</f>
        <v>1.8</v>
      </c>
      <c r="DG260" s="54">
        <f>BD250</f>
        <v>11.9</v>
      </c>
      <c r="DH260" s="54">
        <f>BE250</f>
        <v>12</v>
      </c>
      <c r="DI260" s="54">
        <f>BF250</f>
        <v>41</v>
      </c>
      <c r="DJ260" s="85">
        <f>IF(DS260="SLU",BB259,BB260)</f>
        <v>1</v>
      </c>
      <c r="DK260" s="85">
        <f>IF(DS260="SLU",BB261,BB262)</f>
        <v>1</v>
      </c>
      <c r="DL260" s="85">
        <f>IF(DS260="SLU",BB263,BB264)</f>
        <v>1</v>
      </c>
      <c r="DM260" s="8">
        <f t="shared" si="508"/>
        <v>8870.35</v>
      </c>
      <c r="DN260" s="8">
        <f t="shared" si="509"/>
        <v>-2.86</v>
      </c>
      <c r="DO260" s="8">
        <f t="shared" si="510"/>
        <v>-51.018000000000001</v>
      </c>
      <c r="DP260" s="8">
        <f t="shared" si="511"/>
        <v>-5.33</v>
      </c>
      <c r="DQ260" s="8">
        <f t="shared" si="512"/>
        <v>112.846</v>
      </c>
      <c r="DR260" s="8">
        <f t="shared" si="513"/>
        <v>0</v>
      </c>
      <c r="DS260" s="4" t="str">
        <f t="shared" si="514"/>
        <v>SLV</v>
      </c>
      <c r="DV260" s="4">
        <f t="shared" si="515"/>
        <v>11</v>
      </c>
      <c r="DW260" s="4" t="str">
        <f t="shared" si="516"/>
        <v>28_Slv 22</v>
      </c>
      <c r="DX260" s="4">
        <f t="shared" si="517"/>
        <v>11</v>
      </c>
      <c r="DY260" s="4" t="str">
        <f t="shared" si="518"/>
        <v>Plinto_01</v>
      </c>
      <c r="DZ260" s="4">
        <f t="shared" si="519"/>
        <v>28</v>
      </c>
      <c r="EA260" s="4" t="str">
        <f t="shared" si="520"/>
        <v>Slv 22</v>
      </c>
      <c r="EB260" s="83">
        <f>DM260*BB265</f>
        <v>8870.35</v>
      </c>
      <c r="EC260" s="83">
        <f>DN260*BB265</f>
        <v>-2.86</v>
      </c>
      <c r="ED260" s="83">
        <f>DO260*BB265</f>
        <v>-51.018000000000001</v>
      </c>
      <c r="EE260" s="83">
        <f>DP260*BB265</f>
        <v>-5.33</v>
      </c>
      <c r="EF260" s="83">
        <f>DQ260*BB265</f>
        <v>112.846</v>
      </c>
      <c r="EG260" s="83">
        <f>DR260*BB265</f>
        <v>0</v>
      </c>
    </row>
    <row r="261" spans="7:139" ht="15.6" x14ac:dyDescent="0.45">
      <c r="I261" s="13" t="s">
        <v>97</v>
      </c>
      <c r="J261" s="53">
        <v>1.3</v>
      </c>
      <c r="K261" s="7"/>
      <c r="L261" s="7"/>
      <c r="M261" s="7"/>
      <c r="N261" s="7"/>
      <c r="O261" s="7"/>
      <c r="Q261" s="42">
        <v>12</v>
      </c>
      <c r="R261" s="82" t="str">
        <f>I250</f>
        <v>Plinto_01</v>
      </c>
      <c r="S261" s="42">
        <v>28</v>
      </c>
      <c r="T261" s="42" t="s">
        <v>117</v>
      </c>
      <c r="U261" s="42">
        <v>-6886.95</v>
      </c>
      <c r="V261" s="42">
        <v>5.33</v>
      </c>
      <c r="W261" s="42">
        <v>2.86</v>
      </c>
      <c r="X261" s="42">
        <v>0</v>
      </c>
      <c r="Y261" s="42">
        <v>-45.87</v>
      </c>
      <c r="Z261" s="42">
        <v>-122.44</v>
      </c>
      <c r="AB261" s="82" t="str">
        <f t="shared" si="521"/>
        <v>Slv 23</v>
      </c>
      <c r="AC261" s="42" t="s">
        <v>14</v>
      </c>
      <c r="AO261" s="36">
        <f t="shared" si="472"/>
        <v>12</v>
      </c>
      <c r="AP261" s="35" t="str">
        <f t="shared" si="473"/>
        <v>28_Slv 23</v>
      </c>
      <c r="AQ261" s="36">
        <f t="shared" si="474"/>
        <v>8870.35</v>
      </c>
      <c r="AR261" s="36">
        <f t="shared" si="475"/>
        <v>-2.86</v>
      </c>
      <c r="AS261" s="36">
        <f t="shared" si="476"/>
        <v>-51.018000000000001</v>
      </c>
      <c r="AT261" s="36">
        <f t="shared" si="477"/>
        <v>-5.33</v>
      </c>
      <c r="AU261" s="36">
        <f t="shared" si="478"/>
        <v>112.846</v>
      </c>
      <c r="AV261" s="36">
        <f t="shared" si="479"/>
        <v>0</v>
      </c>
      <c r="AW261" s="43">
        <f t="shared" si="522"/>
        <v>1</v>
      </c>
      <c r="BA261" s="13" t="s">
        <v>97</v>
      </c>
      <c r="BB261" s="12">
        <f t="shared" si="525"/>
        <v>1.3</v>
      </c>
      <c r="BC261" s="7"/>
      <c r="BD261" s="7"/>
      <c r="BE261" s="7"/>
      <c r="BI261" s="4">
        <f t="shared" si="523"/>
        <v>12</v>
      </c>
      <c r="BJ261" s="8" t="str">
        <f t="shared" si="481"/>
        <v>28_Slv 23</v>
      </c>
      <c r="BK261" s="11">
        <f t="shared" si="482"/>
        <v>12</v>
      </c>
      <c r="BL261" s="11" t="str">
        <f t="shared" si="483"/>
        <v>Plinto_01</v>
      </c>
      <c r="BM261" s="11">
        <f t="shared" si="484"/>
        <v>28</v>
      </c>
      <c r="BN261" s="11" t="str">
        <f t="shared" si="485"/>
        <v>Slv 23</v>
      </c>
      <c r="BO261" s="11">
        <f t="shared" si="486"/>
        <v>-6886.95</v>
      </c>
      <c r="BP261" s="11">
        <f t="shared" si="487"/>
        <v>5.33</v>
      </c>
      <c r="BQ261" s="11">
        <f t="shared" si="488"/>
        <v>2.86</v>
      </c>
      <c r="BR261" s="11">
        <f t="shared" si="489"/>
        <v>0</v>
      </c>
      <c r="BS261" s="11">
        <f t="shared" si="490"/>
        <v>-45.87</v>
      </c>
      <c r="BT261" s="11">
        <f t="shared" si="491"/>
        <v>-122.44</v>
      </c>
      <c r="BU261" s="10" t="str">
        <f t="shared" si="492"/>
        <v>SLV</v>
      </c>
      <c r="BW261" s="7" t="str">
        <f t="shared" si="493"/>
        <v>Slv 23</v>
      </c>
      <c r="BX261" s="7" t="str">
        <f t="shared" si="494"/>
        <v>SLV</v>
      </c>
      <c r="CA261" s="9" t="s">
        <v>3</v>
      </c>
      <c r="CB261" s="84" t="str">
        <f>IF(BJ244="GSA",CB250,IF(BJ244="MIDAS",CB255))</f>
        <v>Fx</v>
      </c>
      <c r="CC261" s="84" t="str">
        <f>IF(BJ244="GSA",CC250,IF(BJ244="MIDAS",CC255))</f>
        <v>Fz</v>
      </c>
      <c r="CD261" s="84" t="str">
        <f>IF(BJ244="GSA",CD250,IF(BJ244="MIDAS",CD255))</f>
        <v>Myy</v>
      </c>
      <c r="CE261" s="84" t="str">
        <f>IF(BJ244="GSA",CE250,IF(BJ244="MIDAS",CE255))</f>
        <v>Fy</v>
      </c>
      <c r="CF261" s="84" t="str">
        <f>IF(BJ244="GSA",CF250,IF(BJ244="MIDAS",CF255))</f>
        <v>Mzz</v>
      </c>
      <c r="CG261" s="84" t="str">
        <f>IF(BJ244="GSA",CG250,IF(BJ244="MIDAS",CG255))</f>
        <v>Mxx</v>
      </c>
      <c r="CJ261" s="4">
        <f t="shared" si="495"/>
        <v>12</v>
      </c>
      <c r="CK261" s="4" t="str">
        <f t="shared" si="496"/>
        <v>28_Slv 23</v>
      </c>
      <c r="CL261" s="4">
        <f t="shared" si="497"/>
        <v>12</v>
      </c>
      <c r="CM261" s="4" t="str">
        <f t="shared" si="498"/>
        <v>Plinto_01</v>
      </c>
      <c r="CN261" s="4">
        <f t="shared" si="499"/>
        <v>28</v>
      </c>
      <c r="CO261" s="4" t="str">
        <f t="shared" si="500"/>
        <v>Slv 23</v>
      </c>
      <c r="CP261" s="84">
        <f>INDEX(BO250:BT441,MATCH(CK261,BJ250:BJ441,0),MATCH(CK245,BO249:BT249,0))*CK244</f>
        <v>6886.95</v>
      </c>
      <c r="CQ261" s="84">
        <f>INDEX(BP250:BU441,MATCH(CL261,BK250:BK441,0),MATCH(CL245,BP249:BU249,0))*CL244</f>
        <v>-2.86</v>
      </c>
      <c r="CR261" s="84">
        <f>INDEX(BO250:BT441,MATCH(CK261,BJ250:$BJ441,0),MATCH(CM245,BO249:BT249,0))*CM244</f>
        <v>-45.87</v>
      </c>
      <c r="CS261" s="84">
        <f>INDEX(BO250:BT441,MATCH(CK261,BJ250:BJ441,0),MATCH(CN245,BO249:BT249,0))*CN244</f>
        <v>-5.33</v>
      </c>
      <c r="CT261" s="84">
        <f>INDEX(BO250:BT441,MATCH(CK261,BJ250:BJ441,0),MATCH(CO245,BO249:BT249,0))*CO244</f>
        <v>122.44</v>
      </c>
      <c r="CU261" s="84">
        <f>INDEX(BO250:BT441,MATCH(CK261,BJ250:BJ441,0),MATCH(CP245,BO249:BT249,0))*CP244</f>
        <v>0</v>
      </c>
      <c r="CV261" s="4" t="str">
        <f t="shared" si="501"/>
        <v>SLV</v>
      </c>
      <c r="CY261" s="4">
        <f t="shared" si="502"/>
        <v>12</v>
      </c>
      <c r="CZ261" s="4" t="str">
        <f t="shared" si="503"/>
        <v>28_Slv 23</v>
      </c>
      <c r="DA261" s="4">
        <f t="shared" si="504"/>
        <v>12</v>
      </c>
      <c r="DB261" s="4" t="str">
        <f t="shared" si="505"/>
        <v>Plinto_01</v>
      </c>
      <c r="DC261" s="4">
        <f t="shared" si="506"/>
        <v>28</v>
      </c>
      <c r="DD261" s="4" t="str">
        <f t="shared" si="507"/>
        <v>Slv 23</v>
      </c>
      <c r="DE261" s="4">
        <f>BG250</f>
        <v>1003.5</v>
      </c>
      <c r="DF261" s="54">
        <f>BC250</f>
        <v>1.8</v>
      </c>
      <c r="DG261" s="54">
        <f>BD250</f>
        <v>11.9</v>
      </c>
      <c r="DH261" s="54">
        <f>BE250</f>
        <v>12</v>
      </c>
      <c r="DI261" s="54">
        <f>BF250</f>
        <v>41</v>
      </c>
      <c r="DJ261" s="85">
        <f>IF(DS261="SLU",BB259,BB260)</f>
        <v>1</v>
      </c>
      <c r="DK261" s="85">
        <f>IF(DS261="SLU",BB261,BB262)</f>
        <v>1</v>
      </c>
      <c r="DL261" s="85">
        <f>IF(DS261="SLU",BB263,BB264)</f>
        <v>1</v>
      </c>
      <c r="DM261" s="8">
        <f t="shared" si="508"/>
        <v>8870.35</v>
      </c>
      <c r="DN261" s="8">
        <f t="shared" si="509"/>
        <v>-2.86</v>
      </c>
      <c r="DO261" s="8">
        <f t="shared" si="510"/>
        <v>-51.018000000000001</v>
      </c>
      <c r="DP261" s="8">
        <f t="shared" si="511"/>
        <v>-5.33</v>
      </c>
      <c r="DQ261" s="8">
        <f t="shared" si="512"/>
        <v>112.846</v>
      </c>
      <c r="DR261" s="8">
        <f t="shared" si="513"/>
        <v>0</v>
      </c>
      <c r="DS261" s="4" t="str">
        <f t="shared" si="514"/>
        <v>SLV</v>
      </c>
      <c r="DV261" s="4">
        <f t="shared" si="515"/>
        <v>12</v>
      </c>
      <c r="DW261" s="4" t="str">
        <f t="shared" si="516"/>
        <v>28_Slv 23</v>
      </c>
      <c r="DX261" s="4">
        <f t="shared" si="517"/>
        <v>12</v>
      </c>
      <c r="DY261" s="4" t="str">
        <f t="shared" si="518"/>
        <v>Plinto_01</v>
      </c>
      <c r="DZ261" s="4">
        <f t="shared" si="519"/>
        <v>28</v>
      </c>
      <c r="EA261" s="4" t="str">
        <f t="shared" si="520"/>
        <v>Slv 23</v>
      </c>
      <c r="EB261" s="83">
        <f>DM261*BB265</f>
        <v>8870.35</v>
      </c>
      <c r="EC261" s="83">
        <f>DN261*BB265</f>
        <v>-2.86</v>
      </c>
      <c r="ED261" s="83">
        <f>DO261*BB265</f>
        <v>-51.018000000000001</v>
      </c>
      <c r="EE261" s="83">
        <f>DP261*BB265</f>
        <v>-5.33</v>
      </c>
      <c r="EF261" s="83">
        <f>DQ261*BB265</f>
        <v>112.846</v>
      </c>
      <c r="EG261" s="83">
        <f>DR261*BB265</f>
        <v>0</v>
      </c>
    </row>
    <row r="262" spans="7:139" x14ac:dyDescent="0.45">
      <c r="I262" s="13" t="s">
        <v>96</v>
      </c>
      <c r="J262" s="52">
        <v>1</v>
      </c>
      <c r="K262" s="7"/>
      <c r="L262" s="7"/>
      <c r="M262" s="7"/>
      <c r="N262" s="7"/>
      <c r="O262" s="7"/>
      <c r="AE262" s="4"/>
      <c r="BA262" s="13" t="s">
        <v>96</v>
      </c>
      <c r="BB262" s="12">
        <f t="shared" si="525"/>
        <v>1</v>
      </c>
      <c r="BC262" s="7"/>
      <c r="BD262" s="7"/>
      <c r="BE262" s="7"/>
      <c r="BU262" s="4"/>
      <c r="BZ262" s="4"/>
    </row>
    <row r="263" spans="7:139" x14ac:dyDescent="0.45">
      <c r="I263" s="13" t="s">
        <v>95</v>
      </c>
      <c r="J263" s="52">
        <v>1.5</v>
      </c>
      <c r="K263" s="7"/>
      <c r="L263" s="7"/>
      <c r="M263" s="7"/>
      <c r="N263" s="7"/>
      <c r="O263" s="7"/>
      <c r="AE263" s="4"/>
      <c r="BA263" s="13" t="s">
        <v>95</v>
      </c>
      <c r="BB263" s="12">
        <f t="shared" si="525"/>
        <v>1.5</v>
      </c>
      <c r="BC263" s="7"/>
      <c r="BD263" s="7"/>
      <c r="BE263" s="7"/>
      <c r="BU263" s="4"/>
      <c r="BZ263" s="4"/>
    </row>
    <row r="264" spans="7:139" x14ac:dyDescent="0.45">
      <c r="I264" s="13" t="s">
        <v>94</v>
      </c>
      <c r="J264" s="52">
        <v>1</v>
      </c>
      <c r="K264" s="7"/>
      <c r="L264" s="7"/>
      <c r="M264" s="7"/>
      <c r="N264" s="7"/>
      <c r="O264" s="7"/>
      <c r="AE264" s="4"/>
      <c r="AR264" s="35"/>
      <c r="BA264" s="13" t="s">
        <v>94</v>
      </c>
      <c r="BB264" s="12">
        <f t="shared" si="525"/>
        <v>1</v>
      </c>
      <c r="BC264" s="7"/>
      <c r="BD264" s="7"/>
      <c r="BE264" s="7"/>
      <c r="BU264" s="4"/>
      <c r="BZ264" s="4"/>
    </row>
    <row r="265" spans="7:139" x14ac:dyDescent="0.45">
      <c r="I265" s="13" t="s">
        <v>165</v>
      </c>
      <c r="J265" s="52">
        <v>1</v>
      </c>
      <c r="K265" s="7"/>
      <c r="L265" s="7"/>
      <c r="M265" s="7"/>
      <c r="N265" s="7"/>
      <c r="O265" s="7"/>
      <c r="AE265" s="4"/>
      <c r="BA265" s="13" t="s">
        <v>165</v>
      </c>
      <c r="BB265" s="12">
        <f t="shared" si="525"/>
        <v>1</v>
      </c>
      <c r="BC265" s="7"/>
      <c r="BD265" s="7"/>
      <c r="BE265" s="7"/>
      <c r="BU265" s="4"/>
      <c r="BZ265" s="4"/>
    </row>
    <row r="266" spans="7:139" x14ac:dyDescent="0.45">
      <c r="I266" s="7"/>
      <c r="J266" s="7"/>
      <c r="K266" s="7"/>
      <c r="L266" s="7"/>
      <c r="M266" s="7"/>
      <c r="N266" s="7"/>
      <c r="O266" s="7"/>
      <c r="AE266" s="4"/>
      <c r="BA266" s="7"/>
      <c r="BB266" s="7"/>
      <c r="BC266" s="7"/>
      <c r="BD266" s="7"/>
      <c r="BE266" s="7"/>
      <c r="BU266" s="4"/>
      <c r="BZ266" s="4"/>
    </row>
    <row r="267" spans="7:139" x14ac:dyDescent="0.45">
      <c r="I267" s="7"/>
      <c r="J267" s="7"/>
      <c r="K267" s="7"/>
      <c r="L267" s="7"/>
      <c r="M267" s="7"/>
      <c r="N267" s="7"/>
      <c r="O267" s="7"/>
      <c r="AE267" s="4"/>
      <c r="BA267" s="7"/>
      <c r="BB267" s="7"/>
      <c r="BC267" s="7"/>
      <c r="BD267" s="7"/>
      <c r="BE267" s="7"/>
      <c r="BU267" s="4"/>
      <c r="BZ267" s="4"/>
    </row>
    <row r="268" spans="7:139" x14ac:dyDescent="0.45">
      <c r="I268" s="7"/>
      <c r="J268" s="7"/>
      <c r="K268" s="7"/>
      <c r="L268" s="7"/>
      <c r="M268" s="7"/>
      <c r="N268" s="7"/>
      <c r="O268" s="7"/>
      <c r="AE268" s="4"/>
      <c r="BA268" s="7"/>
      <c r="BB268" s="7"/>
      <c r="BC268" s="7"/>
      <c r="BD268" s="7"/>
      <c r="BE268" s="7"/>
      <c r="BU268" s="4"/>
      <c r="BZ268" s="4"/>
    </row>
    <row r="269" spans="7:139" x14ac:dyDescent="0.45">
      <c r="I269" s="70" t="s">
        <v>176</v>
      </c>
      <c r="J269" s="52">
        <v>1</v>
      </c>
      <c r="K269" s="7"/>
      <c r="L269" s="7"/>
      <c r="M269" s="7"/>
      <c r="N269" s="7"/>
      <c r="O269" s="7"/>
      <c r="AE269" s="4"/>
      <c r="BA269" s="7"/>
      <c r="BB269" s="7"/>
      <c r="BC269" s="7"/>
      <c r="BD269" s="7"/>
      <c r="BE269" s="7"/>
      <c r="BU269" s="4"/>
      <c r="BZ269" s="4"/>
    </row>
    <row r="270" spans="7:139" x14ac:dyDescent="0.45">
      <c r="I270" s="7"/>
      <c r="J270" s="7"/>
      <c r="K270" s="7"/>
      <c r="L270" s="7"/>
      <c r="M270" s="7"/>
      <c r="N270" s="7"/>
      <c r="O270" s="7"/>
      <c r="AE270" s="4"/>
      <c r="BA270" s="7"/>
      <c r="BB270" s="7"/>
      <c r="BC270" s="7"/>
      <c r="BD270" s="7"/>
      <c r="BE270" s="7"/>
      <c r="BU270" s="4"/>
      <c r="BZ270" s="4"/>
    </row>
    <row r="271" spans="7:139" x14ac:dyDescent="0.45">
      <c r="L271" s="7"/>
      <c r="M271" s="7"/>
      <c r="N271" s="7"/>
      <c r="O271" s="7"/>
      <c r="AE271" s="4"/>
      <c r="BA271" s="7"/>
      <c r="BB271" s="7"/>
      <c r="BC271" s="7"/>
      <c r="BD271" s="7"/>
      <c r="BE271" s="7"/>
      <c r="BU271" s="4"/>
      <c r="BZ271" s="4"/>
    </row>
    <row r="272" spans="7:139" x14ac:dyDescent="0.45">
      <c r="G272" s="75"/>
      <c r="H272" s="71"/>
      <c r="I272" s="71"/>
      <c r="J272" s="71"/>
      <c r="K272" s="71"/>
      <c r="L272" s="72"/>
      <c r="M272" s="72"/>
      <c r="N272" s="72"/>
      <c r="O272" s="72"/>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3"/>
      <c r="AN272" s="74"/>
      <c r="AO272" s="71"/>
      <c r="AP272" s="71"/>
      <c r="AQ272" s="71"/>
      <c r="AR272" s="71"/>
      <c r="AS272" s="71"/>
      <c r="AT272" s="71"/>
      <c r="AU272" s="71"/>
      <c r="AV272" s="71"/>
      <c r="AW272" s="71"/>
      <c r="AX272" s="74"/>
      <c r="AY272" s="75"/>
      <c r="AZ272" s="71"/>
      <c r="BA272" s="72"/>
      <c r="BB272" s="72"/>
      <c r="BC272" s="72"/>
      <c r="BD272" s="72"/>
      <c r="BE272" s="72"/>
      <c r="BF272" s="74"/>
      <c r="BG272" s="71"/>
      <c r="BH272" s="71"/>
      <c r="BI272" s="71"/>
      <c r="BJ272" s="71"/>
      <c r="BK272" s="71"/>
      <c r="BL272" s="71"/>
      <c r="BM272" s="71"/>
      <c r="BN272" s="71"/>
      <c r="BO272" s="71"/>
      <c r="BP272" s="71"/>
      <c r="BQ272" s="71"/>
      <c r="BR272" s="71"/>
      <c r="BS272" s="71"/>
      <c r="BT272" s="71"/>
      <c r="BU272" s="71"/>
      <c r="BV272" s="74"/>
      <c r="BW272" s="71"/>
      <c r="BX272" s="71"/>
      <c r="BY272" s="71"/>
      <c r="BZ272" s="71"/>
      <c r="CA272" s="71"/>
      <c r="CB272" s="71"/>
      <c r="CC272" s="71"/>
      <c r="CD272" s="71"/>
      <c r="CE272" s="71"/>
      <c r="CF272" s="71"/>
      <c r="CG272" s="71"/>
      <c r="CH272" s="73"/>
      <c r="CI272" s="71"/>
      <c r="CJ272" s="71"/>
      <c r="CK272" s="71"/>
      <c r="CL272" s="71"/>
      <c r="CM272" s="71"/>
      <c r="CN272" s="71"/>
      <c r="CO272" s="71"/>
      <c r="CP272" s="71"/>
      <c r="CQ272" s="71"/>
      <c r="CR272" s="71"/>
      <c r="CS272" s="71"/>
      <c r="CT272" s="71"/>
      <c r="CU272" s="71"/>
      <c r="CV272" s="71"/>
      <c r="CW272" s="76"/>
      <c r="CX272" s="71"/>
      <c r="CY272" s="71"/>
      <c r="CZ272" s="71"/>
      <c r="DA272" s="71"/>
      <c r="DB272" s="71"/>
      <c r="DC272" s="71"/>
      <c r="DD272" s="71"/>
      <c r="DE272" s="71"/>
      <c r="DF272" s="71"/>
      <c r="DG272" s="71"/>
      <c r="DH272" s="71"/>
      <c r="DI272" s="71"/>
      <c r="DJ272" s="71"/>
      <c r="DK272" s="71"/>
      <c r="DL272" s="71"/>
      <c r="DM272" s="71"/>
      <c r="DN272" s="71"/>
      <c r="DO272" s="71"/>
      <c r="DP272" s="71"/>
      <c r="DQ272" s="71"/>
      <c r="DR272" s="71"/>
      <c r="DS272" s="71"/>
      <c r="DT272" s="76"/>
      <c r="DU272" s="71"/>
      <c r="DV272" s="71"/>
      <c r="DW272" s="71"/>
      <c r="DX272" s="71"/>
      <c r="DY272" s="71"/>
      <c r="DZ272" s="71"/>
      <c r="EA272" s="71"/>
      <c r="EB272" s="71"/>
      <c r="EC272" s="71"/>
      <c r="ED272" s="71"/>
      <c r="EE272" s="71"/>
      <c r="EF272" s="71"/>
      <c r="EG272" s="71"/>
      <c r="EH272" s="71"/>
      <c r="EI272" s="75"/>
    </row>
    <row r="273" spans="7:137" x14ac:dyDescent="0.45">
      <c r="G273" s="77" t="s">
        <v>194</v>
      </c>
      <c r="I273" s="26"/>
      <c r="T273" s="26"/>
      <c r="BA273" s="26"/>
      <c r="BN273" s="26"/>
    </row>
    <row r="274" spans="7:137" x14ac:dyDescent="0.45">
      <c r="I274" s="17" t="s">
        <v>177</v>
      </c>
      <c r="AO274" s="17" t="s">
        <v>175</v>
      </c>
      <c r="BA274" s="17" t="s">
        <v>173</v>
      </c>
      <c r="CJ274" s="17" t="s">
        <v>171</v>
      </c>
      <c r="CY274" s="17" t="s">
        <v>172</v>
      </c>
      <c r="DV274" s="17" t="s">
        <v>174</v>
      </c>
    </row>
    <row r="275" spans="7:137" x14ac:dyDescent="0.45">
      <c r="CW275" s="28"/>
      <c r="DT275" s="28"/>
    </row>
    <row r="276" spans="7:137" x14ac:dyDescent="0.45">
      <c r="I276" s="17" t="s">
        <v>157</v>
      </c>
      <c r="Q276" s="17" t="s">
        <v>162</v>
      </c>
      <c r="AB276" s="17" t="s">
        <v>166</v>
      </c>
      <c r="AF276" s="17" t="s">
        <v>168</v>
      </c>
      <c r="AG276" s="18"/>
      <c r="AH276" s="18"/>
      <c r="AI276" s="18"/>
      <c r="AJ276" s="18"/>
      <c r="AP276"/>
      <c r="AQ276"/>
      <c r="AR276"/>
      <c r="BA276" s="17" t="s">
        <v>179</v>
      </c>
      <c r="BI276" s="17" t="s">
        <v>181</v>
      </c>
      <c r="BW276" s="17" t="s">
        <v>166</v>
      </c>
      <c r="CA276" s="17" t="s">
        <v>183</v>
      </c>
      <c r="CB276" s="18"/>
      <c r="CC276" s="18"/>
      <c r="CD276" s="18"/>
      <c r="CE276" s="18"/>
      <c r="CJ276" s="17" t="s">
        <v>184</v>
      </c>
      <c r="CW276" s="28"/>
      <c r="DT276" s="28"/>
    </row>
    <row r="277" spans="7:137" x14ac:dyDescent="0.45">
      <c r="I277" s="18"/>
      <c r="P277" s="27"/>
      <c r="R277" s="27"/>
      <c r="BA277" s="18"/>
      <c r="BH277" s="27"/>
      <c r="BI277" s="18"/>
      <c r="CJ277" s="4" t="s">
        <v>12</v>
      </c>
      <c r="CK277" s="16" t="s">
        <v>11</v>
      </c>
      <c r="CL277" s="16" t="s">
        <v>10</v>
      </c>
      <c r="CM277" s="16" t="s">
        <v>9</v>
      </c>
      <c r="CN277" s="16" t="s">
        <v>8</v>
      </c>
      <c r="CO277" s="16" t="s">
        <v>7</v>
      </c>
      <c r="CP277" s="16" t="s">
        <v>6</v>
      </c>
    </row>
    <row r="278" spans="7:137" x14ac:dyDescent="0.45">
      <c r="I278" s="17" t="s">
        <v>158</v>
      </c>
      <c r="Q278" s="17" t="s">
        <v>182</v>
      </c>
      <c r="R278" s="42" t="s">
        <v>113</v>
      </c>
      <c r="BA278" s="17" t="s">
        <v>42</v>
      </c>
      <c r="BI278" s="17" t="s">
        <v>182</v>
      </c>
      <c r="BJ278" s="11" t="str">
        <f>R278</f>
        <v>MIDAS</v>
      </c>
      <c r="BK278" s="26"/>
      <c r="CK278" s="4">
        <f t="shared" ref="CK278:CK279" si="526">CB294</f>
        <v>-1</v>
      </c>
      <c r="CL278" s="4">
        <f t="shared" ref="CL278:CL279" si="527">CC294</f>
        <v>-1</v>
      </c>
      <c r="CM278" s="4">
        <f t="shared" ref="CM278:CM279" si="528">CD294</f>
        <v>1</v>
      </c>
      <c r="CN278" s="4">
        <f t="shared" ref="CN278:CN279" si="529">CE294</f>
        <v>-1</v>
      </c>
      <c r="CO278" s="4">
        <f t="shared" ref="CO278:CO279" si="530">CF294</f>
        <v>-1</v>
      </c>
      <c r="CP278" s="4">
        <f t="shared" ref="CP278:CP279" si="531">CG294</f>
        <v>-1</v>
      </c>
      <c r="CR278" s="26"/>
    </row>
    <row r="279" spans="7:137" ht="15.6" x14ac:dyDescent="0.45">
      <c r="I279" s="9" t="s">
        <v>41</v>
      </c>
      <c r="J279" s="42">
        <v>25</v>
      </c>
      <c r="BA279" s="9" t="s">
        <v>41</v>
      </c>
      <c r="BB279" s="7">
        <f>J279</f>
        <v>25</v>
      </c>
      <c r="CJ279" s="4" t="s">
        <v>3</v>
      </c>
      <c r="CK279" s="4" t="str">
        <f t="shared" si="526"/>
        <v>Fx</v>
      </c>
      <c r="CL279" s="4" t="str">
        <f t="shared" si="527"/>
        <v>Fz</v>
      </c>
      <c r="CM279" s="4" t="str">
        <f t="shared" si="528"/>
        <v>Myy</v>
      </c>
      <c r="CN279" s="4" t="str">
        <f t="shared" si="529"/>
        <v>Fy</v>
      </c>
      <c r="CO279" s="4" t="str">
        <f t="shared" si="530"/>
        <v>Mzz</v>
      </c>
      <c r="CP279" s="4" t="str">
        <f t="shared" si="531"/>
        <v>Mxx</v>
      </c>
      <c r="DX279" s="25"/>
      <c r="DY279" s="25"/>
      <c r="DZ279" s="25"/>
      <c r="EA279" s="25"/>
    </row>
    <row r="280" spans="7:137" x14ac:dyDescent="0.45">
      <c r="Q280" s="41" t="s">
        <v>178</v>
      </c>
      <c r="CJ280" s="18"/>
    </row>
    <row r="281" spans="7:137" x14ac:dyDescent="0.45">
      <c r="S281" s="17"/>
      <c r="U281" s="7"/>
      <c r="V281" s="7"/>
      <c r="W281" s="7"/>
      <c r="X281" s="7"/>
      <c r="Y281" s="7"/>
      <c r="Z281" s="7"/>
      <c r="AB281" s="17"/>
      <c r="AF281" s="17" t="s">
        <v>169</v>
      </c>
      <c r="AP281" s="26"/>
      <c r="BK281" s="24"/>
      <c r="BO281" s="7"/>
      <c r="BP281" s="7"/>
      <c r="BQ281" s="7"/>
      <c r="BR281" s="7"/>
      <c r="BS281" s="7"/>
      <c r="BT281" s="7"/>
      <c r="BW281" s="17"/>
      <c r="CA281" s="17" t="s">
        <v>169</v>
      </c>
      <c r="CJ281" s="18"/>
      <c r="DV281" s="17" t="s">
        <v>79</v>
      </c>
      <c r="DW281" s="43" t="s">
        <v>80</v>
      </c>
      <c r="EC281" s="4" t="s">
        <v>40</v>
      </c>
      <c r="ED281" s="4" t="s">
        <v>39</v>
      </c>
      <c r="EE281" s="4" t="s">
        <v>38</v>
      </c>
      <c r="EF281" s="4" t="s">
        <v>37</v>
      </c>
      <c r="EG281" s="4" t="s">
        <v>36</v>
      </c>
    </row>
    <row r="282" spans="7:137" ht="15.6" x14ac:dyDescent="0.45">
      <c r="I282" s="17" t="s">
        <v>160</v>
      </c>
      <c r="Q282" s="13" t="s">
        <v>73</v>
      </c>
      <c r="R282" s="13" t="s">
        <v>159</v>
      </c>
      <c r="S282" s="13" t="s">
        <v>32</v>
      </c>
      <c r="T282" s="13" t="s">
        <v>31</v>
      </c>
      <c r="U282" s="22" t="s">
        <v>30</v>
      </c>
      <c r="V282" s="22" t="s">
        <v>30</v>
      </c>
      <c r="W282" s="22" t="s">
        <v>30</v>
      </c>
      <c r="X282" s="22" t="s">
        <v>29</v>
      </c>
      <c r="Y282" s="22" t="s">
        <v>29</v>
      </c>
      <c r="Z282" s="22" t="s">
        <v>29</v>
      </c>
      <c r="AB282" s="13" t="s">
        <v>31</v>
      </c>
      <c r="AC282" s="13" t="s">
        <v>167</v>
      </c>
      <c r="AF282" s="13" t="s">
        <v>12</v>
      </c>
      <c r="AG282" s="16" t="s">
        <v>11</v>
      </c>
      <c r="AH282" s="16" t="s">
        <v>10</v>
      </c>
      <c r="AI282" s="16" t="s">
        <v>9</v>
      </c>
      <c r="AJ282" s="16" t="s">
        <v>8</v>
      </c>
      <c r="AK282" s="16" t="s">
        <v>7</v>
      </c>
      <c r="AL282" s="16" t="s">
        <v>6</v>
      </c>
      <c r="AO282" s="13" t="s">
        <v>76</v>
      </c>
      <c r="AP282" s="13" t="s">
        <v>74</v>
      </c>
      <c r="AQ282" s="22" t="s">
        <v>30</v>
      </c>
      <c r="AR282" s="22" t="s">
        <v>30</v>
      </c>
      <c r="AS282" s="22" t="s">
        <v>30</v>
      </c>
      <c r="AT282" s="22" t="s">
        <v>29</v>
      </c>
      <c r="AU282" s="22" t="s">
        <v>29</v>
      </c>
      <c r="AV282" s="22" t="s">
        <v>29</v>
      </c>
      <c r="AW282" s="13" t="s">
        <v>43</v>
      </c>
      <c r="BA282" s="17" t="s">
        <v>160</v>
      </c>
      <c r="BI282" s="13" t="s">
        <v>73</v>
      </c>
      <c r="BJ282" s="13" t="s">
        <v>74</v>
      </c>
      <c r="BK282" s="13"/>
      <c r="BL282" s="13" t="s">
        <v>159</v>
      </c>
      <c r="BM282" s="13" t="s">
        <v>32</v>
      </c>
      <c r="BN282" s="13" t="s">
        <v>31</v>
      </c>
      <c r="BO282" s="22" t="s">
        <v>30</v>
      </c>
      <c r="BP282" s="22" t="s">
        <v>30</v>
      </c>
      <c r="BQ282" s="22" t="s">
        <v>30</v>
      </c>
      <c r="BR282" s="22" t="s">
        <v>29</v>
      </c>
      <c r="BS282" s="22" t="s">
        <v>29</v>
      </c>
      <c r="BT282" s="22" t="s">
        <v>29</v>
      </c>
      <c r="BU282" s="13" t="s">
        <v>167</v>
      </c>
      <c r="BW282" s="13" t="s">
        <v>31</v>
      </c>
      <c r="BX282" s="13" t="s">
        <v>167</v>
      </c>
      <c r="CA282" s="9" t="s">
        <v>12</v>
      </c>
      <c r="CB282" s="16" t="s">
        <v>11</v>
      </c>
      <c r="CC282" s="16" t="s">
        <v>10</v>
      </c>
      <c r="CD282" s="16" t="s">
        <v>9</v>
      </c>
      <c r="CE282" s="16" t="s">
        <v>8</v>
      </c>
      <c r="CF282" s="16" t="s">
        <v>7</v>
      </c>
      <c r="CG282" s="16" t="s">
        <v>6</v>
      </c>
      <c r="CJ282" s="13" t="s">
        <v>73</v>
      </c>
      <c r="CK282" s="13" t="s">
        <v>74</v>
      </c>
      <c r="CL282" s="13"/>
      <c r="CM282" s="13" t="s">
        <v>159</v>
      </c>
      <c r="CN282" s="13" t="s">
        <v>32</v>
      </c>
      <c r="CO282" s="13" t="s">
        <v>31</v>
      </c>
      <c r="CP282" s="22" t="s">
        <v>30</v>
      </c>
      <c r="CQ282" s="22" t="s">
        <v>30</v>
      </c>
      <c r="CR282" s="22" t="s">
        <v>30</v>
      </c>
      <c r="CS282" s="22" t="s">
        <v>29</v>
      </c>
      <c r="CT282" s="22" t="s">
        <v>29</v>
      </c>
      <c r="CU282" s="22" t="s">
        <v>29</v>
      </c>
      <c r="CV282" s="13" t="s">
        <v>167</v>
      </c>
      <c r="CY282" s="13" t="s">
        <v>73</v>
      </c>
      <c r="CZ282" s="13" t="s">
        <v>74</v>
      </c>
      <c r="DA282" s="13"/>
      <c r="DB282" s="13" t="s">
        <v>159</v>
      </c>
      <c r="DC282" s="13" t="s">
        <v>32</v>
      </c>
      <c r="DD282" s="13" t="s">
        <v>31</v>
      </c>
      <c r="DE282" s="13" t="s">
        <v>34</v>
      </c>
      <c r="DF282" s="13" t="s">
        <v>33</v>
      </c>
      <c r="DG282" s="13" t="s">
        <v>112</v>
      </c>
      <c r="DH282" s="13" t="s">
        <v>112</v>
      </c>
      <c r="DI282" s="13" t="s">
        <v>111</v>
      </c>
      <c r="DJ282" s="13" t="s">
        <v>35</v>
      </c>
      <c r="DK282" s="13" t="s">
        <v>35</v>
      </c>
      <c r="DL282" s="13" t="s">
        <v>35</v>
      </c>
      <c r="DM282" s="22" t="s">
        <v>30</v>
      </c>
      <c r="DN282" s="22" t="s">
        <v>30</v>
      </c>
      <c r="DO282" s="22" t="s">
        <v>30</v>
      </c>
      <c r="DP282" s="22" t="s">
        <v>29</v>
      </c>
      <c r="DQ282" s="22" t="s">
        <v>29</v>
      </c>
      <c r="DR282" s="22" t="s">
        <v>29</v>
      </c>
      <c r="DS282" s="13" t="s">
        <v>167</v>
      </c>
      <c r="DV282" s="13" t="s">
        <v>76</v>
      </c>
      <c r="DW282" s="13" t="s">
        <v>74</v>
      </c>
      <c r="DX282" s="13"/>
      <c r="DY282" s="13" t="s">
        <v>159</v>
      </c>
      <c r="DZ282" s="13" t="s">
        <v>32</v>
      </c>
      <c r="EA282" s="13" t="s">
        <v>31</v>
      </c>
      <c r="EB282" s="22" t="s">
        <v>30</v>
      </c>
      <c r="EC282" s="22" t="s">
        <v>30</v>
      </c>
      <c r="ED282" s="22" t="s">
        <v>30</v>
      </c>
      <c r="EE282" s="22" t="s">
        <v>29</v>
      </c>
      <c r="EF282" s="22" t="s">
        <v>29</v>
      </c>
      <c r="EG282" s="22" t="s">
        <v>29</v>
      </c>
    </row>
    <row r="283" spans="7:137" ht="15.6" x14ac:dyDescent="0.45">
      <c r="I283" s="23" t="s">
        <v>159</v>
      </c>
      <c r="J283" s="23" t="s">
        <v>28</v>
      </c>
      <c r="K283" s="23" t="s">
        <v>27</v>
      </c>
      <c r="L283" s="13" t="s">
        <v>110</v>
      </c>
      <c r="M283" s="13" t="s">
        <v>109</v>
      </c>
      <c r="N283" s="13" t="s">
        <v>161</v>
      </c>
      <c r="Q283" s="13"/>
      <c r="R283" s="13"/>
      <c r="S283" s="13"/>
      <c r="T283" s="13"/>
      <c r="U283" s="22" t="s">
        <v>10</v>
      </c>
      <c r="V283" s="22" t="s">
        <v>8</v>
      </c>
      <c r="W283" s="22" t="s">
        <v>11</v>
      </c>
      <c r="X283" s="22" t="s">
        <v>7</v>
      </c>
      <c r="Y283" s="22" t="s">
        <v>9</v>
      </c>
      <c r="Z283" s="22" t="s">
        <v>6</v>
      </c>
      <c r="AB283" s="13"/>
      <c r="AC283" s="13"/>
      <c r="AF283" s="13"/>
      <c r="AG283" s="15">
        <v>-1</v>
      </c>
      <c r="AH283" s="15">
        <v>1</v>
      </c>
      <c r="AI283" s="15">
        <v>-1</v>
      </c>
      <c r="AJ283" s="15">
        <v>1</v>
      </c>
      <c r="AK283" s="15">
        <v>1</v>
      </c>
      <c r="AL283" s="15">
        <v>-1</v>
      </c>
      <c r="AO283" s="13"/>
      <c r="AP283" s="13"/>
      <c r="AQ283" s="20" t="s">
        <v>20</v>
      </c>
      <c r="AR283" s="20" t="s">
        <v>19</v>
      </c>
      <c r="AS283" s="20" t="s">
        <v>17</v>
      </c>
      <c r="AT283" s="20" t="s">
        <v>18</v>
      </c>
      <c r="AU283" s="20" t="s">
        <v>17</v>
      </c>
      <c r="AV283" s="20" t="s">
        <v>16</v>
      </c>
      <c r="AW283" s="13"/>
      <c r="BA283" s="23" t="s">
        <v>159</v>
      </c>
      <c r="BB283" s="23" t="s">
        <v>28</v>
      </c>
      <c r="BC283" s="23" t="s">
        <v>27</v>
      </c>
      <c r="BD283" s="13" t="s">
        <v>110</v>
      </c>
      <c r="BE283" s="13" t="s">
        <v>109</v>
      </c>
      <c r="BF283" s="13" t="s">
        <v>161</v>
      </c>
      <c r="BG283" s="13" t="s">
        <v>26</v>
      </c>
      <c r="BI283" s="13"/>
      <c r="BJ283" s="13"/>
      <c r="BK283" s="13"/>
      <c r="BL283" s="13"/>
      <c r="BM283" s="13"/>
      <c r="BN283" s="13"/>
      <c r="BO283" s="22" t="s">
        <v>10</v>
      </c>
      <c r="BP283" s="22" t="s">
        <v>8</v>
      </c>
      <c r="BQ283" s="22" t="s">
        <v>11</v>
      </c>
      <c r="BR283" s="22" t="s">
        <v>7</v>
      </c>
      <c r="BS283" s="22" t="s">
        <v>9</v>
      </c>
      <c r="BT283" s="22" t="s">
        <v>6</v>
      </c>
      <c r="BU283" s="13"/>
      <c r="BW283" s="13"/>
      <c r="BX283" s="13"/>
      <c r="CA283" s="9"/>
      <c r="CB283" s="4">
        <f t="shared" ref="CB283:CG284" si="532">AG283</f>
        <v>-1</v>
      </c>
      <c r="CC283" s="4">
        <f t="shared" si="532"/>
        <v>1</v>
      </c>
      <c r="CD283" s="4">
        <f t="shared" si="532"/>
        <v>-1</v>
      </c>
      <c r="CE283" s="4">
        <f t="shared" si="532"/>
        <v>1</v>
      </c>
      <c r="CF283" s="4">
        <f t="shared" si="532"/>
        <v>1</v>
      </c>
      <c r="CG283" s="4">
        <f t="shared" si="532"/>
        <v>-1</v>
      </c>
      <c r="CJ283" s="13"/>
      <c r="CK283" s="13"/>
      <c r="CL283" s="13"/>
      <c r="CM283" s="13"/>
      <c r="CN283" s="13"/>
      <c r="CO283" s="13"/>
      <c r="CP283" s="16" t="s">
        <v>11</v>
      </c>
      <c r="CQ283" s="16" t="s">
        <v>10</v>
      </c>
      <c r="CR283" s="16" t="s">
        <v>9</v>
      </c>
      <c r="CS283" s="16" t="s">
        <v>8</v>
      </c>
      <c r="CT283" s="16" t="s">
        <v>7</v>
      </c>
      <c r="CU283" s="16" t="s">
        <v>6</v>
      </c>
      <c r="CV283" s="13"/>
      <c r="CY283" s="13"/>
      <c r="CZ283" s="13"/>
      <c r="DA283" s="13"/>
      <c r="DB283" s="13"/>
      <c r="DC283" s="13"/>
      <c r="DD283" s="13"/>
      <c r="DE283" s="13" t="s">
        <v>24</v>
      </c>
      <c r="DF283" s="13" t="s">
        <v>23</v>
      </c>
      <c r="DG283" s="13" t="s">
        <v>108</v>
      </c>
      <c r="DH283" s="13" t="s">
        <v>107</v>
      </c>
      <c r="DI283" s="13" t="s">
        <v>106</v>
      </c>
      <c r="DJ283" s="13" t="s">
        <v>25</v>
      </c>
      <c r="DK283" s="13" t="s">
        <v>105</v>
      </c>
      <c r="DL283" s="13" t="s">
        <v>104</v>
      </c>
      <c r="DM283" s="21" t="s">
        <v>103</v>
      </c>
      <c r="DN283" s="21" t="s">
        <v>10</v>
      </c>
      <c r="DO283" s="21" t="s">
        <v>22</v>
      </c>
      <c r="DP283" s="21" t="s">
        <v>8</v>
      </c>
      <c r="DQ283" s="21" t="s">
        <v>21</v>
      </c>
      <c r="DR283" s="21" t="s">
        <v>6</v>
      </c>
      <c r="DS283" s="13"/>
      <c r="DV283" s="13"/>
      <c r="DW283" s="13"/>
      <c r="DX283" s="13"/>
      <c r="DY283" s="13"/>
      <c r="DZ283" s="13"/>
      <c r="EA283" s="13"/>
      <c r="EB283" s="20" t="s">
        <v>20</v>
      </c>
      <c r="EC283" s="20" t="s">
        <v>19</v>
      </c>
      <c r="ED283" s="20" t="s">
        <v>17</v>
      </c>
      <c r="EE283" s="20" t="s">
        <v>18</v>
      </c>
      <c r="EF283" s="20" t="s">
        <v>17</v>
      </c>
      <c r="EG283" s="20" t="s">
        <v>16</v>
      </c>
    </row>
    <row r="284" spans="7:137" ht="15.6" x14ac:dyDescent="0.45">
      <c r="I284" s="14" t="s">
        <v>68</v>
      </c>
      <c r="J284" s="42">
        <v>22.3</v>
      </c>
      <c r="K284" s="56">
        <v>1.8</v>
      </c>
      <c r="L284" s="56">
        <v>11.9</v>
      </c>
      <c r="M284" s="42">
        <v>12</v>
      </c>
      <c r="N284" s="42">
        <v>41</v>
      </c>
      <c r="Q284" s="42">
        <v>1</v>
      </c>
      <c r="R284" s="82" t="str">
        <f>I284</f>
        <v>Plinto_01</v>
      </c>
      <c r="S284" s="42">
        <v>28</v>
      </c>
      <c r="T284" s="42" t="s">
        <v>101</v>
      </c>
      <c r="U284" s="42">
        <v>-6886.95</v>
      </c>
      <c r="V284" s="42">
        <v>-14.09</v>
      </c>
      <c r="W284" s="42">
        <v>-4.1500000000000004</v>
      </c>
      <c r="X284" s="42">
        <v>0</v>
      </c>
      <c r="Y284" s="42">
        <v>123.1</v>
      </c>
      <c r="Z284" s="42">
        <v>42.06</v>
      </c>
      <c r="AB284" s="82" t="str">
        <f>T284</f>
        <v>Slv 1</v>
      </c>
      <c r="AC284" s="42" t="s">
        <v>14</v>
      </c>
      <c r="AF284" s="13" t="s">
        <v>3</v>
      </c>
      <c r="AG284" s="15" t="s">
        <v>11</v>
      </c>
      <c r="AH284" s="15" t="s">
        <v>8</v>
      </c>
      <c r="AI284" s="15" t="s">
        <v>7</v>
      </c>
      <c r="AJ284" s="15" t="s">
        <v>10</v>
      </c>
      <c r="AK284" s="15" t="s">
        <v>9</v>
      </c>
      <c r="AL284" s="15" t="s">
        <v>6</v>
      </c>
      <c r="AO284" s="36">
        <f t="shared" ref="AO284:AO295" si="533">DV284</f>
        <v>1</v>
      </c>
      <c r="AP284" s="35" t="str">
        <f t="shared" ref="AP284:AP295" si="534">DW284</f>
        <v>28_Slv 1</v>
      </c>
      <c r="AQ284" s="36">
        <f t="shared" ref="AQ284:AQ295" si="535">EB284</f>
        <v>8870.35</v>
      </c>
      <c r="AR284" s="36">
        <f t="shared" ref="AR284:AR295" si="536">EC284</f>
        <v>4.1500000000000004</v>
      </c>
      <c r="AS284" s="36">
        <f t="shared" ref="AS284:AS295" si="537">ED284</f>
        <v>130.57</v>
      </c>
      <c r="AT284" s="36">
        <f t="shared" ref="AT284:AT295" si="538">EE284</f>
        <v>14.09</v>
      </c>
      <c r="AU284" s="36">
        <f t="shared" ref="AU284:AU295" si="539">EF284</f>
        <v>-16.698</v>
      </c>
      <c r="AV284" s="36">
        <f t="shared" ref="AV284:AV295" si="540">EG284</f>
        <v>0</v>
      </c>
      <c r="AW284" s="43">
        <f>$J$303</f>
        <v>1</v>
      </c>
      <c r="BA284" s="7" t="str">
        <f t="shared" ref="BA284:BF284" si="541">I284</f>
        <v>Plinto_01</v>
      </c>
      <c r="BB284" s="7">
        <f t="shared" si="541"/>
        <v>22.3</v>
      </c>
      <c r="BC284" s="54">
        <f t="shared" si="541"/>
        <v>1.8</v>
      </c>
      <c r="BD284" s="54">
        <f t="shared" si="541"/>
        <v>11.9</v>
      </c>
      <c r="BE284" s="54">
        <f t="shared" si="541"/>
        <v>12</v>
      </c>
      <c r="BF284" s="55">
        <f t="shared" si="541"/>
        <v>41</v>
      </c>
      <c r="BG284" s="83">
        <f>BB284*BC284*BB279</f>
        <v>1003.5</v>
      </c>
      <c r="BI284" s="4">
        <v>1</v>
      </c>
      <c r="BJ284" s="8" t="str">
        <f t="shared" ref="BJ284:BJ295" si="542">_xlfn.CONCAT(BM284,"_",BN284)</f>
        <v>28_Slv 1</v>
      </c>
      <c r="BK284" s="11">
        <f t="shared" ref="BK284:BK295" si="543">Q284</f>
        <v>1</v>
      </c>
      <c r="BL284" s="11" t="str">
        <f t="shared" ref="BL284:BL295" si="544">R284</f>
        <v>Plinto_01</v>
      </c>
      <c r="BM284" s="11">
        <f t="shared" ref="BM284:BM295" si="545">S284</f>
        <v>28</v>
      </c>
      <c r="BN284" s="11" t="str">
        <f t="shared" ref="BN284:BN295" si="546">T284</f>
        <v>Slv 1</v>
      </c>
      <c r="BO284" s="11">
        <f t="shared" ref="BO284:BO295" si="547">U284</f>
        <v>-6886.95</v>
      </c>
      <c r="BP284" s="11">
        <f t="shared" ref="BP284:BP295" si="548">V284</f>
        <v>-14.09</v>
      </c>
      <c r="BQ284" s="11">
        <f t="shared" ref="BQ284:BQ295" si="549">W284</f>
        <v>-4.1500000000000004</v>
      </c>
      <c r="BR284" s="11">
        <f t="shared" ref="BR284:BR295" si="550">X284</f>
        <v>0</v>
      </c>
      <c r="BS284" s="11">
        <f t="shared" ref="BS284:BS295" si="551">Y284</f>
        <v>123.1</v>
      </c>
      <c r="BT284" s="11">
        <f t="shared" ref="BT284:BT295" si="552">Z284</f>
        <v>42.06</v>
      </c>
      <c r="BU284" s="10" t="str">
        <f t="shared" ref="BU284:BU295" si="553">INDEX($BX$12:$BX$203,MATCH(BN284,$BW$12:$BW$203,0),1)</f>
        <v>SLV</v>
      </c>
      <c r="BW284" s="7" t="str">
        <f t="shared" ref="BW284:BW295" si="554">AB284</f>
        <v>Slv 1</v>
      </c>
      <c r="BX284" s="7" t="str">
        <f t="shared" ref="BX284:BX295" si="555">AC284</f>
        <v>SLV</v>
      </c>
      <c r="CA284" s="9" t="s">
        <v>3</v>
      </c>
      <c r="CB284" s="4" t="str">
        <f t="shared" si="532"/>
        <v>Fz</v>
      </c>
      <c r="CC284" s="4" t="str">
        <f t="shared" si="532"/>
        <v>Fy</v>
      </c>
      <c r="CD284" s="4" t="str">
        <f t="shared" si="532"/>
        <v>Mxx</v>
      </c>
      <c r="CE284" s="4" t="str">
        <f t="shared" si="532"/>
        <v>Fx</v>
      </c>
      <c r="CF284" s="4" t="str">
        <f t="shared" si="532"/>
        <v>Myy</v>
      </c>
      <c r="CG284" s="4" t="str">
        <f t="shared" si="532"/>
        <v>Mzz</v>
      </c>
      <c r="CJ284" s="4">
        <f t="shared" ref="CJ284:CJ295" si="556">BI284</f>
        <v>1</v>
      </c>
      <c r="CK284" s="4" t="str">
        <f t="shared" ref="CK284:CK295" si="557">BJ284</f>
        <v>28_Slv 1</v>
      </c>
      <c r="CL284" s="4">
        <f t="shared" ref="CL284:CL295" si="558">BK284</f>
        <v>1</v>
      </c>
      <c r="CM284" s="4" t="str">
        <f t="shared" ref="CM284:CM295" si="559">BL284</f>
        <v>Plinto_01</v>
      </c>
      <c r="CN284" s="4">
        <f t="shared" ref="CN284:CN295" si="560">BM284</f>
        <v>28</v>
      </c>
      <c r="CO284" s="4" t="str">
        <f t="shared" ref="CO284:CO295" si="561">BN284</f>
        <v>Slv 1</v>
      </c>
      <c r="CP284" s="84">
        <f>INDEX(BO284:BT475,MATCH(CK284,BJ284:BJ475,0),MATCH(CK279,BO283:BT283,0))*CK278</f>
        <v>6886.95</v>
      </c>
      <c r="CQ284" s="84">
        <f>INDEX(BP284:BU475,MATCH(CL284,BK284:BK475,0),MATCH(CL279,BP283:BU283,0))*CL278</f>
        <v>4.1500000000000004</v>
      </c>
      <c r="CR284" s="84">
        <f>INDEX(BO284:BT475,MATCH(CK284,BJ284:$BJ475,0),MATCH(CM279,BO283:BT283,0))*CM278</f>
        <v>123.1</v>
      </c>
      <c r="CS284" s="84">
        <f>INDEX(BO284:BT475,MATCH(CK284,BJ284:BJ475,0),MATCH(CN279,BO283:BT283,0))*CN278</f>
        <v>14.09</v>
      </c>
      <c r="CT284" s="84">
        <f>INDEX(BO284:BT475,MATCH(CK284,BJ284:BJ475,0),MATCH(CO279,BO283:BT283,0))*CO278</f>
        <v>-42.06</v>
      </c>
      <c r="CU284" s="84">
        <f>INDEX(BO284:BT475,MATCH(CK284,BJ284:BJ475,0),MATCH(CP279,BO283:BT283,0))*CP278</f>
        <v>0</v>
      </c>
      <c r="CV284" s="4" t="str">
        <f t="shared" ref="CV284:CV295" si="562">BU284</f>
        <v>SLV</v>
      </c>
      <c r="CY284" s="4">
        <f t="shared" ref="CY284:CY295" si="563">CJ284</f>
        <v>1</v>
      </c>
      <c r="CZ284" s="4" t="str">
        <f t="shared" ref="CZ284:CZ295" si="564">CK284</f>
        <v>28_Slv 1</v>
      </c>
      <c r="DA284" s="4">
        <f t="shared" ref="DA284:DA295" si="565">CL284</f>
        <v>1</v>
      </c>
      <c r="DB284" s="4" t="str">
        <f t="shared" ref="DB284:DB295" si="566">CM284</f>
        <v>Plinto_01</v>
      </c>
      <c r="DC284" s="4">
        <f t="shared" ref="DC284:DC295" si="567">CN284</f>
        <v>28</v>
      </c>
      <c r="DD284" s="4" t="str">
        <f t="shared" ref="DD284:DD295" si="568">CO284</f>
        <v>Slv 1</v>
      </c>
      <c r="DE284" s="4">
        <f>BG284</f>
        <v>1003.5</v>
      </c>
      <c r="DF284" s="54">
        <f>BC284</f>
        <v>1.8</v>
      </c>
      <c r="DG284" s="54">
        <f>BD284</f>
        <v>11.9</v>
      </c>
      <c r="DH284" s="54">
        <f>BE284</f>
        <v>12</v>
      </c>
      <c r="DI284" s="54">
        <f>BF284</f>
        <v>41</v>
      </c>
      <c r="DJ284" s="85">
        <f>IF(DS284="SLU",BB293,BB294)</f>
        <v>1</v>
      </c>
      <c r="DK284" s="85">
        <f>IF(DS284="SLU",BB295,BB296)</f>
        <v>1</v>
      </c>
      <c r="DL284" s="85">
        <f>IF(DS284="SLU",BB297,BB298)</f>
        <v>1</v>
      </c>
      <c r="DM284" s="8">
        <f t="shared" ref="DM284:DM295" si="569">CP284+DJ284*DE284+DG284*DI284*DK284+DH284*DI284*DL284</f>
        <v>8870.35</v>
      </c>
      <c r="DN284" s="8">
        <f t="shared" ref="DN284:DN295" si="570">CQ284</f>
        <v>4.1500000000000004</v>
      </c>
      <c r="DO284" s="8">
        <f t="shared" ref="DO284:DO295" si="571">CR284+CQ284*DF284</f>
        <v>130.57</v>
      </c>
      <c r="DP284" s="8">
        <f t="shared" ref="DP284:DP295" si="572">CS284</f>
        <v>14.09</v>
      </c>
      <c r="DQ284" s="8">
        <f t="shared" ref="DQ284:DQ295" si="573">CT284+CS284*DF284</f>
        <v>-16.698</v>
      </c>
      <c r="DR284" s="8">
        <f t="shared" ref="DR284:DR295" si="574">CU284</f>
        <v>0</v>
      </c>
      <c r="DS284" s="4" t="str">
        <f t="shared" ref="DS284:DS295" si="575">CV284</f>
        <v>SLV</v>
      </c>
      <c r="DV284" s="4">
        <f t="shared" ref="DV284:DV295" si="576">CY284</f>
        <v>1</v>
      </c>
      <c r="DW284" s="4" t="str">
        <f t="shared" ref="DW284:DW295" si="577">CZ284</f>
        <v>28_Slv 1</v>
      </c>
      <c r="DX284" s="4">
        <f t="shared" ref="DX284:DX295" si="578">DA284</f>
        <v>1</v>
      </c>
      <c r="DY284" s="4" t="str">
        <f t="shared" ref="DY284:DY295" si="579">DB284</f>
        <v>Plinto_01</v>
      </c>
      <c r="DZ284" s="4">
        <f t="shared" ref="DZ284:DZ295" si="580">DC284</f>
        <v>28</v>
      </c>
      <c r="EA284" s="4" t="str">
        <f t="shared" ref="EA284:EA295" si="581">DD284</f>
        <v>Slv 1</v>
      </c>
      <c r="EB284" s="83">
        <f>DM284*BB299</f>
        <v>8870.35</v>
      </c>
      <c r="EC284" s="83">
        <f>DN284*BB299</f>
        <v>4.1500000000000004</v>
      </c>
      <c r="ED284" s="83">
        <f>DO284*BB299</f>
        <v>130.57</v>
      </c>
      <c r="EE284" s="83">
        <f>DP284*BB299</f>
        <v>14.09</v>
      </c>
      <c r="EF284" s="83">
        <f>DQ284*BB299</f>
        <v>-16.698</v>
      </c>
      <c r="EG284" s="83">
        <f>DR284*BB299</f>
        <v>0</v>
      </c>
    </row>
    <row r="285" spans="7:137" x14ac:dyDescent="0.45">
      <c r="Q285" s="42">
        <v>2</v>
      </c>
      <c r="R285" s="82" t="str">
        <f>I284</f>
        <v>Plinto_01</v>
      </c>
      <c r="S285" s="42">
        <v>28</v>
      </c>
      <c r="T285" s="42" t="s">
        <v>102</v>
      </c>
      <c r="U285" s="42">
        <v>-11767.56</v>
      </c>
      <c r="V285" s="42">
        <v>-0.01</v>
      </c>
      <c r="W285" s="42">
        <v>-0.35</v>
      </c>
      <c r="X285" s="42">
        <v>0</v>
      </c>
      <c r="Y285" s="42">
        <v>2.76</v>
      </c>
      <c r="Z285" s="42">
        <v>0.2</v>
      </c>
      <c r="AB285" s="82" t="str">
        <f t="shared" ref="AB285:AB295" si="582">T285</f>
        <v>SLU-Neve-v(+x)</v>
      </c>
      <c r="AC285" s="42" t="s">
        <v>4</v>
      </c>
      <c r="AO285" s="36">
        <f t="shared" si="533"/>
        <v>2</v>
      </c>
      <c r="AP285" s="35" t="str">
        <f t="shared" si="534"/>
        <v>28_SLU-Neve-v(+x)</v>
      </c>
      <c r="AQ285" s="36">
        <f t="shared" si="535"/>
        <v>14444.38</v>
      </c>
      <c r="AR285" s="36">
        <f t="shared" si="536"/>
        <v>0.35</v>
      </c>
      <c r="AS285" s="36">
        <f t="shared" si="537"/>
        <v>3.3899999999999997</v>
      </c>
      <c r="AT285" s="36">
        <f t="shared" si="538"/>
        <v>0.01</v>
      </c>
      <c r="AU285" s="36">
        <f t="shared" si="539"/>
        <v>-0.182</v>
      </c>
      <c r="AV285" s="36">
        <f t="shared" si="540"/>
        <v>0</v>
      </c>
      <c r="AW285" s="43">
        <f t="shared" ref="AW285:AW295" si="583">$J$303</f>
        <v>1</v>
      </c>
      <c r="BI285" s="4">
        <f t="shared" ref="BI285:BI295" si="584">BI284+1</f>
        <v>2</v>
      </c>
      <c r="BJ285" s="8" t="str">
        <f t="shared" si="542"/>
        <v>28_SLU-Neve-v(+x)</v>
      </c>
      <c r="BK285" s="11">
        <f t="shared" si="543"/>
        <v>2</v>
      </c>
      <c r="BL285" s="11" t="str">
        <f t="shared" si="544"/>
        <v>Plinto_01</v>
      </c>
      <c r="BM285" s="11">
        <f t="shared" si="545"/>
        <v>28</v>
      </c>
      <c r="BN285" s="11" t="str">
        <f t="shared" si="546"/>
        <v>SLU-Neve-v(+x)</v>
      </c>
      <c r="BO285" s="11">
        <f t="shared" si="547"/>
        <v>-11767.56</v>
      </c>
      <c r="BP285" s="11">
        <f t="shared" si="548"/>
        <v>-0.01</v>
      </c>
      <c r="BQ285" s="11">
        <f t="shared" si="549"/>
        <v>-0.35</v>
      </c>
      <c r="BR285" s="11">
        <f t="shared" si="550"/>
        <v>0</v>
      </c>
      <c r="BS285" s="11">
        <f t="shared" si="551"/>
        <v>2.76</v>
      </c>
      <c r="BT285" s="11">
        <f t="shared" si="552"/>
        <v>0.2</v>
      </c>
      <c r="BU285" s="10" t="str">
        <f t="shared" si="553"/>
        <v>SLU</v>
      </c>
      <c r="BW285" s="7" t="str">
        <f t="shared" si="554"/>
        <v>SLU-Neve-v(+x)</v>
      </c>
      <c r="BX285" s="7" t="str">
        <f t="shared" si="555"/>
        <v>SLU</v>
      </c>
      <c r="CJ285" s="4">
        <f t="shared" si="556"/>
        <v>2</v>
      </c>
      <c r="CK285" s="4" t="str">
        <f t="shared" si="557"/>
        <v>28_SLU-Neve-v(+x)</v>
      </c>
      <c r="CL285" s="4">
        <f t="shared" si="558"/>
        <v>2</v>
      </c>
      <c r="CM285" s="4" t="str">
        <f t="shared" si="559"/>
        <v>Plinto_01</v>
      </c>
      <c r="CN285" s="4">
        <f t="shared" si="560"/>
        <v>28</v>
      </c>
      <c r="CO285" s="4" t="str">
        <f t="shared" si="561"/>
        <v>SLU-Neve-v(+x)</v>
      </c>
      <c r="CP285" s="84">
        <f>INDEX(BO284:BT475,MATCH(CK285,BJ284:BJ475,0),MATCH(CK279,BO283:BT283,0))*CK278</f>
        <v>11767.56</v>
      </c>
      <c r="CQ285" s="84">
        <f>INDEX(BP284:BU475,MATCH(CL285,BK284:BK475,0),MATCH(CL279,BP283:BU283,0))*CL278</f>
        <v>0.35</v>
      </c>
      <c r="CR285" s="84">
        <f>INDEX(BO284:BT475,MATCH(CK285,BJ284:$BJ475,0),MATCH(CM279,BO283:BT283,0))*CM278</f>
        <v>2.76</v>
      </c>
      <c r="CS285" s="84">
        <f>INDEX(BO284:BT475,MATCH(CK285,BJ284:BJ475,0),MATCH(CN279,BO283:BT283,0))*CN278</f>
        <v>0.01</v>
      </c>
      <c r="CT285" s="84">
        <f>INDEX(BO284:BT475,MATCH(CK285,BJ284:BJ475,0),MATCH(CO279,BO283:BT283,0))*CO278</f>
        <v>-0.2</v>
      </c>
      <c r="CU285" s="84">
        <f>INDEX(BO284:BT475,MATCH(CK285,BJ284:BJ475,0),MATCH(CP279,BO283:BT283,0))*CP278</f>
        <v>0</v>
      </c>
      <c r="CV285" s="4" t="str">
        <f t="shared" si="562"/>
        <v>SLU</v>
      </c>
      <c r="CY285" s="4">
        <f t="shared" si="563"/>
        <v>2</v>
      </c>
      <c r="CZ285" s="4" t="str">
        <f t="shared" si="564"/>
        <v>28_SLU-Neve-v(+x)</v>
      </c>
      <c r="DA285" s="4">
        <f t="shared" si="565"/>
        <v>2</v>
      </c>
      <c r="DB285" s="4" t="str">
        <f t="shared" si="566"/>
        <v>Plinto_01</v>
      </c>
      <c r="DC285" s="4">
        <f t="shared" si="567"/>
        <v>28</v>
      </c>
      <c r="DD285" s="4" t="str">
        <f t="shared" si="568"/>
        <v>SLU-Neve-v(+x)</v>
      </c>
      <c r="DE285" s="4">
        <f>BG284</f>
        <v>1003.5</v>
      </c>
      <c r="DF285" s="54">
        <f>BC284</f>
        <v>1.8</v>
      </c>
      <c r="DG285" s="54">
        <f>BD284</f>
        <v>11.9</v>
      </c>
      <c r="DH285" s="54">
        <f>BE284</f>
        <v>12</v>
      </c>
      <c r="DI285" s="54">
        <f>BF284</f>
        <v>41</v>
      </c>
      <c r="DJ285" s="85">
        <f>IF(DS285="SLU",BB293,BB294)</f>
        <v>1.3</v>
      </c>
      <c r="DK285" s="85">
        <f>IF(DS285="SLU",BB295,BB296)</f>
        <v>1.3</v>
      </c>
      <c r="DL285" s="85">
        <f>IF(DS285="SLU",BB297,BB298)</f>
        <v>1.5</v>
      </c>
      <c r="DM285" s="8">
        <f t="shared" si="569"/>
        <v>14444.38</v>
      </c>
      <c r="DN285" s="8">
        <f t="shared" si="570"/>
        <v>0.35</v>
      </c>
      <c r="DO285" s="8">
        <f t="shared" si="571"/>
        <v>3.3899999999999997</v>
      </c>
      <c r="DP285" s="8">
        <f t="shared" si="572"/>
        <v>0.01</v>
      </c>
      <c r="DQ285" s="8">
        <f t="shared" si="573"/>
        <v>-0.182</v>
      </c>
      <c r="DR285" s="8">
        <f t="shared" si="574"/>
        <v>0</v>
      </c>
      <c r="DS285" s="4" t="str">
        <f t="shared" si="575"/>
        <v>SLU</v>
      </c>
      <c r="DV285" s="4">
        <f t="shared" si="576"/>
        <v>2</v>
      </c>
      <c r="DW285" s="4" t="str">
        <f t="shared" si="577"/>
        <v>28_SLU-Neve-v(+x)</v>
      </c>
      <c r="DX285" s="4">
        <f t="shared" si="578"/>
        <v>2</v>
      </c>
      <c r="DY285" s="4" t="str">
        <f t="shared" si="579"/>
        <v>Plinto_01</v>
      </c>
      <c r="DZ285" s="4">
        <f t="shared" si="580"/>
        <v>28</v>
      </c>
      <c r="EA285" s="4" t="str">
        <f t="shared" si="581"/>
        <v>SLU-Neve-v(+x)</v>
      </c>
      <c r="EB285" s="83">
        <f>DM285*BB299</f>
        <v>14444.38</v>
      </c>
      <c r="EC285" s="83">
        <f>DN285*BB299</f>
        <v>0.35</v>
      </c>
      <c r="ED285" s="83">
        <f>DO285*BB299</f>
        <v>3.3899999999999997</v>
      </c>
      <c r="EE285" s="83">
        <f>DP285*BB299</f>
        <v>0.01</v>
      </c>
      <c r="EF285" s="83">
        <f>DQ285*BB299</f>
        <v>-0.182</v>
      </c>
      <c r="EG285" s="83">
        <f>DR285*BB299</f>
        <v>0</v>
      </c>
    </row>
    <row r="286" spans="7:137" x14ac:dyDescent="0.45">
      <c r="Q286" s="42">
        <v>3</v>
      </c>
      <c r="R286" s="82" t="str">
        <f>I284</f>
        <v>Plinto_01</v>
      </c>
      <c r="S286" s="42">
        <v>28</v>
      </c>
      <c r="T286" s="42" t="s">
        <v>100</v>
      </c>
      <c r="U286" s="42">
        <v>-6886.95</v>
      </c>
      <c r="V286" s="42">
        <v>14.09</v>
      </c>
      <c r="W286" s="42">
        <v>4.1399999999999997</v>
      </c>
      <c r="X286" s="42">
        <v>0</v>
      </c>
      <c r="Y286" s="42">
        <v>-123.11</v>
      </c>
      <c r="Z286" s="42">
        <v>-41.65</v>
      </c>
      <c r="AB286" s="82" t="str">
        <f t="shared" si="582"/>
        <v>Slv 17</v>
      </c>
      <c r="AC286" s="42" t="s">
        <v>14</v>
      </c>
      <c r="AF286" s="17" t="s">
        <v>170</v>
      </c>
      <c r="AO286" s="36">
        <f t="shared" si="533"/>
        <v>3</v>
      </c>
      <c r="AP286" s="35" t="str">
        <f t="shared" si="534"/>
        <v>28_Slv 17</v>
      </c>
      <c r="AQ286" s="36">
        <f t="shared" si="535"/>
        <v>8870.35</v>
      </c>
      <c r="AR286" s="36">
        <f t="shared" si="536"/>
        <v>-4.1399999999999997</v>
      </c>
      <c r="AS286" s="36">
        <f t="shared" si="537"/>
        <v>-130.56200000000001</v>
      </c>
      <c r="AT286" s="36">
        <f t="shared" si="538"/>
        <v>-14.09</v>
      </c>
      <c r="AU286" s="36">
        <f t="shared" si="539"/>
        <v>16.287999999999997</v>
      </c>
      <c r="AV286" s="36">
        <f t="shared" si="540"/>
        <v>0</v>
      </c>
      <c r="AW286" s="43">
        <f t="shared" si="583"/>
        <v>1</v>
      </c>
      <c r="BI286" s="4">
        <f t="shared" si="584"/>
        <v>3</v>
      </c>
      <c r="BJ286" s="8" t="str">
        <f t="shared" si="542"/>
        <v>28_Slv 17</v>
      </c>
      <c r="BK286" s="11">
        <f t="shared" si="543"/>
        <v>3</v>
      </c>
      <c r="BL286" s="11" t="str">
        <f t="shared" si="544"/>
        <v>Plinto_01</v>
      </c>
      <c r="BM286" s="11">
        <f t="shared" si="545"/>
        <v>28</v>
      </c>
      <c r="BN286" s="11" t="str">
        <f t="shared" si="546"/>
        <v>Slv 17</v>
      </c>
      <c r="BO286" s="11">
        <f t="shared" si="547"/>
        <v>-6886.95</v>
      </c>
      <c r="BP286" s="11">
        <f t="shared" si="548"/>
        <v>14.09</v>
      </c>
      <c r="BQ286" s="11">
        <f t="shared" si="549"/>
        <v>4.1399999999999997</v>
      </c>
      <c r="BR286" s="11">
        <f t="shared" si="550"/>
        <v>0</v>
      </c>
      <c r="BS286" s="11">
        <f t="shared" si="551"/>
        <v>-123.11</v>
      </c>
      <c r="BT286" s="11">
        <f t="shared" si="552"/>
        <v>-41.65</v>
      </c>
      <c r="BU286" s="10" t="str">
        <f t="shared" si="553"/>
        <v>SLV</v>
      </c>
      <c r="BW286" s="7" t="str">
        <f t="shared" si="554"/>
        <v>Slv 17</v>
      </c>
      <c r="BX286" s="7" t="str">
        <f t="shared" si="555"/>
        <v>SLV</v>
      </c>
      <c r="CA286" s="17" t="s">
        <v>170</v>
      </c>
      <c r="CJ286" s="4">
        <f t="shared" si="556"/>
        <v>3</v>
      </c>
      <c r="CK286" s="4" t="str">
        <f t="shared" si="557"/>
        <v>28_Slv 17</v>
      </c>
      <c r="CL286" s="4">
        <f t="shared" si="558"/>
        <v>3</v>
      </c>
      <c r="CM286" s="4" t="str">
        <f t="shared" si="559"/>
        <v>Plinto_01</v>
      </c>
      <c r="CN286" s="4">
        <f t="shared" si="560"/>
        <v>28</v>
      </c>
      <c r="CO286" s="4" t="str">
        <f t="shared" si="561"/>
        <v>Slv 17</v>
      </c>
      <c r="CP286" s="84">
        <f>INDEX(BO284:BT475,MATCH(CK286,BJ284:BJ475,0),MATCH(CK279,BO283:BT283,0))*CK278</f>
        <v>6886.95</v>
      </c>
      <c r="CQ286" s="84">
        <f>INDEX(BP284:BU475,MATCH(CL286,BK284:BK475,0),MATCH(CL279,BP283:BU283,0))*CL278</f>
        <v>-4.1399999999999997</v>
      </c>
      <c r="CR286" s="84">
        <f>INDEX(BO284:BT475,MATCH(CK286,BJ284:$BJ475,0),MATCH(CM279,BO283:BT283,0))*CM278</f>
        <v>-123.11</v>
      </c>
      <c r="CS286" s="84">
        <f>INDEX(BO284:BT475,MATCH(CK286,BJ284:BJ475,0),MATCH(CN279,BO283:BT283,0))*CN278</f>
        <v>-14.09</v>
      </c>
      <c r="CT286" s="84">
        <f>INDEX(BO284:BT475,MATCH(CK286,BJ284:BJ475,0),MATCH(CO279,BO283:BT283,0))*CO278</f>
        <v>41.65</v>
      </c>
      <c r="CU286" s="84">
        <f>INDEX(BO284:BT475,MATCH(CK286,BJ284:BJ475,0),MATCH(CP279,BO283:BT283,0))*CP278</f>
        <v>0</v>
      </c>
      <c r="CV286" s="4" t="str">
        <f t="shared" si="562"/>
        <v>SLV</v>
      </c>
      <c r="CY286" s="4">
        <f t="shared" si="563"/>
        <v>3</v>
      </c>
      <c r="CZ286" s="4" t="str">
        <f t="shared" si="564"/>
        <v>28_Slv 17</v>
      </c>
      <c r="DA286" s="4">
        <f t="shared" si="565"/>
        <v>3</v>
      </c>
      <c r="DB286" s="4" t="str">
        <f t="shared" si="566"/>
        <v>Plinto_01</v>
      </c>
      <c r="DC286" s="4">
        <f t="shared" si="567"/>
        <v>28</v>
      </c>
      <c r="DD286" s="4" t="str">
        <f t="shared" si="568"/>
        <v>Slv 17</v>
      </c>
      <c r="DE286" s="4">
        <f>BG284</f>
        <v>1003.5</v>
      </c>
      <c r="DF286" s="54">
        <f>BC284</f>
        <v>1.8</v>
      </c>
      <c r="DG286" s="54">
        <f>BD284</f>
        <v>11.9</v>
      </c>
      <c r="DH286" s="54">
        <f>BE284</f>
        <v>12</v>
      </c>
      <c r="DI286" s="54">
        <f>BF284</f>
        <v>41</v>
      </c>
      <c r="DJ286" s="85">
        <f>IF(DS286="SLU",BB293,BB294)</f>
        <v>1</v>
      </c>
      <c r="DK286" s="85">
        <f>IF(DS286="SLU",BB295,BB296)</f>
        <v>1</v>
      </c>
      <c r="DL286" s="85">
        <f>IF(DS286="SLU",BB297,BB298)</f>
        <v>1</v>
      </c>
      <c r="DM286" s="8">
        <f t="shared" si="569"/>
        <v>8870.35</v>
      </c>
      <c r="DN286" s="8">
        <f t="shared" si="570"/>
        <v>-4.1399999999999997</v>
      </c>
      <c r="DO286" s="8">
        <f t="shared" si="571"/>
        <v>-130.56200000000001</v>
      </c>
      <c r="DP286" s="8">
        <f t="shared" si="572"/>
        <v>-14.09</v>
      </c>
      <c r="DQ286" s="8">
        <f t="shared" si="573"/>
        <v>16.287999999999997</v>
      </c>
      <c r="DR286" s="8">
        <f t="shared" si="574"/>
        <v>0</v>
      </c>
      <c r="DS286" s="4" t="str">
        <f t="shared" si="575"/>
        <v>SLV</v>
      </c>
      <c r="DV286" s="4">
        <f t="shared" si="576"/>
        <v>3</v>
      </c>
      <c r="DW286" s="4" t="str">
        <f t="shared" si="577"/>
        <v>28_Slv 17</v>
      </c>
      <c r="DX286" s="4">
        <f t="shared" si="578"/>
        <v>3</v>
      </c>
      <c r="DY286" s="4" t="str">
        <f t="shared" si="579"/>
        <v>Plinto_01</v>
      </c>
      <c r="DZ286" s="4">
        <f t="shared" si="580"/>
        <v>28</v>
      </c>
      <c r="EA286" s="4" t="str">
        <f t="shared" si="581"/>
        <v>Slv 17</v>
      </c>
      <c r="EB286" s="83">
        <f>DM286*BB299</f>
        <v>8870.35</v>
      </c>
      <c r="EC286" s="83">
        <f>DN286*BB299</f>
        <v>-4.1399999999999997</v>
      </c>
      <c r="ED286" s="83">
        <f>DO286*BB299</f>
        <v>-130.56200000000001</v>
      </c>
      <c r="EE286" s="83">
        <f>DP286*BB299</f>
        <v>-14.09</v>
      </c>
      <c r="EF286" s="83">
        <f>DQ286*BB299</f>
        <v>16.287999999999997</v>
      </c>
      <c r="EG286" s="83">
        <f>DR286*BB299</f>
        <v>0</v>
      </c>
    </row>
    <row r="287" spans="7:137" ht="15.6" x14ac:dyDescent="0.45">
      <c r="Q287" s="42">
        <v>4</v>
      </c>
      <c r="R287" s="82" t="str">
        <f>I284</f>
        <v>Plinto_01</v>
      </c>
      <c r="S287" s="42">
        <v>28</v>
      </c>
      <c r="T287" s="42" t="s">
        <v>101</v>
      </c>
      <c r="U287" s="42">
        <v>-6886.95</v>
      </c>
      <c r="V287" s="42">
        <v>-14.09</v>
      </c>
      <c r="W287" s="42">
        <v>-4.1500000000000004</v>
      </c>
      <c r="X287" s="42">
        <v>0</v>
      </c>
      <c r="Y287" s="42">
        <v>123.1</v>
      </c>
      <c r="Z287" s="42">
        <v>42.06</v>
      </c>
      <c r="AB287" s="82" t="str">
        <f t="shared" si="582"/>
        <v>Slv 1</v>
      </c>
      <c r="AC287" s="42" t="s">
        <v>14</v>
      </c>
      <c r="AF287" s="13" t="s">
        <v>12</v>
      </c>
      <c r="AG287" s="16" t="s">
        <v>11</v>
      </c>
      <c r="AH287" s="16" t="s">
        <v>10</v>
      </c>
      <c r="AI287" s="16" t="s">
        <v>9</v>
      </c>
      <c r="AJ287" s="16" t="s">
        <v>8</v>
      </c>
      <c r="AK287" s="16" t="s">
        <v>7</v>
      </c>
      <c r="AL287" s="16" t="s">
        <v>6</v>
      </c>
      <c r="AO287" s="36">
        <f t="shared" si="533"/>
        <v>4</v>
      </c>
      <c r="AP287" s="35" t="str">
        <f t="shared" si="534"/>
        <v>28_Slv 1</v>
      </c>
      <c r="AQ287" s="36">
        <f t="shared" si="535"/>
        <v>8870.35</v>
      </c>
      <c r="AR287" s="36">
        <f t="shared" si="536"/>
        <v>4.1500000000000004</v>
      </c>
      <c r="AS287" s="36">
        <f t="shared" si="537"/>
        <v>130.57</v>
      </c>
      <c r="AT287" s="36">
        <f t="shared" si="538"/>
        <v>14.09</v>
      </c>
      <c r="AU287" s="36">
        <f t="shared" si="539"/>
        <v>-16.698</v>
      </c>
      <c r="AV287" s="36">
        <f t="shared" si="540"/>
        <v>0</v>
      </c>
      <c r="AW287" s="43">
        <f t="shared" si="583"/>
        <v>1</v>
      </c>
      <c r="BI287" s="4">
        <f t="shared" si="584"/>
        <v>4</v>
      </c>
      <c r="BJ287" s="8" t="str">
        <f t="shared" si="542"/>
        <v>28_Slv 1</v>
      </c>
      <c r="BK287" s="11">
        <f t="shared" si="543"/>
        <v>4</v>
      </c>
      <c r="BL287" s="11" t="str">
        <f t="shared" si="544"/>
        <v>Plinto_01</v>
      </c>
      <c r="BM287" s="11">
        <f t="shared" si="545"/>
        <v>28</v>
      </c>
      <c r="BN287" s="11" t="str">
        <f t="shared" si="546"/>
        <v>Slv 1</v>
      </c>
      <c r="BO287" s="11">
        <f t="shared" si="547"/>
        <v>-6886.95</v>
      </c>
      <c r="BP287" s="11">
        <f t="shared" si="548"/>
        <v>-14.09</v>
      </c>
      <c r="BQ287" s="11">
        <f t="shared" si="549"/>
        <v>-4.1500000000000004</v>
      </c>
      <c r="BR287" s="11">
        <f t="shared" si="550"/>
        <v>0</v>
      </c>
      <c r="BS287" s="11">
        <f t="shared" si="551"/>
        <v>123.1</v>
      </c>
      <c r="BT287" s="11">
        <f t="shared" si="552"/>
        <v>42.06</v>
      </c>
      <c r="BU287" s="10" t="str">
        <f t="shared" si="553"/>
        <v>SLV</v>
      </c>
      <c r="BW287" s="7" t="str">
        <f t="shared" si="554"/>
        <v>Slv 1</v>
      </c>
      <c r="BX287" s="7" t="str">
        <f t="shared" si="555"/>
        <v>SLV</v>
      </c>
      <c r="CA287" s="9" t="s">
        <v>12</v>
      </c>
      <c r="CB287" s="16" t="s">
        <v>11</v>
      </c>
      <c r="CC287" s="16" t="s">
        <v>10</v>
      </c>
      <c r="CD287" s="16" t="s">
        <v>9</v>
      </c>
      <c r="CE287" s="16" t="s">
        <v>8</v>
      </c>
      <c r="CF287" s="16" t="s">
        <v>7</v>
      </c>
      <c r="CG287" s="16" t="s">
        <v>6</v>
      </c>
      <c r="CJ287" s="4">
        <f t="shared" si="556"/>
        <v>4</v>
      </c>
      <c r="CK287" s="4" t="str">
        <f t="shared" si="557"/>
        <v>28_Slv 1</v>
      </c>
      <c r="CL287" s="4">
        <f t="shared" si="558"/>
        <v>4</v>
      </c>
      <c r="CM287" s="4" t="str">
        <f t="shared" si="559"/>
        <v>Plinto_01</v>
      </c>
      <c r="CN287" s="4">
        <f t="shared" si="560"/>
        <v>28</v>
      </c>
      <c r="CO287" s="4" t="str">
        <f t="shared" si="561"/>
        <v>Slv 1</v>
      </c>
      <c r="CP287" s="84">
        <f>INDEX(BO284:BT475,MATCH(CK287,BJ284:BJ475,0),MATCH(CK279,BO283:BT283,0))*CK278</f>
        <v>6886.95</v>
      </c>
      <c r="CQ287" s="84">
        <f>INDEX(BP284:BU475,MATCH(CL287,BK284:BK475,0),MATCH(CL279,BP283:BU283,0))*CL278</f>
        <v>4.1500000000000004</v>
      </c>
      <c r="CR287" s="84">
        <f>INDEX(BO284:BT475,MATCH(CK287,BJ284:$BJ475,0),MATCH(CM279,BO283:BT283,0))*CM278</f>
        <v>123.1</v>
      </c>
      <c r="CS287" s="84">
        <f>INDEX(BO284:BT475,MATCH(CK287,BJ284:BJ475,0),MATCH(CN279,BO283:BT283,0))*CN278</f>
        <v>14.09</v>
      </c>
      <c r="CT287" s="84">
        <f>INDEX(BO284:BT475,MATCH(CK287,BJ284:BJ475,0),MATCH(CO279,BO283:BT283,0))*CO278</f>
        <v>-42.06</v>
      </c>
      <c r="CU287" s="84">
        <f>INDEX(BO284:BT475,MATCH(CK287,BJ284:BJ475,0),MATCH(CP279,BO283:BT283,0))*CP278</f>
        <v>0</v>
      </c>
      <c r="CV287" s="4" t="str">
        <f t="shared" si="562"/>
        <v>SLV</v>
      </c>
      <c r="CY287" s="4">
        <f t="shared" si="563"/>
        <v>4</v>
      </c>
      <c r="CZ287" s="4" t="str">
        <f t="shared" si="564"/>
        <v>28_Slv 1</v>
      </c>
      <c r="DA287" s="4">
        <f t="shared" si="565"/>
        <v>4</v>
      </c>
      <c r="DB287" s="4" t="str">
        <f t="shared" si="566"/>
        <v>Plinto_01</v>
      </c>
      <c r="DC287" s="4">
        <f t="shared" si="567"/>
        <v>28</v>
      </c>
      <c r="DD287" s="4" t="str">
        <f t="shared" si="568"/>
        <v>Slv 1</v>
      </c>
      <c r="DE287" s="4">
        <f>BG284</f>
        <v>1003.5</v>
      </c>
      <c r="DF287" s="54">
        <f>BC284</f>
        <v>1.8</v>
      </c>
      <c r="DG287" s="54">
        <f>BD284</f>
        <v>11.9</v>
      </c>
      <c r="DH287" s="54">
        <f>BE284</f>
        <v>12</v>
      </c>
      <c r="DI287" s="54">
        <f>BF284</f>
        <v>41</v>
      </c>
      <c r="DJ287" s="85">
        <f>IF(DS287="SLU",BB293,BB294)</f>
        <v>1</v>
      </c>
      <c r="DK287" s="85">
        <f>IF(DS287="SLU",BB295,BB296)</f>
        <v>1</v>
      </c>
      <c r="DL287" s="85">
        <f>IF(DS287="SLU",BB297,BB298)</f>
        <v>1</v>
      </c>
      <c r="DM287" s="8">
        <f t="shared" si="569"/>
        <v>8870.35</v>
      </c>
      <c r="DN287" s="8">
        <f t="shared" si="570"/>
        <v>4.1500000000000004</v>
      </c>
      <c r="DO287" s="8">
        <f t="shared" si="571"/>
        <v>130.57</v>
      </c>
      <c r="DP287" s="8">
        <f t="shared" si="572"/>
        <v>14.09</v>
      </c>
      <c r="DQ287" s="8">
        <f t="shared" si="573"/>
        <v>-16.698</v>
      </c>
      <c r="DR287" s="8">
        <f t="shared" si="574"/>
        <v>0</v>
      </c>
      <c r="DS287" s="4" t="str">
        <f t="shared" si="575"/>
        <v>SLV</v>
      </c>
      <c r="DV287" s="4">
        <f t="shared" si="576"/>
        <v>4</v>
      </c>
      <c r="DW287" s="4" t="str">
        <f t="shared" si="577"/>
        <v>28_Slv 1</v>
      </c>
      <c r="DX287" s="4">
        <f t="shared" si="578"/>
        <v>4</v>
      </c>
      <c r="DY287" s="4" t="str">
        <f t="shared" si="579"/>
        <v>Plinto_01</v>
      </c>
      <c r="DZ287" s="4">
        <f t="shared" si="580"/>
        <v>28</v>
      </c>
      <c r="EA287" s="4" t="str">
        <f t="shared" si="581"/>
        <v>Slv 1</v>
      </c>
      <c r="EB287" s="83">
        <f>DM287*BB299</f>
        <v>8870.35</v>
      </c>
      <c r="EC287" s="83">
        <f>DN287*BB299</f>
        <v>4.1500000000000004</v>
      </c>
      <c r="ED287" s="83">
        <f>DO287*BB299</f>
        <v>130.57</v>
      </c>
      <c r="EE287" s="83">
        <f>DP287*BB299</f>
        <v>14.09</v>
      </c>
      <c r="EF287" s="83">
        <f>DQ287*BB299</f>
        <v>-16.698</v>
      </c>
      <c r="EG287" s="83">
        <f>DR287*BB299</f>
        <v>0</v>
      </c>
    </row>
    <row r="288" spans="7:137" ht="15.6" x14ac:dyDescent="0.45">
      <c r="Q288" s="42">
        <v>5</v>
      </c>
      <c r="R288" s="82" t="str">
        <f>I284</f>
        <v>Plinto_01</v>
      </c>
      <c r="S288" s="42">
        <v>28</v>
      </c>
      <c r="T288" s="42" t="s">
        <v>100</v>
      </c>
      <c r="U288" s="42">
        <v>-6886.95</v>
      </c>
      <c r="V288" s="42">
        <v>14.09</v>
      </c>
      <c r="W288" s="42">
        <v>4.1399999999999997</v>
      </c>
      <c r="X288" s="42">
        <v>0</v>
      </c>
      <c r="Y288" s="42">
        <v>-123.11</v>
      </c>
      <c r="Z288" s="42">
        <v>-41.65</v>
      </c>
      <c r="AB288" s="82" t="str">
        <f t="shared" si="582"/>
        <v>Slv 17</v>
      </c>
      <c r="AC288" s="42" t="s">
        <v>14</v>
      </c>
      <c r="AF288" s="13"/>
      <c r="AG288" s="15">
        <v>-1</v>
      </c>
      <c r="AH288" s="15">
        <v>-1</v>
      </c>
      <c r="AI288" s="15">
        <v>1</v>
      </c>
      <c r="AJ288" s="15">
        <v>-1</v>
      </c>
      <c r="AK288" s="15">
        <v>-1</v>
      </c>
      <c r="AL288" s="15">
        <v>-1</v>
      </c>
      <c r="AO288" s="36">
        <f t="shared" si="533"/>
        <v>5</v>
      </c>
      <c r="AP288" s="35" t="str">
        <f t="shared" si="534"/>
        <v>28_Slv 17</v>
      </c>
      <c r="AQ288" s="36">
        <f t="shared" si="535"/>
        <v>8870.35</v>
      </c>
      <c r="AR288" s="36">
        <f t="shared" si="536"/>
        <v>-4.1399999999999997</v>
      </c>
      <c r="AS288" s="36">
        <f t="shared" si="537"/>
        <v>-130.56200000000001</v>
      </c>
      <c r="AT288" s="36">
        <f t="shared" si="538"/>
        <v>-14.09</v>
      </c>
      <c r="AU288" s="36">
        <f t="shared" si="539"/>
        <v>16.287999999999997</v>
      </c>
      <c r="AV288" s="36">
        <f t="shared" si="540"/>
        <v>0</v>
      </c>
      <c r="AW288" s="43">
        <f t="shared" si="583"/>
        <v>1</v>
      </c>
      <c r="BI288" s="4">
        <f t="shared" si="584"/>
        <v>5</v>
      </c>
      <c r="BJ288" s="8" t="str">
        <f t="shared" si="542"/>
        <v>28_Slv 17</v>
      </c>
      <c r="BK288" s="11">
        <f t="shared" si="543"/>
        <v>5</v>
      </c>
      <c r="BL288" s="11" t="str">
        <f t="shared" si="544"/>
        <v>Plinto_01</v>
      </c>
      <c r="BM288" s="11">
        <f t="shared" si="545"/>
        <v>28</v>
      </c>
      <c r="BN288" s="11" t="str">
        <f t="shared" si="546"/>
        <v>Slv 17</v>
      </c>
      <c r="BO288" s="11">
        <f t="shared" si="547"/>
        <v>-6886.95</v>
      </c>
      <c r="BP288" s="11">
        <f t="shared" si="548"/>
        <v>14.09</v>
      </c>
      <c r="BQ288" s="11">
        <f t="shared" si="549"/>
        <v>4.1399999999999997</v>
      </c>
      <c r="BR288" s="11">
        <f t="shared" si="550"/>
        <v>0</v>
      </c>
      <c r="BS288" s="11">
        <f t="shared" si="551"/>
        <v>-123.11</v>
      </c>
      <c r="BT288" s="11">
        <f t="shared" si="552"/>
        <v>-41.65</v>
      </c>
      <c r="BU288" s="10" t="str">
        <f t="shared" si="553"/>
        <v>SLV</v>
      </c>
      <c r="BW288" s="7" t="str">
        <f t="shared" si="554"/>
        <v>Slv 17</v>
      </c>
      <c r="BX288" s="7" t="str">
        <f t="shared" si="555"/>
        <v>SLV</v>
      </c>
      <c r="CA288" s="9"/>
      <c r="CB288" s="4">
        <f t="shared" ref="CB288:CG289" si="585">AG288</f>
        <v>-1</v>
      </c>
      <c r="CC288" s="4">
        <f t="shared" si="585"/>
        <v>-1</v>
      </c>
      <c r="CD288" s="4">
        <f t="shared" si="585"/>
        <v>1</v>
      </c>
      <c r="CE288" s="4">
        <f t="shared" si="585"/>
        <v>-1</v>
      </c>
      <c r="CF288" s="4">
        <f t="shared" si="585"/>
        <v>-1</v>
      </c>
      <c r="CG288" s="4">
        <f t="shared" si="585"/>
        <v>-1</v>
      </c>
      <c r="CJ288" s="4">
        <f t="shared" si="556"/>
        <v>5</v>
      </c>
      <c r="CK288" s="4" t="str">
        <f t="shared" si="557"/>
        <v>28_Slv 17</v>
      </c>
      <c r="CL288" s="4">
        <f t="shared" si="558"/>
        <v>5</v>
      </c>
      <c r="CM288" s="4" t="str">
        <f t="shared" si="559"/>
        <v>Plinto_01</v>
      </c>
      <c r="CN288" s="4">
        <f t="shared" si="560"/>
        <v>28</v>
      </c>
      <c r="CO288" s="4" t="str">
        <f t="shared" si="561"/>
        <v>Slv 17</v>
      </c>
      <c r="CP288" s="84">
        <f>INDEX(BO284:BT475,MATCH(CK288,BJ284:BJ475,0),MATCH(CK279,BO283:BT283,0))*CK278</f>
        <v>6886.95</v>
      </c>
      <c r="CQ288" s="84">
        <f>INDEX(BP284:BU475,MATCH(CL288,BK284:BK475,0),MATCH(CL279,BP283:BU283,0))*CL278</f>
        <v>-4.1399999999999997</v>
      </c>
      <c r="CR288" s="84">
        <f>INDEX(BO284:BT475,MATCH(CK288,BJ284:$BJ475,0),MATCH(CM279,BO283:BT283,0))*CM278</f>
        <v>-123.11</v>
      </c>
      <c r="CS288" s="84">
        <f>INDEX(BO284:BT475,MATCH(CK288,BJ284:BJ475,0),MATCH(CN279,BO283:BT283,0))*CN278</f>
        <v>-14.09</v>
      </c>
      <c r="CT288" s="84">
        <f>INDEX(BO284:BT475,MATCH(CK288,BJ284:BJ475,0),MATCH(CO279,BO283:BT283,0))*CO278</f>
        <v>41.65</v>
      </c>
      <c r="CU288" s="84">
        <f>INDEX(BO284:BT475,MATCH(CK288,BJ284:BJ475,0),MATCH(CP279,BO283:BT283,0))*CP278</f>
        <v>0</v>
      </c>
      <c r="CV288" s="4" t="str">
        <f t="shared" si="562"/>
        <v>SLV</v>
      </c>
      <c r="CY288" s="4">
        <f t="shared" si="563"/>
        <v>5</v>
      </c>
      <c r="CZ288" s="4" t="str">
        <f t="shared" si="564"/>
        <v>28_Slv 17</v>
      </c>
      <c r="DA288" s="4">
        <f t="shared" si="565"/>
        <v>5</v>
      </c>
      <c r="DB288" s="4" t="str">
        <f t="shared" si="566"/>
        <v>Plinto_01</v>
      </c>
      <c r="DC288" s="4">
        <f t="shared" si="567"/>
        <v>28</v>
      </c>
      <c r="DD288" s="4" t="str">
        <f t="shared" si="568"/>
        <v>Slv 17</v>
      </c>
      <c r="DE288" s="4">
        <f>BG284</f>
        <v>1003.5</v>
      </c>
      <c r="DF288" s="54">
        <f>BC284</f>
        <v>1.8</v>
      </c>
      <c r="DG288" s="54">
        <f>BD284</f>
        <v>11.9</v>
      </c>
      <c r="DH288" s="54">
        <f>BE284</f>
        <v>12</v>
      </c>
      <c r="DI288" s="54">
        <f>BF284</f>
        <v>41</v>
      </c>
      <c r="DJ288" s="85">
        <f>IF(DS288="SLU",BB293,BB294)</f>
        <v>1</v>
      </c>
      <c r="DK288" s="85">
        <f>IF(DS288="SLU",BB295,BB296)</f>
        <v>1</v>
      </c>
      <c r="DL288" s="85">
        <f>IF(DS288="SLU",BB297,BB298)</f>
        <v>1</v>
      </c>
      <c r="DM288" s="8">
        <f t="shared" si="569"/>
        <v>8870.35</v>
      </c>
      <c r="DN288" s="8">
        <f t="shared" si="570"/>
        <v>-4.1399999999999997</v>
      </c>
      <c r="DO288" s="8">
        <f t="shared" si="571"/>
        <v>-130.56200000000001</v>
      </c>
      <c r="DP288" s="8">
        <f t="shared" si="572"/>
        <v>-14.09</v>
      </c>
      <c r="DQ288" s="8">
        <f t="shared" si="573"/>
        <v>16.287999999999997</v>
      </c>
      <c r="DR288" s="8">
        <f t="shared" si="574"/>
        <v>0</v>
      </c>
      <c r="DS288" s="4" t="str">
        <f t="shared" si="575"/>
        <v>SLV</v>
      </c>
      <c r="DV288" s="4">
        <f t="shared" si="576"/>
        <v>5</v>
      </c>
      <c r="DW288" s="4" t="str">
        <f t="shared" si="577"/>
        <v>28_Slv 17</v>
      </c>
      <c r="DX288" s="4">
        <f t="shared" si="578"/>
        <v>5</v>
      </c>
      <c r="DY288" s="4" t="str">
        <f t="shared" si="579"/>
        <v>Plinto_01</v>
      </c>
      <c r="DZ288" s="4">
        <f t="shared" si="580"/>
        <v>28</v>
      </c>
      <c r="EA288" s="4" t="str">
        <f t="shared" si="581"/>
        <v>Slv 17</v>
      </c>
      <c r="EB288" s="83">
        <f>DM288*BB299</f>
        <v>8870.35</v>
      </c>
      <c r="EC288" s="83">
        <f>DN288*BB299</f>
        <v>-4.1399999999999997</v>
      </c>
      <c r="ED288" s="83">
        <f>DO288*BB299</f>
        <v>-130.56200000000001</v>
      </c>
      <c r="EE288" s="83">
        <f>DP288*BB299</f>
        <v>-14.09</v>
      </c>
      <c r="EF288" s="83">
        <f>DQ288*BB299</f>
        <v>16.287999999999997</v>
      </c>
      <c r="EG288" s="83">
        <f>DR288*BB299</f>
        <v>0</v>
      </c>
    </row>
    <row r="289" spans="9:137" ht="15.6" x14ac:dyDescent="0.45">
      <c r="I289"/>
      <c r="J289"/>
      <c r="K289"/>
      <c r="L289"/>
      <c r="M289"/>
      <c r="N289"/>
      <c r="O289"/>
      <c r="Q289" s="42">
        <v>6</v>
      </c>
      <c r="R289" s="82" t="str">
        <f>I284</f>
        <v>Plinto_01</v>
      </c>
      <c r="S289" s="42">
        <v>28</v>
      </c>
      <c r="T289" s="42" t="s">
        <v>101</v>
      </c>
      <c r="U289" s="42">
        <v>-6886.95</v>
      </c>
      <c r="V289" s="42">
        <v>-14.09</v>
      </c>
      <c r="W289" s="42">
        <v>-4.1500000000000004</v>
      </c>
      <c r="X289" s="42">
        <v>0</v>
      </c>
      <c r="Y289" s="42">
        <v>123.1</v>
      </c>
      <c r="Z289" s="42">
        <v>42.06</v>
      </c>
      <c r="AB289" s="82" t="str">
        <f t="shared" si="582"/>
        <v>Slv 1</v>
      </c>
      <c r="AC289" s="42" t="s">
        <v>14</v>
      </c>
      <c r="AF289" s="13" t="s">
        <v>3</v>
      </c>
      <c r="AG289" s="15" t="s">
        <v>10</v>
      </c>
      <c r="AH289" s="15" t="s">
        <v>11</v>
      </c>
      <c r="AI289" s="15" t="s">
        <v>9</v>
      </c>
      <c r="AJ289" s="15" t="s">
        <v>8</v>
      </c>
      <c r="AK289" s="15" t="s">
        <v>6</v>
      </c>
      <c r="AL289" s="15" t="s">
        <v>7</v>
      </c>
      <c r="AO289" s="36">
        <f t="shared" si="533"/>
        <v>6</v>
      </c>
      <c r="AP289" s="35" t="str">
        <f t="shared" si="534"/>
        <v>28_Slv 1</v>
      </c>
      <c r="AQ289" s="36">
        <f t="shared" si="535"/>
        <v>8870.35</v>
      </c>
      <c r="AR289" s="36">
        <f t="shared" si="536"/>
        <v>4.1500000000000004</v>
      </c>
      <c r="AS289" s="36">
        <f t="shared" si="537"/>
        <v>130.57</v>
      </c>
      <c r="AT289" s="36">
        <f t="shared" si="538"/>
        <v>14.09</v>
      </c>
      <c r="AU289" s="36">
        <f t="shared" si="539"/>
        <v>-16.698</v>
      </c>
      <c r="AV289" s="36">
        <f t="shared" si="540"/>
        <v>0</v>
      </c>
      <c r="AW289" s="43">
        <f t="shared" si="583"/>
        <v>1</v>
      </c>
      <c r="BA289"/>
      <c r="BB289"/>
      <c r="BC289"/>
      <c r="BD289"/>
      <c r="BE289"/>
      <c r="BI289" s="4">
        <f t="shared" si="584"/>
        <v>6</v>
      </c>
      <c r="BJ289" s="8" t="str">
        <f t="shared" si="542"/>
        <v>28_Slv 1</v>
      </c>
      <c r="BK289" s="11">
        <f t="shared" si="543"/>
        <v>6</v>
      </c>
      <c r="BL289" s="11" t="str">
        <f t="shared" si="544"/>
        <v>Plinto_01</v>
      </c>
      <c r="BM289" s="11">
        <f t="shared" si="545"/>
        <v>28</v>
      </c>
      <c r="BN289" s="11" t="str">
        <f t="shared" si="546"/>
        <v>Slv 1</v>
      </c>
      <c r="BO289" s="11">
        <f t="shared" si="547"/>
        <v>-6886.95</v>
      </c>
      <c r="BP289" s="11">
        <f t="shared" si="548"/>
        <v>-14.09</v>
      </c>
      <c r="BQ289" s="11">
        <f t="shared" si="549"/>
        <v>-4.1500000000000004</v>
      </c>
      <c r="BR289" s="11">
        <f t="shared" si="550"/>
        <v>0</v>
      </c>
      <c r="BS289" s="11">
        <f t="shared" si="551"/>
        <v>123.1</v>
      </c>
      <c r="BT289" s="11">
        <f t="shared" si="552"/>
        <v>42.06</v>
      </c>
      <c r="BU289" s="10" t="str">
        <f t="shared" si="553"/>
        <v>SLV</v>
      </c>
      <c r="BW289" s="7" t="str">
        <f t="shared" si="554"/>
        <v>Slv 1</v>
      </c>
      <c r="BX289" s="7" t="str">
        <f t="shared" si="555"/>
        <v>SLV</v>
      </c>
      <c r="CA289" s="9" t="s">
        <v>3</v>
      </c>
      <c r="CB289" s="4" t="str">
        <f t="shared" si="585"/>
        <v>Fx</v>
      </c>
      <c r="CC289" s="4" t="str">
        <f t="shared" si="585"/>
        <v>Fz</v>
      </c>
      <c r="CD289" s="4" t="str">
        <f t="shared" si="585"/>
        <v>Myy</v>
      </c>
      <c r="CE289" s="4" t="str">
        <f t="shared" si="585"/>
        <v>Fy</v>
      </c>
      <c r="CF289" s="4" t="str">
        <f t="shared" si="585"/>
        <v>Mzz</v>
      </c>
      <c r="CG289" s="4" t="str">
        <f t="shared" si="585"/>
        <v>Mxx</v>
      </c>
      <c r="CJ289" s="4">
        <f t="shared" si="556"/>
        <v>6</v>
      </c>
      <c r="CK289" s="4" t="str">
        <f t="shared" si="557"/>
        <v>28_Slv 1</v>
      </c>
      <c r="CL289" s="4">
        <f t="shared" si="558"/>
        <v>6</v>
      </c>
      <c r="CM289" s="4" t="str">
        <f t="shared" si="559"/>
        <v>Plinto_01</v>
      </c>
      <c r="CN289" s="4">
        <f t="shared" si="560"/>
        <v>28</v>
      </c>
      <c r="CO289" s="4" t="str">
        <f t="shared" si="561"/>
        <v>Slv 1</v>
      </c>
      <c r="CP289" s="84">
        <f>INDEX(BO284:BT475,MATCH(CK289,BJ284:BJ475,0),MATCH(CK279,BO283:BT283,0))*CK278</f>
        <v>6886.95</v>
      </c>
      <c r="CQ289" s="84">
        <f>INDEX(BP284:BU475,MATCH(CL289,BK284:BK475,0),MATCH(CL279,BP283:BU283,0))*CL278</f>
        <v>4.1500000000000004</v>
      </c>
      <c r="CR289" s="84">
        <f>INDEX(BO284:BT475,MATCH(CK289,BJ284:$BJ475,0),MATCH(CM279,BO283:BT283,0))*CM278</f>
        <v>123.1</v>
      </c>
      <c r="CS289" s="84">
        <f>INDEX(BO284:BT475,MATCH(CK289,BJ284:BJ475,0),MATCH(CN279,BO283:BT283,0))*CN278</f>
        <v>14.09</v>
      </c>
      <c r="CT289" s="84">
        <f>INDEX(BO284:BT475,MATCH(CK289,BJ284:BJ475,0),MATCH(CO279,BO283:BT283,0))*CO278</f>
        <v>-42.06</v>
      </c>
      <c r="CU289" s="84">
        <f>INDEX(BO284:BT475,MATCH(CK289,BJ284:BJ475,0),MATCH(CP279,BO283:BT283,0))*CP278</f>
        <v>0</v>
      </c>
      <c r="CV289" s="4" t="str">
        <f t="shared" si="562"/>
        <v>SLV</v>
      </c>
      <c r="CY289" s="4">
        <f t="shared" si="563"/>
        <v>6</v>
      </c>
      <c r="CZ289" s="4" t="str">
        <f t="shared" si="564"/>
        <v>28_Slv 1</v>
      </c>
      <c r="DA289" s="4">
        <f t="shared" si="565"/>
        <v>6</v>
      </c>
      <c r="DB289" s="4" t="str">
        <f t="shared" si="566"/>
        <v>Plinto_01</v>
      </c>
      <c r="DC289" s="4">
        <f t="shared" si="567"/>
        <v>28</v>
      </c>
      <c r="DD289" s="4" t="str">
        <f t="shared" si="568"/>
        <v>Slv 1</v>
      </c>
      <c r="DE289" s="4">
        <f>BG284</f>
        <v>1003.5</v>
      </c>
      <c r="DF289" s="54">
        <f>BC284</f>
        <v>1.8</v>
      </c>
      <c r="DG289" s="54">
        <f>BD284</f>
        <v>11.9</v>
      </c>
      <c r="DH289" s="54">
        <f>BE284</f>
        <v>12</v>
      </c>
      <c r="DI289" s="54">
        <f>BF284</f>
        <v>41</v>
      </c>
      <c r="DJ289" s="85">
        <f>IF(DS289="SLU",BB293,BB294)</f>
        <v>1</v>
      </c>
      <c r="DK289" s="85">
        <f>IF(DS289="SLU",BB295,BB296)</f>
        <v>1</v>
      </c>
      <c r="DL289" s="85">
        <f>IF(DS289="SLU",BB297,BB298)</f>
        <v>1</v>
      </c>
      <c r="DM289" s="8">
        <f t="shared" si="569"/>
        <v>8870.35</v>
      </c>
      <c r="DN289" s="8">
        <f t="shared" si="570"/>
        <v>4.1500000000000004</v>
      </c>
      <c r="DO289" s="8">
        <f t="shared" si="571"/>
        <v>130.57</v>
      </c>
      <c r="DP289" s="8">
        <f t="shared" si="572"/>
        <v>14.09</v>
      </c>
      <c r="DQ289" s="8">
        <f t="shared" si="573"/>
        <v>-16.698</v>
      </c>
      <c r="DR289" s="8">
        <f t="shared" si="574"/>
        <v>0</v>
      </c>
      <c r="DS289" s="4" t="str">
        <f t="shared" si="575"/>
        <v>SLV</v>
      </c>
      <c r="DV289" s="4">
        <f t="shared" si="576"/>
        <v>6</v>
      </c>
      <c r="DW289" s="4" t="str">
        <f t="shared" si="577"/>
        <v>28_Slv 1</v>
      </c>
      <c r="DX289" s="4">
        <f t="shared" si="578"/>
        <v>6</v>
      </c>
      <c r="DY289" s="4" t="str">
        <f t="shared" si="579"/>
        <v>Plinto_01</v>
      </c>
      <c r="DZ289" s="4">
        <f t="shared" si="580"/>
        <v>28</v>
      </c>
      <c r="EA289" s="4" t="str">
        <f t="shared" si="581"/>
        <v>Slv 1</v>
      </c>
      <c r="EB289" s="83">
        <f>DM289*BB299</f>
        <v>8870.35</v>
      </c>
      <c r="EC289" s="83">
        <f>DN289*BB299</f>
        <v>4.1500000000000004</v>
      </c>
      <c r="ED289" s="83">
        <f>DO289*BB299</f>
        <v>130.57</v>
      </c>
      <c r="EE289" s="83">
        <f>DP289*BB299</f>
        <v>14.09</v>
      </c>
      <c r="EF289" s="83">
        <f>DQ289*BB299</f>
        <v>-16.698</v>
      </c>
      <c r="EG289" s="83">
        <f>DR289*BB299</f>
        <v>0</v>
      </c>
    </row>
    <row r="290" spans="9:137" x14ac:dyDescent="0.45">
      <c r="I290" s="17" t="s">
        <v>163</v>
      </c>
      <c r="J290"/>
      <c r="K290"/>
      <c r="L290"/>
      <c r="M290"/>
      <c r="N290"/>
      <c r="O290"/>
      <c r="Q290" s="42">
        <v>7</v>
      </c>
      <c r="R290" s="82" t="str">
        <f>I284</f>
        <v>Plinto_01</v>
      </c>
      <c r="S290" s="42">
        <v>28</v>
      </c>
      <c r="T290" s="42" t="s">
        <v>101</v>
      </c>
      <c r="U290" s="42">
        <v>-6886.95</v>
      </c>
      <c r="V290" s="42">
        <v>-14.09</v>
      </c>
      <c r="W290" s="42">
        <v>-4.1500000000000004</v>
      </c>
      <c r="X290" s="42">
        <v>0</v>
      </c>
      <c r="Y290" s="42">
        <v>123.1</v>
      </c>
      <c r="Z290" s="42">
        <v>42.06</v>
      </c>
      <c r="AB290" s="82" t="str">
        <f t="shared" si="582"/>
        <v>Slv 1</v>
      </c>
      <c r="AC290" s="42" t="s">
        <v>14</v>
      </c>
      <c r="AF290"/>
      <c r="AG290"/>
      <c r="AH290"/>
      <c r="AI290"/>
      <c r="AJ290"/>
      <c r="AK290"/>
      <c r="AL290"/>
      <c r="AO290" s="36">
        <f t="shared" si="533"/>
        <v>7</v>
      </c>
      <c r="AP290" s="35" t="str">
        <f t="shared" si="534"/>
        <v>28_Slv 1</v>
      </c>
      <c r="AQ290" s="36">
        <f t="shared" si="535"/>
        <v>8870.35</v>
      </c>
      <c r="AR290" s="36">
        <f t="shared" si="536"/>
        <v>4.1500000000000004</v>
      </c>
      <c r="AS290" s="36">
        <f t="shared" si="537"/>
        <v>130.57</v>
      </c>
      <c r="AT290" s="36">
        <f t="shared" si="538"/>
        <v>14.09</v>
      </c>
      <c r="AU290" s="36">
        <f t="shared" si="539"/>
        <v>-16.698</v>
      </c>
      <c r="AV290" s="36">
        <f t="shared" si="540"/>
        <v>0</v>
      </c>
      <c r="AW290" s="43">
        <f t="shared" si="583"/>
        <v>1</v>
      </c>
      <c r="BA290" s="17" t="s">
        <v>180</v>
      </c>
      <c r="BB290"/>
      <c r="BC290"/>
      <c r="BD290"/>
      <c r="BE290"/>
      <c r="BI290" s="4">
        <f t="shared" si="584"/>
        <v>7</v>
      </c>
      <c r="BJ290" s="8" t="str">
        <f t="shared" si="542"/>
        <v>28_Slv 1</v>
      </c>
      <c r="BK290" s="11">
        <f t="shared" si="543"/>
        <v>7</v>
      </c>
      <c r="BL290" s="11" t="str">
        <f t="shared" si="544"/>
        <v>Plinto_01</v>
      </c>
      <c r="BM290" s="11">
        <f t="shared" si="545"/>
        <v>28</v>
      </c>
      <c r="BN290" s="11" t="str">
        <f t="shared" si="546"/>
        <v>Slv 1</v>
      </c>
      <c r="BO290" s="11">
        <f t="shared" si="547"/>
        <v>-6886.95</v>
      </c>
      <c r="BP290" s="11">
        <f t="shared" si="548"/>
        <v>-14.09</v>
      </c>
      <c r="BQ290" s="11">
        <f t="shared" si="549"/>
        <v>-4.1500000000000004</v>
      </c>
      <c r="BR290" s="11">
        <f t="shared" si="550"/>
        <v>0</v>
      </c>
      <c r="BS290" s="11">
        <f t="shared" si="551"/>
        <v>123.1</v>
      </c>
      <c r="BT290" s="11">
        <f t="shared" si="552"/>
        <v>42.06</v>
      </c>
      <c r="BU290" s="10" t="str">
        <f t="shared" si="553"/>
        <v>SLV</v>
      </c>
      <c r="BW290" s="7" t="str">
        <f t="shared" si="554"/>
        <v>Slv 1</v>
      </c>
      <c r="BX290" s="7" t="str">
        <f t="shared" si="555"/>
        <v>SLV</v>
      </c>
      <c r="CA290"/>
      <c r="CB290"/>
      <c r="CC290"/>
      <c r="CD290"/>
      <c r="CE290"/>
      <c r="CF290"/>
      <c r="CG290"/>
      <c r="CJ290" s="4">
        <f t="shared" si="556"/>
        <v>7</v>
      </c>
      <c r="CK290" s="4" t="str">
        <f t="shared" si="557"/>
        <v>28_Slv 1</v>
      </c>
      <c r="CL290" s="4">
        <f t="shared" si="558"/>
        <v>7</v>
      </c>
      <c r="CM290" s="4" t="str">
        <f t="shared" si="559"/>
        <v>Plinto_01</v>
      </c>
      <c r="CN290" s="4">
        <f t="shared" si="560"/>
        <v>28</v>
      </c>
      <c r="CO290" s="4" t="str">
        <f t="shared" si="561"/>
        <v>Slv 1</v>
      </c>
      <c r="CP290" s="84">
        <f>INDEX(BO284:BT475,MATCH(CK290,BJ284:BJ475,0),MATCH(CK279,BO283:BT283,0))*CK278</f>
        <v>6886.95</v>
      </c>
      <c r="CQ290" s="84">
        <f>INDEX(BP284:BU475,MATCH(CL290,BK284:BK475,0),MATCH(CL279,BP283:BU283,0))*CL278</f>
        <v>4.1500000000000004</v>
      </c>
      <c r="CR290" s="84">
        <f>INDEX(BO284:BT475,MATCH(CK290,BJ284:$BJ475,0),MATCH(CM279,BO283:BT283,0))*CM278</f>
        <v>123.1</v>
      </c>
      <c r="CS290" s="84">
        <f>INDEX(BO284:BT475,MATCH(CK290,BJ284:BJ475,0),MATCH(CN279,BO283:BT283,0))*CN278</f>
        <v>14.09</v>
      </c>
      <c r="CT290" s="84">
        <f>INDEX(BO284:BT475,MATCH(CK290,BJ284:BJ475,0),MATCH(CO279,BO283:BT283,0))*CO278</f>
        <v>-42.06</v>
      </c>
      <c r="CU290" s="84">
        <f>INDEX(BO284:BT475,MATCH(CK290,BJ284:BJ475,0),MATCH(CP279,BO283:BT283,0))*CP278</f>
        <v>0</v>
      </c>
      <c r="CV290" s="4" t="str">
        <f t="shared" si="562"/>
        <v>SLV</v>
      </c>
      <c r="CY290" s="4">
        <f t="shared" si="563"/>
        <v>7</v>
      </c>
      <c r="CZ290" s="4" t="str">
        <f t="shared" si="564"/>
        <v>28_Slv 1</v>
      </c>
      <c r="DA290" s="4">
        <f t="shared" si="565"/>
        <v>7</v>
      </c>
      <c r="DB290" s="4" t="str">
        <f t="shared" si="566"/>
        <v>Plinto_01</v>
      </c>
      <c r="DC290" s="4">
        <f t="shared" si="567"/>
        <v>28</v>
      </c>
      <c r="DD290" s="4" t="str">
        <f t="shared" si="568"/>
        <v>Slv 1</v>
      </c>
      <c r="DE290" s="4">
        <f>BG284</f>
        <v>1003.5</v>
      </c>
      <c r="DF290" s="54">
        <f>BC284</f>
        <v>1.8</v>
      </c>
      <c r="DG290" s="54">
        <f>BD284</f>
        <v>11.9</v>
      </c>
      <c r="DH290" s="54">
        <f>BE284</f>
        <v>12</v>
      </c>
      <c r="DI290" s="54">
        <f>BF284</f>
        <v>41</v>
      </c>
      <c r="DJ290" s="85">
        <f>IF(DS290="SLU",BB293,BB294)</f>
        <v>1</v>
      </c>
      <c r="DK290" s="85">
        <f>IF(DS290="SLU",BB295,BB296)</f>
        <v>1</v>
      </c>
      <c r="DL290" s="85">
        <f>IF(DS290="SLU",BB297,BB298)</f>
        <v>1</v>
      </c>
      <c r="DM290" s="8">
        <f t="shared" si="569"/>
        <v>8870.35</v>
      </c>
      <c r="DN290" s="8">
        <f t="shared" si="570"/>
        <v>4.1500000000000004</v>
      </c>
      <c r="DO290" s="8">
        <f t="shared" si="571"/>
        <v>130.57</v>
      </c>
      <c r="DP290" s="8">
        <f t="shared" si="572"/>
        <v>14.09</v>
      </c>
      <c r="DQ290" s="8">
        <f t="shared" si="573"/>
        <v>-16.698</v>
      </c>
      <c r="DR290" s="8">
        <f t="shared" si="574"/>
        <v>0</v>
      </c>
      <c r="DS290" s="4" t="str">
        <f t="shared" si="575"/>
        <v>SLV</v>
      </c>
      <c r="DV290" s="4">
        <f t="shared" si="576"/>
        <v>7</v>
      </c>
      <c r="DW290" s="4" t="str">
        <f t="shared" si="577"/>
        <v>28_Slv 1</v>
      </c>
      <c r="DX290" s="4">
        <f t="shared" si="578"/>
        <v>7</v>
      </c>
      <c r="DY290" s="4" t="str">
        <f t="shared" si="579"/>
        <v>Plinto_01</v>
      </c>
      <c r="DZ290" s="4">
        <f t="shared" si="580"/>
        <v>28</v>
      </c>
      <c r="EA290" s="4" t="str">
        <f t="shared" si="581"/>
        <v>Slv 1</v>
      </c>
      <c r="EB290" s="83">
        <f>DM290*BB299</f>
        <v>8870.35</v>
      </c>
      <c r="EC290" s="83">
        <f>DN290*BB299</f>
        <v>4.1500000000000004</v>
      </c>
      <c r="ED290" s="83">
        <f>DO290*BB299</f>
        <v>130.57</v>
      </c>
      <c r="EE290" s="83">
        <f>DP290*BB299</f>
        <v>14.09</v>
      </c>
      <c r="EF290" s="83">
        <f>DQ290*BB299</f>
        <v>-16.698</v>
      </c>
      <c r="EG290" s="83">
        <f>DR290*BB299</f>
        <v>0</v>
      </c>
    </row>
    <row r="291" spans="9:137" x14ac:dyDescent="0.45">
      <c r="I291" s="7"/>
      <c r="J291" s="7"/>
      <c r="K291" s="7"/>
      <c r="L291" s="7"/>
      <c r="M291" s="7"/>
      <c r="N291" s="7"/>
      <c r="O291" s="7"/>
      <c r="Q291" s="42">
        <v>8</v>
      </c>
      <c r="R291" s="82" t="str">
        <f>I284</f>
        <v>Plinto_01</v>
      </c>
      <c r="S291" s="42">
        <v>28</v>
      </c>
      <c r="T291" s="42" t="s">
        <v>100</v>
      </c>
      <c r="U291" s="42">
        <v>-6886.95</v>
      </c>
      <c r="V291" s="42">
        <v>14.09</v>
      </c>
      <c r="W291" s="42">
        <v>4.1399999999999997</v>
      </c>
      <c r="X291" s="42">
        <v>0</v>
      </c>
      <c r="Y291" s="42">
        <v>-123.11</v>
      </c>
      <c r="Z291" s="42">
        <v>-41.65</v>
      </c>
      <c r="AB291" s="82" t="str">
        <f t="shared" si="582"/>
        <v>Slv 17</v>
      </c>
      <c r="AC291" s="42" t="s">
        <v>14</v>
      </c>
      <c r="AO291" s="36">
        <f t="shared" si="533"/>
        <v>8</v>
      </c>
      <c r="AP291" s="35" t="str">
        <f t="shared" si="534"/>
        <v>28_Slv 17</v>
      </c>
      <c r="AQ291" s="36">
        <f t="shared" si="535"/>
        <v>8870.35</v>
      </c>
      <c r="AR291" s="36">
        <f t="shared" si="536"/>
        <v>-4.1399999999999997</v>
      </c>
      <c r="AS291" s="36">
        <f t="shared" si="537"/>
        <v>-130.56200000000001</v>
      </c>
      <c r="AT291" s="36">
        <f t="shared" si="538"/>
        <v>-14.09</v>
      </c>
      <c r="AU291" s="36">
        <f t="shared" si="539"/>
        <v>16.287999999999997</v>
      </c>
      <c r="AV291" s="36">
        <f t="shared" si="540"/>
        <v>0</v>
      </c>
      <c r="AW291" s="43">
        <f t="shared" si="583"/>
        <v>1</v>
      </c>
      <c r="BA291" s="7"/>
      <c r="BB291" s="7"/>
      <c r="BC291" s="7"/>
      <c r="BD291" s="7"/>
      <c r="BE291" s="7"/>
      <c r="BI291" s="4">
        <f t="shared" si="584"/>
        <v>8</v>
      </c>
      <c r="BJ291" s="8" t="str">
        <f t="shared" si="542"/>
        <v>28_Slv 17</v>
      </c>
      <c r="BK291" s="11">
        <f t="shared" si="543"/>
        <v>8</v>
      </c>
      <c r="BL291" s="11" t="str">
        <f t="shared" si="544"/>
        <v>Plinto_01</v>
      </c>
      <c r="BM291" s="11">
        <f t="shared" si="545"/>
        <v>28</v>
      </c>
      <c r="BN291" s="11" t="str">
        <f t="shared" si="546"/>
        <v>Slv 17</v>
      </c>
      <c r="BO291" s="11">
        <f t="shared" si="547"/>
        <v>-6886.95</v>
      </c>
      <c r="BP291" s="11">
        <f t="shared" si="548"/>
        <v>14.09</v>
      </c>
      <c r="BQ291" s="11">
        <f t="shared" si="549"/>
        <v>4.1399999999999997</v>
      </c>
      <c r="BR291" s="11">
        <f t="shared" si="550"/>
        <v>0</v>
      </c>
      <c r="BS291" s="11">
        <f t="shared" si="551"/>
        <v>-123.11</v>
      </c>
      <c r="BT291" s="11">
        <f t="shared" si="552"/>
        <v>-41.65</v>
      </c>
      <c r="BU291" s="10" t="str">
        <f t="shared" si="553"/>
        <v>SLV</v>
      </c>
      <c r="BW291" s="7" t="str">
        <f t="shared" si="554"/>
        <v>Slv 17</v>
      </c>
      <c r="BX291" s="7" t="str">
        <f t="shared" si="555"/>
        <v>SLV</v>
      </c>
      <c r="CJ291" s="4">
        <f t="shared" si="556"/>
        <v>8</v>
      </c>
      <c r="CK291" s="4" t="str">
        <f t="shared" si="557"/>
        <v>28_Slv 17</v>
      </c>
      <c r="CL291" s="4">
        <f t="shared" si="558"/>
        <v>8</v>
      </c>
      <c r="CM291" s="4" t="str">
        <f t="shared" si="559"/>
        <v>Plinto_01</v>
      </c>
      <c r="CN291" s="4">
        <f t="shared" si="560"/>
        <v>28</v>
      </c>
      <c r="CO291" s="4" t="str">
        <f t="shared" si="561"/>
        <v>Slv 17</v>
      </c>
      <c r="CP291" s="84">
        <f>INDEX(BO284:BT475,MATCH(CK291,BJ284:BJ475,0),MATCH(CK279,BO283:BT283,0))*CK278</f>
        <v>6886.95</v>
      </c>
      <c r="CQ291" s="84">
        <f>INDEX(BP284:BU475,MATCH(CL291,BK284:BK475,0),MATCH(CL279,BP283:BU283,0))*CL278</f>
        <v>-4.1399999999999997</v>
      </c>
      <c r="CR291" s="84">
        <f>INDEX(BO284:BT475,MATCH(CK291,BJ284:$BJ475,0),MATCH(CM279,BO283:BT283,0))*CM278</f>
        <v>-123.11</v>
      </c>
      <c r="CS291" s="84">
        <f>INDEX(BO284:BT475,MATCH(CK291,BJ284:BJ475,0),MATCH(CN279,BO283:BT283,0))*CN278</f>
        <v>-14.09</v>
      </c>
      <c r="CT291" s="84">
        <f>INDEX(BO284:BT475,MATCH(CK291,BJ284:BJ475,0),MATCH(CO279,BO283:BT283,0))*CO278</f>
        <v>41.65</v>
      </c>
      <c r="CU291" s="84">
        <f>INDEX(BO284:BT475,MATCH(CK291,BJ284:BJ475,0),MATCH(CP279,BO283:BT283,0))*CP278</f>
        <v>0</v>
      </c>
      <c r="CV291" s="4" t="str">
        <f t="shared" si="562"/>
        <v>SLV</v>
      </c>
      <c r="CY291" s="4">
        <f t="shared" si="563"/>
        <v>8</v>
      </c>
      <c r="CZ291" s="4" t="str">
        <f t="shared" si="564"/>
        <v>28_Slv 17</v>
      </c>
      <c r="DA291" s="4">
        <f t="shared" si="565"/>
        <v>8</v>
      </c>
      <c r="DB291" s="4" t="str">
        <f t="shared" si="566"/>
        <v>Plinto_01</v>
      </c>
      <c r="DC291" s="4">
        <f t="shared" si="567"/>
        <v>28</v>
      </c>
      <c r="DD291" s="4" t="str">
        <f t="shared" si="568"/>
        <v>Slv 17</v>
      </c>
      <c r="DE291" s="4">
        <f>BG284</f>
        <v>1003.5</v>
      </c>
      <c r="DF291" s="54">
        <f>BC284</f>
        <v>1.8</v>
      </c>
      <c r="DG291" s="54">
        <f>BD284</f>
        <v>11.9</v>
      </c>
      <c r="DH291" s="54">
        <f>BE284</f>
        <v>12</v>
      </c>
      <c r="DI291" s="54">
        <f>BF284</f>
        <v>41</v>
      </c>
      <c r="DJ291" s="85">
        <f>IF(DS291="SLU",BB293,BB294)</f>
        <v>1</v>
      </c>
      <c r="DK291" s="85">
        <f>IF(DS291="SLU",BB295,BB296)</f>
        <v>1</v>
      </c>
      <c r="DL291" s="85">
        <f>IF(DS291="SLU",BB297,BB298)</f>
        <v>1</v>
      </c>
      <c r="DM291" s="8">
        <f t="shared" si="569"/>
        <v>8870.35</v>
      </c>
      <c r="DN291" s="8">
        <f t="shared" si="570"/>
        <v>-4.1399999999999997</v>
      </c>
      <c r="DO291" s="8">
        <f t="shared" si="571"/>
        <v>-130.56200000000001</v>
      </c>
      <c r="DP291" s="8">
        <f t="shared" si="572"/>
        <v>-14.09</v>
      </c>
      <c r="DQ291" s="8">
        <f t="shared" si="573"/>
        <v>16.287999999999997</v>
      </c>
      <c r="DR291" s="8">
        <f t="shared" si="574"/>
        <v>0</v>
      </c>
      <c r="DS291" s="4" t="str">
        <f t="shared" si="575"/>
        <v>SLV</v>
      </c>
      <c r="DV291" s="4">
        <f t="shared" si="576"/>
        <v>8</v>
      </c>
      <c r="DW291" s="4" t="str">
        <f t="shared" si="577"/>
        <v>28_Slv 17</v>
      </c>
      <c r="DX291" s="4">
        <f t="shared" si="578"/>
        <v>8</v>
      </c>
      <c r="DY291" s="4" t="str">
        <f t="shared" si="579"/>
        <v>Plinto_01</v>
      </c>
      <c r="DZ291" s="4">
        <f t="shared" si="580"/>
        <v>28</v>
      </c>
      <c r="EA291" s="4" t="str">
        <f t="shared" si="581"/>
        <v>Slv 17</v>
      </c>
      <c r="EB291" s="83">
        <f>DM291*BB299</f>
        <v>8870.35</v>
      </c>
      <c r="EC291" s="83">
        <f>DN291*BB299</f>
        <v>-4.1399999999999997</v>
      </c>
      <c r="ED291" s="83">
        <f>DO291*BB299</f>
        <v>-130.56200000000001</v>
      </c>
      <c r="EE291" s="83">
        <f>DP291*BB299</f>
        <v>-14.09</v>
      </c>
      <c r="EF291" s="83">
        <f>DQ291*BB299</f>
        <v>16.287999999999997</v>
      </c>
      <c r="EG291" s="83">
        <f>DR291*BB299</f>
        <v>0</v>
      </c>
    </row>
    <row r="292" spans="9:137" x14ac:dyDescent="0.45">
      <c r="I292" s="17" t="s">
        <v>164</v>
      </c>
      <c r="J292" s="7"/>
      <c r="K292" s="7"/>
      <c r="L292" s="7"/>
      <c r="M292" s="7"/>
      <c r="N292" s="7"/>
      <c r="O292" s="7"/>
      <c r="Q292" s="42">
        <v>9</v>
      </c>
      <c r="R292" s="82" t="str">
        <f>I284</f>
        <v>Plinto_01</v>
      </c>
      <c r="S292" s="42">
        <v>28</v>
      </c>
      <c r="T292" s="42" t="s">
        <v>99</v>
      </c>
      <c r="U292" s="42">
        <v>-6886.95</v>
      </c>
      <c r="V292" s="42">
        <v>-5.33</v>
      </c>
      <c r="W292" s="42">
        <v>-2.87</v>
      </c>
      <c r="X292" s="42">
        <v>0</v>
      </c>
      <c r="Y292" s="42">
        <v>45.87</v>
      </c>
      <c r="Z292" s="42">
        <v>122.85</v>
      </c>
      <c r="AB292" s="82" t="str">
        <f t="shared" si="582"/>
        <v>Slv 5</v>
      </c>
      <c r="AC292" s="42" t="s">
        <v>14</v>
      </c>
      <c r="AO292" s="36">
        <f t="shared" si="533"/>
        <v>9</v>
      </c>
      <c r="AP292" s="35" t="str">
        <f t="shared" si="534"/>
        <v>28_Slv 5</v>
      </c>
      <c r="AQ292" s="36">
        <f t="shared" si="535"/>
        <v>8870.35</v>
      </c>
      <c r="AR292" s="36">
        <f t="shared" si="536"/>
        <v>2.87</v>
      </c>
      <c r="AS292" s="36">
        <f t="shared" si="537"/>
        <v>51.036000000000001</v>
      </c>
      <c r="AT292" s="36">
        <f t="shared" si="538"/>
        <v>5.33</v>
      </c>
      <c r="AU292" s="36">
        <f t="shared" si="539"/>
        <v>-113.256</v>
      </c>
      <c r="AV292" s="36">
        <f t="shared" si="540"/>
        <v>0</v>
      </c>
      <c r="AW292" s="43">
        <f t="shared" si="583"/>
        <v>1</v>
      </c>
      <c r="BA292" s="17" t="s">
        <v>164</v>
      </c>
      <c r="BB292" s="7"/>
      <c r="BC292" s="7"/>
      <c r="BD292" s="7"/>
      <c r="BE292" s="7"/>
      <c r="BI292" s="4">
        <f t="shared" si="584"/>
        <v>9</v>
      </c>
      <c r="BJ292" s="8" t="str">
        <f t="shared" si="542"/>
        <v>28_Slv 5</v>
      </c>
      <c r="BK292" s="11">
        <f t="shared" si="543"/>
        <v>9</v>
      </c>
      <c r="BL292" s="11" t="str">
        <f t="shared" si="544"/>
        <v>Plinto_01</v>
      </c>
      <c r="BM292" s="11">
        <f t="shared" si="545"/>
        <v>28</v>
      </c>
      <c r="BN292" s="11" t="str">
        <f t="shared" si="546"/>
        <v>Slv 5</v>
      </c>
      <c r="BO292" s="11">
        <f t="shared" si="547"/>
        <v>-6886.95</v>
      </c>
      <c r="BP292" s="11">
        <f t="shared" si="548"/>
        <v>-5.33</v>
      </c>
      <c r="BQ292" s="11">
        <f t="shared" si="549"/>
        <v>-2.87</v>
      </c>
      <c r="BR292" s="11">
        <f t="shared" si="550"/>
        <v>0</v>
      </c>
      <c r="BS292" s="11">
        <f t="shared" si="551"/>
        <v>45.87</v>
      </c>
      <c r="BT292" s="11">
        <f t="shared" si="552"/>
        <v>122.85</v>
      </c>
      <c r="BU292" s="10" t="str">
        <f t="shared" si="553"/>
        <v>SLV</v>
      </c>
      <c r="BW292" s="7" t="str">
        <f t="shared" si="554"/>
        <v>Slv 5</v>
      </c>
      <c r="BX292" s="7" t="str">
        <f t="shared" si="555"/>
        <v>SLV</v>
      </c>
      <c r="CA292" s="17" t="s">
        <v>185</v>
      </c>
      <c r="CJ292" s="4">
        <f t="shared" si="556"/>
        <v>9</v>
      </c>
      <c r="CK292" s="4" t="str">
        <f t="shared" si="557"/>
        <v>28_Slv 5</v>
      </c>
      <c r="CL292" s="4">
        <f t="shared" si="558"/>
        <v>9</v>
      </c>
      <c r="CM292" s="4" t="str">
        <f t="shared" si="559"/>
        <v>Plinto_01</v>
      </c>
      <c r="CN292" s="4">
        <f t="shared" si="560"/>
        <v>28</v>
      </c>
      <c r="CO292" s="4" t="str">
        <f t="shared" si="561"/>
        <v>Slv 5</v>
      </c>
      <c r="CP292" s="84">
        <f>INDEX(BO284:BT475,MATCH(CK292,BJ284:BJ475,0),MATCH(CK279,BO283:BT283,0))*CK278</f>
        <v>6886.95</v>
      </c>
      <c r="CQ292" s="84">
        <f>INDEX(BP284:BU475,MATCH(CL292,BK284:BK475,0),MATCH(CL279,BP283:BU283,0))*CL278</f>
        <v>2.87</v>
      </c>
      <c r="CR292" s="84">
        <f>INDEX(BO284:BT475,MATCH(CK292,BJ284:$BJ475,0),MATCH(CM279,BO283:BT283,0))*CM278</f>
        <v>45.87</v>
      </c>
      <c r="CS292" s="84">
        <f>INDEX(BO284:BT475,MATCH(CK292,BJ284:BJ475,0),MATCH(CN279,BO283:BT283,0))*CN278</f>
        <v>5.33</v>
      </c>
      <c r="CT292" s="84">
        <f>INDEX(BO284:BT475,MATCH(CK292,BJ284:BJ475,0),MATCH(CO279,BO283:BT283,0))*CO278</f>
        <v>-122.85</v>
      </c>
      <c r="CU292" s="84">
        <f>INDEX(BO284:BT475,MATCH(CK292,BJ284:BJ475,0),MATCH(CP279,BO283:BT283,0))*CP278</f>
        <v>0</v>
      </c>
      <c r="CV292" s="4" t="str">
        <f t="shared" si="562"/>
        <v>SLV</v>
      </c>
      <c r="CY292" s="4">
        <f t="shared" si="563"/>
        <v>9</v>
      </c>
      <c r="CZ292" s="4" t="str">
        <f t="shared" si="564"/>
        <v>28_Slv 5</v>
      </c>
      <c r="DA292" s="4">
        <f t="shared" si="565"/>
        <v>9</v>
      </c>
      <c r="DB292" s="4" t="str">
        <f t="shared" si="566"/>
        <v>Plinto_01</v>
      </c>
      <c r="DC292" s="4">
        <f t="shared" si="567"/>
        <v>28</v>
      </c>
      <c r="DD292" s="4" t="str">
        <f t="shared" si="568"/>
        <v>Slv 5</v>
      </c>
      <c r="DE292" s="4">
        <f>BG284</f>
        <v>1003.5</v>
      </c>
      <c r="DF292" s="54">
        <f>BC284</f>
        <v>1.8</v>
      </c>
      <c r="DG292" s="54">
        <f>BD284</f>
        <v>11.9</v>
      </c>
      <c r="DH292" s="54">
        <f>BE284</f>
        <v>12</v>
      </c>
      <c r="DI292" s="54">
        <f>BF284</f>
        <v>41</v>
      </c>
      <c r="DJ292" s="85">
        <f>IF(DS292="SLU",BB293,BB294)</f>
        <v>1</v>
      </c>
      <c r="DK292" s="85">
        <f>IF(DS292="SLU",BB295,BB296)</f>
        <v>1</v>
      </c>
      <c r="DL292" s="85">
        <f>IF(DS292="SLU",BB297,BB298)</f>
        <v>1</v>
      </c>
      <c r="DM292" s="8">
        <f t="shared" si="569"/>
        <v>8870.35</v>
      </c>
      <c r="DN292" s="8">
        <f t="shared" si="570"/>
        <v>2.87</v>
      </c>
      <c r="DO292" s="8">
        <f t="shared" si="571"/>
        <v>51.036000000000001</v>
      </c>
      <c r="DP292" s="8">
        <f t="shared" si="572"/>
        <v>5.33</v>
      </c>
      <c r="DQ292" s="8">
        <f t="shared" si="573"/>
        <v>-113.256</v>
      </c>
      <c r="DR292" s="8">
        <f t="shared" si="574"/>
        <v>0</v>
      </c>
      <c r="DS292" s="4" t="str">
        <f t="shared" si="575"/>
        <v>SLV</v>
      </c>
      <c r="DV292" s="4">
        <f t="shared" si="576"/>
        <v>9</v>
      </c>
      <c r="DW292" s="4" t="str">
        <f t="shared" si="577"/>
        <v>28_Slv 5</v>
      </c>
      <c r="DX292" s="4">
        <f t="shared" si="578"/>
        <v>9</v>
      </c>
      <c r="DY292" s="4" t="str">
        <f t="shared" si="579"/>
        <v>Plinto_01</v>
      </c>
      <c r="DZ292" s="4">
        <f t="shared" si="580"/>
        <v>28</v>
      </c>
      <c r="EA292" s="4" t="str">
        <f t="shared" si="581"/>
        <v>Slv 5</v>
      </c>
      <c r="EB292" s="83">
        <f>DM292*BB299</f>
        <v>8870.35</v>
      </c>
      <c r="EC292" s="83">
        <f>DN292*BB299</f>
        <v>2.87</v>
      </c>
      <c r="ED292" s="83">
        <f>DO292*BB299</f>
        <v>51.036000000000001</v>
      </c>
      <c r="EE292" s="83">
        <f>DP292*BB299</f>
        <v>5.33</v>
      </c>
      <c r="EF292" s="83">
        <f>DQ292*BB299</f>
        <v>-113.256</v>
      </c>
      <c r="EG292" s="83">
        <f>DR292*BB299</f>
        <v>0</v>
      </c>
    </row>
    <row r="293" spans="9:137" ht="15.6" x14ac:dyDescent="0.45">
      <c r="I293" s="13" t="s">
        <v>13</v>
      </c>
      <c r="J293" s="52">
        <v>1.3</v>
      </c>
      <c r="K293" s="7"/>
      <c r="L293" s="7"/>
      <c r="M293" s="7"/>
      <c r="N293" s="7"/>
      <c r="O293" s="7"/>
      <c r="Q293" s="42">
        <v>10</v>
      </c>
      <c r="R293" s="82" t="str">
        <f>I284</f>
        <v>Plinto_01</v>
      </c>
      <c r="S293" s="42">
        <v>28</v>
      </c>
      <c r="T293" s="42" t="s">
        <v>98</v>
      </c>
      <c r="U293" s="42">
        <v>-6886.95</v>
      </c>
      <c r="V293" s="42">
        <v>5.33</v>
      </c>
      <c r="W293" s="42">
        <v>2.86</v>
      </c>
      <c r="X293" s="42">
        <v>0</v>
      </c>
      <c r="Y293" s="42">
        <v>-45.87</v>
      </c>
      <c r="Z293" s="42">
        <v>-122.44</v>
      </c>
      <c r="AB293" s="82" t="str">
        <f t="shared" si="582"/>
        <v>Slv 21</v>
      </c>
      <c r="AC293" s="42" t="s">
        <v>14</v>
      </c>
      <c r="AO293" s="36">
        <f t="shared" si="533"/>
        <v>10</v>
      </c>
      <c r="AP293" s="35" t="str">
        <f t="shared" si="534"/>
        <v>28_Slv 21</v>
      </c>
      <c r="AQ293" s="36">
        <f t="shared" si="535"/>
        <v>8870.35</v>
      </c>
      <c r="AR293" s="36">
        <f t="shared" si="536"/>
        <v>-2.86</v>
      </c>
      <c r="AS293" s="36">
        <f t="shared" si="537"/>
        <v>-51.018000000000001</v>
      </c>
      <c r="AT293" s="36">
        <f t="shared" si="538"/>
        <v>-5.33</v>
      </c>
      <c r="AU293" s="36">
        <f t="shared" si="539"/>
        <v>112.846</v>
      </c>
      <c r="AV293" s="36">
        <f t="shared" si="540"/>
        <v>0</v>
      </c>
      <c r="AW293" s="43">
        <f t="shared" si="583"/>
        <v>1</v>
      </c>
      <c r="BA293" s="13" t="s">
        <v>13</v>
      </c>
      <c r="BB293" s="12">
        <f t="shared" ref="BB293:BB299" si="586">J293</f>
        <v>1.3</v>
      </c>
      <c r="BC293" s="7"/>
      <c r="BD293" s="7"/>
      <c r="BE293" s="7"/>
      <c r="BI293" s="4">
        <f t="shared" si="584"/>
        <v>10</v>
      </c>
      <c r="BJ293" s="8" t="str">
        <f t="shared" si="542"/>
        <v>28_Slv 21</v>
      </c>
      <c r="BK293" s="11">
        <f t="shared" si="543"/>
        <v>10</v>
      </c>
      <c r="BL293" s="11" t="str">
        <f t="shared" si="544"/>
        <v>Plinto_01</v>
      </c>
      <c r="BM293" s="11">
        <f t="shared" si="545"/>
        <v>28</v>
      </c>
      <c r="BN293" s="11" t="str">
        <f t="shared" si="546"/>
        <v>Slv 21</v>
      </c>
      <c r="BO293" s="11">
        <f t="shared" si="547"/>
        <v>-6886.95</v>
      </c>
      <c r="BP293" s="11">
        <f t="shared" si="548"/>
        <v>5.33</v>
      </c>
      <c r="BQ293" s="11">
        <f t="shared" si="549"/>
        <v>2.86</v>
      </c>
      <c r="BR293" s="11">
        <f t="shared" si="550"/>
        <v>0</v>
      </c>
      <c r="BS293" s="11">
        <f t="shared" si="551"/>
        <v>-45.87</v>
      </c>
      <c r="BT293" s="11">
        <f t="shared" si="552"/>
        <v>-122.44</v>
      </c>
      <c r="BU293" s="10" t="str">
        <f t="shared" si="553"/>
        <v>SLV</v>
      </c>
      <c r="BW293" s="7" t="str">
        <f t="shared" si="554"/>
        <v>Slv 21</v>
      </c>
      <c r="BX293" s="7" t="str">
        <f t="shared" si="555"/>
        <v>SLV</v>
      </c>
      <c r="CA293" s="9" t="s">
        <v>12</v>
      </c>
      <c r="CB293" s="16" t="s">
        <v>11</v>
      </c>
      <c r="CC293" s="16" t="s">
        <v>10</v>
      </c>
      <c r="CD293" s="16" t="s">
        <v>9</v>
      </c>
      <c r="CE293" s="16" t="s">
        <v>8</v>
      </c>
      <c r="CF293" s="16" t="s">
        <v>7</v>
      </c>
      <c r="CG293" s="16" t="s">
        <v>6</v>
      </c>
      <c r="CJ293" s="4">
        <f t="shared" si="556"/>
        <v>10</v>
      </c>
      <c r="CK293" s="4" t="str">
        <f t="shared" si="557"/>
        <v>28_Slv 21</v>
      </c>
      <c r="CL293" s="4">
        <f t="shared" si="558"/>
        <v>10</v>
      </c>
      <c r="CM293" s="4" t="str">
        <f t="shared" si="559"/>
        <v>Plinto_01</v>
      </c>
      <c r="CN293" s="4">
        <f t="shared" si="560"/>
        <v>28</v>
      </c>
      <c r="CO293" s="4" t="str">
        <f t="shared" si="561"/>
        <v>Slv 21</v>
      </c>
      <c r="CP293" s="84">
        <f>INDEX(BO284:BT475,MATCH(CK293,BJ284:BJ475,0),MATCH(CK279,BO283:BT283,0))*CK278</f>
        <v>6886.95</v>
      </c>
      <c r="CQ293" s="84">
        <f>INDEX(BP284:BU475,MATCH(CL293,BK284:BK475,0),MATCH(CL279,BP283:BU283,0))*CL278</f>
        <v>-2.86</v>
      </c>
      <c r="CR293" s="84">
        <f>INDEX(BO284:BT475,MATCH(CK293,BJ284:$BJ475,0),MATCH(CM279,BO283:BT283,0))*CM278</f>
        <v>-45.87</v>
      </c>
      <c r="CS293" s="84">
        <f>INDEX(BO284:BT475,MATCH(CK293,BJ284:BJ475,0),MATCH(CN279,BO283:BT283,0))*CN278</f>
        <v>-5.33</v>
      </c>
      <c r="CT293" s="84">
        <f>INDEX(BO284:BT475,MATCH(CK293,BJ284:BJ475,0),MATCH(CO279,BO283:BT283,0))*CO278</f>
        <v>122.44</v>
      </c>
      <c r="CU293" s="84">
        <f>INDEX(BO284:BT475,MATCH(CK293,BJ284:BJ475,0),MATCH(CP279,BO283:BT283,0))*CP278</f>
        <v>0</v>
      </c>
      <c r="CV293" s="4" t="str">
        <f t="shared" si="562"/>
        <v>SLV</v>
      </c>
      <c r="CY293" s="4">
        <f t="shared" si="563"/>
        <v>10</v>
      </c>
      <c r="CZ293" s="4" t="str">
        <f t="shared" si="564"/>
        <v>28_Slv 21</v>
      </c>
      <c r="DA293" s="4">
        <f t="shared" si="565"/>
        <v>10</v>
      </c>
      <c r="DB293" s="4" t="str">
        <f t="shared" si="566"/>
        <v>Plinto_01</v>
      </c>
      <c r="DC293" s="4">
        <f t="shared" si="567"/>
        <v>28</v>
      </c>
      <c r="DD293" s="4" t="str">
        <f t="shared" si="568"/>
        <v>Slv 21</v>
      </c>
      <c r="DE293" s="4">
        <f>BG284</f>
        <v>1003.5</v>
      </c>
      <c r="DF293" s="54">
        <f>BC284</f>
        <v>1.8</v>
      </c>
      <c r="DG293" s="54">
        <f>BD284</f>
        <v>11.9</v>
      </c>
      <c r="DH293" s="54">
        <f>BE284</f>
        <v>12</v>
      </c>
      <c r="DI293" s="54">
        <f>BF284</f>
        <v>41</v>
      </c>
      <c r="DJ293" s="85">
        <f>IF(DS293="SLU",BB293,BB294)</f>
        <v>1</v>
      </c>
      <c r="DK293" s="85">
        <f>IF(DS293="SLU",BB295,BB296)</f>
        <v>1</v>
      </c>
      <c r="DL293" s="85">
        <f>IF(DS293="SLU",BB297,BB298)</f>
        <v>1</v>
      </c>
      <c r="DM293" s="8">
        <f t="shared" si="569"/>
        <v>8870.35</v>
      </c>
      <c r="DN293" s="8">
        <f t="shared" si="570"/>
        <v>-2.86</v>
      </c>
      <c r="DO293" s="8">
        <f t="shared" si="571"/>
        <v>-51.018000000000001</v>
      </c>
      <c r="DP293" s="8">
        <f t="shared" si="572"/>
        <v>-5.33</v>
      </c>
      <c r="DQ293" s="8">
        <f t="shared" si="573"/>
        <v>112.846</v>
      </c>
      <c r="DR293" s="8">
        <f t="shared" si="574"/>
        <v>0</v>
      </c>
      <c r="DS293" s="4" t="str">
        <f t="shared" si="575"/>
        <v>SLV</v>
      </c>
      <c r="DV293" s="4">
        <f t="shared" si="576"/>
        <v>10</v>
      </c>
      <c r="DW293" s="4" t="str">
        <f t="shared" si="577"/>
        <v>28_Slv 21</v>
      </c>
      <c r="DX293" s="4">
        <f t="shared" si="578"/>
        <v>10</v>
      </c>
      <c r="DY293" s="4" t="str">
        <f t="shared" si="579"/>
        <v>Plinto_01</v>
      </c>
      <c r="DZ293" s="4">
        <f t="shared" si="580"/>
        <v>28</v>
      </c>
      <c r="EA293" s="4" t="str">
        <f t="shared" si="581"/>
        <v>Slv 21</v>
      </c>
      <c r="EB293" s="83">
        <f>DM293*BB299</f>
        <v>8870.35</v>
      </c>
      <c r="EC293" s="83">
        <f>DN293*BB299</f>
        <v>-2.86</v>
      </c>
      <c r="ED293" s="83">
        <f>DO293*BB299</f>
        <v>-51.018000000000001</v>
      </c>
      <c r="EE293" s="83">
        <f>DP293*BB299</f>
        <v>-5.33</v>
      </c>
      <c r="EF293" s="83">
        <f>DQ293*BB299</f>
        <v>112.846</v>
      </c>
      <c r="EG293" s="83">
        <f>DR293*BB299</f>
        <v>0</v>
      </c>
    </row>
    <row r="294" spans="9:137" ht="15.6" x14ac:dyDescent="0.45">
      <c r="I294" s="13" t="s">
        <v>5</v>
      </c>
      <c r="J294" s="52">
        <v>1</v>
      </c>
      <c r="K294" s="7"/>
      <c r="L294" s="7"/>
      <c r="M294" s="7"/>
      <c r="N294" s="7"/>
      <c r="O294" s="7"/>
      <c r="Q294" s="42">
        <v>11</v>
      </c>
      <c r="R294" s="82" t="str">
        <f>I284</f>
        <v>Plinto_01</v>
      </c>
      <c r="S294" s="42">
        <v>28</v>
      </c>
      <c r="T294" s="42" t="s">
        <v>116</v>
      </c>
      <c r="U294" s="42">
        <v>-6886.95</v>
      </c>
      <c r="V294" s="42">
        <v>5.33</v>
      </c>
      <c r="W294" s="42">
        <v>2.86</v>
      </c>
      <c r="X294" s="42">
        <v>0</v>
      </c>
      <c r="Y294" s="42">
        <v>-45.87</v>
      </c>
      <c r="Z294" s="42">
        <v>-122.44</v>
      </c>
      <c r="AB294" s="82" t="str">
        <f t="shared" si="582"/>
        <v>Slv 22</v>
      </c>
      <c r="AC294" s="42" t="s">
        <v>14</v>
      </c>
      <c r="AO294" s="36">
        <f t="shared" si="533"/>
        <v>11</v>
      </c>
      <c r="AP294" s="35" t="str">
        <f t="shared" si="534"/>
        <v>28_Slv 22</v>
      </c>
      <c r="AQ294" s="36">
        <f t="shared" si="535"/>
        <v>8870.35</v>
      </c>
      <c r="AR294" s="36">
        <f t="shared" si="536"/>
        <v>-2.86</v>
      </c>
      <c r="AS294" s="36">
        <f t="shared" si="537"/>
        <v>-51.018000000000001</v>
      </c>
      <c r="AT294" s="36">
        <f t="shared" si="538"/>
        <v>-5.33</v>
      </c>
      <c r="AU294" s="36">
        <f t="shared" si="539"/>
        <v>112.846</v>
      </c>
      <c r="AV294" s="36">
        <f t="shared" si="540"/>
        <v>0</v>
      </c>
      <c r="AW294" s="43">
        <f t="shared" si="583"/>
        <v>1</v>
      </c>
      <c r="BA294" s="13" t="s">
        <v>5</v>
      </c>
      <c r="BB294" s="12">
        <f t="shared" si="586"/>
        <v>1</v>
      </c>
      <c r="BC294" s="7"/>
      <c r="BD294" s="7"/>
      <c r="BE294" s="7"/>
      <c r="BI294" s="4">
        <f t="shared" si="584"/>
        <v>11</v>
      </c>
      <c r="BJ294" s="8" t="str">
        <f t="shared" si="542"/>
        <v>28_Slv 22</v>
      </c>
      <c r="BK294" s="11">
        <f t="shared" si="543"/>
        <v>11</v>
      </c>
      <c r="BL294" s="11" t="str">
        <f t="shared" si="544"/>
        <v>Plinto_01</v>
      </c>
      <c r="BM294" s="11">
        <f t="shared" si="545"/>
        <v>28</v>
      </c>
      <c r="BN294" s="11" t="str">
        <f t="shared" si="546"/>
        <v>Slv 22</v>
      </c>
      <c r="BO294" s="11">
        <f t="shared" si="547"/>
        <v>-6886.95</v>
      </c>
      <c r="BP294" s="11">
        <f t="shared" si="548"/>
        <v>5.33</v>
      </c>
      <c r="BQ294" s="11">
        <f t="shared" si="549"/>
        <v>2.86</v>
      </c>
      <c r="BR294" s="11">
        <f t="shared" si="550"/>
        <v>0</v>
      </c>
      <c r="BS294" s="11">
        <f t="shared" si="551"/>
        <v>-45.87</v>
      </c>
      <c r="BT294" s="11">
        <f t="shared" si="552"/>
        <v>-122.44</v>
      </c>
      <c r="BU294" s="10" t="str">
        <f t="shared" si="553"/>
        <v>SLV</v>
      </c>
      <c r="BW294" s="7" t="str">
        <f t="shared" si="554"/>
        <v>Slv 22</v>
      </c>
      <c r="BX294" s="7" t="str">
        <f t="shared" si="555"/>
        <v>SLV</v>
      </c>
      <c r="CA294" s="9"/>
      <c r="CB294" s="84">
        <f>IF(BJ278="GSA",CB283,IF(BJ278="MIDAS",CB288))</f>
        <v>-1</v>
      </c>
      <c r="CC294" s="84">
        <f>IF(BJ278="GSA",CC283,IF(BJ278="MIDAS",CC288))</f>
        <v>-1</v>
      </c>
      <c r="CD294" s="84">
        <f>IF(BJ278="GSA",CD283,IF(BJ278="MIDAS",CD288))</f>
        <v>1</v>
      </c>
      <c r="CE294" s="84">
        <f>IF(BJ278="GSA",CE283,IF(BJ278="MIDAS",CE288))</f>
        <v>-1</v>
      </c>
      <c r="CF294" s="84">
        <f>IF(BJ278="GSA",CF283,IF(BJ278="MIDAS",CF288))</f>
        <v>-1</v>
      </c>
      <c r="CG294" s="84">
        <f>IF(BJ278="GSA",CG283,IF(BJ278="MIDAS",CG288))</f>
        <v>-1</v>
      </c>
      <c r="CJ294" s="4">
        <f t="shared" si="556"/>
        <v>11</v>
      </c>
      <c r="CK294" s="4" t="str">
        <f t="shared" si="557"/>
        <v>28_Slv 22</v>
      </c>
      <c r="CL294" s="4">
        <f t="shared" si="558"/>
        <v>11</v>
      </c>
      <c r="CM294" s="4" t="str">
        <f t="shared" si="559"/>
        <v>Plinto_01</v>
      </c>
      <c r="CN294" s="4">
        <f t="shared" si="560"/>
        <v>28</v>
      </c>
      <c r="CO294" s="4" t="str">
        <f t="shared" si="561"/>
        <v>Slv 22</v>
      </c>
      <c r="CP294" s="84">
        <f>INDEX(BO284:BT475,MATCH(CK294,BJ284:BJ475,0),MATCH(CK279,BO283:BT283,0))*CK278</f>
        <v>6886.95</v>
      </c>
      <c r="CQ294" s="84">
        <f>INDEX(BP284:BU475,MATCH(CL294,BK284:BK475,0),MATCH(CL279,BP283:BU283,0))*CL278</f>
        <v>-2.86</v>
      </c>
      <c r="CR294" s="84">
        <f>INDEX(BO284:BT475,MATCH(CK294,BJ284:$BJ475,0),MATCH(CM279,BO283:BT283,0))*CM278</f>
        <v>-45.87</v>
      </c>
      <c r="CS294" s="84">
        <f>INDEX(BO284:BT475,MATCH(CK294,BJ284:BJ475,0),MATCH(CN279,BO283:BT283,0))*CN278</f>
        <v>-5.33</v>
      </c>
      <c r="CT294" s="84">
        <f>INDEX(BO284:BT475,MATCH(CK294,BJ284:BJ475,0),MATCH(CO279,BO283:BT283,0))*CO278</f>
        <v>122.44</v>
      </c>
      <c r="CU294" s="84">
        <f>INDEX(BO284:BT475,MATCH(CK294,BJ284:BJ475,0),MATCH(CP279,BO283:BT283,0))*CP278</f>
        <v>0</v>
      </c>
      <c r="CV294" s="4" t="str">
        <f t="shared" si="562"/>
        <v>SLV</v>
      </c>
      <c r="CY294" s="4">
        <f t="shared" si="563"/>
        <v>11</v>
      </c>
      <c r="CZ294" s="4" t="str">
        <f t="shared" si="564"/>
        <v>28_Slv 22</v>
      </c>
      <c r="DA294" s="4">
        <f t="shared" si="565"/>
        <v>11</v>
      </c>
      <c r="DB294" s="4" t="str">
        <f t="shared" si="566"/>
        <v>Plinto_01</v>
      </c>
      <c r="DC294" s="4">
        <f t="shared" si="567"/>
        <v>28</v>
      </c>
      <c r="DD294" s="4" t="str">
        <f t="shared" si="568"/>
        <v>Slv 22</v>
      </c>
      <c r="DE294" s="4">
        <f>BG284</f>
        <v>1003.5</v>
      </c>
      <c r="DF294" s="54">
        <f>BC284</f>
        <v>1.8</v>
      </c>
      <c r="DG294" s="54">
        <f>BD284</f>
        <v>11.9</v>
      </c>
      <c r="DH294" s="54">
        <f>BE284</f>
        <v>12</v>
      </c>
      <c r="DI294" s="54">
        <f>BF284</f>
        <v>41</v>
      </c>
      <c r="DJ294" s="85">
        <f>IF(DS294="SLU",BB293,BB294)</f>
        <v>1</v>
      </c>
      <c r="DK294" s="85">
        <f>IF(DS294="SLU",BB295,BB296)</f>
        <v>1</v>
      </c>
      <c r="DL294" s="85">
        <f>IF(DS294="SLU",BB297,BB298)</f>
        <v>1</v>
      </c>
      <c r="DM294" s="8">
        <f t="shared" si="569"/>
        <v>8870.35</v>
      </c>
      <c r="DN294" s="8">
        <f t="shared" si="570"/>
        <v>-2.86</v>
      </c>
      <c r="DO294" s="8">
        <f t="shared" si="571"/>
        <v>-51.018000000000001</v>
      </c>
      <c r="DP294" s="8">
        <f t="shared" si="572"/>
        <v>-5.33</v>
      </c>
      <c r="DQ294" s="8">
        <f t="shared" si="573"/>
        <v>112.846</v>
      </c>
      <c r="DR294" s="8">
        <f t="shared" si="574"/>
        <v>0</v>
      </c>
      <c r="DS294" s="4" t="str">
        <f t="shared" si="575"/>
        <v>SLV</v>
      </c>
      <c r="DV294" s="4">
        <f t="shared" si="576"/>
        <v>11</v>
      </c>
      <c r="DW294" s="4" t="str">
        <f t="shared" si="577"/>
        <v>28_Slv 22</v>
      </c>
      <c r="DX294" s="4">
        <f t="shared" si="578"/>
        <v>11</v>
      </c>
      <c r="DY294" s="4" t="str">
        <f t="shared" si="579"/>
        <v>Plinto_01</v>
      </c>
      <c r="DZ294" s="4">
        <f t="shared" si="580"/>
        <v>28</v>
      </c>
      <c r="EA294" s="4" t="str">
        <f t="shared" si="581"/>
        <v>Slv 22</v>
      </c>
      <c r="EB294" s="83">
        <f>DM294*BB299</f>
        <v>8870.35</v>
      </c>
      <c r="EC294" s="83">
        <f>DN294*BB299</f>
        <v>-2.86</v>
      </c>
      <c r="ED294" s="83">
        <f>DO294*BB299</f>
        <v>-51.018000000000001</v>
      </c>
      <c r="EE294" s="83">
        <f>DP294*BB299</f>
        <v>-5.33</v>
      </c>
      <c r="EF294" s="83">
        <f>DQ294*BB299</f>
        <v>112.846</v>
      </c>
      <c r="EG294" s="83">
        <f>DR294*BB299</f>
        <v>0</v>
      </c>
    </row>
    <row r="295" spans="9:137" ht="15.6" x14ac:dyDescent="0.45">
      <c r="I295" s="13" t="s">
        <v>97</v>
      </c>
      <c r="J295" s="53">
        <v>1.3</v>
      </c>
      <c r="K295" s="7"/>
      <c r="L295" s="7"/>
      <c r="M295" s="7"/>
      <c r="N295" s="7"/>
      <c r="O295" s="7"/>
      <c r="Q295" s="42">
        <v>12</v>
      </c>
      <c r="R295" s="82" t="str">
        <f>I284</f>
        <v>Plinto_01</v>
      </c>
      <c r="S295" s="42">
        <v>28</v>
      </c>
      <c r="T295" s="42" t="s">
        <v>117</v>
      </c>
      <c r="U295" s="42">
        <v>-6886.95</v>
      </c>
      <c r="V295" s="42">
        <v>5.33</v>
      </c>
      <c r="W295" s="42">
        <v>2.86</v>
      </c>
      <c r="X295" s="42">
        <v>0</v>
      </c>
      <c r="Y295" s="42">
        <v>-45.87</v>
      </c>
      <c r="Z295" s="42">
        <v>-122.44</v>
      </c>
      <c r="AB295" s="82" t="str">
        <f t="shared" si="582"/>
        <v>Slv 23</v>
      </c>
      <c r="AC295" s="42" t="s">
        <v>14</v>
      </c>
      <c r="AO295" s="36">
        <f t="shared" si="533"/>
        <v>12</v>
      </c>
      <c r="AP295" s="35" t="str">
        <f t="shared" si="534"/>
        <v>28_Slv 23</v>
      </c>
      <c r="AQ295" s="36">
        <f t="shared" si="535"/>
        <v>8870.35</v>
      </c>
      <c r="AR295" s="36">
        <f t="shared" si="536"/>
        <v>-2.86</v>
      </c>
      <c r="AS295" s="36">
        <f t="shared" si="537"/>
        <v>-51.018000000000001</v>
      </c>
      <c r="AT295" s="36">
        <f t="shared" si="538"/>
        <v>-5.33</v>
      </c>
      <c r="AU295" s="36">
        <f t="shared" si="539"/>
        <v>112.846</v>
      </c>
      <c r="AV295" s="36">
        <f t="shared" si="540"/>
        <v>0</v>
      </c>
      <c r="AW295" s="43">
        <f t="shared" si="583"/>
        <v>1</v>
      </c>
      <c r="BA295" s="13" t="s">
        <v>97</v>
      </c>
      <c r="BB295" s="12">
        <f t="shared" si="586"/>
        <v>1.3</v>
      </c>
      <c r="BC295" s="7"/>
      <c r="BD295" s="7"/>
      <c r="BE295" s="7"/>
      <c r="BI295" s="4">
        <f t="shared" si="584"/>
        <v>12</v>
      </c>
      <c r="BJ295" s="8" t="str">
        <f t="shared" si="542"/>
        <v>28_Slv 23</v>
      </c>
      <c r="BK295" s="11">
        <f t="shared" si="543"/>
        <v>12</v>
      </c>
      <c r="BL295" s="11" t="str">
        <f t="shared" si="544"/>
        <v>Plinto_01</v>
      </c>
      <c r="BM295" s="11">
        <f t="shared" si="545"/>
        <v>28</v>
      </c>
      <c r="BN295" s="11" t="str">
        <f t="shared" si="546"/>
        <v>Slv 23</v>
      </c>
      <c r="BO295" s="11">
        <f t="shared" si="547"/>
        <v>-6886.95</v>
      </c>
      <c r="BP295" s="11">
        <f t="shared" si="548"/>
        <v>5.33</v>
      </c>
      <c r="BQ295" s="11">
        <f t="shared" si="549"/>
        <v>2.86</v>
      </c>
      <c r="BR295" s="11">
        <f t="shared" si="550"/>
        <v>0</v>
      </c>
      <c r="BS295" s="11">
        <f t="shared" si="551"/>
        <v>-45.87</v>
      </c>
      <c r="BT295" s="11">
        <f t="shared" si="552"/>
        <v>-122.44</v>
      </c>
      <c r="BU295" s="10" t="str">
        <f t="shared" si="553"/>
        <v>SLV</v>
      </c>
      <c r="BW295" s="7" t="str">
        <f t="shared" si="554"/>
        <v>Slv 23</v>
      </c>
      <c r="BX295" s="7" t="str">
        <f t="shared" si="555"/>
        <v>SLV</v>
      </c>
      <c r="CA295" s="9" t="s">
        <v>3</v>
      </c>
      <c r="CB295" s="84" t="str">
        <f>IF(BJ278="GSA",CB284,IF(BJ278="MIDAS",CB289))</f>
        <v>Fx</v>
      </c>
      <c r="CC295" s="84" t="str">
        <f>IF(BJ278="GSA",CC284,IF(BJ278="MIDAS",CC289))</f>
        <v>Fz</v>
      </c>
      <c r="CD295" s="84" t="str">
        <f>IF(BJ278="GSA",CD284,IF(BJ278="MIDAS",CD289))</f>
        <v>Myy</v>
      </c>
      <c r="CE295" s="84" t="str">
        <f>IF(BJ278="GSA",CE284,IF(BJ278="MIDAS",CE289))</f>
        <v>Fy</v>
      </c>
      <c r="CF295" s="84" t="str">
        <f>IF(BJ278="GSA",CF284,IF(BJ278="MIDAS",CF289))</f>
        <v>Mzz</v>
      </c>
      <c r="CG295" s="84" t="str">
        <f>IF(BJ278="GSA",CG284,IF(BJ278="MIDAS",CG289))</f>
        <v>Mxx</v>
      </c>
      <c r="CJ295" s="4">
        <f t="shared" si="556"/>
        <v>12</v>
      </c>
      <c r="CK295" s="4" t="str">
        <f t="shared" si="557"/>
        <v>28_Slv 23</v>
      </c>
      <c r="CL295" s="4">
        <f t="shared" si="558"/>
        <v>12</v>
      </c>
      <c r="CM295" s="4" t="str">
        <f t="shared" si="559"/>
        <v>Plinto_01</v>
      </c>
      <c r="CN295" s="4">
        <f t="shared" si="560"/>
        <v>28</v>
      </c>
      <c r="CO295" s="4" t="str">
        <f t="shared" si="561"/>
        <v>Slv 23</v>
      </c>
      <c r="CP295" s="84">
        <f>INDEX(BO284:BT475,MATCH(CK295,BJ284:BJ475,0),MATCH(CK279,BO283:BT283,0))*CK278</f>
        <v>6886.95</v>
      </c>
      <c r="CQ295" s="84">
        <f>INDEX(BP284:BU475,MATCH(CL295,BK284:BK475,0),MATCH(CL279,BP283:BU283,0))*CL278</f>
        <v>-2.86</v>
      </c>
      <c r="CR295" s="84">
        <f>INDEX(BO284:BT475,MATCH(CK295,BJ284:$BJ475,0),MATCH(CM279,BO283:BT283,0))*CM278</f>
        <v>-45.87</v>
      </c>
      <c r="CS295" s="84">
        <f>INDEX(BO284:BT475,MATCH(CK295,BJ284:BJ475,0),MATCH(CN279,BO283:BT283,0))*CN278</f>
        <v>-5.33</v>
      </c>
      <c r="CT295" s="84">
        <f>INDEX(BO284:BT475,MATCH(CK295,BJ284:BJ475,0),MATCH(CO279,BO283:BT283,0))*CO278</f>
        <v>122.44</v>
      </c>
      <c r="CU295" s="84">
        <f>INDEX(BO284:BT475,MATCH(CK295,BJ284:BJ475,0),MATCH(CP279,BO283:BT283,0))*CP278</f>
        <v>0</v>
      </c>
      <c r="CV295" s="4" t="str">
        <f t="shared" si="562"/>
        <v>SLV</v>
      </c>
      <c r="CY295" s="4">
        <f t="shared" si="563"/>
        <v>12</v>
      </c>
      <c r="CZ295" s="4" t="str">
        <f t="shared" si="564"/>
        <v>28_Slv 23</v>
      </c>
      <c r="DA295" s="4">
        <f t="shared" si="565"/>
        <v>12</v>
      </c>
      <c r="DB295" s="4" t="str">
        <f t="shared" si="566"/>
        <v>Plinto_01</v>
      </c>
      <c r="DC295" s="4">
        <f t="shared" si="567"/>
        <v>28</v>
      </c>
      <c r="DD295" s="4" t="str">
        <f t="shared" si="568"/>
        <v>Slv 23</v>
      </c>
      <c r="DE295" s="4">
        <f>BG284</f>
        <v>1003.5</v>
      </c>
      <c r="DF295" s="54">
        <f>BC284</f>
        <v>1.8</v>
      </c>
      <c r="DG295" s="54">
        <f>BD284</f>
        <v>11.9</v>
      </c>
      <c r="DH295" s="54">
        <f>BE284</f>
        <v>12</v>
      </c>
      <c r="DI295" s="54">
        <f>BF284</f>
        <v>41</v>
      </c>
      <c r="DJ295" s="85">
        <f>IF(DS295="SLU",BB293,BB294)</f>
        <v>1</v>
      </c>
      <c r="DK295" s="85">
        <f>IF(DS295="SLU",BB295,BB296)</f>
        <v>1</v>
      </c>
      <c r="DL295" s="85">
        <f>IF(DS295="SLU",BB297,BB298)</f>
        <v>1</v>
      </c>
      <c r="DM295" s="8">
        <f t="shared" si="569"/>
        <v>8870.35</v>
      </c>
      <c r="DN295" s="8">
        <f t="shared" si="570"/>
        <v>-2.86</v>
      </c>
      <c r="DO295" s="8">
        <f t="shared" si="571"/>
        <v>-51.018000000000001</v>
      </c>
      <c r="DP295" s="8">
        <f t="shared" si="572"/>
        <v>-5.33</v>
      </c>
      <c r="DQ295" s="8">
        <f t="shared" si="573"/>
        <v>112.846</v>
      </c>
      <c r="DR295" s="8">
        <f t="shared" si="574"/>
        <v>0</v>
      </c>
      <c r="DS295" s="4" t="str">
        <f t="shared" si="575"/>
        <v>SLV</v>
      </c>
      <c r="DV295" s="4">
        <f t="shared" si="576"/>
        <v>12</v>
      </c>
      <c r="DW295" s="4" t="str">
        <f t="shared" si="577"/>
        <v>28_Slv 23</v>
      </c>
      <c r="DX295" s="4">
        <f t="shared" si="578"/>
        <v>12</v>
      </c>
      <c r="DY295" s="4" t="str">
        <f t="shared" si="579"/>
        <v>Plinto_01</v>
      </c>
      <c r="DZ295" s="4">
        <f t="shared" si="580"/>
        <v>28</v>
      </c>
      <c r="EA295" s="4" t="str">
        <f t="shared" si="581"/>
        <v>Slv 23</v>
      </c>
      <c r="EB295" s="83">
        <f>DM295*BB299</f>
        <v>8870.35</v>
      </c>
      <c r="EC295" s="83">
        <f>DN295*BB299</f>
        <v>-2.86</v>
      </c>
      <c r="ED295" s="83">
        <f>DO295*BB299</f>
        <v>-51.018000000000001</v>
      </c>
      <c r="EE295" s="83">
        <f>DP295*BB299</f>
        <v>-5.33</v>
      </c>
      <c r="EF295" s="83">
        <f>DQ295*BB299</f>
        <v>112.846</v>
      </c>
      <c r="EG295" s="83">
        <f>DR295*BB299</f>
        <v>0</v>
      </c>
    </row>
    <row r="296" spans="9:137" x14ac:dyDescent="0.45">
      <c r="I296" s="13" t="s">
        <v>96</v>
      </c>
      <c r="J296" s="52">
        <v>1</v>
      </c>
      <c r="K296" s="7"/>
      <c r="L296" s="7"/>
      <c r="M296" s="7"/>
      <c r="N296" s="7"/>
      <c r="O296" s="7"/>
      <c r="AE296" s="4"/>
      <c r="BA296" s="13" t="s">
        <v>96</v>
      </c>
      <c r="BB296" s="12">
        <f t="shared" si="586"/>
        <v>1</v>
      </c>
      <c r="BC296" s="7"/>
      <c r="BD296" s="7"/>
      <c r="BE296" s="7"/>
      <c r="BU296" s="4"/>
      <c r="BZ296" s="4"/>
    </row>
    <row r="297" spans="9:137" x14ac:dyDescent="0.45">
      <c r="I297" s="13" t="s">
        <v>95</v>
      </c>
      <c r="J297" s="52">
        <v>1.5</v>
      </c>
      <c r="K297" s="7"/>
      <c r="L297" s="7"/>
      <c r="M297" s="7"/>
      <c r="N297" s="7"/>
      <c r="O297" s="7"/>
      <c r="AE297" s="4"/>
      <c r="BA297" s="13" t="s">
        <v>95</v>
      </c>
      <c r="BB297" s="12">
        <f t="shared" si="586"/>
        <v>1.5</v>
      </c>
      <c r="BC297" s="7"/>
      <c r="BD297" s="7"/>
      <c r="BE297" s="7"/>
      <c r="BU297" s="4"/>
      <c r="BZ297" s="4"/>
    </row>
    <row r="298" spans="9:137" x14ac:dyDescent="0.45">
      <c r="I298" s="13" t="s">
        <v>94</v>
      </c>
      <c r="J298" s="52">
        <v>1</v>
      </c>
      <c r="K298" s="7"/>
      <c r="L298" s="7"/>
      <c r="M298" s="7"/>
      <c r="N298" s="7"/>
      <c r="O298" s="7"/>
      <c r="AE298" s="4"/>
      <c r="AR298" s="35"/>
      <c r="BA298" s="13" t="s">
        <v>94</v>
      </c>
      <c r="BB298" s="12">
        <f t="shared" si="586"/>
        <v>1</v>
      </c>
      <c r="BC298" s="7"/>
      <c r="BD298" s="7"/>
      <c r="BE298" s="7"/>
      <c r="BU298" s="4"/>
      <c r="BZ298" s="4"/>
    </row>
    <row r="299" spans="9:137" x14ac:dyDescent="0.45">
      <c r="I299" s="13" t="s">
        <v>165</v>
      </c>
      <c r="J299" s="52">
        <v>1</v>
      </c>
      <c r="K299" s="7"/>
      <c r="L299" s="7"/>
      <c r="M299" s="7"/>
      <c r="N299" s="7"/>
      <c r="O299" s="7"/>
      <c r="AE299" s="4"/>
      <c r="BA299" s="13" t="s">
        <v>165</v>
      </c>
      <c r="BB299" s="12">
        <f t="shared" si="586"/>
        <v>1</v>
      </c>
      <c r="BC299" s="7"/>
      <c r="BD299" s="7"/>
      <c r="BE299" s="7"/>
      <c r="BU299" s="4"/>
      <c r="BZ299" s="4"/>
    </row>
    <row r="300" spans="9:137" x14ac:dyDescent="0.45">
      <c r="I300" s="7"/>
      <c r="J300" s="7"/>
      <c r="K300" s="7"/>
      <c r="L300" s="7"/>
      <c r="M300" s="7"/>
      <c r="N300" s="7"/>
      <c r="O300" s="7"/>
      <c r="AE300" s="4"/>
      <c r="BA300" s="7"/>
      <c r="BB300" s="7"/>
      <c r="BC300" s="7"/>
      <c r="BD300" s="7"/>
      <c r="BE300" s="7"/>
      <c r="BU300" s="4"/>
      <c r="BZ300" s="4"/>
    </row>
    <row r="301" spans="9:137" x14ac:dyDescent="0.45">
      <c r="I301" s="7"/>
      <c r="J301" s="7"/>
      <c r="K301" s="7"/>
      <c r="L301" s="7"/>
      <c r="M301" s="7"/>
      <c r="N301" s="7"/>
      <c r="O301" s="7"/>
      <c r="AE301" s="4"/>
      <c r="BA301" s="7"/>
      <c r="BB301" s="7"/>
      <c r="BC301" s="7"/>
      <c r="BD301" s="7"/>
      <c r="BE301" s="7"/>
      <c r="BU301" s="4"/>
      <c r="BZ301" s="4"/>
    </row>
    <row r="302" spans="9:137" x14ac:dyDescent="0.45">
      <c r="I302" s="7"/>
      <c r="J302" s="7"/>
      <c r="K302" s="7"/>
      <c r="L302" s="7"/>
      <c r="M302" s="7"/>
      <c r="N302" s="7"/>
      <c r="O302" s="7"/>
      <c r="AE302" s="4"/>
      <c r="BA302" s="7"/>
      <c r="BB302" s="7"/>
      <c r="BC302" s="7"/>
      <c r="BD302" s="7"/>
      <c r="BE302" s="7"/>
      <c r="BU302" s="4"/>
      <c r="BZ302" s="4"/>
    </row>
    <row r="303" spans="9:137" x14ac:dyDescent="0.45">
      <c r="I303" s="70" t="s">
        <v>176</v>
      </c>
      <c r="J303" s="52">
        <v>1</v>
      </c>
      <c r="K303" s="7"/>
      <c r="L303" s="7"/>
      <c r="M303" s="7"/>
      <c r="N303" s="7"/>
      <c r="O303" s="7"/>
      <c r="AE303" s="4"/>
      <c r="BA303" s="7"/>
      <c r="BB303" s="7"/>
      <c r="BC303" s="7"/>
      <c r="BD303" s="7"/>
      <c r="BE303" s="7"/>
      <c r="BU303" s="4"/>
      <c r="BZ303" s="4"/>
    </row>
    <row r="304" spans="9:137" x14ac:dyDescent="0.45">
      <c r="I304" s="7"/>
      <c r="J304" s="7"/>
      <c r="K304" s="7"/>
      <c r="L304" s="7"/>
      <c r="M304" s="7"/>
      <c r="N304" s="7"/>
      <c r="O304" s="7"/>
      <c r="AE304" s="4"/>
      <c r="BA304" s="7"/>
      <c r="BB304" s="7"/>
      <c r="BC304" s="7"/>
      <c r="BD304" s="7"/>
      <c r="BE304" s="7"/>
      <c r="BU304" s="4"/>
      <c r="BZ304" s="4"/>
    </row>
    <row r="305" spans="7:139" x14ac:dyDescent="0.45">
      <c r="L305" s="7"/>
      <c r="M305" s="7"/>
      <c r="N305" s="7"/>
      <c r="O305" s="7"/>
      <c r="AE305" s="4"/>
      <c r="BA305" s="7"/>
      <c r="BB305" s="7"/>
      <c r="BC305" s="7"/>
      <c r="BD305" s="7"/>
      <c r="BE305" s="7"/>
      <c r="BU305" s="4"/>
      <c r="BZ305" s="4"/>
    </row>
    <row r="306" spans="7:139" x14ac:dyDescent="0.45">
      <c r="G306" s="75"/>
      <c r="H306" s="71"/>
      <c r="I306" s="71"/>
      <c r="J306" s="71"/>
      <c r="K306" s="71"/>
      <c r="L306" s="72"/>
      <c r="M306" s="72"/>
      <c r="N306" s="72"/>
      <c r="O306" s="72"/>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3"/>
      <c r="AN306" s="74"/>
      <c r="AO306" s="71"/>
      <c r="AP306" s="71"/>
      <c r="AQ306" s="71"/>
      <c r="AR306" s="71"/>
      <c r="AS306" s="71"/>
      <c r="AT306" s="71"/>
      <c r="AU306" s="71"/>
      <c r="AV306" s="71"/>
      <c r="AW306" s="71"/>
      <c r="AX306" s="74"/>
      <c r="AY306" s="75"/>
      <c r="AZ306" s="71"/>
      <c r="BA306" s="72"/>
      <c r="BB306" s="72"/>
      <c r="BC306" s="72"/>
      <c r="BD306" s="72"/>
      <c r="BE306" s="72"/>
      <c r="BF306" s="74"/>
      <c r="BG306" s="71"/>
      <c r="BH306" s="71"/>
      <c r="BI306" s="71"/>
      <c r="BJ306" s="71"/>
      <c r="BK306" s="71"/>
      <c r="BL306" s="71"/>
      <c r="BM306" s="71"/>
      <c r="BN306" s="71"/>
      <c r="BO306" s="71"/>
      <c r="BP306" s="71"/>
      <c r="BQ306" s="71"/>
      <c r="BR306" s="71"/>
      <c r="BS306" s="71"/>
      <c r="BT306" s="71"/>
      <c r="BU306" s="71"/>
      <c r="BV306" s="74"/>
      <c r="BW306" s="71"/>
      <c r="BX306" s="71"/>
      <c r="BY306" s="71"/>
      <c r="BZ306" s="71"/>
      <c r="CA306" s="71"/>
      <c r="CB306" s="71"/>
      <c r="CC306" s="71"/>
      <c r="CD306" s="71"/>
      <c r="CE306" s="71"/>
      <c r="CF306" s="71"/>
      <c r="CG306" s="71"/>
      <c r="CH306" s="73"/>
      <c r="CI306" s="71"/>
      <c r="CJ306" s="71"/>
      <c r="CK306" s="71"/>
      <c r="CL306" s="71"/>
      <c r="CM306" s="71"/>
      <c r="CN306" s="71"/>
      <c r="CO306" s="71"/>
      <c r="CP306" s="71"/>
      <c r="CQ306" s="71"/>
      <c r="CR306" s="71"/>
      <c r="CS306" s="71"/>
      <c r="CT306" s="71"/>
      <c r="CU306" s="71"/>
      <c r="CV306" s="71"/>
      <c r="CW306" s="76"/>
      <c r="CX306" s="71"/>
      <c r="CY306" s="71"/>
      <c r="CZ306" s="71"/>
      <c r="DA306" s="71"/>
      <c r="DB306" s="71"/>
      <c r="DC306" s="71"/>
      <c r="DD306" s="71"/>
      <c r="DE306" s="71"/>
      <c r="DF306" s="71"/>
      <c r="DG306" s="71"/>
      <c r="DH306" s="71"/>
      <c r="DI306" s="71"/>
      <c r="DJ306" s="71"/>
      <c r="DK306" s="71"/>
      <c r="DL306" s="71"/>
      <c r="DM306" s="71"/>
      <c r="DN306" s="71"/>
      <c r="DO306" s="71"/>
      <c r="DP306" s="71"/>
      <c r="DQ306" s="71"/>
      <c r="DR306" s="71"/>
      <c r="DS306" s="71"/>
      <c r="DT306" s="76"/>
      <c r="DU306" s="71"/>
      <c r="DV306" s="71"/>
      <c r="DW306" s="71"/>
      <c r="DX306" s="71"/>
      <c r="DY306" s="71"/>
      <c r="DZ306" s="71"/>
      <c r="EA306" s="71"/>
      <c r="EB306" s="71"/>
      <c r="EC306" s="71"/>
      <c r="ED306" s="71"/>
      <c r="EE306" s="71"/>
      <c r="EF306" s="71"/>
      <c r="EG306" s="71"/>
      <c r="EH306" s="71"/>
      <c r="EI306" s="75"/>
    </row>
    <row r="307" spans="7:139" x14ac:dyDescent="0.45">
      <c r="G307" s="77" t="s">
        <v>193</v>
      </c>
      <c r="I307" s="26"/>
      <c r="T307" s="26"/>
      <c r="BA307" s="26"/>
      <c r="BN307" s="26"/>
    </row>
    <row r="308" spans="7:139" x14ac:dyDescent="0.45">
      <c r="I308" s="17" t="s">
        <v>177</v>
      </c>
      <c r="AO308" s="17" t="s">
        <v>175</v>
      </c>
      <c r="BA308" s="17" t="s">
        <v>173</v>
      </c>
      <c r="CJ308" s="17" t="s">
        <v>171</v>
      </c>
      <c r="CY308" s="17" t="s">
        <v>172</v>
      </c>
      <c r="DV308" s="17" t="s">
        <v>174</v>
      </c>
    </row>
    <row r="309" spans="7:139" x14ac:dyDescent="0.45">
      <c r="CW309" s="28"/>
      <c r="DT309" s="28"/>
    </row>
    <row r="310" spans="7:139" x14ac:dyDescent="0.45">
      <c r="I310" s="17" t="s">
        <v>157</v>
      </c>
      <c r="Q310" s="17" t="s">
        <v>162</v>
      </c>
      <c r="AB310" s="17" t="s">
        <v>166</v>
      </c>
      <c r="AF310" s="17" t="s">
        <v>168</v>
      </c>
      <c r="AG310" s="18"/>
      <c r="AH310" s="18"/>
      <c r="AI310" s="18"/>
      <c r="AJ310" s="18"/>
      <c r="AP310"/>
      <c r="AQ310"/>
      <c r="AR310"/>
      <c r="BA310" s="17" t="s">
        <v>179</v>
      </c>
      <c r="BI310" s="17" t="s">
        <v>181</v>
      </c>
      <c r="BW310" s="17" t="s">
        <v>166</v>
      </c>
      <c r="CA310" s="17" t="s">
        <v>183</v>
      </c>
      <c r="CB310" s="18"/>
      <c r="CC310" s="18"/>
      <c r="CD310" s="18"/>
      <c r="CE310" s="18"/>
      <c r="CJ310" s="17" t="s">
        <v>184</v>
      </c>
      <c r="CW310" s="28"/>
      <c r="DT310" s="28"/>
    </row>
    <row r="311" spans="7:139" x14ac:dyDescent="0.45">
      <c r="I311" s="18"/>
      <c r="P311" s="27"/>
      <c r="R311" s="27"/>
      <c r="BA311" s="18"/>
      <c r="BH311" s="27"/>
      <c r="BI311" s="18"/>
      <c r="CJ311" s="4" t="s">
        <v>12</v>
      </c>
      <c r="CK311" s="16" t="s">
        <v>11</v>
      </c>
      <c r="CL311" s="16" t="s">
        <v>10</v>
      </c>
      <c r="CM311" s="16" t="s">
        <v>9</v>
      </c>
      <c r="CN311" s="16" t="s">
        <v>8</v>
      </c>
      <c r="CO311" s="16" t="s">
        <v>7</v>
      </c>
      <c r="CP311" s="16" t="s">
        <v>6</v>
      </c>
    </row>
    <row r="312" spans="7:139" x14ac:dyDescent="0.45">
      <c r="I312" s="17" t="s">
        <v>158</v>
      </c>
      <c r="Q312" s="17" t="s">
        <v>182</v>
      </c>
      <c r="R312" s="42" t="s">
        <v>113</v>
      </c>
      <c r="BA312" s="17" t="s">
        <v>42</v>
      </c>
      <c r="BI312" s="17" t="s">
        <v>182</v>
      </c>
      <c r="BJ312" s="11" t="str">
        <f>R312</f>
        <v>MIDAS</v>
      </c>
      <c r="BK312" s="26"/>
      <c r="CK312" s="4">
        <f t="shared" ref="CK312:CK313" si="587">CB328</f>
        <v>-1</v>
      </c>
      <c r="CL312" s="4">
        <f t="shared" ref="CL312:CL313" si="588">CC328</f>
        <v>-1</v>
      </c>
      <c r="CM312" s="4">
        <f t="shared" ref="CM312:CM313" si="589">CD328</f>
        <v>1</v>
      </c>
      <c r="CN312" s="4">
        <f t="shared" ref="CN312:CN313" si="590">CE328</f>
        <v>-1</v>
      </c>
      <c r="CO312" s="4">
        <f t="shared" ref="CO312:CO313" si="591">CF328</f>
        <v>-1</v>
      </c>
      <c r="CP312" s="4">
        <f t="shared" ref="CP312:CP313" si="592">CG328</f>
        <v>-1</v>
      </c>
      <c r="CR312" s="26"/>
    </row>
    <row r="313" spans="7:139" ht="15.6" x14ac:dyDescent="0.45">
      <c r="I313" s="9" t="s">
        <v>41</v>
      </c>
      <c r="J313" s="42">
        <v>25</v>
      </c>
      <c r="BA313" s="9" t="s">
        <v>41</v>
      </c>
      <c r="BB313" s="7">
        <f>J313</f>
        <v>25</v>
      </c>
      <c r="CJ313" s="4" t="s">
        <v>3</v>
      </c>
      <c r="CK313" s="4" t="str">
        <f t="shared" si="587"/>
        <v>Fx</v>
      </c>
      <c r="CL313" s="4" t="str">
        <f t="shared" si="588"/>
        <v>Fz</v>
      </c>
      <c r="CM313" s="4" t="str">
        <f t="shared" si="589"/>
        <v>Myy</v>
      </c>
      <c r="CN313" s="4" t="str">
        <f t="shared" si="590"/>
        <v>Fy</v>
      </c>
      <c r="CO313" s="4" t="str">
        <f t="shared" si="591"/>
        <v>Mzz</v>
      </c>
      <c r="CP313" s="4" t="str">
        <f t="shared" si="592"/>
        <v>Mxx</v>
      </c>
      <c r="DX313" s="25"/>
      <c r="DY313" s="25"/>
      <c r="DZ313" s="25"/>
      <c r="EA313" s="25"/>
    </row>
    <row r="314" spans="7:139" x14ac:dyDescent="0.45">
      <c r="Q314" s="41" t="s">
        <v>178</v>
      </c>
      <c r="CJ314" s="18"/>
    </row>
    <row r="315" spans="7:139" x14ac:dyDescent="0.45">
      <c r="S315" s="17"/>
      <c r="U315" s="7"/>
      <c r="V315" s="7"/>
      <c r="W315" s="7"/>
      <c r="X315" s="7"/>
      <c r="Y315" s="7"/>
      <c r="Z315" s="7"/>
      <c r="AB315" s="17"/>
      <c r="AF315" s="17" t="s">
        <v>169</v>
      </c>
      <c r="AP315" s="26"/>
      <c r="BK315" s="24"/>
      <c r="BO315" s="7"/>
      <c r="BP315" s="7"/>
      <c r="BQ315" s="7"/>
      <c r="BR315" s="7"/>
      <c r="BS315" s="7"/>
      <c r="BT315" s="7"/>
      <c r="BW315" s="17"/>
      <c r="CA315" s="17" t="s">
        <v>169</v>
      </c>
      <c r="CJ315" s="18"/>
      <c r="DV315" s="17" t="s">
        <v>79</v>
      </c>
      <c r="DW315" s="43" t="s">
        <v>80</v>
      </c>
      <c r="EC315" s="4" t="s">
        <v>40</v>
      </c>
      <c r="ED315" s="4" t="s">
        <v>39</v>
      </c>
      <c r="EE315" s="4" t="s">
        <v>38</v>
      </c>
      <c r="EF315" s="4" t="s">
        <v>37</v>
      </c>
      <c r="EG315" s="4" t="s">
        <v>36</v>
      </c>
    </row>
    <row r="316" spans="7:139" ht="15.6" x14ac:dyDescent="0.45">
      <c r="I316" s="17" t="s">
        <v>160</v>
      </c>
      <c r="Q316" s="13" t="s">
        <v>73</v>
      </c>
      <c r="R316" s="13" t="s">
        <v>159</v>
      </c>
      <c r="S316" s="13" t="s">
        <v>32</v>
      </c>
      <c r="T316" s="13" t="s">
        <v>31</v>
      </c>
      <c r="U316" s="22" t="s">
        <v>30</v>
      </c>
      <c r="V316" s="22" t="s">
        <v>30</v>
      </c>
      <c r="W316" s="22" t="s">
        <v>30</v>
      </c>
      <c r="X316" s="22" t="s">
        <v>29</v>
      </c>
      <c r="Y316" s="22" t="s">
        <v>29</v>
      </c>
      <c r="Z316" s="22" t="s">
        <v>29</v>
      </c>
      <c r="AB316" s="13" t="s">
        <v>31</v>
      </c>
      <c r="AC316" s="13" t="s">
        <v>167</v>
      </c>
      <c r="AF316" s="13" t="s">
        <v>12</v>
      </c>
      <c r="AG316" s="16" t="s">
        <v>11</v>
      </c>
      <c r="AH316" s="16" t="s">
        <v>10</v>
      </c>
      <c r="AI316" s="16" t="s">
        <v>9</v>
      </c>
      <c r="AJ316" s="16" t="s">
        <v>8</v>
      </c>
      <c r="AK316" s="16" t="s">
        <v>7</v>
      </c>
      <c r="AL316" s="16" t="s">
        <v>6</v>
      </c>
      <c r="AO316" s="13" t="s">
        <v>76</v>
      </c>
      <c r="AP316" s="13" t="s">
        <v>74</v>
      </c>
      <c r="AQ316" s="22" t="s">
        <v>30</v>
      </c>
      <c r="AR316" s="22" t="s">
        <v>30</v>
      </c>
      <c r="AS316" s="22" t="s">
        <v>30</v>
      </c>
      <c r="AT316" s="22" t="s">
        <v>29</v>
      </c>
      <c r="AU316" s="22" t="s">
        <v>29</v>
      </c>
      <c r="AV316" s="22" t="s">
        <v>29</v>
      </c>
      <c r="AW316" s="13" t="s">
        <v>43</v>
      </c>
      <c r="BA316" s="17" t="s">
        <v>160</v>
      </c>
      <c r="BI316" s="13" t="s">
        <v>73</v>
      </c>
      <c r="BJ316" s="13" t="s">
        <v>74</v>
      </c>
      <c r="BK316" s="13"/>
      <c r="BL316" s="13" t="s">
        <v>159</v>
      </c>
      <c r="BM316" s="13" t="s">
        <v>32</v>
      </c>
      <c r="BN316" s="13" t="s">
        <v>31</v>
      </c>
      <c r="BO316" s="22" t="s">
        <v>30</v>
      </c>
      <c r="BP316" s="22" t="s">
        <v>30</v>
      </c>
      <c r="BQ316" s="22" t="s">
        <v>30</v>
      </c>
      <c r="BR316" s="22" t="s">
        <v>29</v>
      </c>
      <c r="BS316" s="22" t="s">
        <v>29</v>
      </c>
      <c r="BT316" s="22" t="s">
        <v>29</v>
      </c>
      <c r="BU316" s="13" t="s">
        <v>167</v>
      </c>
      <c r="BW316" s="13" t="s">
        <v>31</v>
      </c>
      <c r="BX316" s="13" t="s">
        <v>167</v>
      </c>
      <c r="CA316" s="9" t="s">
        <v>12</v>
      </c>
      <c r="CB316" s="16" t="s">
        <v>11</v>
      </c>
      <c r="CC316" s="16" t="s">
        <v>10</v>
      </c>
      <c r="CD316" s="16" t="s">
        <v>9</v>
      </c>
      <c r="CE316" s="16" t="s">
        <v>8</v>
      </c>
      <c r="CF316" s="16" t="s">
        <v>7</v>
      </c>
      <c r="CG316" s="16" t="s">
        <v>6</v>
      </c>
      <c r="CJ316" s="13" t="s">
        <v>73</v>
      </c>
      <c r="CK316" s="13" t="s">
        <v>74</v>
      </c>
      <c r="CL316" s="13"/>
      <c r="CM316" s="13" t="s">
        <v>159</v>
      </c>
      <c r="CN316" s="13" t="s">
        <v>32</v>
      </c>
      <c r="CO316" s="13" t="s">
        <v>31</v>
      </c>
      <c r="CP316" s="22" t="s">
        <v>30</v>
      </c>
      <c r="CQ316" s="22" t="s">
        <v>30</v>
      </c>
      <c r="CR316" s="22" t="s">
        <v>30</v>
      </c>
      <c r="CS316" s="22" t="s">
        <v>29</v>
      </c>
      <c r="CT316" s="22" t="s">
        <v>29</v>
      </c>
      <c r="CU316" s="22" t="s">
        <v>29</v>
      </c>
      <c r="CV316" s="13" t="s">
        <v>167</v>
      </c>
      <c r="CY316" s="13" t="s">
        <v>73</v>
      </c>
      <c r="CZ316" s="13" t="s">
        <v>74</v>
      </c>
      <c r="DA316" s="13"/>
      <c r="DB316" s="13" t="s">
        <v>159</v>
      </c>
      <c r="DC316" s="13" t="s">
        <v>32</v>
      </c>
      <c r="DD316" s="13" t="s">
        <v>31</v>
      </c>
      <c r="DE316" s="13" t="s">
        <v>34</v>
      </c>
      <c r="DF316" s="13" t="s">
        <v>33</v>
      </c>
      <c r="DG316" s="13" t="s">
        <v>112</v>
      </c>
      <c r="DH316" s="13" t="s">
        <v>112</v>
      </c>
      <c r="DI316" s="13" t="s">
        <v>111</v>
      </c>
      <c r="DJ316" s="13" t="s">
        <v>35</v>
      </c>
      <c r="DK316" s="13" t="s">
        <v>35</v>
      </c>
      <c r="DL316" s="13" t="s">
        <v>35</v>
      </c>
      <c r="DM316" s="22" t="s">
        <v>30</v>
      </c>
      <c r="DN316" s="22" t="s">
        <v>30</v>
      </c>
      <c r="DO316" s="22" t="s">
        <v>30</v>
      </c>
      <c r="DP316" s="22" t="s">
        <v>29</v>
      </c>
      <c r="DQ316" s="22" t="s">
        <v>29</v>
      </c>
      <c r="DR316" s="22" t="s">
        <v>29</v>
      </c>
      <c r="DS316" s="13" t="s">
        <v>167</v>
      </c>
      <c r="DV316" s="13" t="s">
        <v>76</v>
      </c>
      <c r="DW316" s="13" t="s">
        <v>74</v>
      </c>
      <c r="DX316" s="13"/>
      <c r="DY316" s="13" t="s">
        <v>159</v>
      </c>
      <c r="DZ316" s="13" t="s">
        <v>32</v>
      </c>
      <c r="EA316" s="13" t="s">
        <v>31</v>
      </c>
      <c r="EB316" s="22" t="s">
        <v>30</v>
      </c>
      <c r="EC316" s="22" t="s">
        <v>30</v>
      </c>
      <c r="ED316" s="22" t="s">
        <v>30</v>
      </c>
      <c r="EE316" s="22" t="s">
        <v>29</v>
      </c>
      <c r="EF316" s="22" t="s">
        <v>29</v>
      </c>
      <c r="EG316" s="22" t="s">
        <v>29</v>
      </c>
    </row>
    <row r="317" spans="7:139" ht="15.6" x14ac:dyDescent="0.45">
      <c r="I317" s="23" t="s">
        <v>159</v>
      </c>
      <c r="J317" s="23" t="s">
        <v>28</v>
      </c>
      <c r="K317" s="23" t="s">
        <v>27</v>
      </c>
      <c r="L317" s="13" t="s">
        <v>110</v>
      </c>
      <c r="M317" s="13" t="s">
        <v>109</v>
      </c>
      <c r="N317" s="13" t="s">
        <v>161</v>
      </c>
      <c r="Q317" s="13"/>
      <c r="R317" s="13"/>
      <c r="S317" s="13"/>
      <c r="T317" s="13"/>
      <c r="U317" s="22" t="s">
        <v>10</v>
      </c>
      <c r="V317" s="22" t="s">
        <v>8</v>
      </c>
      <c r="W317" s="22" t="s">
        <v>11</v>
      </c>
      <c r="X317" s="22" t="s">
        <v>7</v>
      </c>
      <c r="Y317" s="22" t="s">
        <v>9</v>
      </c>
      <c r="Z317" s="22" t="s">
        <v>6</v>
      </c>
      <c r="AB317" s="13"/>
      <c r="AC317" s="13"/>
      <c r="AF317" s="13"/>
      <c r="AG317" s="15">
        <v>-1</v>
      </c>
      <c r="AH317" s="15">
        <v>1</v>
      </c>
      <c r="AI317" s="15">
        <v>-1</v>
      </c>
      <c r="AJ317" s="15">
        <v>1</v>
      </c>
      <c r="AK317" s="15">
        <v>1</v>
      </c>
      <c r="AL317" s="15">
        <v>-1</v>
      </c>
      <c r="AO317" s="13"/>
      <c r="AP317" s="13"/>
      <c r="AQ317" s="20" t="s">
        <v>20</v>
      </c>
      <c r="AR317" s="20" t="s">
        <v>19</v>
      </c>
      <c r="AS317" s="20" t="s">
        <v>17</v>
      </c>
      <c r="AT317" s="20" t="s">
        <v>18</v>
      </c>
      <c r="AU317" s="20" t="s">
        <v>17</v>
      </c>
      <c r="AV317" s="20" t="s">
        <v>16</v>
      </c>
      <c r="AW317" s="13"/>
      <c r="BA317" s="23" t="s">
        <v>159</v>
      </c>
      <c r="BB317" s="23" t="s">
        <v>28</v>
      </c>
      <c r="BC317" s="23" t="s">
        <v>27</v>
      </c>
      <c r="BD317" s="13" t="s">
        <v>110</v>
      </c>
      <c r="BE317" s="13" t="s">
        <v>109</v>
      </c>
      <c r="BF317" s="13" t="s">
        <v>161</v>
      </c>
      <c r="BG317" s="13" t="s">
        <v>26</v>
      </c>
      <c r="BI317" s="13"/>
      <c r="BJ317" s="13"/>
      <c r="BK317" s="13"/>
      <c r="BL317" s="13"/>
      <c r="BM317" s="13"/>
      <c r="BN317" s="13"/>
      <c r="BO317" s="22" t="s">
        <v>10</v>
      </c>
      <c r="BP317" s="22" t="s">
        <v>8</v>
      </c>
      <c r="BQ317" s="22" t="s">
        <v>11</v>
      </c>
      <c r="BR317" s="22" t="s">
        <v>7</v>
      </c>
      <c r="BS317" s="22" t="s">
        <v>9</v>
      </c>
      <c r="BT317" s="22" t="s">
        <v>6</v>
      </c>
      <c r="BU317" s="13"/>
      <c r="BW317" s="13"/>
      <c r="BX317" s="13"/>
      <c r="CA317" s="9"/>
      <c r="CB317" s="4">
        <f t="shared" ref="CB317:CG318" si="593">AG317</f>
        <v>-1</v>
      </c>
      <c r="CC317" s="4">
        <f t="shared" si="593"/>
        <v>1</v>
      </c>
      <c r="CD317" s="4">
        <f t="shared" si="593"/>
        <v>-1</v>
      </c>
      <c r="CE317" s="4">
        <f t="shared" si="593"/>
        <v>1</v>
      </c>
      <c r="CF317" s="4">
        <f t="shared" si="593"/>
        <v>1</v>
      </c>
      <c r="CG317" s="4">
        <f t="shared" si="593"/>
        <v>-1</v>
      </c>
      <c r="CJ317" s="13"/>
      <c r="CK317" s="13"/>
      <c r="CL317" s="13"/>
      <c r="CM317" s="13"/>
      <c r="CN317" s="13"/>
      <c r="CO317" s="13"/>
      <c r="CP317" s="16" t="s">
        <v>11</v>
      </c>
      <c r="CQ317" s="16" t="s">
        <v>10</v>
      </c>
      <c r="CR317" s="16" t="s">
        <v>9</v>
      </c>
      <c r="CS317" s="16" t="s">
        <v>8</v>
      </c>
      <c r="CT317" s="16" t="s">
        <v>7</v>
      </c>
      <c r="CU317" s="16" t="s">
        <v>6</v>
      </c>
      <c r="CV317" s="13"/>
      <c r="CY317" s="13"/>
      <c r="CZ317" s="13"/>
      <c r="DA317" s="13"/>
      <c r="DB317" s="13"/>
      <c r="DC317" s="13"/>
      <c r="DD317" s="13"/>
      <c r="DE317" s="13" t="s">
        <v>24</v>
      </c>
      <c r="DF317" s="13" t="s">
        <v>23</v>
      </c>
      <c r="DG317" s="13" t="s">
        <v>108</v>
      </c>
      <c r="DH317" s="13" t="s">
        <v>107</v>
      </c>
      <c r="DI317" s="13" t="s">
        <v>106</v>
      </c>
      <c r="DJ317" s="13" t="s">
        <v>25</v>
      </c>
      <c r="DK317" s="13" t="s">
        <v>105</v>
      </c>
      <c r="DL317" s="13" t="s">
        <v>104</v>
      </c>
      <c r="DM317" s="21" t="s">
        <v>103</v>
      </c>
      <c r="DN317" s="21" t="s">
        <v>10</v>
      </c>
      <c r="DO317" s="21" t="s">
        <v>22</v>
      </c>
      <c r="DP317" s="21" t="s">
        <v>8</v>
      </c>
      <c r="DQ317" s="21" t="s">
        <v>21</v>
      </c>
      <c r="DR317" s="21" t="s">
        <v>6</v>
      </c>
      <c r="DS317" s="13"/>
      <c r="DV317" s="13"/>
      <c r="DW317" s="13"/>
      <c r="DX317" s="13"/>
      <c r="DY317" s="13"/>
      <c r="DZ317" s="13"/>
      <c r="EA317" s="13"/>
      <c r="EB317" s="20" t="s">
        <v>20</v>
      </c>
      <c r="EC317" s="20" t="s">
        <v>19</v>
      </c>
      <c r="ED317" s="20" t="s">
        <v>17</v>
      </c>
      <c r="EE317" s="20" t="s">
        <v>18</v>
      </c>
      <c r="EF317" s="20" t="s">
        <v>17</v>
      </c>
      <c r="EG317" s="20" t="s">
        <v>16</v>
      </c>
    </row>
    <row r="318" spans="7:139" ht="15.6" x14ac:dyDescent="0.45">
      <c r="I318" s="14" t="s">
        <v>68</v>
      </c>
      <c r="J318" s="42">
        <v>22.3</v>
      </c>
      <c r="K318" s="56">
        <v>1.8</v>
      </c>
      <c r="L318" s="56">
        <v>11.9</v>
      </c>
      <c r="M318" s="42">
        <v>12</v>
      </c>
      <c r="N318" s="42">
        <v>41</v>
      </c>
      <c r="Q318" s="42">
        <v>1</v>
      </c>
      <c r="R318" s="82" t="str">
        <f>I318</f>
        <v>Plinto_01</v>
      </c>
      <c r="S318" s="42">
        <v>28</v>
      </c>
      <c r="T318" s="42" t="s">
        <v>101</v>
      </c>
      <c r="U318" s="42">
        <v>-6886.95</v>
      </c>
      <c r="V318" s="42">
        <v>-14.09</v>
      </c>
      <c r="W318" s="42">
        <v>-4.1500000000000004</v>
      </c>
      <c r="X318" s="42">
        <v>0</v>
      </c>
      <c r="Y318" s="42">
        <v>123.1</v>
      </c>
      <c r="Z318" s="42">
        <v>42.06</v>
      </c>
      <c r="AB318" s="82" t="str">
        <f>T318</f>
        <v>Slv 1</v>
      </c>
      <c r="AC318" s="42" t="s">
        <v>14</v>
      </c>
      <c r="AF318" s="13" t="s">
        <v>3</v>
      </c>
      <c r="AG318" s="15" t="s">
        <v>11</v>
      </c>
      <c r="AH318" s="15" t="s">
        <v>8</v>
      </c>
      <c r="AI318" s="15" t="s">
        <v>7</v>
      </c>
      <c r="AJ318" s="15" t="s">
        <v>10</v>
      </c>
      <c r="AK318" s="15" t="s">
        <v>9</v>
      </c>
      <c r="AL318" s="15" t="s">
        <v>6</v>
      </c>
      <c r="AO318" s="36">
        <f t="shared" ref="AO318:AO329" si="594">DV318</f>
        <v>1</v>
      </c>
      <c r="AP318" s="35" t="str">
        <f t="shared" ref="AP318:AP329" si="595">DW318</f>
        <v>28_Slv 1</v>
      </c>
      <c r="AQ318" s="36">
        <f t="shared" ref="AQ318:AQ329" si="596">EB318</f>
        <v>8870.35</v>
      </c>
      <c r="AR318" s="36">
        <f t="shared" ref="AR318:AR329" si="597">EC318</f>
        <v>4.1500000000000004</v>
      </c>
      <c r="AS318" s="36">
        <f t="shared" ref="AS318:AS329" si="598">ED318</f>
        <v>130.57</v>
      </c>
      <c r="AT318" s="36">
        <f t="shared" ref="AT318:AT329" si="599">EE318</f>
        <v>14.09</v>
      </c>
      <c r="AU318" s="36">
        <f t="shared" ref="AU318:AU329" si="600">EF318</f>
        <v>-16.698</v>
      </c>
      <c r="AV318" s="36">
        <f t="shared" ref="AV318:AV329" si="601">EG318</f>
        <v>0</v>
      </c>
      <c r="AW318" s="43">
        <f>$J$337</f>
        <v>1</v>
      </c>
      <c r="BA318" s="7" t="str">
        <f t="shared" ref="BA318:BF318" si="602">I318</f>
        <v>Plinto_01</v>
      </c>
      <c r="BB318" s="7">
        <f t="shared" si="602"/>
        <v>22.3</v>
      </c>
      <c r="BC318" s="54">
        <f t="shared" si="602"/>
        <v>1.8</v>
      </c>
      <c r="BD318" s="54">
        <f t="shared" si="602"/>
        <v>11.9</v>
      </c>
      <c r="BE318" s="54">
        <f t="shared" si="602"/>
        <v>12</v>
      </c>
      <c r="BF318" s="55">
        <f t="shared" si="602"/>
        <v>41</v>
      </c>
      <c r="BG318" s="83">
        <f>BB318*BC318*BB313</f>
        <v>1003.5</v>
      </c>
      <c r="BI318" s="4">
        <v>1</v>
      </c>
      <c r="BJ318" s="8" t="str">
        <f t="shared" ref="BJ318:BJ329" si="603">_xlfn.CONCAT(BM318,"_",BN318)</f>
        <v>28_Slv 1</v>
      </c>
      <c r="BK318" s="11">
        <f t="shared" ref="BK318:BK329" si="604">Q318</f>
        <v>1</v>
      </c>
      <c r="BL318" s="11" t="str">
        <f t="shared" ref="BL318:BL329" si="605">R318</f>
        <v>Plinto_01</v>
      </c>
      <c r="BM318" s="11">
        <f t="shared" ref="BM318:BM329" si="606">S318</f>
        <v>28</v>
      </c>
      <c r="BN318" s="11" t="str">
        <f t="shared" ref="BN318:BN329" si="607">T318</f>
        <v>Slv 1</v>
      </c>
      <c r="BO318" s="11">
        <f t="shared" ref="BO318:BO329" si="608">U318</f>
        <v>-6886.95</v>
      </c>
      <c r="BP318" s="11">
        <f t="shared" ref="BP318:BP329" si="609">V318</f>
        <v>-14.09</v>
      </c>
      <c r="BQ318" s="11">
        <f t="shared" ref="BQ318:BQ329" si="610">W318</f>
        <v>-4.1500000000000004</v>
      </c>
      <c r="BR318" s="11">
        <f t="shared" ref="BR318:BR329" si="611">X318</f>
        <v>0</v>
      </c>
      <c r="BS318" s="11">
        <f t="shared" ref="BS318:BS329" si="612">Y318</f>
        <v>123.1</v>
      </c>
      <c r="BT318" s="11">
        <f t="shared" ref="BT318:BT329" si="613">Z318</f>
        <v>42.06</v>
      </c>
      <c r="BU318" s="10" t="str">
        <f t="shared" ref="BU318:BU329" si="614">INDEX($BX$12:$BX$203,MATCH(BN318,$BW$12:$BW$203,0),1)</f>
        <v>SLV</v>
      </c>
      <c r="BW318" s="7" t="str">
        <f t="shared" ref="BW318:BW329" si="615">AB318</f>
        <v>Slv 1</v>
      </c>
      <c r="BX318" s="7" t="str">
        <f t="shared" ref="BX318:BX329" si="616">AC318</f>
        <v>SLV</v>
      </c>
      <c r="CA318" s="9" t="s">
        <v>3</v>
      </c>
      <c r="CB318" s="4" t="str">
        <f t="shared" si="593"/>
        <v>Fz</v>
      </c>
      <c r="CC318" s="4" t="str">
        <f t="shared" si="593"/>
        <v>Fy</v>
      </c>
      <c r="CD318" s="4" t="str">
        <f t="shared" si="593"/>
        <v>Mxx</v>
      </c>
      <c r="CE318" s="4" t="str">
        <f t="shared" si="593"/>
        <v>Fx</v>
      </c>
      <c r="CF318" s="4" t="str">
        <f t="shared" si="593"/>
        <v>Myy</v>
      </c>
      <c r="CG318" s="4" t="str">
        <f t="shared" si="593"/>
        <v>Mzz</v>
      </c>
      <c r="CJ318" s="4">
        <f t="shared" ref="CJ318:CJ329" si="617">BI318</f>
        <v>1</v>
      </c>
      <c r="CK318" s="4" t="str">
        <f t="shared" ref="CK318:CK329" si="618">BJ318</f>
        <v>28_Slv 1</v>
      </c>
      <c r="CL318" s="4">
        <f t="shared" ref="CL318:CL329" si="619">BK318</f>
        <v>1</v>
      </c>
      <c r="CM318" s="4" t="str">
        <f t="shared" ref="CM318:CM329" si="620">BL318</f>
        <v>Plinto_01</v>
      </c>
      <c r="CN318" s="4">
        <f t="shared" ref="CN318:CN329" si="621">BM318</f>
        <v>28</v>
      </c>
      <c r="CO318" s="4" t="str">
        <f t="shared" ref="CO318:CO329" si="622">BN318</f>
        <v>Slv 1</v>
      </c>
      <c r="CP318" s="84">
        <f>INDEX(BO318:BT509,MATCH(CK318,BJ318:BJ509,0),MATCH(CK313,BO317:BT317,0))*CK312</f>
        <v>6886.95</v>
      </c>
      <c r="CQ318" s="84">
        <f>INDEX(BP318:BU509,MATCH(CL318,BK318:BK509,0),MATCH(CL313,BP317:BU317,0))*CL312</f>
        <v>4.1500000000000004</v>
      </c>
      <c r="CR318" s="84">
        <f>INDEX(BO318:BT509,MATCH(CK318,BJ318:$BJ509,0),MATCH(CM313,BO317:BT317,0))*CM312</f>
        <v>123.1</v>
      </c>
      <c r="CS318" s="84">
        <f>INDEX(BO318:BT509,MATCH(CK318,BJ318:BJ509,0),MATCH(CN313,BO317:BT317,0))*CN312</f>
        <v>14.09</v>
      </c>
      <c r="CT318" s="84">
        <f>INDEX(BO318:BT509,MATCH(CK318,BJ318:BJ509,0),MATCH(CO313,BO317:BT317,0))*CO312</f>
        <v>-42.06</v>
      </c>
      <c r="CU318" s="84">
        <f>INDEX(BO318:BT509,MATCH(CK318,BJ318:BJ509,0),MATCH(CP313,BO317:BT317,0))*CP312</f>
        <v>0</v>
      </c>
      <c r="CV318" s="4" t="str">
        <f t="shared" ref="CV318:CV329" si="623">BU318</f>
        <v>SLV</v>
      </c>
      <c r="CY318" s="4">
        <f t="shared" ref="CY318:CY329" si="624">CJ318</f>
        <v>1</v>
      </c>
      <c r="CZ318" s="4" t="str">
        <f t="shared" ref="CZ318:CZ329" si="625">CK318</f>
        <v>28_Slv 1</v>
      </c>
      <c r="DA318" s="4">
        <f t="shared" ref="DA318:DA329" si="626">CL318</f>
        <v>1</v>
      </c>
      <c r="DB318" s="4" t="str">
        <f t="shared" ref="DB318:DB329" si="627">CM318</f>
        <v>Plinto_01</v>
      </c>
      <c r="DC318" s="4">
        <f t="shared" ref="DC318:DC329" si="628">CN318</f>
        <v>28</v>
      </c>
      <c r="DD318" s="4" t="str">
        <f t="shared" ref="DD318:DD329" si="629">CO318</f>
        <v>Slv 1</v>
      </c>
      <c r="DE318" s="4">
        <f>BG318</f>
        <v>1003.5</v>
      </c>
      <c r="DF318" s="54">
        <f>BC318</f>
        <v>1.8</v>
      </c>
      <c r="DG318" s="54">
        <f>BD318</f>
        <v>11.9</v>
      </c>
      <c r="DH318" s="54">
        <f>BE318</f>
        <v>12</v>
      </c>
      <c r="DI318" s="54">
        <f>BF318</f>
        <v>41</v>
      </c>
      <c r="DJ318" s="85">
        <f>IF(DS318="SLU",BB327,BB328)</f>
        <v>1</v>
      </c>
      <c r="DK318" s="85">
        <f>IF(DS318="SLU",BB329,BB330)</f>
        <v>1</v>
      </c>
      <c r="DL318" s="85">
        <f>IF(DS318="SLU",BB331,BB332)</f>
        <v>1</v>
      </c>
      <c r="DM318" s="8">
        <f t="shared" ref="DM318:DM329" si="630">CP318+DJ318*DE318+DG318*DI318*DK318+DH318*DI318*DL318</f>
        <v>8870.35</v>
      </c>
      <c r="DN318" s="8">
        <f t="shared" ref="DN318:DN329" si="631">CQ318</f>
        <v>4.1500000000000004</v>
      </c>
      <c r="DO318" s="8">
        <f t="shared" ref="DO318:DO329" si="632">CR318+CQ318*DF318</f>
        <v>130.57</v>
      </c>
      <c r="DP318" s="8">
        <f t="shared" ref="DP318:DP329" si="633">CS318</f>
        <v>14.09</v>
      </c>
      <c r="DQ318" s="8">
        <f t="shared" ref="DQ318:DQ329" si="634">CT318+CS318*DF318</f>
        <v>-16.698</v>
      </c>
      <c r="DR318" s="8">
        <f t="shared" ref="DR318:DR329" si="635">CU318</f>
        <v>0</v>
      </c>
      <c r="DS318" s="4" t="str">
        <f t="shared" ref="DS318:DS329" si="636">CV318</f>
        <v>SLV</v>
      </c>
      <c r="DV318" s="4">
        <f t="shared" ref="DV318:DV329" si="637">CY318</f>
        <v>1</v>
      </c>
      <c r="DW318" s="4" t="str">
        <f t="shared" ref="DW318:DW329" si="638">CZ318</f>
        <v>28_Slv 1</v>
      </c>
      <c r="DX318" s="4">
        <f t="shared" ref="DX318:DX329" si="639">DA318</f>
        <v>1</v>
      </c>
      <c r="DY318" s="4" t="str">
        <f t="shared" ref="DY318:DY329" si="640">DB318</f>
        <v>Plinto_01</v>
      </c>
      <c r="DZ318" s="4">
        <f t="shared" ref="DZ318:DZ329" si="641">DC318</f>
        <v>28</v>
      </c>
      <c r="EA318" s="4" t="str">
        <f t="shared" ref="EA318:EA329" si="642">DD318</f>
        <v>Slv 1</v>
      </c>
      <c r="EB318" s="83">
        <f>DM318*BB333</f>
        <v>8870.35</v>
      </c>
      <c r="EC318" s="83">
        <f>DN318*BB333</f>
        <v>4.1500000000000004</v>
      </c>
      <c r="ED318" s="83">
        <f>DO318*BB333</f>
        <v>130.57</v>
      </c>
      <c r="EE318" s="83">
        <f>DP318*BB333</f>
        <v>14.09</v>
      </c>
      <c r="EF318" s="83">
        <f>DQ318*BB333</f>
        <v>-16.698</v>
      </c>
      <c r="EG318" s="83">
        <f>DR318*BB333</f>
        <v>0</v>
      </c>
    </row>
    <row r="319" spans="7:139" x14ac:dyDescent="0.45">
      <c r="Q319" s="42">
        <v>2</v>
      </c>
      <c r="R319" s="82" t="str">
        <f>I318</f>
        <v>Plinto_01</v>
      </c>
      <c r="S319" s="42">
        <v>28</v>
      </c>
      <c r="T319" s="42" t="s">
        <v>102</v>
      </c>
      <c r="U319" s="42">
        <v>-11767.56</v>
      </c>
      <c r="V319" s="42">
        <v>-0.01</v>
      </c>
      <c r="W319" s="42">
        <v>-0.35</v>
      </c>
      <c r="X319" s="42">
        <v>0</v>
      </c>
      <c r="Y319" s="42">
        <v>2.76</v>
      </c>
      <c r="Z319" s="42">
        <v>0.2</v>
      </c>
      <c r="AB319" s="82" t="str">
        <f t="shared" ref="AB319:AB329" si="643">T319</f>
        <v>SLU-Neve-v(+x)</v>
      </c>
      <c r="AC319" s="42" t="s">
        <v>4</v>
      </c>
      <c r="AO319" s="36">
        <f t="shared" si="594"/>
        <v>2</v>
      </c>
      <c r="AP319" s="35" t="str">
        <f t="shared" si="595"/>
        <v>28_SLU-Neve-v(+x)</v>
      </c>
      <c r="AQ319" s="36">
        <f t="shared" si="596"/>
        <v>14444.38</v>
      </c>
      <c r="AR319" s="36">
        <f t="shared" si="597"/>
        <v>0.35</v>
      </c>
      <c r="AS319" s="36">
        <f t="shared" si="598"/>
        <v>3.3899999999999997</v>
      </c>
      <c r="AT319" s="36">
        <f t="shared" si="599"/>
        <v>0.01</v>
      </c>
      <c r="AU319" s="36">
        <f t="shared" si="600"/>
        <v>-0.182</v>
      </c>
      <c r="AV319" s="36">
        <f t="shared" si="601"/>
        <v>0</v>
      </c>
      <c r="AW319" s="43">
        <f t="shared" ref="AW319:AW329" si="644">$J$337</f>
        <v>1</v>
      </c>
      <c r="BI319" s="4">
        <f t="shared" ref="BI319:BI329" si="645">BI318+1</f>
        <v>2</v>
      </c>
      <c r="BJ319" s="8" t="str">
        <f t="shared" si="603"/>
        <v>28_SLU-Neve-v(+x)</v>
      </c>
      <c r="BK319" s="11">
        <f t="shared" si="604"/>
        <v>2</v>
      </c>
      <c r="BL319" s="11" t="str">
        <f t="shared" si="605"/>
        <v>Plinto_01</v>
      </c>
      <c r="BM319" s="11">
        <f t="shared" si="606"/>
        <v>28</v>
      </c>
      <c r="BN319" s="11" t="str">
        <f t="shared" si="607"/>
        <v>SLU-Neve-v(+x)</v>
      </c>
      <c r="BO319" s="11">
        <f t="shared" si="608"/>
        <v>-11767.56</v>
      </c>
      <c r="BP319" s="11">
        <f t="shared" si="609"/>
        <v>-0.01</v>
      </c>
      <c r="BQ319" s="11">
        <f t="shared" si="610"/>
        <v>-0.35</v>
      </c>
      <c r="BR319" s="11">
        <f t="shared" si="611"/>
        <v>0</v>
      </c>
      <c r="BS319" s="11">
        <f t="shared" si="612"/>
        <v>2.76</v>
      </c>
      <c r="BT319" s="11">
        <f t="shared" si="613"/>
        <v>0.2</v>
      </c>
      <c r="BU319" s="10" t="str">
        <f t="shared" si="614"/>
        <v>SLU</v>
      </c>
      <c r="BW319" s="7" t="str">
        <f t="shared" si="615"/>
        <v>SLU-Neve-v(+x)</v>
      </c>
      <c r="BX319" s="7" t="str">
        <f t="shared" si="616"/>
        <v>SLU</v>
      </c>
      <c r="CJ319" s="4">
        <f t="shared" si="617"/>
        <v>2</v>
      </c>
      <c r="CK319" s="4" t="str">
        <f t="shared" si="618"/>
        <v>28_SLU-Neve-v(+x)</v>
      </c>
      <c r="CL319" s="4">
        <f t="shared" si="619"/>
        <v>2</v>
      </c>
      <c r="CM319" s="4" t="str">
        <f t="shared" si="620"/>
        <v>Plinto_01</v>
      </c>
      <c r="CN319" s="4">
        <f t="shared" si="621"/>
        <v>28</v>
      </c>
      <c r="CO319" s="4" t="str">
        <f t="shared" si="622"/>
        <v>SLU-Neve-v(+x)</v>
      </c>
      <c r="CP319" s="84">
        <f>INDEX(BO318:BT509,MATCH(CK319,BJ318:BJ509,0),MATCH(CK313,BO317:BT317,0))*CK312</f>
        <v>11767.56</v>
      </c>
      <c r="CQ319" s="84">
        <f>INDEX(BP318:BU509,MATCH(CL319,BK318:BK509,0),MATCH(CL313,BP317:BU317,0))*CL312</f>
        <v>0.35</v>
      </c>
      <c r="CR319" s="84">
        <f>INDEX(BO318:BT509,MATCH(CK319,BJ318:$BJ509,0),MATCH(CM313,BO317:BT317,0))*CM312</f>
        <v>2.76</v>
      </c>
      <c r="CS319" s="84">
        <f>INDEX(BO318:BT509,MATCH(CK319,BJ318:BJ509,0),MATCH(CN313,BO317:BT317,0))*CN312</f>
        <v>0.01</v>
      </c>
      <c r="CT319" s="84">
        <f>INDEX(BO318:BT509,MATCH(CK319,BJ318:BJ509,0),MATCH(CO313,BO317:BT317,0))*CO312</f>
        <v>-0.2</v>
      </c>
      <c r="CU319" s="84">
        <f>INDEX(BO318:BT509,MATCH(CK319,BJ318:BJ509,0),MATCH(CP313,BO317:BT317,0))*CP312</f>
        <v>0</v>
      </c>
      <c r="CV319" s="4" t="str">
        <f t="shared" si="623"/>
        <v>SLU</v>
      </c>
      <c r="CY319" s="4">
        <f t="shared" si="624"/>
        <v>2</v>
      </c>
      <c r="CZ319" s="4" t="str">
        <f t="shared" si="625"/>
        <v>28_SLU-Neve-v(+x)</v>
      </c>
      <c r="DA319" s="4">
        <f t="shared" si="626"/>
        <v>2</v>
      </c>
      <c r="DB319" s="4" t="str">
        <f t="shared" si="627"/>
        <v>Plinto_01</v>
      </c>
      <c r="DC319" s="4">
        <f t="shared" si="628"/>
        <v>28</v>
      </c>
      <c r="DD319" s="4" t="str">
        <f t="shared" si="629"/>
        <v>SLU-Neve-v(+x)</v>
      </c>
      <c r="DE319" s="4">
        <f>BG318</f>
        <v>1003.5</v>
      </c>
      <c r="DF319" s="54">
        <f>BC318</f>
        <v>1.8</v>
      </c>
      <c r="DG319" s="54">
        <f>BD318</f>
        <v>11.9</v>
      </c>
      <c r="DH319" s="54">
        <f>BE318</f>
        <v>12</v>
      </c>
      <c r="DI319" s="54">
        <f>BF318</f>
        <v>41</v>
      </c>
      <c r="DJ319" s="85">
        <f>IF(DS319="SLU",BB327,BB328)</f>
        <v>1.3</v>
      </c>
      <c r="DK319" s="85">
        <f>IF(DS319="SLU",BB329,BB330)</f>
        <v>1.3</v>
      </c>
      <c r="DL319" s="85">
        <f>IF(DS319="SLU",BB331,BB332)</f>
        <v>1.5</v>
      </c>
      <c r="DM319" s="8">
        <f t="shared" si="630"/>
        <v>14444.38</v>
      </c>
      <c r="DN319" s="8">
        <f t="shared" si="631"/>
        <v>0.35</v>
      </c>
      <c r="DO319" s="8">
        <f t="shared" si="632"/>
        <v>3.3899999999999997</v>
      </c>
      <c r="DP319" s="8">
        <f t="shared" si="633"/>
        <v>0.01</v>
      </c>
      <c r="DQ319" s="8">
        <f t="shared" si="634"/>
        <v>-0.182</v>
      </c>
      <c r="DR319" s="8">
        <f t="shared" si="635"/>
        <v>0</v>
      </c>
      <c r="DS319" s="4" t="str">
        <f t="shared" si="636"/>
        <v>SLU</v>
      </c>
      <c r="DV319" s="4">
        <f t="shared" si="637"/>
        <v>2</v>
      </c>
      <c r="DW319" s="4" t="str">
        <f t="shared" si="638"/>
        <v>28_SLU-Neve-v(+x)</v>
      </c>
      <c r="DX319" s="4">
        <f t="shared" si="639"/>
        <v>2</v>
      </c>
      <c r="DY319" s="4" t="str">
        <f t="shared" si="640"/>
        <v>Plinto_01</v>
      </c>
      <c r="DZ319" s="4">
        <f t="shared" si="641"/>
        <v>28</v>
      </c>
      <c r="EA319" s="4" t="str">
        <f t="shared" si="642"/>
        <v>SLU-Neve-v(+x)</v>
      </c>
      <c r="EB319" s="83">
        <f>DM319*BB333</f>
        <v>14444.38</v>
      </c>
      <c r="EC319" s="83">
        <f>DN319*BB333</f>
        <v>0.35</v>
      </c>
      <c r="ED319" s="83">
        <f>DO319*BB333</f>
        <v>3.3899999999999997</v>
      </c>
      <c r="EE319" s="83">
        <f>DP319*BB333</f>
        <v>0.01</v>
      </c>
      <c r="EF319" s="83">
        <f>DQ319*BB333</f>
        <v>-0.182</v>
      </c>
      <c r="EG319" s="83">
        <f>DR319*BB333</f>
        <v>0</v>
      </c>
    </row>
    <row r="320" spans="7:139" x14ac:dyDescent="0.45">
      <c r="Q320" s="42">
        <v>3</v>
      </c>
      <c r="R320" s="82" t="str">
        <f>I318</f>
        <v>Plinto_01</v>
      </c>
      <c r="S320" s="42">
        <v>28</v>
      </c>
      <c r="T320" s="42" t="s">
        <v>100</v>
      </c>
      <c r="U320" s="42">
        <v>-6886.95</v>
      </c>
      <c r="V320" s="42">
        <v>14.09</v>
      </c>
      <c r="W320" s="42">
        <v>4.1399999999999997</v>
      </c>
      <c r="X320" s="42">
        <v>0</v>
      </c>
      <c r="Y320" s="42">
        <v>-123.11</v>
      </c>
      <c r="Z320" s="42">
        <v>-41.65</v>
      </c>
      <c r="AB320" s="82" t="str">
        <f t="shared" si="643"/>
        <v>Slv 17</v>
      </c>
      <c r="AC320" s="42" t="s">
        <v>14</v>
      </c>
      <c r="AF320" s="17" t="s">
        <v>170</v>
      </c>
      <c r="AO320" s="36">
        <f t="shared" si="594"/>
        <v>3</v>
      </c>
      <c r="AP320" s="35" t="str">
        <f t="shared" si="595"/>
        <v>28_Slv 17</v>
      </c>
      <c r="AQ320" s="36">
        <f t="shared" si="596"/>
        <v>8870.35</v>
      </c>
      <c r="AR320" s="36">
        <f t="shared" si="597"/>
        <v>-4.1399999999999997</v>
      </c>
      <c r="AS320" s="36">
        <f t="shared" si="598"/>
        <v>-130.56200000000001</v>
      </c>
      <c r="AT320" s="36">
        <f t="shared" si="599"/>
        <v>-14.09</v>
      </c>
      <c r="AU320" s="36">
        <f t="shared" si="600"/>
        <v>16.287999999999997</v>
      </c>
      <c r="AV320" s="36">
        <f t="shared" si="601"/>
        <v>0</v>
      </c>
      <c r="AW320" s="43">
        <f t="shared" si="644"/>
        <v>1</v>
      </c>
      <c r="BI320" s="4">
        <f t="shared" si="645"/>
        <v>3</v>
      </c>
      <c r="BJ320" s="8" t="str">
        <f t="shared" si="603"/>
        <v>28_Slv 17</v>
      </c>
      <c r="BK320" s="11">
        <f t="shared" si="604"/>
        <v>3</v>
      </c>
      <c r="BL320" s="11" t="str">
        <f t="shared" si="605"/>
        <v>Plinto_01</v>
      </c>
      <c r="BM320" s="11">
        <f t="shared" si="606"/>
        <v>28</v>
      </c>
      <c r="BN320" s="11" t="str">
        <f t="shared" si="607"/>
        <v>Slv 17</v>
      </c>
      <c r="BO320" s="11">
        <f t="shared" si="608"/>
        <v>-6886.95</v>
      </c>
      <c r="BP320" s="11">
        <f t="shared" si="609"/>
        <v>14.09</v>
      </c>
      <c r="BQ320" s="11">
        <f t="shared" si="610"/>
        <v>4.1399999999999997</v>
      </c>
      <c r="BR320" s="11">
        <f t="shared" si="611"/>
        <v>0</v>
      </c>
      <c r="BS320" s="11">
        <f t="shared" si="612"/>
        <v>-123.11</v>
      </c>
      <c r="BT320" s="11">
        <f t="shared" si="613"/>
        <v>-41.65</v>
      </c>
      <c r="BU320" s="10" t="str">
        <f t="shared" si="614"/>
        <v>SLV</v>
      </c>
      <c r="BW320" s="7" t="str">
        <f t="shared" si="615"/>
        <v>Slv 17</v>
      </c>
      <c r="BX320" s="7" t="str">
        <f t="shared" si="616"/>
        <v>SLV</v>
      </c>
      <c r="CA320" s="17" t="s">
        <v>170</v>
      </c>
      <c r="CJ320" s="4">
        <f t="shared" si="617"/>
        <v>3</v>
      </c>
      <c r="CK320" s="4" t="str">
        <f t="shared" si="618"/>
        <v>28_Slv 17</v>
      </c>
      <c r="CL320" s="4">
        <f t="shared" si="619"/>
        <v>3</v>
      </c>
      <c r="CM320" s="4" t="str">
        <f t="shared" si="620"/>
        <v>Plinto_01</v>
      </c>
      <c r="CN320" s="4">
        <f t="shared" si="621"/>
        <v>28</v>
      </c>
      <c r="CO320" s="4" t="str">
        <f t="shared" si="622"/>
        <v>Slv 17</v>
      </c>
      <c r="CP320" s="84">
        <f>INDEX(BO318:BT509,MATCH(CK320,BJ318:BJ509,0),MATCH(CK313,BO317:BT317,0))*CK312</f>
        <v>6886.95</v>
      </c>
      <c r="CQ320" s="84">
        <f>INDEX(BP318:BU509,MATCH(CL320,BK318:BK509,0),MATCH(CL313,BP317:BU317,0))*CL312</f>
        <v>-4.1399999999999997</v>
      </c>
      <c r="CR320" s="84">
        <f>INDEX(BO318:BT509,MATCH(CK320,BJ318:$BJ509,0),MATCH(CM313,BO317:BT317,0))*CM312</f>
        <v>-123.11</v>
      </c>
      <c r="CS320" s="84">
        <f>INDEX(BO318:BT509,MATCH(CK320,BJ318:BJ509,0),MATCH(CN313,BO317:BT317,0))*CN312</f>
        <v>-14.09</v>
      </c>
      <c r="CT320" s="84">
        <f>INDEX(BO318:BT509,MATCH(CK320,BJ318:BJ509,0),MATCH(CO313,BO317:BT317,0))*CO312</f>
        <v>41.65</v>
      </c>
      <c r="CU320" s="84">
        <f>INDEX(BO318:BT509,MATCH(CK320,BJ318:BJ509,0),MATCH(CP313,BO317:BT317,0))*CP312</f>
        <v>0</v>
      </c>
      <c r="CV320" s="4" t="str">
        <f t="shared" si="623"/>
        <v>SLV</v>
      </c>
      <c r="CY320" s="4">
        <f t="shared" si="624"/>
        <v>3</v>
      </c>
      <c r="CZ320" s="4" t="str">
        <f t="shared" si="625"/>
        <v>28_Slv 17</v>
      </c>
      <c r="DA320" s="4">
        <f t="shared" si="626"/>
        <v>3</v>
      </c>
      <c r="DB320" s="4" t="str">
        <f t="shared" si="627"/>
        <v>Plinto_01</v>
      </c>
      <c r="DC320" s="4">
        <f t="shared" si="628"/>
        <v>28</v>
      </c>
      <c r="DD320" s="4" t="str">
        <f t="shared" si="629"/>
        <v>Slv 17</v>
      </c>
      <c r="DE320" s="4">
        <f>BG318</f>
        <v>1003.5</v>
      </c>
      <c r="DF320" s="54">
        <f>BC318</f>
        <v>1.8</v>
      </c>
      <c r="DG320" s="54">
        <f>BD318</f>
        <v>11.9</v>
      </c>
      <c r="DH320" s="54">
        <f>BE318</f>
        <v>12</v>
      </c>
      <c r="DI320" s="54">
        <f>BF318</f>
        <v>41</v>
      </c>
      <c r="DJ320" s="85">
        <f>IF(DS320="SLU",BB327,BB328)</f>
        <v>1</v>
      </c>
      <c r="DK320" s="85">
        <f>IF(DS320="SLU",BB329,BB330)</f>
        <v>1</v>
      </c>
      <c r="DL320" s="85">
        <f>IF(DS320="SLU",BB331,BB332)</f>
        <v>1</v>
      </c>
      <c r="DM320" s="8">
        <f t="shared" si="630"/>
        <v>8870.35</v>
      </c>
      <c r="DN320" s="8">
        <f t="shared" si="631"/>
        <v>-4.1399999999999997</v>
      </c>
      <c r="DO320" s="8">
        <f t="shared" si="632"/>
        <v>-130.56200000000001</v>
      </c>
      <c r="DP320" s="8">
        <f t="shared" si="633"/>
        <v>-14.09</v>
      </c>
      <c r="DQ320" s="8">
        <f t="shared" si="634"/>
        <v>16.287999999999997</v>
      </c>
      <c r="DR320" s="8">
        <f t="shared" si="635"/>
        <v>0</v>
      </c>
      <c r="DS320" s="4" t="str">
        <f t="shared" si="636"/>
        <v>SLV</v>
      </c>
      <c r="DV320" s="4">
        <f t="shared" si="637"/>
        <v>3</v>
      </c>
      <c r="DW320" s="4" t="str">
        <f t="shared" si="638"/>
        <v>28_Slv 17</v>
      </c>
      <c r="DX320" s="4">
        <f t="shared" si="639"/>
        <v>3</v>
      </c>
      <c r="DY320" s="4" t="str">
        <f t="shared" si="640"/>
        <v>Plinto_01</v>
      </c>
      <c r="DZ320" s="4">
        <f t="shared" si="641"/>
        <v>28</v>
      </c>
      <c r="EA320" s="4" t="str">
        <f t="shared" si="642"/>
        <v>Slv 17</v>
      </c>
      <c r="EB320" s="83">
        <f>DM320*BB333</f>
        <v>8870.35</v>
      </c>
      <c r="EC320" s="83">
        <f>DN320*BB333</f>
        <v>-4.1399999999999997</v>
      </c>
      <c r="ED320" s="83">
        <f>DO320*BB333</f>
        <v>-130.56200000000001</v>
      </c>
      <c r="EE320" s="83">
        <f>DP320*BB333</f>
        <v>-14.09</v>
      </c>
      <c r="EF320" s="83">
        <f>DQ320*BB333</f>
        <v>16.287999999999997</v>
      </c>
      <c r="EG320" s="83">
        <f>DR320*BB333</f>
        <v>0</v>
      </c>
    </row>
    <row r="321" spans="9:137" ht="15.6" x14ac:dyDescent="0.45">
      <c r="Q321" s="42">
        <v>4</v>
      </c>
      <c r="R321" s="82" t="str">
        <f>I318</f>
        <v>Plinto_01</v>
      </c>
      <c r="S321" s="42">
        <v>28</v>
      </c>
      <c r="T321" s="42" t="s">
        <v>101</v>
      </c>
      <c r="U321" s="42">
        <v>-6886.95</v>
      </c>
      <c r="V321" s="42">
        <v>-14.09</v>
      </c>
      <c r="W321" s="42">
        <v>-4.1500000000000004</v>
      </c>
      <c r="X321" s="42">
        <v>0</v>
      </c>
      <c r="Y321" s="42">
        <v>123.1</v>
      </c>
      <c r="Z321" s="42">
        <v>42.06</v>
      </c>
      <c r="AB321" s="82" t="str">
        <f t="shared" si="643"/>
        <v>Slv 1</v>
      </c>
      <c r="AC321" s="42" t="s">
        <v>14</v>
      </c>
      <c r="AF321" s="13" t="s">
        <v>12</v>
      </c>
      <c r="AG321" s="16" t="s">
        <v>11</v>
      </c>
      <c r="AH321" s="16" t="s">
        <v>10</v>
      </c>
      <c r="AI321" s="16" t="s">
        <v>9</v>
      </c>
      <c r="AJ321" s="16" t="s">
        <v>8</v>
      </c>
      <c r="AK321" s="16" t="s">
        <v>7</v>
      </c>
      <c r="AL321" s="16" t="s">
        <v>6</v>
      </c>
      <c r="AO321" s="36">
        <f t="shared" si="594"/>
        <v>4</v>
      </c>
      <c r="AP321" s="35" t="str">
        <f t="shared" si="595"/>
        <v>28_Slv 1</v>
      </c>
      <c r="AQ321" s="36">
        <f t="shared" si="596"/>
        <v>8870.35</v>
      </c>
      <c r="AR321" s="36">
        <f t="shared" si="597"/>
        <v>4.1500000000000004</v>
      </c>
      <c r="AS321" s="36">
        <f t="shared" si="598"/>
        <v>130.57</v>
      </c>
      <c r="AT321" s="36">
        <f t="shared" si="599"/>
        <v>14.09</v>
      </c>
      <c r="AU321" s="36">
        <f t="shared" si="600"/>
        <v>-16.698</v>
      </c>
      <c r="AV321" s="36">
        <f t="shared" si="601"/>
        <v>0</v>
      </c>
      <c r="AW321" s="43">
        <f t="shared" si="644"/>
        <v>1</v>
      </c>
      <c r="BI321" s="4">
        <f t="shared" si="645"/>
        <v>4</v>
      </c>
      <c r="BJ321" s="8" t="str">
        <f t="shared" si="603"/>
        <v>28_Slv 1</v>
      </c>
      <c r="BK321" s="11">
        <f t="shared" si="604"/>
        <v>4</v>
      </c>
      <c r="BL321" s="11" t="str">
        <f t="shared" si="605"/>
        <v>Plinto_01</v>
      </c>
      <c r="BM321" s="11">
        <f t="shared" si="606"/>
        <v>28</v>
      </c>
      <c r="BN321" s="11" t="str">
        <f t="shared" si="607"/>
        <v>Slv 1</v>
      </c>
      <c r="BO321" s="11">
        <f t="shared" si="608"/>
        <v>-6886.95</v>
      </c>
      <c r="BP321" s="11">
        <f t="shared" si="609"/>
        <v>-14.09</v>
      </c>
      <c r="BQ321" s="11">
        <f t="shared" si="610"/>
        <v>-4.1500000000000004</v>
      </c>
      <c r="BR321" s="11">
        <f t="shared" si="611"/>
        <v>0</v>
      </c>
      <c r="BS321" s="11">
        <f t="shared" si="612"/>
        <v>123.1</v>
      </c>
      <c r="BT321" s="11">
        <f t="shared" si="613"/>
        <v>42.06</v>
      </c>
      <c r="BU321" s="10" t="str">
        <f t="shared" si="614"/>
        <v>SLV</v>
      </c>
      <c r="BW321" s="7" t="str">
        <f t="shared" si="615"/>
        <v>Slv 1</v>
      </c>
      <c r="BX321" s="7" t="str">
        <f t="shared" si="616"/>
        <v>SLV</v>
      </c>
      <c r="CA321" s="9" t="s">
        <v>12</v>
      </c>
      <c r="CB321" s="16" t="s">
        <v>11</v>
      </c>
      <c r="CC321" s="16" t="s">
        <v>10</v>
      </c>
      <c r="CD321" s="16" t="s">
        <v>9</v>
      </c>
      <c r="CE321" s="16" t="s">
        <v>8</v>
      </c>
      <c r="CF321" s="16" t="s">
        <v>7</v>
      </c>
      <c r="CG321" s="16" t="s">
        <v>6</v>
      </c>
      <c r="CJ321" s="4">
        <f t="shared" si="617"/>
        <v>4</v>
      </c>
      <c r="CK321" s="4" t="str">
        <f t="shared" si="618"/>
        <v>28_Slv 1</v>
      </c>
      <c r="CL321" s="4">
        <f t="shared" si="619"/>
        <v>4</v>
      </c>
      <c r="CM321" s="4" t="str">
        <f t="shared" si="620"/>
        <v>Plinto_01</v>
      </c>
      <c r="CN321" s="4">
        <f t="shared" si="621"/>
        <v>28</v>
      </c>
      <c r="CO321" s="4" t="str">
        <f t="shared" si="622"/>
        <v>Slv 1</v>
      </c>
      <c r="CP321" s="84">
        <f>INDEX(BO318:BT509,MATCH(CK321,BJ318:BJ509,0),MATCH(CK313,BO317:BT317,0))*CK312</f>
        <v>6886.95</v>
      </c>
      <c r="CQ321" s="84">
        <f>INDEX(BP318:BU509,MATCH(CL321,BK318:BK509,0),MATCH(CL313,BP317:BU317,0))*CL312</f>
        <v>4.1500000000000004</v>
      </c>
      <c r="CR321" s="84">
        <f>INDEX(BO318:BT509,MATCH(CK321,BJ318:$BJ509,0),MATCH(CM313,BO317:BT317,0))*CM312</f>
        <v>123.1</v>
      </c>
      <c r="CS321" s="84">
        <f>INDEX(BO318:BT509,MATCH(CK321,BJ318:BJ509,0),MATCH(CN313,BO317:BT317,0))*CN312</f>
        <v>14.09</v>
      </c>
      <c r="CT321" s="84">
        <f>INDEX(BO318:BT509,MATCH(CK321,BJ318:BJ509,0),MATCH(CO313,BO317:BT317,0))*CO312</f>
        <v>-42.06</v>
      </c>
      <c r="CU321" s="84">
        <f>INDEX(BO318:BT509,MATCH(CK321,BJ318:BJ509,0),MATCH(CP313,BO317:BT317,0))*CP312</f>
        <v>0</v>
      </c>
      <c r="CV321" s="4" t="str">
        <f t="shared" si="623"/>
        <v>SLV</v>
      </c>
      <c r="CY321" s="4">
        <f t="shared" si="624"/>
        <v>4</v>
      </c>
      <c r="CZ321" s="4" t="str">
        <f t="shared" si="625"/>
        <v>28_Slv 1</v>
      </c>
      <c r="DA321" s="4">
        <f t="shared" si="626"/>
        <v>4</v>
      </c>
      <c r="DB321" s="4" t="str">
        <f t="shared" si="627"/>
        <v>Plinto_01</v>
      </c>
      <c r="DC321" s="4">
        <f t="shared" si="628"/>
        <v>28</v>
      </c>
      <c r="DD321" s="4" t="str">
        <f t="shared" si="629"/>
        <v>Slv 1</v>
      </c>
      <c r="DE321" s="4">
        <f>BG318</f>
        <v>1003.5</v>
      </c>
      <c r="DF321" s="54">
        <f>BC318</f>
        <v>1.8</v>
      </c>
      <c r="DG321" s="54">
        <f>BD318</f>
        <v>11.9</v>
      </c>
      <c r="DH321" s="54">
        <f>BE318</f>
        <v>12</v>
      </c>
      <c r="DI321" s="54">
        <f>BF318</f>
        <v>41</v>
      </c>
      <c r="DJ321" s="85">
        <f>IF(DS321="SLU",BB327,BB328)</f>
        <v>1</v>
      </c>
      <c r="DK321" s="85">
        <f>IF(DS321="SLU",BB329,BB330)</f>
        <v>1</v>
      </c>
      <c r="DL321" s="85">
        <f>IF(DS321="SLU",BB331,BB332)</f>
        <v>1</v>
      </c>
      <c r="DM321" s="8">
        <f t="shared" si="630"/>
        <v>8870.35</v>
      </c>
      <c r="DN321" s="8">
        <f t="shared" si="631"/>
        <v>4.1500000000000004</v>
      </c>
      <c r="DO321" s="8">
        <f t="shared" si="632"/>
        <v>130.57</v>
      </c>
      <c r="DP321" s="8">
        <f t="shared" si="633"/>
        <v>14.09</v>
      </c>
      <c r="DQ321" s="8">
        <f t="shared" si="634"/>
        <v>-16.698</v>
      </c>
      <c r="DR321" s="8">
        <f t="shared" si="635"/>
        <v>0</v>
      </c>
      <c r="DS321" s="4" t="str">
        <f t="shared" si="636"/>
        <v>SLV</v>
      </c>
      <c r="DV321" s="4">
        <f t="shared" si="637"/>
        <v>4</v>
      </c>
      <c r="DW321" s="4" t="str">
        <f t="shared" si="638"/>
        <v>28_Slv 1</v>
      </c>
      <c r="DX321" s="4">
        <f t="shared" si="639"/>
        <v>4</v>
      </c>
      <c r="DY321" s="4" t="str">
        <f t="shared" si="640"/>
        <v>Plinto_01</v>
      </c>
      <c r="DZ321" s="4">
        <f t="shared" si="641"/>
        <v>28</v>
      </c>
      <c r="EA321" s="4" t="str">
        <f t="shared" si="642"/>
        <v>Slv 1</v>
      </c>
      <c r="EB321" s="83">
        <f>DM321*BB333</f>
        <v>8870.35</v>
      </c>
      <c r="EC321" s="83">
        <f>DN321*BB333</f>
        <v>4.1500000000000004</v>
      </c>
      <c r="ED321" s="83">
        <f>DO321*BB333</f>
        <v>130.57</v>
      </c>
      <c r="EE321" s="83">
        <f>DP321*BB333</f>
        <v>14.09</v>
      </c>
      <c r="EF321" s="83">
        <f>DQ321*BB333</f>
        <v>-16.698</v>
      </c>
      <c r="EG321" s="83">
        <f>DR321*BB333</f>
        <v>0</v>
      </c>
    </row>
    <row r="322" spans="9:137" ht="15.6" x14ac:dyDescent="0.45">
      <c r="Q322" s="42">
        <v>5</v>
      </c>
      <c r="R322" s="82" t="str">
        <f>I318</f>
        <v>Plinto_01</v>
      </c>
      <c r="S322" s="42">
        <v>28</v>
      </c>
      <c r="T322" s="42" t="s">
        <v>100</v>
      </c>
      <c r="U322" s="42">
        <v>-6886.95</v>
      </c>
      <c r="V322" s="42">
        <v>14.09</v>
      </c>
      <c r="W322" s="42">
        <v>4.1399999999999997</v>
      </c>
      <c r="X322" s="42">
        <v>0</v>
      </c>
      <c r="Y322" s="42">
        <v>-123.11</v>
      </c>
      <c r="Z322" s="42">
        <v>-41.65</v>
      </c>
      <c r="AB322" s="82" t="str">
        <f t="shared" si="643"/>
        <v>Slv 17</v>
      </c>
      <c r="AC322" s="42" t="s">
        <v>14</v>
      </c>
      <c r="AF322" s="13"/>
      <c r="AG322" s="15">
        <v>-1</v>
      </c>
      <c r="AH322" s="15">
        <v>-1</v>
      </c>
      <c r="AI322" s="15">
        <v>1</v>
      </c>
      <c r="AJ322" s="15">
        <v>-1</v>
      </c>
      <c r="AK322" s="15">
        <v>-1</v>
      </c>
      <c r="AL322" s="15">
        <v>-1</v>
      </c>
      <c r="AO322" s="36">
        <f t="shared" si="594"/>
        <v>5</v>
      </c>
      <c r="AP322" s="35" t="str">
        <f t="shared" si="595"/>
        <v>28_Slv 17</v>
      </c>
      <c r="AQ322" s="36">
        <f t="shared" si="596"/>
        <v>8870.35</v>
      </c>
      <c r="AR322" s="36">
        <f t="shared" si="597"/>
        <v>-4.1399999999999997</v>
      </c>
      <c r="AS322" s="36">
        <f t="shared" si="598"/>
        <v>-130.56200000000001</v>
      </c>
      <c r="AT322" s="36">
        <f t="shared" si="599"/>
        <v>-14.09</v>
      </c>
      <c r="AU322" s="36">
        <f t="shared" si="600"/>
        <v>16.287999999999997</v>
      </c>
      <c r="AV322" s="36">
        <f t="shared" si="601"/>
        <v>0</v>
      </c>
      <c r="AW322" s="43">
        <f t="shared" si="644"/>
        <v>1</v>
      </c>
      <c r="BI322" s="4">
        <f t="shared" si="645"/>
        <v>5</v>
      </c>
      <c r="BJ322" s="8" t="str">
        <f t="shared" si="603"/>
        <v>28_Slv 17</v>
      </c>
      <c r="BK322" s="11">
        <f t="shared" si="604"/>
        <v>5</v>
      </c>
      <c r="BL322" s="11" t="str">
        <f t="shared" si="605"/>
        <v>Plinto_01</v>
      </c>
      <c r="BM322" s="11">
        <f t="shared" si="606"/>
        <v>28</v>
      </c>
      <c r="BN322" s="11" t="str">
        <f t="shared" si="607"/>
        <v>Slv 17</v>
      </c>
      <c r="BO322" s="11">
        <f t="shared" si="608"/>
        <v>-6886.95</v>
      </c>
      <c r="BP322" s="11">
        <f t="shared" si="609"/>
        <v>14.09</v>
      </c>
      <c r="BQ322" s="11">
        <f t="shared" si="610"/>
        <v>4.1399999999999997</v>
      </c>
      <c r="BR322" s="11">
        <f t="shared" si="611"/>
        <v>0</v>
      </c>
      <c r="BS322" s="11">
        <f t="shared" si="612"/>
        <v>-123.11</v>
      </c>
      <c r="BT322" s="11">
        <f t="shared" si="613"/>
        <v>-41.65</v>
      </c>
      <c r="BU322" s="10" t="str">
        <f t="shared" si="614"/>
        <v>SLV</v>
      </c>
      <c r="BW322" s="7" t="str">
        <f t="shared" si="615"/>
        <v>Slv 17</v>
      </c>
      <c r="BX322" s="7" t="str">
        <f t="shared" si="616"/>
        <v>SLV</v>
      </c>
      <c r="CA322" s="9"/>
      <c r="CB322" s="4">
        <f t="shared" ref="CB322:CG323" si="646">AG322</f>
        <v>-1</v>
      </c>
      <c r="CC322" s="4">
        <f t="shared" si="646"/>
        <v>-1</v>
      </c>
      <c r="CD322" s="4">
        <f t="shared" si="646"/>
        <v>1</v>
      </c>
      <c r="CE322" s="4">
        <f t="shared" si="646"/>
        <v>-1</v>
      </c>
      <c r="CF322" s="4">
        <f t="shared" si="646"/>
        <v>-1</v>
      </c>
      <c r="CG322" s="4">
        <f t="shared" si="646"/>
        <v>-1</v>
      </c>
      <c r="CJ322" s="4">
        <f t="shared" si="617"/>
        <v>5</v>
      </c>
      <c r="CK322" s="4" t="str">
        <f t="shared" si="618"/>
        <v>28_Slv 17</v>
      </c>
      <c r="CL322" s="4">
        <f t="shared" si="619"/>
        <v>5</v>
      </c>
      <c r="CM322" s="4" t="str">
        <f t="shared" si="620"/>
        <v>Plinto_01</v>
      </c>
      <c r="CN322" s="4">
        <f t="shared" si="621"/>
        <v>28</v>
      </c>
      <c r="CO322" s="4" t="str">
        <f t="shared" si="622"/>
        <v>Slv 17</v>
      </c>
      <c r="CP322" s="84">
        <f>INDEX(BO318:BT509,MATCH(CK322,BJ318:BJ509,0),MATCH(CK313,BO317:BT317,0))*CK312</f>
        <v>6886.95</v>
      </c>
      <c r="CQ322" s="84">
        <f>INDEX(BP318:BU509,MATCH(CL322,BK318:BK509,0),MATCH(CL313,BP317:BU317,0))*CL312</f>
        <v>-4.1399999999999997</v>
      </c>
      <c r="CR322" s="84">
        <f>INDEX(BO318:BT509,MATCH(CK322,BJ318:$BJ509,0),MATCH(CM313,BO317:BT317,0))*CM312</f>
        <v>-123.11</v>
      </c>
      <c r="CS322" s="84">
        <f>INDEX(BO318:BT509,MATCH(CK322,BJ318:BJ509,0),MATCH(CN313,BO317:BT317,0))*CN312</f>
        <v>-14.09</v>
      </c>
      <c r="CT322" s="84">
        <f>INDEX(BO318:BT509,MATCH(CK322,BJ318:BJ509,0),MATCH(CO313,BO317:BT317,0))*CO312</f>
        <v>41.65</v>
      </c>
      <c r="CU322" s="84">
        <f>INDEX(BO318:BT509,MATCH(CK322,BJ318:BJ509,0),MATCH(CP313,BO317:BT317,0))*CP312</f>
        <v>0</v>
      </c>
      <c r="CV322" s="4" t="str">
        <f t="shared" si="623"/>
        <v>SLV</v>
      </c>
      <c r="CY322" s="4">
        <f t="shared" si="624"/>
        <v>5</v>
      </c>
      <c r="CZ322" s="4" t="str">
        <f t="shared" si="625"/>
        <v>28_Slv 17</v>
      </c>
      <c r="DA322" s="4">
        <f t="shared" si="626"/>
        <v>5</v>
      </c>
      <c r="DB322" s="4" t="str">
        <f t="shared" si="627"/>
        <v>Plinto_01</v>
      </c>
      <c r="DC322" s="4">
        <f t="shared" si="628"/>
        <v>28</v>
      </c>
      <c r="DD322" s="4" t="str">
        <f t="shared" si="629"/>
        <v>Slv 17</v>
      </c>
      <c r="DE322" s="4">
        <f>BG318</f>
        <v>1003.5</v>
      </c>
      <c r="DF322" s="54">
        <f>BC318</f>
        <v>1.8</v>
      </c>
      <c r="DG322" s="54">
        <f>BD318</f>
        <v>11.9</v>
      </c>
      <c r="DH322" s="54">
        <f>BE318</f>
        <v>12</v>
      </c>
      <c r="DI322" s="54">
        <f>BF318</f>
        <v>41</v>
      </c>
      <c r="DJ322" s="85">
        <f>IF(DS322="SLU",BB327,BB328)</f>
        <v>1</v>
      </c>
      <c r="DK322" s="85">
        <f>IF(DS322="SLU",BB329,BB330)</f>
        <v>1</v>
      </c>
      <c r="DL322" s="85">
        <f>IF(DS322="SLU",BB331,BB332)</f>
        <v>1</v>
      </c>
      <c r="DM322" s="8">
        <f t="shared" si="630"/>
        <v>8870.35</v>
      </c>
      <c r="DN322" s="8">
        <f t="shared" si="631"/>
        <v>-4.1399999999999997</v>
      </c>
      <c r="DO322" s="8">
        <f t="shared" si="632"/>
        <v>-130.56200000000001</v>
      </c>
      <c r="DP322" s="8">
        <f t="shared" si="633"/>
        <v>-14.09</v>
      </c>
      <c r="DQ322" s="8">
        <f t="shared" si="634"/>
        <v>16.287999999999997</v>
      </c>
      <c r="DR322" s="8">
        <f t="shared" si="635"/>
        <v>0</v>
      </c>
      <c r="DS322" s="4" t="str">
        <f t="shared" si="636"/>
        <v>SLV</v>
      </c>
      <c r="DV322" s="4">
        <f t="shared" si="637"/>
        <v>5</v>
      </c>
      <c r="DW322" s="4" t="str">
        <f t="shared" si="638"/>
        <v>28_Slv 17</v>
      </c>
      <c r="DX322" s="4">
        <f t="shared" si="639"/>
        <v>5</v>
      </c>
      <c r="DY322" s="4" t="str">
        <f t="shared" si="640"/>
        <v>Plinto_01</v>
      </c>
      <c r="DZ322" s="4">
        <f t="shared" si="641"/>
        <v>28</v>
      </c>
      <c r="EA322" s="4" t="str">
        <f t="shared" si="642"/>
        <v>Slv 17</v>
      </c>
      <c r="EB322" s="83">
        <f>DM322*BB333</f>
        <v>8870.35</v>
      </c>
      <c r="EC322" s="83">
        <f>DN322*BB333</f>
        <v>-4.1399999999999997</v>
      </c>
      <c r="ED322" s="83">
        <f>DO322*BB333</f>
        <v>-130.56200000000001</v>
      </c>
      <c r="EE322" s="83">
        <f>DP322*BB333</f>
        <v>-14.09</v>
      </c>
      <c r="EF322" s="83">
        <f>DQ322*BB333</f>
        <v>16.287999999999997</v>
      </c>
      <c r="EG322" s="83">
        <f>DR322*BB333</f>
        <v>0</v>
      </c>
    </row>
    <row r="323" spans="9:137" ht="15.6" x14ac:dyDescent="0.45">
      <c r="I323"/>
      <c r="J323"/>
      <c r="K323"/>
      <c r="L323"/>
      <c r="M323"/>
      <c r="N323"/>
      <c r="O323"/>
      <c r="Q323" s="42">
        <v>6</v>
      </c>
      <c r="R323" s="82" t="str">
        <f>I318</f>
        <v>Plinto_01</v>
      </c>
      <c r="S323" s="42">
        <v>28</v>
      </c>
      <c r="T323" s="42" t="s">
        <v>101</v>
      </c>
      <c r="U323" s="42">
        <v>-6886.95</v>
      </c>
      <c r="V323" s="42">
        <v>-14.09</v>
      </c>
      <c r="W323" s="42">
        <v>-4.1500000000000004</v>
      </c>
      <c r="X323" s="42">
        <v>0</v>
      </c>
      <c r="Y323" s="42">
        <v>123.1</v>
      </c>
      <c r="Z323" s="42">
        <v>42.06</v>
      </c>
      <c r="AB323" s="82" t="str">
        <f t="shared" si="643"/>
        <v>Slv 1</v>
      </c>
      <c r="AC323" s="42" t="s">
        <v>14</v>
      </c>
      <c r="AF323" s="13" t="s">
        <v>3</v>
      </c>
      <c r="AG323" s="15" t="s">
        <v>10</v>
      </c>
      <c r="AH323" s="15" t="s">
        <v>11</v>
      </c>
      <c r="AI323" s="15" t="s">
        <v>9</v>
      </c>
      <c r="AJ323" s="15" t="s">
        <v>8</v>
      </c>
      <c r="AK323" s="15" t="s">
        <v>6</v>
      </c>
      <c r="AL323" s="15" t="s">
        <v>7</v>
      </c>
      <c r="AO323" s="36">
        <f t="shared" si="594"/>
        <v>6</v>
      </c>
      <c r="AP323" s="35" t="str">
        <f t="shared" si="595"/>
        <v>28_Slv 1</v>
      </c>
      <c r="AQ323" s="36">
        <f t="shared" si="596"/>
        <v>8870.35</v>
      </c>
      <c r="AR323" s="36">
        <f t="shared" si="597"/>
        <v>4.1500000000000004</v>
      </c>
      <c r="AS323" s="36">
        <f t="shared" si="598"/>
        <v>130.57</v>
      </c>
      <c r="AT323" s="36">
        <f t="shared" si="599"/>
        <v>14.09</v>
      </c>
      <c r="AU323" s="36">
        <f t="shared" si="600"/>
        <v>-16.698</v>
      </c>
      <c r="AV323" s="36">
        <f t="shared" si="601"/>
        <v>0</v>
      </c>
      <c r="AW323" s="43">
        <f t="shared" si="644"/>
        <v>1</v>
      </c>
      <c r="BA323"/>
      <c r="BB323"/>
      <c r="BC323"/>
      <c r="BD323"/>
      <c r="BE323"/>
      <c r="BI323" s="4">
        <f t="shared" si="645"/>
        <v>6</v>
      </c>
      <c r="BJ323" s="8" t="str">
        <f t="shared" si="603"/>
        <v>28_Slv 1</v>
      </c>
      <c r="BK323" s="11">
        <f t="shared" si="604"/>
        <v>6</v>
      </c>
      <c r="BL323" s="11" t="str">
        <f t="shared" si="605"/>
        <v>Plinto_01</v>
      </c>
      <c r="BM323" s="11">
        <f t="shared" si="606"/>
        <v>28</v>
      </c>
      <c r="BN323" s="11" t="str">
        <f t="shared" si="607"/>
        <v>Slv 1</v>
      </c>
      <c r="BO323" s="11">
        <f t="shared" si="608"/>
        <v>-6886.95</v>
      </c>
      <c r="BP323" s="11">
        <f t="shared" si="609"/>
        <v>-14.09</v>
      </c>
      <c r="BQ323" s="11">
        <f t="shared" si="610"/>
        <v>-4.1500000000000004</v>
      </c>
      <c r="BR323" s="11">
        <f t="shared" si="611"/>
        <v>0</v>
      </c>
      <c r="BS323" s="11">
        <f t="shared" si="612"/>
        <v>123.1</v>
      </c>
      <c r="BT323" s="11">
        <f t="shared" si="613"/>
        <v>42.06</v>
      </c>
      <c r="BU323" s="10" t="str">
        <f t="shared" si="614"/>
        <v>SLV</v>
      </c>
      <c r="BW323" s="7" t="str">
        <f t="shared" si="615"/>
        <v>Slv 1</v>
      </c>
      <c r="BX323" s="7" t="str">
        <f t="shared" si="616"/>
        <v>SLV</v>
      </c>
      <c r="CA323" s="9" t="s">
        <v>3</v>
      </c>
      <c r="CB323" s="4" t="str">
        <f t="shared" si="646"/>
        <v>Fx</v>
      </c>
      <c r="CC323" s="4" t="str">
        <f t="shared" si="646"/>
        <v>Fz</v>
      </c>
      <c r="CD323" s="4" t="str">
        <f t="shared" si="646"/>
        <v>Myy</v>
      </c>
      <c r="CE323" s="4" t="str">
        <f t="shared" si="646"/>
        <v>Fy</v>
      </c>
      <c r="CF323" s="4" t="str">
        <f t="shared" si="646"/>
        <v>Mzz</v>
      </c>
      <c r="CG323" s="4" t="str">
        <f t="shared" si="646"/>
        <v>Mxx</v>
      </c>
      <c r="CJ323" s="4">
        <f t="shared" si="617"/>
        <v>6</v>
      </c>
      <c r="CK323" s="4" t="str">
        <f t="shared" si="618"/>
        <v>28_Slv 1</v>
      </c>
      <c r="CL323" s="4">
        <f t="shared" si="619"/>
        <v>6</v>
      </c>
      <c r="CM323" s="4" t="str">
        <f t="shared" si="620"/>
        <v>Plinto_01</v>
      </c>
      <c r="CN323" s="4">
        <f t="shared" si="621"/>
        <v>28</v>
      </c>
      <c r="CO323" s="4" t="str">
        <f t="shared" si="622"/>
        <v>Slv 1</v>
      </c>
      <c r="CP323" s="84">
        <f>INDEX(BO318:BT509,MATCH(CK323,BJ318:BJ509,0),MATCH(CK313,BO317:BT317,0))*CK312</f>
        <v>6886.95</v>
      </c>
      <c r="CQ323" s="84">
        <f>INDEX(BP318:BU509,MATCH(CL323,BK318:BK509,0),MATCH(CL313,BP317:BU317,0))*CL312</f>
        <v>4.1500000000000004</v>
      </c>
      <c r="CR323" s="84">
        <f>INDEX(BO318:BT509,MATCH(CK323,BJ318:$BJ509,0),MATCH(CM313,BO317:BT317,0))*CM312</f>
        <v>123.1</v>
      </c>
      <c r="CS323" s="84">
        <f>INDEX(BO318:BT509,MATCH(CK323,BJ318:BJ509,0),MATCH(CN313,BO317:BT317,0))*CN312</f>
        <v>14.09</v>
      </c>
      <c r="CT323" s="84">
        <f>INDEX(BO318:BT509,MATCH(CK323,BJ318:BJ509,0),MATCH(CO313,BO317:BT317,0))*CO312</f>
        <v>-42.06</v>
      </c>
      <c r="CU323" s="84">
        <f>INDEX(BO318:BT509,MATCH(CK323,BJ318:BJ509,0),MATCH(CP313,BO317:BT317,0))*CP312</f>
        <v>0</v>
      </c>
      <c r="CV323" s="4" t="str">
        <f t="shared" si="623"/>
        <v>SLV</v>
      </c>
      <c r="CY323" s="4">
        <f t="shared" si="624"/>
        <v>6</v>
      </c>
      <c r="CZ323" s="4" t="str">
        <f t="shared" si="625"/>
        <v>28_Slv 1</v>
      </c>
      <c r="DA323" s="4">
        <f t="shared" si="626"/>
        <v>6</v>
      </c>
      <c r="DB323" s="4" t="str">
        <f t="shared" si="627"/>
        <v>Plinto_01</v>
      </c>
      <c r="DC323" s="4">
        <f t="shared" si="628"/>
        <v>28</v>
      </c>
      <c r="DD323" s="4" t="str">
        <f t="shared" si="629"/>
        <v>Slv 1</v>
      </c>
      <c r="DE323" s="4">
        <f>BG318</f>
        <v>1003.5</v>
      </c>
      <c r="DF323" s="54">
        <f>BC318</f>
        <v>1.8</v>
      </c>
      <c r="DG323" s="54">
        <f>BD318</f>
        <v>11.9</v>
      </c>
      <c r="DH323" s="54">
        <f>BE318</f>
        <v>12</v>
      </c>
      <c r="DI323" s="54">
        <f>BF318</f>
        <v>41</v>
      </c>
      <c r="DJ323" s="85">
        <f>IF(DS323="SLU",BB327,BB328)</f>
        <v>1</v>
      </c>
      <c r="DK323" s="85">
        <f>IF(DS323="SLU",BB329,BB330)</f>
        <v>1</v>
      </c>
      <c r="DL323" s="85">
        <f>IF(DS323="SLU",BB331,BB332)</f>
        <v>1</v>
      </c>
      <c r="DM323" s="8">
        <f t="shared" si="630"/>
        <v>8870.35</v>
      </c>
      <c r="DN323" s="8">
        <f t="shared" si="631"/>
        <v>4.1500000000000004</v>
      </c>
      <c r="DO323" s="8">
        <f t="shared" si="632"/>
        <v>130.57</v>
      </c>
      <c r="DP323" s="8">
        <f t="shared" si="633"/>
        <v>14.09</v>
      </c>
      <c r="DQ323" s="8">
        <f t="shared" si="634"/>
        <v>-16.698</v>
      </c>
      <c r="DR323" s="8">
        <f t="shared" si="635"/>
        <v>0</v>
      </c>
      <c r="DS323" s="4" t="str">
        <f t="shared" si="636"/>
        <v>SLV</v>
      </c>
      <c r="DV323" s="4">
        <f t="shared" si="637"/>
        <v>6</v>
      </c>
      <c r="DW323" s="4" t="str">
        <f t="shared" si="638"/>
        <v>28_Slv 1</v>
      </c>
      <c r="DX323" s="4">
        <f t="shared" si="639"/>
        <v>6</v>
      </c>
      <c r="DY323" s="4" t="str">
        <f t="shared" si="640"/>
        <v>Plinto_01</v>
      </c>
      <c r="DZ323" s="4">
        <f t="shared" si="641"/>
        <v>28</v>
      </c>
      <c r="EA323" s="4" t="str">
        <f t="shared" si="642"/>
        <v>Slv 1</v>
      </c>
      <c r="EB323" s="83">
        <f>DM323*BB333</f>
        <v>8870.35</v>
      </c>
      <c r="EC323" s="83">
        <f>DN323*BB333</f>
        <v>4.1500000000000004</v>
      </c>
      <c r="ED323" s="83">
        <f>DO323*BB333</f>
        <v>130.57</v>
      </c>
      <c r="EE323" s="83">
        <f>DP323*BB333</f>
        <v>14.09</v>
      </c>
      <c r="EF323" s="83">
        <f>DQ323*BB333</f>
        <v>-16.698</v>
      </c>
      <c r="EG323" s="83">
        <f>DR323*BB333</f>
        <v>0</v>
      </c>
    </row>
    <row r="324" spans="9:137" x14ac:dyDescent="0.45">
      <c r="I324" s="17" t="s">
        <v>163</v>
      </c>
      <c r="J324"/>
      <c r="K324"/>
      <c r="L324"/>
      <c r="M324"/>
      <c r="N324"/>
      <c r="O324"/>
      <c r="Q324" s="42">
        <v>7</v>
      </c>
      <c r="R324" s="82" t="str">
        <f>I318</f>
        <v>Plinto_01</v>
      </c>
      <c r="S324" s="42">
        <v>28</v>
      </c>
      <c r="T324" s="42" t="s">
        <v>101</v>
      </c>
      <c r="U324" s="42">
        <v>-6886.95</v>
      </c>
      <c r="V324" s="42">
        <v>-14.09</v>
      </c>
      <c r="W324" s="42">
        <v>-4.1500000000000004</v>
      </c>
      <c r="X324" s="42">
        <v>0</v>
      </c>
      <c r="Y324" s="42">
        <v>123.1</v>
      </c>
      <c r="Z324" s="42">
        <v>42.06</v>
      </c>
      <c r="AB324" s="82" t="str">
        <f t="shared" si="643"/>
        <v>Slv 1</v>
      </c>
      <c r="AC324" s="42" t="s">
        <v>14</v>
      </c>
      <c r="AF324"/>
      <c r="AG324"/>
      <c r="AH324"/>
      <c r="AI324"/>
      <c r="AJ324"/>
      <c r="AK324"/>
      <c r="AL324"/>
      <c r="AO324" s="36">
        <f t="shared" si="594"/>
        <v>7</v>
      </c>
      <c r="AP324" s="35" t="str">
        <f t="shared" si="595"/>
        <v>28_Slv 1</v>
      </c>
      <c r="AQ324" s="36">
        <f t="shared" si="596"/>
        <v>8870.35</v>
      </c>
      <c r="AR324" s="36">
        <f t="shared" si="597"/>
        <v>4.1500000000000004</v>
      </c>
      <c r="AS324" s="36">
        <f t="shared" si="598"/>
        <v>130.57</v>
      </c>
      <c r="AT324" s="36">
        <f t="shared" si="599"/>
        <v>14.09</v>
      </c>
      <c r="AU324" s="36">
        <f t="shared" si="600"/>
        <v>-16.698</v>
      </c>
      <c r="AV324" s="36">
        <f t="shared" si="601"/>
        <v>0</v>
      </c>
      <c r="AW324" s="43">
        <f t="shared" si="644"/>
        <v>1</v>
      </c>
      <c r="BA324" s="17" t="s">
        <v>180</v>
      </c>
      <c r="BB324"/>
      <c r="BC324"/>
      <c r="BD324"/>
      <c r="BE324"/>
      <c r="BI324" s="4">
        <f t="shared" si="645"/>
        <v>7</v>
      </c>
      <c r="BJ324" s="8" t="str">
        <f t="shared" si="603"/>
        <v>28_Slv 1</v>
      </c>
      <c r="BK324" s="11">
        <f t="shared" si="604"/>
        <v>7</v>
      </c>
      <c r="BL324" s="11" t="str">
        <f t="shared" si="605"/>
        <v>Plinto_01</v>
      </c>
      <c r="BM324" s="11">
        <f t="shared" si="606"/>
        <v>28</v>
      </c>
      <c r="BN324" s="11" t="str">
        <f t="shared" si="607"/>
        <v>Slv 1</v>
      </c>
      <c r="BO324" s="11">
        <f t="shared" si="608"/>
        <v>-6886.95</v>
      </c>
      <c r="BP324" s="11">
        <f t="shared" si="609"/>
        <v>-14.09</v>
      </c>
      <c r="BQ324" s="11">
        <f t="shared" si="610"/>
        <v>-4.1500000000000004</v>
      </c>
      <c r="BR324" s="11">
        <f t="shared" si="611"/>
        <v>0</v>
      </c>
      <c r="BS324" s="11">
        <f t="shared" si="612"/>
        <v>123.1</v>
      </c>
      <c r="BT324" s="11">
        <f t="shared" si="613"/>
        <v>42.06</v>
      </c>
      <c r="BU324" s="10" t="str">
        <f t="shared" si="614"/>
        <v>SLV</v>
      </c>
      <c r="BW324" s="7" t="str">
        <f t="shared" si="615"/>
        <v>Slv 1</v>
      </c>
      <c r="BX324" s="7" t="str">
        <f t="shared" si="616"/>
        <v>SLV</v>
      </c>
      <c r="CA324"/>
      <c r="CB324"/>
      <c r="CC324"/>
      <c r="CD324"/>
      <c r="CE324"/>
      <c r="CF324"/>
      <c r="CG324"/>
      <c r="CJ324" s="4">
        <f t="shared" si="617"/>
        <v>7</v>
      </c>
      <c r="CK324" s="4" t="str">
        <f t="shared" si="618"/>
        <v>28_Slv 1</v>
      </c>
      <c r="CL324" s="4">
        <f t="shared" si="619"/>
        <v>7</v>
      </c>
      <c r="CM324" s="4" t="str">
        <f t="shared" si="620"/>
        <v>Plinto_01</v>
      </c>
      <c r="CN324" s="4">
        <f t="shared" si="621"/>
        <v>28</v>
      </c>
      <c r="CO324" s="4" t="str">
        <f t="shared" si="622"/>
        <v>Slv 1</v>
      </c>
      <c r="CP324" s="84">
        <f>INDEX(BO318:BT509,MATCH(CK324,BJ318:BJ509,0),MATCH(CK313,BO317:BT317,0))*CK312</f>
        <v>6886.95</v>
      </c>
      <c r="CQ324" s="84">
        <f>INDEX(BP318:BU509,MATCH(CL324,BK318:BK509,0),MATCH(CL313,BP317:BU317,0))*CL312</f>
        <v>4.1500000000000004</v>
      </c>
      <c r="CR324" s="84">
        <f>INDEX(BO318:BT509,MATCH(CK324,BJ318:$BJ509,0),MATCH(CM313,BO317:BT317,0))*CM312</f>
        <v>123.1</v>
      </c>
      <c r="CS324" s="84">
        <f>INDEX(BO318:BT509,MATCH(CK324,BJ318:BJ509,0),MATCH(CN313,BO317:BT317,0))*CN312</f>
        <v>14.09</v>
      </c>
      <c r="CT324" s="84">
        <f>INDEX(BO318:BT509,MATCH(CK324,BJ318:BJ509,0),MATCH(CO313,BO317:BT317,0))*CO312</f>
        <v>-42.06</v>
      </c>
      <c r="CU324" s="84">
        <f>INDEX(BO318:BT509,MATCH(CK324,BJ318:BJ509,0),MATCH(CP313,BO317:BT317,0))*CP312</f>
        <v>0</v>
      </c>
      <c r="CV324" s="4" t="str">
        <f t="shared" si="623"/>
        <v>SLV</v>
      </c>
      <c r="CY324" s="4">
        <f t="shared" si="624"/>
        <v>7</v>
      </c>
      <c r="CZ324" s="4" t="str">
        <f t="shared" si="625"/>
        <v>28_Slv 1</v>
      </c>
      <c r="DA324" s="4">
        <f t="shared" si="626"/>
        <v>7</v>
      </c>
      <c r="DB324" s="4" t="str">
        <f t="shared" si="627"/>
        <v>Plinto_01</v>
      </c>
      <c r="DC324" s="4">
        <f t="shared" si="628"/>
        <v>28</v>
      </c>
      <c r="DD324" s="4" t="str">
        <f t="shared" si="629"/>
        <v>Slv 1</v>
      </c>
      <c r="DE324" s="4">
        <f>BG318</f>
        <v>1003.5</v>
      </c>
      <c r="DF324" s="54">
        <f>BC318</f>
        <v>1.8</v>
      </c>
      <c r="DG324" s="54">
        <f>BD318</f>
        <v>11.9</v>
      </c>
      <c r="DH324" s="54">
        <f>BE318</f>
        <v>12</v>
      </c>
      <c r="DI324" s="54">
        <f>BF318</f>
        <v>41</v>
      </c>
      <c r="DJ324" s="85">
        <f>IF(DS324="SLU",BB327,BB328)</f>
        <v>1</v>
      </c>
      <c r="DK324" s="85">
        <f>IF(DS324="SLU",BB329,BB330)</f>
        <v>1</v>
      </c>
      <c r="DL324" s="85">
        <f>IF(DS324="SLU",BB331,BB332)</f>
        <v>1</v>
      </c>
      <c r="DM324" s="8">
        <f t="shared" si="630"/>
        <v>8870.35</v>
      </c>
      <c r="DN324" s="8">
        <f t="shared" si="631"/>
        <v>4.1500000000000004</v>
      </c>
      <c r="DO324" s="8">
        <f t="shared" si="632"/>
        <v>130.57</v>
      </c>
      <c r="DP324" s="8">
        <f t="shared" si="633"/>
        <v>14.09</v>
      </c>
      <c r="DQ324" s="8">
        <f t="shared" si="634"/>
        <v>-16.698</v>
      </c>
      <c r="DR324" s="8">
        <f t="shared" si="635"/>
        <v>0</v>
      </c>
      <c r="DS324" s="4" t="str">
        <f t="shared" si="636"/>
        <v>SLV</v>
      </c>
      <c r="DV324" s="4">
        <f t="shared" si="637"/>
        <v>7</v>
      </c>
      <c r="DW324" s="4" t="str">
        <f t="shared" si="638"/>
        <v>28_Slv 1</v>
      </c>
      <c r="DX324" s="4">
        <f t="shared" si="639"/>
        <v>7</v>
      </c>
      <c r="DY324" s="4" t="str">
        <f t="shared" si="640"/>
        <v>Plinto_01</v>
      </c>
      <c r="DZ324" s="4">
        <f t="shared" si="641"/>
        <v>28</v>
      </c>
      <c r="EA324" s="4" t="str">
        <f t="shared" si="642"/>
        <v>Slv 1</v>
      </c>
      <c r="EB324" s="83">
        <f>DM324*BB333</f>
        <v>8870.35</v>
      </c>
      <c r="EC324" s="83">
        <f>DN324*BB333</f>
        <v>4.1500000000000004</v>
      </c>
      <c r="ED324" s="83">
        <f>DO324*BB333</f>
        <v>130.57</v>
      </c>
      <c r="EE324" s="83">
        <f>DP324*BB333</f>
        <v>14.09</v>
      </c>
      <c r="EF324" s="83">
        <f>DQ324*BB333</f>
        <v>-16.698</v>
      </c>
      <c r="EG324" s="83">
        <f>DR324*BB333</f>
        <v>0</v>
      </c>
    </row>
    <row r="325" spans="9:137" x14ac:dyDescent="0.45">
      <c r="I325" s="7"/>
      <c r="J325" s="7"/>
      <c r="K325" s="7"/>
      <c r="L325" s="7"/>
      <c r="M325" s="7"/>
      <c r="N325" s="7"/>
      <c r="O325" s="7"/>
      <c r="Q325" s="42">
        <v>8</v>
      </c>
      <c r="R325" s="82" t="str">
        <f>I318</f>
        <v>Plinto_01</v>
      </c>
      <c r="S325" s="42">
        <v>28</v>
      </c>
      <c r="T325" s="42" t="s">
        <v>100</v>
      </c>
      <c r="U325" s="42">
        <v>-6886.95</v>
      </c>
      <c r="V325" s="42">
        <v>14.09</v>
      </c>
      <c r="W325" s="42">
        <v>4.1399999999999997</v>
      </c>
      <c r="X325" s="42">
        <v>0</v>
      </c>
      <c r="Y325" s="42">
        <v>-123.11</v>
      </c>
      <c r="Z325" s="42">
        <v>-41.65</v>
      </c>
      <c r="AB325" s="82" t="str">
        <f t="shared" si="643"/>
        <v>Slv 17</v>
      </c>
      <c r="AC325" s="42" t="s">
        <v>14</v>
      </c>
      <c r="AO325" s="36">
        <f t="shared" si="594"/>
        <v>8</v>
      </c>
      <c r="AP325" s="35" t="str">
        <f t="shared" si="595"/>
        <v>28_Slv 17</v>
      </c>
      <c r="AQ325" s="36">
        <f t="shared" si="596"/>
        <v>8870.35</v>
      </c>
      <c r="AR325" s="36">
        <f t="shared" si="597"/>
        <v>-4.1399999999999997</v>
      </c>
      <c r="AS325" s="36">
        <f t="shared" si="598"/>
        <v>-130.56200000000001</v>
      </c>
      <c r="AT325" s="36">
        <f t="shared" si="599"/>
        <v>-14.09</v>
      </c>
      <c r="AU325" s="36">
        <f t="shared" si="600"/>
        <v>16.287999999999997</v>
      </c>
      <c r="AV325" s="36">
        <f t="shared" si="601"/>
        <v>0</v>
      </c>
      <c r="AW325" s="43">
        <f t="shared" si="644"/>
        <v>1</v>
      </c>
      <c r="BA325" s="7"/>
      <c r="BB325" s="7"/>
      <c r="BC325" s="7"/>
      <c r="BD325" s="7"/>
      <c r="BE325" s="7"/>
      <c r="BI325" s="4">
        <f t="shared" si="645"/>
        <v>8</v>
      </c>
      <c r="BJ325" s="8" t="str">
        <f t="shared" si="603"/>
        <v>28_Slv 17</v>
      </c>
      <c r="BK325" s="11">
        <f t="shared" si="604"/>
        <v>8</v>
      </c>
      <c r="BL325" s="11" t="str">
        <f t="shared" si="605"/>
        <v>Plinto_01</v>
      </c>
      <c r="BM325" s="11">
        <f t="shared" si="606"/>
        <v>28</v>
      </c>
      <c r="BN325" s="11" t="str">
        <f t="shared" si="607"/>
        <v>Slv 17</v>
      </c>
      <c r="BO325" s="11">
        <f t="shared" si="608"/>
        <v>-6886.95</v>
      </c>
      <c r="BP325" s="11">
        <f t="shared" si="609"/>
        <v>14.09</v>
      </c>
      <c r="BQ325" s="11">
        <f t="shared" si="610"/>
        <v>4.1399999999999997</v>
      </c>
      <c r="BR325" s="11">
        <f t="shared" si="611"/>
        <v>0</v>
      </c>
      <c r="BS325" s="11">
        <f t="shared" si="612"/>
        <v>-123.11</v>
      </c>
      <c r="BT325" s="11">
        <f t="shared" si="613"/>
        <v>-41.65</v>
      </c>
      <c r="BU325" s="10" t="str">
        <f t="shared" si="614"/>
        <v>SLV</v>
      </c>
      <c r="BW325" s="7" t="str">
        <f t="shared" si="615"/>
        <v>Slv 17</v>
      </c>
      <c r="BX325" s="7" t="str">
        <f t="shared" si="616"/>
        <v>SLV</v>
      </c>
      <c r="CJ325" s="4">
        <f t="shared" si="617"/>
        <v>8</v>
      </c>
      <c r="CK325" s="4" t="str">
        <f t="shared" si="618"/>
        <v>28_Slv 17</v>
      </c>
      <c r="CL325" s="4">
        <f t="shared" si="619"/>
        <v>8</v>
      </c>
      <c r="CM325" s="4" t="str">
        <f t="shared" si="620"/>
        <v>Plinto_01</v>
      </c>
      <c r="CN325" s="4">
        <f t="shared" si="621"/>
        <v>28</v>
      </c>
      <c r="CO325" s="4" t="str">
        <f t="shared" si="622"/>
        <v>Slv 17</v>
      </c>
      <c r="CP325" s="84">
        <f>INDEX(BO318:BT509,MATCH(CK325,BJ318:BJ509,0),MATCH(CK313,BO317:BT317,0))*CK312</f>
        <v>6886.95</v>
      </c>
      <c r="CQ325" s="84">
        <f>INDEX(BP318:BU509,MATCH(CL325,BK318:BK509,0),MATCH(CL313,BP317:BU317,0))*CL312</f>
        <v>-4.1399999999999997</v>
      </c>
      <c r="CR325" s="84">
        <f>INDEX(BO318:BT509,MATCH(CK325,BJ318:$BJ509,0),MATCH(CM313,BO317:BT317,0))*CM312</f>
        <v>-123.11</v>
      </c>
      <c r="CS325" s="84">
        <f>INDEX(BO318:BT509,MATCH(CK325,BJ318:BJ509,0),MATCH(CN313,BO317:BT317,0))*CN312</f>
        <v>-14.09</v>
      </c>
      <c r="CT325" s="84">
        <f>INDEX(BO318:BT509,MATCH(CK325,BJ318:BJ509,0),MATCH(CO313,BO317:BT317,0))*CO312</f>
        <v>41.65</v>
      </c>
      <c r="CU325" s="84">
        <f>INDEX(BO318:BT509,MATCH(CK325,BJ318:BJ509,0),MATCH(CP313,BO317:BT317,0))*CP312</f>
        <v>0</v>
      </c>
      <c r="CV325" s="4" t="str">
        <f t="shared" si="623"/>
        <v>SLV</v>
      </c>
      <c r="CY325" s="4">
        <f t="shared" si="624"/>
        <v>8</v>
      </c>
      <c r="CZ325" s="4" t="str">
        <f t="shared" si="625"/>
        <v>28_Slv 17</v>
      </c>
      <c r="DA325" s="4">
        <f t="shared" si="626"/>
        <v>8</v>
      </c>
      <c r="DB325" s="4" t="str">
        <f t="shared" si="627"/>
        <v>Plinto_01</v>
      </c>
      <c r="DC325" s="4">
        <f t="shared" si="628"/>
        <v>28</v>
      </c>
      <c r="DD325" s="4" t="str">
        <f t="shared" si="629"/>
        <v>Slv 17</v>
      </c>
      <c r="DE325" s="4">
        <f>BG318</f>
        <v>1003.5</v>
      </c>
      <c r="DF325" s="54">
        <f>BC318</f>
        <v>1.8</v>
      </c>
      <c r="DG325" s="54">
        <f>BD318</f>
        <v>11.9</v>
      </c>
      <c r="DH325" s="54">
        <f>BE318</f>
        <v>12</v>
      </c>
      <c r="DI325" s="54">
        <f>BF318</f>
        <v>41</v>
      </c>
      <c r="DJ325" s="85">
        <f>IF(DS325="SLU",BB327,BB328)</f>
        <v>1</v>
      </c>
      <c r="DK325" s="85">
        <f>IF(DS325="SLU",BB329,BB330)</f>
        <v>1</v>
      </c>
      <c r="DL325" s="85">
        <f>IF(DS325="SLU",BB331,BB332)</f>
        <v>1</v>
      </c>
      <c r="DM325" s="8">
        <f t="shared" si="630"/>
        <v>8870.35</v>
      </c>
      <c r="DN325" s="8">
        <f t="shared" si="631"/>
        <v>-4.1399999999999997</v>
      </c>
      <c r="DO325" s="8">
        <f t="shared" si="632"/>
        <v>-130.56200000000001</v>
      </c>
      <c r="DP325" s="8">
        <f t="shared" si="633"/>
        <v>-14.09</v>
      </c>
      <c r="DQ325" s="8">
        <f t="shared" si="634"/>
        <v>16.287999999999997</v>
      </c>
      <c r="DR325" s="8">
        <f t="shared" si="635"/>
        <v>0</v>
      </c>
      <c r="DS325" s="4" t="str">
        <f t="shared" si="636"/>
        <v>SLV</v>
      </c>
      <c r="DV325" s="4">
        <f t="shared" si="637"/>
        <v>8</v>
      </c>
      <c r="DW325" s="4" t="str">
        <f t="shared" si="638"/>
        <v>28_Slv 17</v>
      </c>
      <c r="DX325" s="4">
        <f t="shared" si="639"/>
        <v>8</v>
      </c>
      <c r="DY325" s="4" t="str">
        <f t="shared" si="640"/>
        <v>Plinto_01</v>
      </c>
      <c r="DZ325" s="4">
        <f t="shared" si="641"/>
        <v>28</v>
      </c>
      <c r="EA325" s="4" t="str">
        <f t="shared" si="642"/>
        <v>Slv 17</v>
      </c>
      <c r="EB325" s="83">
        <f>DM325*BB333</f>
        <v>8870.35</v>
      </c>
      <c r="EC325" s="83">
        <f>DN325*BB333</f>
        <v>-4.1399999999999997</v>
      </c>
      <c r="ED325" s="83">
        <f>DO325*BB333</f>
        <v>-130.56200000000001</v>
      </c>
      <c r="EE325" s="83">
        <f>DP325*BB333</f>
        <v>-14.09</v>
      </c>
      <c r="EF325" s="83">
        <f>DQ325*BB333</f>
        <v>16.287999999999997</v>
      </c>
      <c r="EG325" s="83">
        <f>DR325*BB333</f>
        <v>0</v>
      </c>
    </row>
    <row r="326" spans="9:137" x14ac:dyDescent="0.45">
      <c r="I326" s="17" t="s">
        <v>164</v>
      </c>
      <c r="J326" s="7"/>
      <c r="K326" s="7"/>
      <c r="L326" s="7"/>
      <c r="M326" s="7"/>
      <c r="N326" s="7"/>
      <c r="O326" s="7"/>
      <c r="Q326" s="42">
        <v>9</v>
      </c>
      <c r="R326" s="82" t="str">
        <f>I318</f>
        <v>Plinto_01</v>
      </c>
      <c r="S326" s="42">
        <v>28</v>
      </c>
      <c r="T326" s="42" t="s">
        <v>99</v>
      </c>
      <c r="U326" s="42">
        <v>-6886.95</v>
      </c>
      <c r="V326" s="42">
        <v>-5.33</v>
      </c>
      <c r="W326" s="42">
        <v>-2.87</v>
      </c>
      <c r="X326" s="42">
        <v>0</v>
      </c>
      <c r="Y326" s="42">
        <v>45.87</v>
      </c>
      <c r="Z326" s="42">
        <v>122.85</v>
      </c>
      <c r="AB326" s="82" t="str">
        <f t="shared" si="643"/>
        <v>Slv 5</v>
      </c>
      <c r="AC326" s="42" t="s">
        <v>14</v>
      </c>
      <c r="AO326" s="36">
        <f t="shared" si="594"/>
        <v>9</v>
      </c>
      <c r="AP326" s="35" t="str">
        <f t="shared" si="595"/>
        <v>28_Slv 5</v>
      </c>
      <c r="AQ326" s="36">
        <f t="shared" si="596"/>
        <v>8870.35</v>
      </c>
      <c r="AR326" s="36">
        <f t="shared" si="597"/>
        <v>2.87</v>
      </c>
      <c r="AS326" s="36">
        <f t="shared" si="598"/>
        <v>51.036000000000001</v>
      </c>
      <c r="AT326" s="36">
        <f t="shared" si="599"/>
        <v>5.33</v>
      </c>
      <c r="AU326" s="36">
        <f t="shared" si="600"/>
        <v>-113.256</v>
      </c>
      <c r="AV326" s="36">
        <f t="shared" si="601"/>
        <v>0</v>
      </c>
      <c r="AW326" s="43">
        <f t="shared" si="644"/>
        <v>1</v>
      </c>
      <c r="BA326" s="17" t="s">
        <v>164</v>
      </c>
      <c r="BB326" s="7"/>
      <c r="BC326" s="7"/>
      <c r="BD326" s="7"/>
      <c r="BE326" s="7"/>
      <c r="BI326" s="4">
        <f t="shared" si="645"/>
        <v>9</v>
      </c>
      <c r="BJ326" s="8" t="str">
        <f t="shared" si="603"/>
        <v>28_Slv 5</v>
      </c>
      <c r="BK326" s="11">
        <f t="shared" si="604"/>
        <v>9</v>
      </c>
      <c r="BL326" s="11" t="str">
        <f t="shared" si="605"/>
        <v>Plinto_01</v>
      </c>
      <c r="BM326" s="11">
        <f t="shared" si="606"/>
        <v>28</v>
      </c>
      <c r="BN326" s="11" t="str">
        <f t="shared" si="607"/>
        <v>Slv 5</v>
      </c>
      <c r="BO326" s="11">
        <f t="shared" si="608"/>
        <v>-6886.95</v>
      </c>
      <c r="BP326" s="11">
        <f t="shared" si="609"/>
        <v>-5.33</v>
      </c>
      <c r="BQ326" s="11">
        <f t="shared" si="610"/>
        <v>-2.87</v>
      </c>
      <c r="BR326" s="11">
        <f t="shared" si="611"/>
        <v>0</v>
      </c>
      <c r="BS326" s="11">
        <f t="shared" si="612"/>
        <v>45.87</v>
      </c>
      <c r="BT326" s="11">
        <f t="shared" si="613"/>
        <v>122.85</v>
      </c>
      <c r="BU326" s="10" t="str">
        <f t="shared" si="614"/>
        <v>SLV</v>
      </c>
      <c r="BW326" s="7" t="str">
        <f t="shared" si="615"/>
        <v>Slv 5</v>
      </c>
      <c r="BX326" s="7" t="str">
        <f t="shared" si="616"/>
        <v>SLV</v>
      </c>
      <c r="CA326" s="17" t="s">
        <v>185</v>
      </c>
      <c r="CJ326" s="4">
        <f t="shared" si="617"/>
        <v>9</v>
      </c>
      <c r="CK326" s="4" t="str">
        <f t="shared" si="618"/>
        <v>28_Slv 5</v>
      </c>
      <c r="CL326" s="4">
        <f t="shared" si="619"/>
        <v>9</v>
      </c>
      <c r="CM326" s="4" t="str">
        <f t="shared" si="620"/>
        <v>Plinto_01</v>
      </c>
      <c r="CN326" s="4">
        <f t="shared" si="621"/>
        <v>28</v>
      </c>
      <c r="CO326" s="4" t="str">
        <f t="shared" si="622"/>
        <v>Slv 5</v>
      </c>
      <c r="CP326" s="84">
        <f>INDEX(BO318:BT509,MATCH(CK326,BJ318:BJ509,0),MATCH(CK313,BO317:BT317,0))*CK312</f>
        <v>6886.95</v>
      </c>
      <c r="CQ326" s="84">
        <f>INDEX(BP318:BU509,MATCH(CL326,BK318:BK509,0),MATCH(CL313,BP317:BU317,0))*CL312</f>
        <v>2.87</v>
      </c>
      <c r="CR326" s="84">
        <f>INDEX(BO318:BT509,MATCH(CK326,BJ318:$BJ509,0),MATCH(CM313,BO317:BT317,0))*CM312</f>
        <v>45.87</v>
      </c>
      <c r="CS326" s="84">
        <f>INDEX(BO318:BT509,MATCH(CK326,BJ318:BJ509,0),MATCH(CN313,BO317:BT317,0))*CN312</f>
        <v>5.33</v>
      </c>
      <c r="CT326" s="84">
        <f>INDEX(BO318:BT509,MATCH(CK326,BJ318:BJ509,0),MATCH(CO313,BO317:BT317,0))*CO312</f>
        <v>-122.85</v>
      </c>
      <c r="CU326" s="84">
        <f>INDEX(BO318:BT509,MATCH(CK326,BJ318:BJ509,0),MATCH(CP313,BO317:BT317,0))*CP312</f>
        <v>0</v>
      </c>
      <c r="CV326" s="4" t="str">
        <f t="shared" si="623"/>
        <v>SLV</v>
      </c>
      <c r="CY326" s="4">
        <f t="shared" si="624"/>
        <v>9</v>
      </c>
      <c r="CZ326" s="4" t="str">
        <f t="shared" si="625"/>
        <v>28_Slv 5</v>
      </c>
      <c r="DA326" s="4">
        <f t="shared" si="626"/>
        <v>9</v>
      </c>
      <c r="DB326" s="4" t="str">
        <f t="shared" si="627"/>
        <v>Plinto_01</v>
      </c>
      <c r="DC326" s="4">
        <f t="shared" si="628"/>
        <v>28</v>
      </c>
      <c r="DD326" s="4" t="str">
        <f t="shared" si="629"/>
        <v>Slv 5</v>
      </c>
      <c r="DE326" s="4">
        <f>BG318</f>
        <v>1003.5</v>
      </c>
      <c r="DF326" s="54">
        <f>BC318</f>
        <v>1.8</v>
      </c>
      <c r="DG326" s="54">
        <f>BD318</f>
        <v>11.9</v>
      </c>
      <c r="DH326" s="54">
        <f>BE318</f>
        <v>12</v>
      </c>
      <c r="DI326" s="54">
        <f>BF318</f>
        <v>41</v>
      </c>
      <c r="DJ326" s="85">
        <f>IF(DS326="SLU",BB327,BB328)</f>
        <v>1</v>
      </c>
      <c r="DK326" s="85">
        <f>IF(DS326="SLU",BB329,BB330)</f>
        <v>1</v>
      </c>
      <c r="DL326" s="85">
        <f>IF(DS326="SLU",BB331,BB332)</f>
        <v>1</v>
      </c>
      <c r="DM326" s="8">
        <f t="shared" si="630"/>
        <v>8870.35</v>
      </c>
      <c r="DN326" s="8">
        <f t="shared" si="631"/>
        <v>2.87</v>
      </c>
      <c r="DO326" s="8">
        <f t="shared" si="632"/>
        <v>51.036000000000001</v>
      </c>
      <c r="DP326" s="8">
        <f t="shared" si="633"/>
        <v>5.33</v>
      </c>
      <c r="DQ326" s="8">
        <f t="shared" si="634"/>
        <v>-113.256</v>
      </c>
      <c r="DR326" s="8">
        <f t="shared" si="635"/>
        <v>0</v>
      </c>
      <c r="DS326" s="4" t="str">
        <f t="shared" si="636"/>
        <v>SLV</v>
      </c>
      <c r="DV326" s="4">
        <f t="shared" si="637"/>
        <v>9</v>
      </c>
      <c r="DW326" s="4" t="str">
        <f t="shared" si="638"/>
        <v>28_Slv 5</v>
      </c>
      <c r="DX326" s="4">
        <f t="shared" si="639"/>
        <v>9</v>
      </c>
      <c r="DY326" s="4" t="str">
        <f t="shared" si="640"/>
        <v>Plinto_01</v>
      </c>
      <c r="DZ326" s="4">
        <f t="shared" si="641"/>
        <v>28</v>
      </c>
      <c r="EA326" s="4" t="str">
        <f t="shared" si="642"/>
        <v>Slv 5</v>
      </c>
      <c r="EB326" s="83">
        <f>DM326*BB333</f>
        <v>8870.35</v>
      </c>
      <c r="EC326" s="83">
        <f>DN326*BB333</f>
        <v>2.87</v>
      </c>
      <c r="ED326" s="83">
        <f>DO326*BB333</f>
        <v>51.036000000000001</v>
      </c>
      <c r="EE326" s="83">
        <f>DP326*BB333</f>
        <v>5.33</v>
      </c>
      <c r="EF326" s="83">
        <f>DQ326*BB333</f>
        <v>-113.256</v>
      </c>
      <c r="EG326" s="83">
        <f>DR326*BB333</f>
        <v>0</v>
      </c>
    </row>
    <row r="327" spans="9:137" ht="15.6" x14ac:dyDescent="0.45">
      <c r="I327" s="13" t="s">
        <v>13</v>
      </c>
      <c r="J327" s="52">
        <v>1.3</v>
      </c>
      <c r="K327" s="7"/>
      <c r="L327" s="7"/>
      <c r="M327" s="7"/>
      <c r="N327" s="7"/>
      <c r="O327" s="7"/>
      <c r="Q327" s="42">
        <v>10</v>
      </c>
      <c r="R327" s="82" t="str">
        <f>I318</f>
        <v>Plinto_01</v>
      </c>
      <c r="S327" s="42">
        <v>28</v>
      </c>
      <c r="T327" s="42" t="s">
        <v>98</v>
      </c>
      <c r="U327" s="42">
        <v>-6886.95</v>
      </c>
      <c r="V327" s="42">
        <v>5.33</v>
      </c>
      <c r="W327" s="42">
        <v>2.86</v>
      </c>
      <c r="X327" s="42">
        <v>0</v>
      </c>
      <c r="Y327" s="42">
        <v>-45.87</v>
      </c>
      <c r="Z327" s="42">
        <v>-122.44</v>
      </c>
      <c r="AB327" s="82" t="str">
        <f t="shared" si="643"/>
        <v>Slv 21</v>
      </c>
      <c r="AC327" s="42" t="s">
        <v>14</v>
      </c>
      <c r="AO327" s="36">
        <f t="shared" si="594"/>
        <v>10</v>
      </c>
      <c r="AP327" s="35" t="str">
        <f t="shared" si="595"/>
        <v>28_Slv 21</v>
      </c>
      <c r="AQ327" s="36">
        <f t="shared" si="596"/>
        <v>8870.35</v>
      </c>
      <c r="AR327" s="36">
        <f t="shared" si="597"/>
        <v>-2.86</v>
      </c>
      <c r="AS327" s="36">
        <f t="shared" si="598"/>
        <v>-51.018000000000001</v>
      </c>
      <c r="AT327" s="36">
        <f t="shared" si="599"/>
        <v>-5.33</v>
      </c>
      <c r="AU327" s="36">
        <f t="shared" si="600"/>
        <v>112.846</v>
      </c>
      <c r="AV327" s="36">
        <f t="shared" si="601"/>
        <v>0</v>
      </c>
      <c r="AW327" s="43">
        <f t="shared" si="644"/>
        <v>1</v>
      </c>
      <c r="BA327" s="13" t="s">
        <v>13</v>
      </c>
      <c r="BB327" s="12">
        <f t="shared" ref="BB327:BB333" si="647">J327</f>
        <v>1.3</v>
      </c>
      <c r="BC327" s="7"/>
      <c r="BD327" s="7"/>
      <c r="BE327" s="7"/>
      <c r="BI327" s="4">
        <f t="shared" si="645"/>
        <v>10</v>
      </c>
      <c r="BJ327" s="8" t="str">
        <f t="shared" si="603"/>
        <v>28_Slv 21</v>
      </c>
      <c r="BK327" s="11">
        <f t="shared" si="604"/>
        <v>10</v>
      </c>
      <c r="BL327" s="11" t="str">
        <f t="shared" si="605"/>
        <v>Plinto_01</v>
      </c>
      <c r="BM327" s="11">
        <f t="shared" si="606"/>
        <v>28</v>
      </c>
      <c r="BN327" s="11" t="str">
        <f t="shared" si="607"/>
        <v>Slv 21</v>
      </c>
      <c r="BO327" s="11">
        <f t="shared" si="608"/>
        <v>-6886.95</v>
      </c>
      <c r="BP327" s="11">
        <f t="shared" si="609"/>
        <v>5.33</v>
      </c>
      <c r="BQ327" s="11">
        <f t="shared" si="610"/>
        <v>2.86</v>
      </c>
      <c r="BR327" s="11">
        <f t="shared" si="611"/>
        <v>0</v>
      </c>
      <c r="BS327" s="11">
        <f t="shared" si="612"/>
        <v>-45.87</v>
      </c>
      <c r="BT327" s="11">
        <f t="shared" si="613"/>
        <v>-122.44</v>
      </c>
      <c r="BU327" s="10" t="str">
        <f t="shared" si="614"/>
        <v>SLV</v>
      </c>
      <c r="BW327" s="7" t="str">
        <f t="shared" si="615"/>
        <v>Slv 21</v>
      </c>
      <c r="BX327" s="7" t="str">
        <f t="shared" si="616"/>
        <v>SLV</v>
      </c>
      <c r="CA327" s="9" t="s">
        <v>12</v>
      </c>
      <c r="CB327" s="16" t="s">
        <v>11</v>
      </c>
      <c r="CC327" s="16" t="s">
        <v>10</v>
      </c>
      <c r="CD327" s="16" t="s">
        <v>9</v>
      </c>
      <c r="CE327" s="16" t="s">
        <v>8</v>
      </c>
      <c r="CF327" s="16" t="s">
        <v>7</v>
      </c>
      <c r="CG327" s="16" t="s">
        <v>6</v>
      </c>
      <c r="CJ327" s="4">
        <f t="shared" si="617"/>
        <v>10</v>
      </c>
      <c r="CK327" s="4" t="str">
        <f t="shared" si="618"/>
        <v>28_Slv 21</v>
      </c>
      <c r="CL327" s="4">
        <f t="shared" si="619"/>
        <v>10</v>
      </c>
      <c r="CM327" s="4" t="str">
        <f t="shared" si="620"/>
        <v>Plinto_01</v>
      </c>
      <c r="CN327" s="4">
        <f t="shared" si="621"/>
        <v>28</v>
      </c>
      <c r="CO327" s="4" t="str">
        <f t="shared" si="622"/>
        <v>Slv 21</v>
      </c>
      <c r="CP327" s="84">
        <f>INDEX(BO318:BT509,MATCH(CK327,BJ318:BJ509,0),MATCH(CK313,BO317:BT317,0))*CK312</f>
        <v>6886.95</v>
      </c>
      <c r="CQ327" s="84">
        <f>INDEX(BP318:BU509,MATCH(CL327,BK318:BK509,0),MATCH(CL313,BP317:BU317,0))*CL312</f>
        <v>-2.86</v>
      </c>
      <c r="CR327" s="84">
        <f>INDEX(BO318:BT509,MATCH(CK327,BJ318:$BJ509,0),MATCH(CM313,BO317:BT317,0))*CM312</f>
        <v>-45.87</v>
      </c>
      <c r="CS327" s="84">
        <f>INDEX(BO318:BT509,MATCH(CK327,BJ318:BJ509,0),MATCH(CN313,BO317:BT317,0))*CN312</f>
        <v>-5.33</v>
      </c>
      <c r="CT327" s="84">
        <f>INDEX(BO318:BT509,MATCH(CK327,BJ318:BJ509,0),MATCH(CO313,BO317:BT317,0))*CO312</f>
        <v>122.44</v>
      </c>
      <c r="CU327" s="84">
        <f>INDEX(BO318:BT509,MATCH(CK327,BJ318:BJ509,0),MATCH(CP313,BO317:BT317,0))*CP312</f>
        <v>0</v>
      </c>
      <c r="CV327" s="4" t="str">
        <f t="shared" si="623"/>
        <v>SLV</v>
      </c>
      <c r="CY327" s="4">
        <f t="shared" si="624"/>
        <v>10</v>
      </c>
      <c r="CZ327" s="4" t="str">
        <f t="shared" si="625"/>
        <v>28_Slv 21</v>
      </c>
      <c r="DA327" s="4">
        <f t="shared" si="626"/>
        <v>10</v>
      </c>
      <c r="DB327" s="4" t="str">
        <f t="shared" si="627"/>
        <v>Plinto_01</v>
      </c>
      <c r="DC327" s="4">
        <f t="shared" si="628"/>
        <v>28</v>
      </c>
      <c r="DD327" s="4" t="str">
        <f t="shared" si="629"/>
        <v>Slv 21</v>
      </c>
      <c r="DE327" s="4">
        <f>BG318</f>
        <v>1003.5</v>
      </c>
      <c r="DF327" s="54">
        <f>BC318</f>
        <v>1.8</v>
      </c>
      <c r="DG327" s="54">
        <f>BD318</f>
        <v>11.9</v>
      </c>
      <c r="DH327" s="54">
        <f>BE318</f>
        <v>12</v>
      </c>
      <c r="DI327" s="54">
        <f>BF318</f>
        <v>41</v>
      </c>
      <c r="DJ327" s="85">
        <f>IF(DS327="SLU",BB327,BB328)</f>
        <v>1</v>
      </c>
      <c r="DK327" s="85">
        <f>IF(DS327="SLU",BB329,BB330)</f>
        <v>1</v>
      </c>
      <c r="DL327" s="85">
        <f>IF(DS327="SLU",BB331,BB332)</f>
        <v>1</v>
      </c>
      <c r="DM327" s="8">
        <f t="shared" si="630"/>
        <v>8870.35</v>
      </c>
      <c r="DN327" s="8">
        <f t="shared" si="631"/>
        <v>-2.86</v>
      </c>
      <c r="DO327" s="8">
        <f t="shared" si="632"/>
        <v>-51.018000000000001</v>
      </c>
      <c r="DP327" s="8">
        <f t="shared" si="633"/>
        <v>-5.33</v>
      </c>
      <c r="DQ327" s="8">
        <f t="shared" si="634"/>
        <v>112.846</v>
      </c>
      <c r="DR327" s="8">
        <f t="shared" si="635"/>
        <v>0</v>
      </c>
      <c r="DS327" s="4" t="str">
        <f t="shared" si="636"/>
        <v>SLV</v>
      </c>
      <c r="DV327" s="4">
        <f t="shared" si="637"/>
        <v>10</v>
      </c>
      <c r="DW327" s="4" t="str">
        <f t="shared" si="638"/>
        <v>28_Slv 21</v>
      </c>
      <c r="DX327" s="4">
        <f t="shared" si="639"/>
        <v>10</v>
      </c>
      <c r="DY327" s="4" t="str">
        <f t="shared" si="640"/>
        <v>Plinto_01</v>
      </c>
      <c r="DZ327" s="4">
        <f t="shared" si="641"/>
        <v>28</v>
      </c>
      <c r="EA327" s="4" t="str">
        <f t="shared" si="642"/>
        <v>Slv 21</v>
      </c>
      <c r="EB327" s="83">
        <f>DM327*BB333</f>
        <v>8870.35</v>
      </c>
      <c r="EC327" s="83">
        <f>DN327*BB333</f>
        <v>-2.86</v>
      </c>
      <c r="ED327" s="83">
        <f>DO327*BB333</f>
        <v>-51.018000000000001</v>
      </c>
      <c r="EE327" s="83">
        <f>DP327*BB333</f>
        <v>-5.33</v>
      </c>
      <c r="EF327" s="83">
        <f>DQ327*BB333</f>
        <v>112.846</v>
      </c>
      <c r="EG327" s="83">
        <f>DR327*BB333</f>
        <v>0</v>
      </c>
    </row>
    <row r="328" spans="9:137" ht="15.6" x14ac:dyDescent="0.45">
      <c r="I328" s="13" t="s">
        <v>5</v>
      </c>
      <c r="J328" s="52">
        <v>1</v>
      </c>
      <c r="K328" s="7"/>
      <c r="L328" s="7"/>
      <c r="M328" s="7"/>
      <c r="N328" s="7"/>
      <c r="O328" s="7"/>
      <c r="Q328" s="42">
        <v>11</v>
      </c>
      <c r="R328" s="82" t="str">
        <f>I318</f>
        <v>Plinto_01</v>
      </c>
      <c r="S328" s="42">
        <v>28</v>
      </c>
      <c r="T328" s="42" t="s">
        <v>116</v>
      </c>
      <c r="U328" s="42">
        <v>-6886.95</v>
      </c>
      <c r="V328" s="42">
        <v>5.33</v>
      </c>
      <c r="W328" s="42">
        <v>2.86</v>
      </c>
      <c r="X328" s="42">
        <v>0</v>
      </c>
      <c r="Y328" s="42">
        <v>-45.87</v>
      </c>
      <c r="Z328" s="42">
        <v>-122.44</v>
      </c>
      <c r="AB328" s="82" t="str">
        <f t="shared" si="643"/>
        <v>Slv 22</v>
      </c>
      <c r="AC328" s="42" t="s">
        <v>14</v>
      </c>
      <c r="AO328" s="36">
        <f t="shared" si="594"/>
        <v>11</v>
      </c>
      <c r="AP328" s="35" t="str">
        <f t="shared" si="595"/>
        <v>28_Slv 22</v>
      </c>
      <c r="AQ328" s="36">
        <f t="shared" si="596"/>
        <v>8870.35</v>
      </c>
      <c r="AR328" s="36">
        <f t="shared" si="597"/>
        <v>-2.86</v>
      </c>
      <c r="AS328" s="36">
        <f t="shared" si="598"/>
        <v>-51.018000000000001</v>
      </c>
      <c r="AT328" s="36">
        <f t="shared" si="599"/>
        <v>-5.33</v>
      </c>
      <c r="AU328" s="36">
        <f t="shared" si="600"/>
        <v>112.846</v>
      </c>
      <c r="AV328" s="36">
        <f t="shared" si="601"/>
        <v>0</v>
      </c>
      <c r="AW328" s="43">
        <f t="shared" si="644"/>
        <v>1</v>
      </c>
      <c r="BA328" s="13" t="s">
        <v>5</v>
      </c>
      <c r="BB328" s="12">
        <f t="shared" si="647"/>
        <v>1</v>
      </c>
      <c r="BC328" s="7"/>
      <c r="BD328" s="7"/>
      <c r="BE328" s="7"/>
      <c r="BI328" s="4">
        <f t="shared" si="645"/>
        <v>11</v>
      </c>
      <c r="BJ328" s="8" t="str">
        <f t="shared" si="603"/>
        <v>28_Slv 22</v>
      </c>
      <c r="BK328" s="11">
        <f t="shared" si="604"/>
        <v>11</v>
      </c>
      <c r="BL328" s="11" t="str">
        <f t="shared" si="605"/>
        <v>Plinto_01</v>
      </c>
      <c r="BM328" s="11">
        <f t="shared" si="606"/>
        <v>28</v>
      </c>
      <c r="BN328" s="11" t="str">
        <f t="shared" si="607"/>
        <v>Slv 22</v>
      </c>
      <c r="BO328" s="11">
        <f t="shared" si="608"/>
        <v>-6886.95</v>
      </c>
      <c r="BP328" s="11">
        <f t="shared" si="609"/>
        <v>5.33</v>
      </c>
      <c r="BQ328" s="11">
        <f t="shared" si="610"/>
        <v>2.86</v>
      </c>
      <c r="BR328" s="11">
        <f t="shared" si="611"/>
        <v>0</v>
      </c>
      <c r="BS328" s="11">
        <f t="shared" si="612"/>
        <v>-45.87</v>
      </c>
      <c r="BT328" s="11">
        <f t="shared" si="613"/>
        <v>-122.44</v>
      </c>
      <c r="BU328" s="10" t="str">
        <f t="shared" si="614"/>
        <v>SLV</v>
      </c>
      <c r="BW328" s="7" t="str">
        <f t="shared" si="615"/>
        <v>Slv 22</v>
      </c>
      <c r="BX328" s="7" t="str">
        <f t="shared" si="616"/>
        <v>SLV</v>
      </c>
      <c r="CA328" s="9"/>
      <c r="CB328" s="84">
        <f>IF(BJ312="GSA",CB317,IF(BJ312="MIDAS",CB322))</f>
        <v>-1</v>
      </c>
      <c r="CC328" s="84">
        <f>IF(BJ312="GSA",CC317,IF(BJ312="MIDAS",CC322))</f>
        <v>-1</v>
      </c>
      <c r="CD328" s="84">
        <f>IF(BJ312="GSA",CD317,IF(BJ312="MIDAS",CD322))</f>
        <v>1</v>
      </c>
      <c r="CE328" s="84">
        <f>IF(BJ312="GSA",CE317,IF(BJ312="MIDAS",CE322))</f>
        <v>-1</v>
      </c>
      <c r="CF328" s="84">
        <f>IF(BJ312="GSA",CF317,IF(BJ312="MIDAS",CF322))</f>
        <v>-1</v>
      </c>
      <c r="CG328" s="84">
        <f>IF(BJ312="GSA",CG317,IF(BJ312="MIDAS",CG322))</f>
        <v>-1</v>
      </c>
      <c r="CJ328" s="4">
        <f t="shared" si="617"/>
        <v>11</v>
      </c>
      <c r="CK328" s="4" t="str">
        <f t="shared" si="618"/>
        <v>28_Slv 22</v>
      </c>
      <c r="CL328" s="4">
        <f t="shared" si="619"/>
        <v>11</v>
      </c>
      <c r="CM328" s="4" t="str">
        <f t="shared" si="620"/>
        <v>Plinto_01</v>
      </c>
      <c r="CN328" s="4">
        <f t="shared" si="621"/>
        <v>28</v>
      </c>
      <c r="CO328" s="4" t="str">
        <f t="shared" si="622"/>
        <v>Slv 22</v>
      </c>
      <c r="CP328" s="84">
        <f>INDEX(BO318:BT509,MATCH(CK328,BJ318:BJ509,0),MATCH(CK313,BO317:BT317,0))*CK312</f>
        <v>6886.95</v>
      </c>
      <c r="CQ328" s="84">
        <f>INDEX(BP318:BU509,MATCH(CL328,BK318:BK509,0),MATCH(CL313,BP317:BU317,0))*CL312</f>
        <v>-2.86</v>
      </c>
      <c r="CR328" s="84">
        <f>INDEX(BO318:BT509,MATCH(CK328,BJ318:$BJ509,0),MATCH(CM313,BO317:BT317,0))*CM312</f>
        <v>-45.87</v>
      </c>
      <c r="CS328" s="84">
        <f>INDEX(BO318:BT509,MATCH(CK328,BJ318:BJ509,0),MATCH(CN313,BO317:BT317,0))*CN312</f>
        <v>-5.33</v>
      </c>
      <c r="CT328" s="84">
        <f>INDEX(BO318:BT509,MATCH(CK328,BJ318:BJ509,0),MATCH(CO313,BO317:BT317,0))*CO312</f>
        <v>122.44</v>
      </c>
      <c r="CU328" s="84">
        <f>INDEX(BO318:BT509,MATCH(CK328,BJ318:BJ509,0),MATCH(CP313,BO317:BT317,0))*CP312</f>
        <v>0</v>
      </c>
      <c r="CV328" s="4" t="str">
        <f t="shared" si="623"/>
        <v>SLV</v>
      </c>
      <c r="CY328" s="4">
        <f t="shared" si="624"/>
        <v>11</v>
      </c>
      <c r="CZ328" s="4" t="str">
        <f t="shared" si="625"/>
        <v>28_Slv 22</v>
      </c>
      <c r="DA328" s="4">
        <f t="shared" si="626"/>
        <v>11</v>
      </c>
      <c r="DB328" s="4" t="str">
        <f t="shared" si="627"/>
        <v>Plinto_01</v>
      </c>
      <c r="DC328" s="4">
        <f t="shared" si="628"/>
        <v>28</v>
      </c>
      <c r="DD328" s="4" t="str">
        <f t="shared" si="629"/>
        <v>Slv 22</v>
      </c>
      <c r="DE328" s="4">
        <f>BG318</f>
        <v>1003.5</v>
      </c>
      <c r="DF328" s="54">
        <f>BC318</f>
        <v>1.8</v>
      </c>
      <c r="DG328" s="54">
        <f>BD318</f>
        <v>11.9</v>
      </c>
      <c r="DH328" s="54">
        <f>BE318</f>
        <v>12</v>
      </c>
      <c r="DI328" s="54">
        <f>BF318</f>
        <v>41</v>
      </c>
      <c r="DJ328" s="85">
        <f>IF(DS328="SLU",BB327,BB328)</f>
        <v>1</v>
      </c>
      <c r="DK328" s="85">
        <f>IF(DS328="SLU",BB329,BB330)</f>
        <v>1</v>
      </c>
      <c r="DL328" s="85">
        <f>IF(DS328="SLU",BB331,BB332)</f>
        <v>1</v>
      </c>
      <c r="DM328" s="8">
        <f t="shared" si="630"/>
        <v>8870.35</v>
      </c>
      <c r="DN328" s="8">
        <f t="shared" si="631"/>
        <v>-2.86</v>
      </c>
      <c r="DO328" s="8">
        <f t="shared" si="632"/>
        <v>-51.018000000000001</v>
      </c>
      <c r="DP328" s="8">
        <f t="shared" si="633"/>
        <v>-5.33</v>
      </c>
      <c r="DQ328" s="8">
        <f t="shared" si="634"/>
        <v>112.846</v>
      </c>
      <c r="DR328" s="8">
        <f t="shared" si="635"/>
        <v>0</v>
      </c>
      <c r="DS328" s="4" t="str">
        <f t="shared" si="636"/>
        <v>SLV</v>
      </c>
      <c r="DV328" s="4">
        <f t="shared" si="637"/>
        <v>11</v>
      </c>
      <c r="DW328" s="4" t="str">
        <f t="shared" si="638"/>
        <v>28_Slv 22</v>
      </c>
      <c r="DX328" s="4">
        <f t="shared" si="639"/>
        <v>11</v>
      </c>
      <c r="DY328" s="4" t="str">
        <f t="shared" si="640"/>
        <v>Plinto_01</v>
      </c>
      <c r="DZ328" s="4">
        <f t="shared" si="641"/>
        <v>28</v>
      </c>
      <c r="EA328" s="4" t="str">
        <f t="shared" si="642"/>
        <v>Slv 22</v>
      </c>
      <c r="EB328" s="83">
        <f>DM328*BB333</f>
        <v>8870.35</v>
      </c>
      <c r="EC328" s="83">
        <f>DN328*BB333</f>
        <v>-2.86</v>
      </c>
      <c r="ED328" s="83">
        <f>DO328*BB333</f>
        <v>-51.018000000000001</v>
      </c>
      <c r="EE328" s="83">
        <f>DP328*BB333</f>
        <v>-5.33</v>
      </c>
      <c r="EF328" s="83">
        <f>DQ328*BB333</f>
        <v>112.846</v>
      </c>
      <c r="EG328" s="83">
        <f>DR328*BB333</f>
        <v>0</v>
      </c>
    </row>
    <row r="329" spans="9:137" ht="15.6" x14ac:dyDescent="0.45">
      <c r="I329" s="13" t="s">
        <v>97</v>
      </c>
      <c r="J329" s="53">
        <v>1.3</v>
      </c>
      <c r="K329" s="7"/>
      <c r="L329" s="7"/>
      <c r="M329" s="7"/>
      <c r="N329" s="7"/>
      <c r="O329" s="7"/>
      <c r="Q329" s="42">
        <v>12</v>
      </c>
      <c r="R329" s="82" t="str">
        <f>I318</f>
        <v>Plinto_01</v>
      </c>
      <c r="S329" s="42">
        <v>28</v>
      </c>
      <c r="T329" s="42" t="s">
        <v>117</v>
      </c>
      <c r="U329" s="42">
        <v>-6886.95</v>
      </c>
      <c r="V329" s="42">
        <v>5.33</v>
      </c>
      <c r="W329" s="42">
        <v>2.86</v>
      </c>
      <c r="X329" s="42">
        <v>0</v>
      </c>
      <c r="Y329" s="42">
        <v>-45.87</v>
      </c>
      <c r="Z329" s="42">
        <v>-122.44</v>
      </c>
      <c r="AB329" s="82" t="str">
        <f t="shared" si="643"/>
        <v>Slv 23</v>
      </c>
      <c r="AC329" s="42" t="s">
        <v>14</v>
      </c>
      <c r="AO329" s="36">
        <f t="shared" si="594"/>
        <v>12</v>
      </c>
      <c r="AP329" s="35" t="str">
        <f t="shared" si="595"/>
        <v>28_Slv 23</v>
      </c>
      <c r="AQ329" s="36">
        <f t="shared" si="596"/>
        <v>8870.35</v>
      </c>
      <c r="AR329" s="36">
        <f t="shared" si="597"/>
        <v>-2.86</v>
      </c>
      <c r="AS329" s="36">
        <f t="shared" si="598"/>
        <v>-51.018000000000001</v>
      </c>
      <c r="AT329" s="36">
        <f t="shared" si="599"/>
        <v>-5.33</v>
      </c>
      <c r="AU329" s="36">
        <f t="shared" si="600"/>
        <v>112.846</v>
      </c>
      <c r="AV329" s="36">
        <f t="shared" si="601"/>
        <v>0</v>
      </c>
      <c r="AW329" s="43">
        <f t="shared" si="644"/>
        <v>1</v>
      </c>
      <c r="BA329" s="13" t="s">
        <v>97</v>
      </c>
      <c r="BB329" s="12">
        <f t="shared" si="647"/>
        <v>1.3</v>
      </c>
      <c r="BC329" s="7"/>
      <c r="BD329" s="7"/>
      <c r="BE329" s="7"/>
      <c r="BI329" s="4">
        <f t="shared" si="645"/>
        <v>12</v>
      </c>
      <c r="BJ329" s="8" t="str">
        <f t="shared" si="603"/>
        <v>28_Slv 23</v>
      </c>
      <c r="BK329" s="11">
        <f t="shared" si="604"/>
        <v>12</v>
      </c>
      <c r="BL329" s="11" t="str">
        <f t="shared" si="605"/>
        <v>Plinto_01</v>
      </c>
      <c r="BM329" s="11">
        <f t="shared" si="606"/>
        <v>28</v>
      </c>
      <c r="BN329" s="11" t="str">
        <f t="shared" si="607"/>
        <v>Slv 23</v>
      </c>
      <c r="BO329" s="11">
        <f t="shared" si="608"/>
        <v>-6886.95</v>
      </c>
      <c r="BP329" s="11">
        <f t="shared" si="609"/>
        <v>5.33</v>
      </c>
      <c r="BQ329" s="11">
        <f t="shared" si="610"/>
        <v>2.86</v>
      </c>
      <c r="BR329" s="11">
        <f t="shared" si="611"/>
        <v>0</v>
      </c>
      <c r="BS329" s="11">
        <f t="shared" si="612"/>
        <v>-45.87</v>
      </c>
      <c r="BT329" s="11">
        <f t="shared" si="613"/>
        <v>-122.44</v>
      </c>
      <c r="BU329" s="10" t="str">
        <f t="shared" si="614"/>
        <v>SLV</v>
      </c>
      <c r="BW329" s="7" t="str">
        <f t="shared" si="615"/>
        <v>Slv 23</v>
      </c>
      <c r="BX329" s="7" t="str">
        <f t="shared" si="616"/>
        <v>SLV</v>
      </c>
      <c r="CA329" s="9" t="s">
        <v>3</v>
      </c>
      <c r="CB329" s="84" t="str">
        <f>IF(BJ312="GSA",CB318,IF(BJ312="MIDAS",CB323))</f>
        <v>Fx</v>
      </c>
      <c r="CC329" s="84" t="str">
        <f>IF(BJ312="GSA",CC318,IF(BJ312="MIDAS",CC323))</f>
        <v>Fz</v>
      </c>
      <c r="CD329" s="84" t="str">
        <f>IF(BJ312="GSA",CD318,IF(BJ312="MIDAS",CD323))</f>
        <v>Myy</v>
      </c>
      <c r="CE329" s="84" t="str">
        <f>IF(BJ312="GSA",CE318,IF(BJ312="MIDAS",CE323))</f>
        <v>Fy</v>
      </c>
      <c r="CF329" s="84" t="str">
        <f>IF(BJ312="GSA",CF318,IF(BJ312="MIDAS",CF323))</f>
        <v>Mzz</v>
      </c>
      <c r="CG329" s="84" t="str">
        <f>IF(BJ312="GSA",CG318,IF(BJ312="MIDAS",CG323))</f>
        <v>Mxx</v>
      </c>
      <c r="CJ329" s="4">
        <f t="shared" si="617"/>
        <v>12</v>
      </c>
      <c r="CK329" s="4" t="str">
        <f t="shared" si="618"/>
        <v>28_Slv 23</v>
      </c>
      <c r="CL329" s="4">
        <f t="shared" si="619"/>
        <v>12</v>
      </c>
      <c r="CM329" s="4" t="str">
        <f t="shared" si="620"/>
        <v>Plinto_01</v>
      </c>
      <c r="CN329" s="4">
        <f t="shared" si="621"/>
        <v>28</v>
      </c>
      <c r="CO329" s="4" t="str">
        <f t="shared" si="622"/>
        <v>Slv 23</v>
      </c>
      <c r="CP329" s="84">
        <f>INDEX(BO318:BT509,MATCH(CK329,BJ318:BJ509,0),MATCH(CK313,BO317:BT317,0))*CK312</f>
        <v>6886.95</v>
      </c>
      <c r="CQ329" s="84">
        <f>INDEX(BP318:BU509,MATCH(CL329,BK318:BK509,0),MATCH(CL313,BP317:BU317,0))*CL312</f>
        <v>-2.86</v>
      </c>
      <c r="CR329" s="84">
        <f>INDEX(BO318:BT509,MATCH(CK329,BJ318:$BJ509,0),MATCH(CM313,BO317:BT317,0))*CM312</f>
        <v>-45.87</v>
      </c>
      <c r="CS329" s="84">
        <f>INDEX(BO318:BT509,MATCH(CK329,BJ318:BJ509,0),MATCH(CN313,BO317:BT317,0))*CN312</f>
        <v>-5.33</v>
      </c>
      <c r="CT329" s="84">
        <f>INDEX(BO318:BT509,MATCH(CK329,BJ318:BJ509,0),MATCH(CO313,BO317:BT317,0))*CO312</f>
        <v>122.44</v>
      </c>
      <c r="CU329" s="84">
        <f>INDEX(BO318:BT509,MATCH(CK329,BJ318:BJ509,0),MATCH(CP313,BO317:BT317,0))*CP312</f>
        <v>0</v>
      </c>
      <c r="CV329" s="4" t="str">
        <f t="shared" si="623"/>
        <v>SLV</v>
      </c>
      <c r="CY329" s="4">
        <f t="shared" si="624"/>
        <v>12</v>
      </c>
      <c r="CZ329" s="4" t="str">
        <f t="shared" si="625"/>
        <v>28_Slv 23</v>
      </c>
      <c r="DA329" s="4">
        <f t="shared" si="626"/>
        <v>12</v>
      </c>
      <c r="DB329" s="4" t="str">
        <f t="shared" si="627"/>
        <v>Plinto_01</v>
      </c>
      <c r="DC329" s="4">
        <f t="shared" si="628"/>
        <v>28</v>
      </c>
      <c r="DD329" s="4" t="str">
        <f t="shared" si="629"/>
        <v>Slv 23</v>
      </c>
      <c r="DE329" s="4">
        <f>BG318</f>
        <v>1003.5</v>
      </c>
      <c r="DF329" s="54">
        <f>BC318</f>
        <v>1.8</v>
      </c>
      <c r="DG329" s="54">
        <f>BD318</f>
        <v>11.9</v>
      </c>
      <c r="DH329" s="54">
        <f>BE318</f>
        <v>12</v>
      </c>
      <c r="DI329" s="54">
        <f>BF318</f>
        <v>41</v>
      </c>
      <c r="DJ329" s="85">
        <f>IF(DS329="SLU",BB327,BB328)</f>
        <v>1</v>
      </c>
      <c r="DK329" s="85">
        <f>IF(DS329="SLU",BB329,BB330)</f>
        <v>1</v>
      </c>
      <c r="DL329" s="85">
        <f>IF(DS329="SLU",BB331,BB332)</f>
        <v>1</v>
      </c>
      <c r="DM329" s="8">
        <f t="shared" si="630"/>
        <v>8870.35</v>
      </c>
      <c r="DN329" s="8">
        <f t="shared" si="631"/>
        <v>-2.86</v>
      </c>
      <c r="DO329" s="8">
        <f t="shared" si="632"/>
        <v>-51.018000000000001</v>
      </c>
      <c r="DP329" s="8">
        <f t="shared" si="633"/>
        <v>-5.33</v>
      </c>
      <c r="DQ329" s="8">
        <f t="shared" si="634"/>
        <v>112.846</v>
      </c>
      <c r="DR329" s="8">
        <f t="shared" si="635"/>
        <v>0</v>
      </c>
      <c r="DS329" s="4" t="str">
        <f t="shared" si="636"/>
        <v>SLV</v>
      </c>
      <c r="DV329" s="4">
        <f t="shared" si="637"/>
        <v>12</v>
      </c>
      <c r="DW329" s="4" t="str">
        <f t="shared" si="638"/>
        <v>28_Slv 23</v>
      </c>
      <c r="DX329" s="4">
        <f t="shared" si="639"/>
        <v>12</v>
      </c>
      <c r="DY329" s="4" t="str">
        <f t="shared" si="640"/>
        <v>Plinto_01</v>
      </c>
      <c r="DZ329" s="4">
        <f t="shared" si="641"/>
        <v>28</v>
      </c>
      <c r="EA329" s="4" t="str">
        <f t="shared" si="642"/>
        <v>Slv 23</v>
      </c>
      <c r="EB329" s="83">
        <f>DM329*BB333</f>
        <v>8870.35</v>
      </c>
      <c r="EC329" s="83">
        <f>DN329*BB333</f>
        <v>-2.86</v>
      </c>
      <c r="ED329" s="83">
        <f>DO329*BB333</f>
        <v>-51.018000000000001</v>
      </c>
      <c r="EE329" s="83">
        <f>DP329*BB333</f>
        <v>-5.33</v>
      </c>
      <c r="EF329" s="83">
        <f>DQ329*BB333</f>
        <v>112.846</v>
      </c>
      <c r="EG329" s="83">
        <f>DR329*BB333</f>
        <v>0</v>
      </c>
    </row>
    <row r="330" spans="9:137" x14ac:dyDescent="0.45">
      <c r="I330" s="13" t="s">
        <v>96</v>
      </c>
      <c r="J330" s="52">
        <v>1</v>
      </c>
      <c r="K330" s="7"/>
      <c r="L330" s="7"/>
      <c r="M330" s="7"/>
      <c r="N330" s="7"/>
      <c r="O330" s="7"/>
      <c r="AE330" s="4"/>
      <c r="BA330" s="13" t="s">
        <v>96</v>
      </c>
      <c r="BB330" s="12">
        <f t="shared" si="647"/>
        <v>1</v>
      </c>
      <c r="BC330" s="7"/>
      <c r="BD330" s="7"/>
      <c r="BE330" s="7"/>
      <c r="BU330" s="4"/>
      <c r="BZ330" s="4"/>
    </row>
    <row r="331" spans="9:137" x14ac:dyDescent="0.45">
      <c r="I331" s="13" t="s">
        <v>95</v>
      </c>
      <c r="J331" s="52">
        <v>1.5</v>
      </c>
      <c r="K331" s="7"/>
      <c r="L331" s="7"/>
      <c r="M331" s="7"/>
      <c r="N331" s="7"/>
      <c r="O331" s="7"/>
      <c r="AE331" s="4"/>
      <c r="BA331" s="13" t="s">
        <v>95</v>
      </c>
      <c r="BB331" s="12">
        <f t="shared" si="647"/>
        <v>1.5</v>
      </c>
      <c r="BC331" s="7"/>
      <c r="BD331" s="7"/>
      <c r="BE331" s="7"/>
      <c r="BU331" s="4"/>
      <c r="BZ331" s="4"/>
    </row>
    <row r="332" spans="9:137" x14ac:dyDescent="0.45">
      <c r="I332" s="13" t="s">
        <v>94</v>
      </c>
      <c r="J332" s="52">
        <v>1</v>
      </c>
      <c r="K332" s="7"/>
      <c r="L332" s="7"/>
      <c r="M332" s="7"/>
      <c r="N332" s="7"/>
      <c r="O332" s="7"/>
      <c r="AE332" s="4"/>
      <c r="AR332" s="35"/>
      <c r="BA332" s="13" t="s">
        <v>94</v>
      </c>
      <c r="BB332" s="12">
        <f t="shared" si="647"/>
        <v>1</v>
      </c>
      <c r="BC332" s="7"/>
      <c r="BD332" s="7"/>
      <c r="BE332" s="7"/>
      <c r="BU332" s="4"/>
      <c r="BZ332" s="4"/>
    </row>
    <row r="333" spans="9:137" x14ac:dyDescent="0.45">
      <c r="I333" s="13" t="s">
        <v>165</v>
      </c>
      <c r="J333" s="52">
        <v>1</v>
      </c>
      <c r="K333" s="7"/>
      <c r="L333" s="7"/>
      <c r="M333" s="7"/>
      <c r="N333" s="7"/>
      <c r="O333" s="7"/>
      <c r="AE333" s="4"/>
      <c r="BA333" s="13" t="s">
        <v>165</v>
      </c>
      <c r="BB333" s="12">
        <f t="shared" si="647"/>
        <v>1</v>
      </c>
      <c r="BC333" s="7"/>
      <c r="BD333" s="7"/>
      <c r="BE333" s="7"/>
      <c r="BU333" s="4"/>
      <c r="BZ333" s="4"/>
    </row>
    <row r="334" spans="9:137" x14ac:dyDescent="0.45">
      <c r="I334" s="7"/>
      <c r="J334" s="7"/>
      <c r="K334" s="7"/>
      <c r="L334" s="7"/>
      <c r="M334" s="7"/>
      <c r="N334" s="7"/>
      <c r="O334" s="7"/>
      <c r="AE334" s="4"/>
      <c r="BA334" s="7"/>
      <c r="BB334" s="7"/>
      <c r="BC334" s="7"/>
      <c r="BD334" s="7"/>
      <c r="BE334" s="7"/>
      <c r="BU334" s="4"/>
      <c r="BZ334" s="4"/>
    </row>
    <row r="335" spans="9:137" x14ac:dyDescent="0.45">
      <c r="I335" s="7"/>
      <c r="J335" s="7"/>
      <c r="K335" s="7"/>
      <c r="L335" s="7"/>
      <c r="M335" s="7"/>
      <c r="N335" s="7"/>
      <c r="O335" s="7"/>
      <c r="AE335" s="4"/>
      <c r="BA335" s="7"/>
      <c r="BB335" s="7"/>
      <c r="BC335" s="7"/>
      <c r="BD335" s="7"/>
      <c r="BE335" s="7"/>
      <c r="BU335" s="4"/>
      <c r="BZ335" s="4"/>
    </row>
    <row r="336" spans="9:137" x14ac:dyDescent="0.45">
      <c r="I336" s="7"/>
      <c r="J336" s="7"/>
      <c r="K336" s="7"/>
      <c r="L336" s="7"/>
      <c r="M336" s="7"/>
      <c r="N336" s="7"/>
      <c r="O336" s="7"/>
      <c r="AE336" s="4"/>
      <c r="BA336" s="7"/>
      <c r="BB336" s="7"/>
      <c r="BC336" s="7"/>
      <c r="BD336" s="7"/>
      <c r="BE336" s="7"/>
      <c r="BU336" s="4"/>
      <c r="BZ336" s="4"/>
    </row>
    <row r="337" spans="7:139" x14ac:dyDescent="0.45">
      <c r="I337" s="70" t="s">
        <v>176</v>
      </c>
      <c r="J337" s="52">
        <v>1</v>
      </c>
      <c r="K337" s="7"/>
      <c r="L337" s="7"/>
      <c r="M337" s="7"/>
      <c r="N337" s="7"/>
      <c r="O337" s="7"/>
      <c r="AE337" s="4"/>
      <c r="BA337" s="7"/>
      <c r="BB337" s="7"/>
      <c r="BC337" s="7"/>
      <c r="BD337" s="7"/>
      <c r="BE337" s="7"/>
      <c r="BU337" s="4"/>
      <c r="BZ337" s="4"/>
    </row>
    <row r="338" spans="7:139" x14ac:dyDescent="0.45">
      <c r="I338" s="7"/>
      <c r="J338" s="7"/>
      <c r="K338" s="7"/>
      <c r="L338" s="7"/>
      <c r="M338" s="7"/>
      <c r="N338" s="7"/>
      <c r="O338" s="7"/>
      <c r="AE338" s="4"/>
      <c r="BA338" s="7"/>
      <c r="BB338" s="7"/>
      <c r="BC338" s="7"/>
      <c r="BD338" s="7"/>
      <c r="BE338" s="7"/>
      <c r="BU338" s="4"/>
      <c r="BZ338" s="4"/>
    </row>
    <row r="339" spans="7:139" x14ac:dyDescent="0.45">
      <c r="L339" s="7"/>
      <c r="M339" s="7"/>
      <c r="N339" s="7"/>
      <c r="O339" s="7"/>
      <c r="AE339" s="4"/>
      <c r="BA339" s="7"/>
      <c r="BB339" s="7"/>
      <c r="BC339" s="7"/>
      <c r="BD339" s="7"/>
      <c r="BE339" s="7"/>
      <c r="BU339" s="4"/>
      <c r="BZ339" s="4"/>
    </row>
    <row r="340" spans="7:139" x14ac:dyDescent="0.45">
      <c r="G340" s="75"/>
      <c r="H340" s="71"/>
      <c r="I340" s="71"/>
      <c r="J340" s="71"/>
      <c r="K340" s="71"/>
      <c r="L340" s="72"/>
      <c r="M340" s="72"/>
      <c r="N340" s="72"/>
      <c r="O340" s="72"/>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3"/>
      <c r="AN340" s="74"/>
      <c r="AO340" s="71"/>
      <c r="AP340" s="71"/>
      <c r="AQ340" s="71"/>
      <c r="AR340" s="71"/>
      <c r="AS340" s="71"/>
      <c r="AT340" s="71"/>
      <c r="AU340" s="71"/>
      <c r="AV340" s="71"/>
      <c r="AW340" s="71"/>
      <c r="AX340" s="74"/>
      <c r="AY340" s="75"/>
      <c r="AZ340" s="71"/>
      <c r="BA340" s="72"/>
      <c r="BB340" s="72"/>
      <c r="BC340" s="72"/>
      <c r="BD340" s="72"/>
      <c r="BE340" s="72"/>
      <c r="BF340" s="74"/>
      <c r="BG340" s="71"/>
      <c r="BH340" s="71"/>
      <c r="BI340" s="71"/>
      <c r="BJ340" s="71"/>
      <c r="BK340" s="71"/>
      <c r="BL340" s="71"/>
      <c r="BM340" s="71"/>
      <c r="BN340" s="71"/>
      <c r="BO340" s="71"/>
      <c r="BP340" s="71"/>
      <c r="BQ340" s="71"/>
      <c r="BR340" s="71"/>
      <c r="BS340" s="71"/>
      <c r="BT340" s="71"/>
      <c r="BU340" s="71"/>
      <c r="BV340" s="74"/>
      <c r="BW340" s="71"/>
      <c r="BX340" s="71"/>
      <c r="BY340" s="71"/>
      <c r="BZ340" s="71"/>
      <c r="CA340" s="71"/>
      <c r="CB340" s="71"/>
      <c r="CC340" s="71"/>
      <c r="CD340" s="71"/>
      <c r="CE340" s="71"/>
      <c r="CF340" s="71"/>
      <c r="CG340" s="71"/>
      <c r="CH340" s="73"/>
      <c r="CI340" s="71"/>
      <c r="CJ340" s="71"/>
      <c r="CK340" s="71"/>
      <c r="CL340" s="71"/>
      <c r="CM340" s="71"/>
      <c r="CN340" s="71"/>
      <c r="CO340" s="71"/>
      <c r="CP340" s="71"/>
      <c r="CQ340" s="71"/>
      <c r="CR340" s="71"/>
      <c r="CS340" s="71"/>
      <c r="CT340" s="71"/>
      <c r="CU340" s="71"/>
      <c r="CV340" s="71"/>
      <c r="CW340" s="76"/>
      <c r="CX340" s="71"/>
      <c r="CY340" s="71"/>
      <c r="CZ340" s="71"/>
      <c r="DA340" s="71"/>
      <c r="DB340" s="71"/>
      <c r="DC340" s="71"/>
      <c r="DD340" s="71"/>
      <c r="DE340" s="71"/>
      <c r="DF340" s="71"/>
      <c r="DG340" s="71"/>
      <c r="DH340" s="71"/>
      <c r="DI340" s="71"/>
      <c r="DJ340" s="71"/>
      <c r="DK340" s="71"/>
      <c r="DL340" s="71"/>
      <c r="DM340" s="71"/>
      <c r="DN340" s="71"/>
      <c r="DO340" s="71"/>
      <c r="DP340" s="71"/>
      <c r="DQ340" s="71"/>
      <c r="DR340" s="71"/>
      <c r="DS340" s="71"/>
      <c r="DT340" s="76"/>
      <c r="DU340" s="71"/>
      <c r="DV340" s="71"/>
      <c r="DW340" s="71"/>
      <c r="DX340" s="71"/>
      <c r="DY340" s="71"/>
      <c r="DZ340" s="71"/>
      <c r="EA340" s="71"/>
      <c r="EB340" s="71"/>
      <c r="EC340" s="71"/>
      <c r="ED340" s="71"/>
      <c r="EE340" s="71"/>
      <c r="EF340" s="71"/>
      <c r="EG340" s="71"/>
      <c r="EH340" s="71"/>
      <c r="EI340" s="75"/>
    </row>
  </sheetData>
  <phoneticPr fontId="33" type="noConversion"/>
  <dataValidations disablePrompts="1" count="1">
    <dataValidation type="list" allowBlank="1" showInputMessage="1" showErrorMessage="1" sqref="J31 J65 J99 J133 J167 J201 J235 J269 J303 J337" xr:uid="{C8735C83-2B7E-44F0-84D4-5848BCCA2DAC}">
      <formula1>"-1, 1, 2, 3, 4"</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47" id="{C3465CAD-451D-4C91-8E28-5718F0E3CC5A}">
            <xm:f>'Pile data'!$B$1 &lt;2</xm:f>
            <x14:dxf>
              <fill>
                <patternFill patternType="darkUp">
                  <bgColor theme="0"/>
                </patternFill>
              </fill>
            </x14:dxf>
          </x14:cfRule>
          <xm:sqref>A35:XFD45 A58:XFD68 A46:CO55 EH46:XFD57 A56:CA57 CH56:CO57 CV46:DI57 DM46:EA57</xm:sqref>
        </x14:conditionalFormatting>
        <x14:conditionalFormatting xmlns:xm="http://schemas.microsoft.com/office/excel/2006/main">
          <x14:cfRule type="expression" priority="46" id="{06EA49D7-BBB7-4469-8E45-E28172136DC4}">
            <xm:f>'Pile data'!$B$1 &lt;3</xm:f>
            <x14:dxf>
              <fill>
                <patternFill patternType="darkUp">
                  <bgColor theme="0"/>
                </patternFill>
              </fill>
            </x14:dxf>
          </x14:cfRule>
          <xm:sqref>A69:XFD79 A92:XFD102 BH80:CO80 A80:AA91 DM80:EB91 EH80:XFD91 AC81:CO89 AC80:BF80 AC90:CA91 CH90:CO91 CV80:DD91</xm:sqref>
        </x14:conditionalFormatting>
        <x14:conditionalFormatting xmlns:xm="http://schemas.microsoft.com/office/excel/2006/main">
          <x14:cfRule type="expression" priority="45" id="{A867F0D0-2B0F-47C3-95D5-ECC014C0EC34}">
            <xm:f>'Pile data'!$B$1 &lt;4</xm:f>
            <x14:dxf>
              <fill>
                <patternFill patternType="darkUp">
                  <bgColor theme="0"/>
                </patternFill>
              </fill>
            </x14:dxf>
          </x14:cfRule>
          <xm:sqref>A103:XFD113 A126:XFD136 BH114:CO114 A114:AA125 DM114:EB125 EH114:XFD125 AC115:CO123 AC114:BF114 AC124:CA125 CH124:CO125 CV114:DD125</xm:sqref>
        </x14:conditionalFormatting>
        <x14:conditionalFormatting xmlns:xm="http://schemas.microsoft.com/office/excel/2006/main">
          <x14:cfRule type="expression" priority="44" id="{64143E86-EEE5-4DC2-AA0A-B8ADCFBD613E}">
            <xm:f>'Pile data'!$B$1 &lt;5</xm:f>
            <x14:dxf>
              <fill>
                <patternFill patternType="darkUp">
                  <bgColor theme="0"/>
                </patternFill>
              </fill>
            </x14:dxf>
          </x14:cfRule>
          <xm:sqref>A137:XFD147 A160:XFD170 BH148:CO148 A148:AA159 DM148:EB159 EH148:XFD159 AC149:CO157 AC148:BF148 AC158:CA159 CH158:CO159 CV148:DD159</xm:sqref>
        </x14:conditionalFormatting>
        <x14:conditionalFormatting xmlns:xm="http://schemas.microsoft.com/office/excel/2006/main">
          <x14:cfRule type="expression" priority="43" id="{1A21884A-5F7B-413B-8CF5-18001CA7A32B}">
            <xm:f>'Pile data'!$B$1 &lt;6</xm:f>
            <x14:dxf>
              <fill>
                <patternFill patternType="darkUp">
                  <bgColor theme="0"/>
                </patternFill>
              </fill>
            </x14:dxf>
          </x14:cfRule>
          <xm:sqref>A171:XFD181 A194:XFD204 A182:Q193 S182:AA193 BH182:CO182 DM182:EB193 EH182:XFD193 AC182:BF182 AC183:CO191 AC192:CA193 CH192:CO193 CV182:DD193</xm:sqref>
        </x14:conditionalFormatting>
        <x14:conditionalFormatting xmlns:xm="http://schemas.microsoft.com/office/excel/2006/main">
          <x14:cfRule type="expression" priority="42" id="{545BEB52-A73F-44BC-AB9E-A35FBEA1216A}">
            <xm:f>'Pile data'!$B$1 &lt;7</xm:f>
            <x14:dxf>
              <fill>
                <patternFill patternType="darkUp">
                  <bgColor theme="0"/>
                </patternFill>
              </fill>
            </x14:dxf>
          </x14:cfRule>
          <xm:sqref>A205:XFD215 A228:XFD238 A216:Q227 S216:AA227 BH216:CO216 DM216:EA227 EH216:XFD227 AC216:BF216 AC217:CO225 AC226:CA227 CH226:CO227 CV216:DD227</xm:sqref>
        </x14:conditionalFormatting>
        <x14:conditionalFormatting xmlns:xm="http://schemas.microsoft.com/office/excel/2006/main">
          <x14:cfRule type="expression" priority="39" id="{0F043929-E107-4C47-96D5-C17FC73897CB}">
            <xm:f>'Pile data'!$B$1 &lt;8</xm:f>
            <x14:dxf>
              <fill>
                <patternFill patternType="darkUp">
                  <bgColor theme="0"/>
                </patternFill>
              </fill>
            </x14:dxf>
          </x14:cfRule>
          <xm:sqref>A239:XFD249 A262:XFD272 A250:Q261 S250:AA261 BH250:CO250 DM250:EA261 EH250:XFD261 AC250:BF250 AC251:CO259 AC260:CA261 CH260:CO261 CV250:DD261</xm:sqref>
        </x14:conditionalFormatting>
        <x14:conditionalFormatting xmlns:xm="http://schemas.microsoft.com/office/excel/2006/main">
          <x14:cfRule type="expression" priority="38" id="{E383F983-843F-488C-A490-E4A23A48E5FD}">
            <xm:f>'Pile data'!$B$1 &lt;9</xm:f>
            <x14:dxf>
              <fill>
                <patternFill patternType="darkUp">
                  <bgColor theme="0"/>
                </patternFill>
              </fill>
            </x14:dxf>
          </x14:cfRule>
          <xm:sqref>A273:XFD283 A296:XFD306 A284:Q295 S284:AA295 BH284:CO284 DM284:EA295 EH284:XFD295 AC284:BF284 AC285:CO293 AC294:CA295 CH294:CO295 CV284:DD295</xm:sqref>
        </x14:conditionalFormatting>
        <x14:conditionalFormatting xmlns:xm="http://schemas.microsoft.com/office/excel/2006/main">
          <x14:cfRule type="expression" priority="37" id="{6376B880-C6C4-427F-81E0-7B6FCED84AB6}">
            <xm:f>'Pile data'!$B$1 &lt;10</xm:f>
            <x14:dxf>
              <fill>
                <patternFill patternType="darkUp">
                  <bgColor theme="0"/>
                </patternFill>
              </fill>
            </x14:dxf>
          </x14:cfRule>
          <xm:sqref>A307:XFD317 A330:XFD340 A318:Q329 S318:AA329 BH318:CO318 DM318:EA329 EH318:XFD329 AC318:BF318 AC319:CO327 AC328:CA329 CH328:CO329 CV318:DD329</xm:sqref>
        </x14:conditionalFormatting>
        <x14:conditionalFormatting xmlns:xm="http://schemas.microsoft.com/office/excel/2006/main">
          <x14:cfRule type="expression" priority="41" id="{371914DF-5E5A-4105-8886-2D21A61C10E1}">
            <xm:f>'Pile data'!$B$1 &lt;11</xm:f>
            <x14:dxf>
              <fill>
                <patternFill patternType="darkUp">
                  <bgColor theme="0"/>
                </patternFill>
              </fill>
            </x14:dxf>
          </x14:cfRule>
          <xm:sqref>A341:XFD399</xm:sqref>
        </x14:conditionalFormatting>
        <x14:conditionalFormatting xmlns:xm="http://schemas.microsoft.com/office/excel/2006/main">
          <x14:cfRule type="expression" priority="36" id="{233FD34A-6986-4641-B0F8-61BF396D5C57}">
            <xm:f>'Pile data'!$B$1 &lt;5</xm:f>
            <x14:dxf>
              <fill>
                <patternFill patternType="darkUp">
                  <bgColor theme="0"/>
                </patternFill>
              </fill>
            </x14:dxf>
          </x14:cfRule>
          <xm:sqref>R182:R193</xm:sqref>
        </x14:conditionalFormatting>
        <x14:conditionalFormatting xmlns:xm="http://schemas.microsoft.com/office/excel/2006/main">
          <x14:cfRule type="expression" priority="35" id="{4BF43457-913F-44AD-B97A-B4D0B1F7E86D}">
            <xm:f>'Pile data'!$B$1 &lt;5</xm:f>
            <x14:dxf>
              <fill>
                <patternFill patternType="darkUp">
                  <bgColor theme="0"/>
                </patternFill>
              </fill>
            </x14:dxf>
          </x14:cfRule>
          <xm:sqref>R216:R227</xm:sqref>
        </x14:conditionalFormatting>
        <x14:conditionalFormatting xmlns:xm="http://schemas.microsoft.com/office/excel/2006/main">
          <x14:cfRule type="expression" priority="34" id="{7949C19A-5E2C-4C04-99F2-53401CC5F031}">
            <xm:f>'Pile data'!$B$1 &lt;5</xm:f>
            <x14:dxf>
              <fill>
                <patternFill patternType="darkUp">
                  <bgColor theme="0"/>
                </patternFill>
              </fill>
            </x14:dxf>
          </x14:cfRule>
          <xm:sqref>R250:R261</xm:sqref>
        </x14:conditionalFormatting>
        <x14:conditionalFormatting xmlns:xm="http://schemas.microsoft.com/office/excel/2006/main">
          <x14:cfRule type="expression" priority="33" id="{22BF145B-F20D-4043-BAB1-0B8671B48343}">
            <xm:f>'Pile data'!$B$1 &lt;5</xm:f>
            <x14:dxf>
              <fill>
                <patternFill patternType="darkUp">
                  <bgColor theme="0"/>
                </patternFill>
              </fill>
            </x14:dxf>
          </x14:cfRule>
          <xm:sqref>R284:R295</xm:sqref>
        </x14:conditionalFormatting>
        <x14:conditionalFormatting xmlns:xm="http://schemas.microsoft.com/office/excel/2006/main">
          <x14:cfRule type="expression" priority="32" id="{5ABF3087-12C0-4678-BB80-0E77BD535181}">
            <xm:f>'Pile data'!$B$1 &lt;5</xm:f>
            <x14:dxf>
              <fill>
                <patternFill patternType="darkUp">
                  <bgColor theme="0"/>
                </patternFill>
              </fill>
            </x14:dxf>
          </x14:cfRule>
          <xm:sqref>R318:R329</xm:sqref>
        </x14:conditionalFormatting>
        <x14:conditionalFormatting xmlns:xm="http://schemas.microsoft.com/office/excel/2006/main">
          <x14:cfRule type="expression" priority="29" id="{E76C6B4A-4377-4B49-97AF-9D96813940C1}">
            <xm:f>'Pile data'!$B$1 &lt;2</xm:f>
            <x14:dxf>
              <fill>
                <patternFill patternType="darkUp">
                  <bgColor theme="0"/>
                </patternFill>
              </fill>
            </x14:dxf>
          </x14:cfRule>
          <xm:sqref>BG80</xm:sqref>
        </x14:conditionalFormatting>
        <x14:conditionalFormatting xmlns:xm="http://schemas.microsoft.com/office/excel/2006/main">
          <x14:cfRule type="expression" priority="28" id="{1DFD35DE-E55D-452C-94E6-89DCE42BB090}">
            <xm:f>'Pile data'!$B$1 &lt;2</xm:f>
            <x14:dxf>
              <fill>
                <patternFill patternType="darkUp">
                  <bgColor theme="0"/>
                </patternFill>
              </fill>
            </x14:dxf>
          </x14:cfRule>
          <xm:sqref>BG114</xm:sqref>
        </x14:conditionalFormatting>
        <x14:conditionalFormatting xmlns:xm="http://schemas.microsoft.com/office/excel/2006/main">
          <x14:cfRule type="expression" priority="27" id="{4734DCCE-DE8C-4AE1-A5CA-4CD32C3A91A9}">
            <xm:f>'Pile data'!$B$1 &lt;2</xm:f>
            <x14:dxf>
              <fill>
                <patternFill patternType="darkUp">
                  <bgColor theme="0"/>
                </patternFill>
              </fill>
            </x14:dxf>
          </x14:cfRule>
          <xm:sqref>BG148</xm:sqref>
        </x14:conditionalFormatting>
        <x14:conditionalFormatting xmlns:xm="http://schemas.microsoft.com/office/excel/2006/main">
          <x14:cfRule type="expression" priority="26" id="{288D5475-0959-4A90-AB6B-ED533E5C2ACE}">
            <xm:f>'Pile data'!$B$1 &lt;2</xm:f>
            <x14:dxf>
              <fill>
                <patternFill patternType="darkUp">
                  <bgColor theme="0"/>
                </patternFill>
              </fill>
            </x14:dxf>
          </x14:cfRule>
          <xm:sqref>BG182</xm:sqref>
        </x14:conditionalFormatting>
        <x14:conditionalFormatting xmlns:xm="http://schemas.microsoft.com/office/excel/2006/main">
          <x14:cfRule type="expression" priority="25" id="{7A5DACA9-058A-430A-8A54-4A3C9A41EB6B}">
            <xm:f>'Pile data'!$B$1 &lt;2</xm:f>
            <x14:dxf>
              <fill>
                <patternFill patternType="darkUp">
                  <bgColor theme="0"/>
                </patternFill>
              </fill>
            </x14:dxf>
          </x14:cfRule>
          <xm:sqref>BG216</xm:sqref>
        </x14:conditionalFormatting>
        <x14:conditionalFormatting xmlns:xm="http://schemas.microsoft.com/office/excel/2006/main">
          <x14:cfRule type="expression" priority="24" id="{DB057DD2-A657-46B0-84DA-EC0F279445AD}">
            <xm:f>'Pile data'!$B$1 &lt;2</xm:f>
            <x14:dxf>
              <fill>
                <patternFill patternType="darkUp">
                  <bgColor theme="0"/>
                </patternFill>
              </fill>
            </x14:dxf>
          </x14:cfRule>
          <xm:sqref>BG250</xm:sqref>
        </x14:conditionalFormatting>
        <x14:conditionalFormatting xmlns:xm="http://schemas.microsoft.com/office/excel/2006/main">
          <x14:cfRule type="expression" priority="23" id="{E548C484-478F-4346-8A5E-3BD4B2148472}">
            <xm:f>'Pile data'!$B$1 &lt;2</xm:f>
            <x14:dxf>
              <fill>
                <patternFill patternType="darkUp">
                  <bgColor theme="0"/>
                </patternFill>
              </fill>
            </x14:dxf>
          </x14:cfRule>
          <xm:sqref>BG284</xm:sqref>
        </x14:conditionalFormatting>
        <x14:conditionalFormatting xmlns:xm="http://schemas.microsoft.com/office/excel/2006/main">
          <x14:cfRule type="expression" priority="22" id="{F3C84C1E-44A6-4D6C-B524-9C41D63CCCDF}">
            <xm:f>'Pile data'!$B$1 &lt;2</xm:f>
            <x14:dxf>
              <fill>
                <patternFill patternType="darkUp">
                  <bgColor theme="0"/>
                </patternFill>
              </fill>
            </x14:dxf>
          </x14:cfRule>
          <xm:sqref>BG318</xm:sqref>
        </x14:conditionalFormatting>
        <x14:conditionalFormatting xmlns:xm="http://schemas.microsoft.com/office/excel/2006/main">
          <x14:cfRule type="expression" priority="21" id="{60311D24-3D59-405C-B9A8-D6D694F0E1D2}">
            <xm:f>'Pile data'!$B$1 &lt;2</xm:f>
            <x14:dxf>
              <fill>
                <patternFill patternType="darkUp">
                  <bgColor theme="0"/>
                </patternFill>
              </fill>
            </x14:dxf>
          </x14:cfRule>
          <xm:sqref>DE80:DI91</xm:sqref>
        </x14:conditionalFormatting>
        <x14:conditionalFormatting xmlns:xm="http://schemas.microsoft.com/office/excel/2006/main">
          <x14:cfRule type="expression" priority="20" id="{53ED554C-9C6C-40FC-BD27-49125FF2FFDE}">
            <xm:f>'Pile data'!$B$1 &lt;2</xm:f>
            <x14:dxf>
              <fill>
                <patternFill patternType="darkUp">
                  <bgColor theme="0"/>
                </patternFill>
              </fill>
            </x14:dxf>
          </x14:cfRule>
          <xm:sqref>DE114:DI125</xm:sqref>
        </x14:conditionalFormatting>
        <x14:conditionalFormatting xmlns:xm="http://schemas.microsoft.com/office/excel/2006/main">
          <x14:cfRule type="expression" priority="19" id="{85F31BB7-3D3D-48FF-9A08-464866CD214E}">
            <xm:f>'Pile data'!$B$1 &lt;2</xm:f>
            <x14:dxf>
              <fill>
                <patternFill patternType="darkUp">
                  <bgColor theme="0"/>
                </patternFill>
              </fill>
            </x14:dxf>
          </x14:cfRule>
          <xm:sqref>DE148:DI159</xm:sqref>
        </x14:conditionalFormatting>
        <x14:conditionalFormatting xmlns:xm="http://schemas.microsoft.com/office/excel/2006/main">
          <x14:cfRule type="expression" priority="18" id="{A451E1A3-8071-4045-A507-2DDF3A89A99E}">
            <xm:f>'Pile data'!$B$1 &lt;2</xm:f>
            <x14:dxf>
              <fill>
                <patternFill patternType="darkUp">
                  <bgColor theme="0"/>
                </patternFill>
              </fill>
            </x14:dxf>
          </x14:cfRule>
          <xm:sqref>DE182:DI193</xm:sqref>
        </x14:conditionalFormatting>
        <x14:conditionalFormatting xmlns:xm="http://schemas.microsoft.com/office/excel/2006/main">
          <x14:cfRule type="expression" priority="17" id="{D09AA477-1CB1-43CA-B9DC-0649D358DB4A}">
            <xm:f>'Pile data'!$B$1 &lt;2</xm:f>
            <x14:dxf>
              <fill>
                <patternFill patternType="darkUp">
                  <bgColor theme="0"/>
                </patternFill>
              </fill>
            </x14:dxf>
          </x14:cfRule>
          <xm:sqref>DE216:DI227</xm:sqref>
        </x14:conditionalFormatting>
        <x14:conditionalFormatting xmlns:xm="http://schemas.microsoft.com/office/excel/2006/main">
          <x14:cfRule type="expression" priority="16" id="{25B5890B-3749-46D5-A99A-90E767AC028F}">
            <xm:f>'Pile data'!$B$1 &lt;2</xm:f>
            <x14:dxf>
              <fill>
                <patternFill patternType="darkUp">
                  <bgColor theme="0"/>
                </patternFill>
              </fill>
            </x14:dxf>
          </x14:cfRule>
          <xm:sqref>DE250:DI261</xm:sqref>
        </x14:conditionalFormatting>
        <x14:conditionalFormatting xmlns:xm="http://schemas.microsoft.com/office/excel/2006/main">
          <x14:cfRule type="expression" priority="15" id="{FA304B1E-1AAD-481D-82A8-5596CD0C7108}">
            <xm:f>'Pile data'!$B$1 &lt;2</xm:f>
            <x14:dxf>
              <fill>
                <patternFill patternType="darkUp">
                  <bgColor theme="0"/>
                </patternFill>
              </fill>
            </x14:dxf>
          </x14:cfRule>
          <xm:sqref>DE284:DI295</xm:sqref>
        </x14:conditionalFormatting>
        <x14:conditionalFormatting xmlns:xm="http://schemas.microsoft.com/office/excel/2006/main">
          <x14:cfRule type="expression" priority="14" id="{D2C26544-365E-42A2-B90F-C734DDD01F2F}">
            <xm:f>'Pile data'!$B$1 &lt;2</xm:f>
            <x14:dxf>
              <fill>
                <patternFill patternType="darkUp">
                  <bgColor theme="0"/>
                </patternFill>
              </fill>
            </x14:dxf>
          </x14:cfRule>
          <xm:sqref>DE318:DI329</xm:sqref>
        </x14:conditionalFormatting>
        <x14:conditionalFormatting xmlns:xm="http://schemas.microsoft.com/office/excel/2006/main">
          <x14:cfRule type="expression" priority="13" id="{232604AC-DDBE-45D7-BC95-561A20946056}">
            <xm:f>'Pile data'!$B$1 &lt;6</xm:f>
            <x14:dxf>
              <fill>
                <patternFill patternType="darkUp">
                  <bgColor theme="0"/>
                </patternFill>
              </fill>
            </x14:dxf>
          </x14:cfRule>
          <xm:sqref>EB216:EB227</xm:sqref>
        </x14:conditionalFormatting>
        <x14:conditionalFormatting xmlns:xm="http://schemas.microsoft.com/office/excel/2006/main">
          <x14:cfRule type="expression" priority="12" id="{C55BB43A-EC02-4920-B426-AF8F61408EB9}">
            <xm:f>'Pile data'!$B$1 &lt;6</xm:f>
            <x14:dxf>
              <fill>
                <patternFill patternType="darkUp">
                  <bgColor theme="0"/>
                </patternFill>
              </fill>
            </x14:dxf>
          </x14:cfRule>
          <xm:sqref>EB250:EB261</xm:sqref>
        </x14:conditionalFormatting>
        <x14:conditionalFormatting xmlns:xm="http://schemas.microsoft.com/office/excel/2006/main">
          <x14:cfRule type="expression" priority="11" id="{249C627E-03D2-4A16-A120-A461A76D173D}">
            <xm:f>'Pile data'!$B$1 &lt;6</xm:f>
            <x14:dxf>
              <fill>
                <patternFill patternType="darkUp">
                  <bgColor theme="0"/>
                </patternFill>
              </fill>
            </x14:dxf>
          </x14:cfRule>
          <xm:sqref>EB284:EB295</xm:sqref>
        </x14:conditionalFormatting>
        <x14:conditionalFormatting xmlns:xm="http://schemas.microsoft.com/office/excel/2006/main">
          <x14:cfRule type="expression" priority="10" id="{D80A8AAD-2099-49B6-A0F4-C6691738F4A8}">
            <xm:f>'Pile data'!$B$1 &lt;6</xm:f>
            <x14:dxf>
              <fill>
                <patternFill patternType="darkUp">
                  <bgColor theme="0"/>
                </patternFill>
              </fill>
            </x14:dxf>
          </x14:cfRule>
          <xm:sqref>EB318:EB329</xm:sqref>
        </x14:conditionalFormatting>
        <x14:conditionalFormatting xmlns:xm="http://schemas.microsoft.com/office/excel/2006/main">
          <x14:cfRule type="expression" priority="9" id="{309645DA-5B98-42B3-8DA4-64A888CE45B8}">
            <xm:f>'Pile data'!$B$1 &lt;2</xm:f>
            <x14:dxf>
              <fill>
                <patternFill patternType="darkUp">
                  <bgColor theme="0"/>
                </patternFill>
              </fill>
            </x14:dxf>
          </x14:cfRule>
          <xm:sqref>AB80:AB91</xm:sqref>
        </x14:conditionalFormatting>
        <x14:conditionalFormatting xmlns:xm="http://schemas.microsoft.com/office/excel/2006/main">
          <x14:cfRule type="expression" priority="8" id="{73A837F3-ACF0-4B70-87A7-6D2622C83420}">
            <xm:f>'Pile data'!$B$1 &lt;2</xm:f>
            <x14:dxf>
              <fill>
                <patternFill patternType="darkUp">
                  <bgColor theme="0"/>
                </patternFill>
              </fill>
            </x14:dxf>
          </x14:cfRule>
          <xm:sqref>AB114:AB125</xm:sqref>
        </x14:conditionalFormatting>
        <x14:conditionalFormatting xmlns:xm="http://schemas.microsoft.com/office/excel/2006/main">
          <x14:cfRule type="expression" priority="7" id="{DDDAD00F-061E-4FFF-8DDB-7C911B34EEC3}">
            <xm:f>'Pile data'!$B$1 &lt;2</xm:f>
            <x14:dxf>
              <fill>
                <patternFill patternType="darkUp">
                  <bgColor theme="0"/>
                </patternFill>
              </fill>
            </x14:dxf>
          </x14:cfRule>
          <xm:sqref>AB148:AB159</xm:sqref>
        </x14:conditionalFormatting>
        <x14:conditionalFormatting xmlns:xm="http://schemas.microsoft.com/office/excel/2006/main">
          <x14:cfRule type="expression" priority="6" id="{F183E0CC-DFD1-4435-8020-4F2E1AE3A9BE}">
            <xm:f>'Pile data'!$B$1 &lt;2</xm:f>
            <x14:dxf>
              <fill>
                <patternFill patternType="darkUp">
                  <bgColor theme="0"/>
                </patternFill>
              </fill>
            </x14:dxf>
          </x14:cfRule>
          <xm:sqref>AB182:AB193</xm:sqref>
        </x14:conditionalFormatting>
        <x14:conditionalFormatting xmlns:xm="http://schemas.microsoft.com/office/excel/2006/main">
          <x14:cfRule type="expression" priority="5" id="{7E1D95FE-7888-4771-9F5B-A4FCA5B4778C}">
            <xm:f>'Pile data'!$B$1 &lt;2</xm:f>
            <x14:dxf>
              <fill>
                <patternFill patternType="darkUp">
                  <bgColor theme="0"/>
                </patternFill>
              </fill>
            </x14:dxf>
          </x14:cfRule>
          <xm:sqref>AB216:AB227</xm:sqref>
        </x14:conditionalFormatting>
        <x14:conditionalFormatting xmlns:xm="http://schemas.microsoft.com/office/excel/2006/main">
          <x14:cfRule type="expression" priority="4" id="{3A208E5C-D404-41CC-94BF-7F42C9A1CA99}">
            <xm:f>'Pile data'!$B$1 &lt;2</xm:f>
            <x14:dxf>
              <fill>
                <patternFill patternType="darkUp">
                  <bgColor theme="0"/>
                </patternFill>
              </fill>
            </x14:dxf>
          </x14:cfRule>
          <xm:sqref>AB250:AB261</xm:sqref>
        </x14:conditionalFormatting>
        <x14:conditionalFormatting xmlns:xm="http://schemas.microsoft.com/office/excel/2006/main">
          <x14:cfRule type="expression" priority="3" id="{DE630E92-72F8-4EA5-9783-DB406198B6AA}">
            <xm:f>'Pile data'!$B$1 &lt;2</xm:f>
            <x14:dxf>
              <fill>
                <patternFill patternType="darkUp">
                  <bgColor theme="0"/>
                </patternFill>
              </fill>
            </x14:dxf>
          </x14:cfRule>
          <xm:sqref>AB284:AB295</xm:sqref>
        </x14:conditionalFormatting>
        <x14:conditionalFormatting xmlns:xm="http://schemas.microsoft.com/office/excel/2006/main">
          <x14:cfRule type="expression" priority="2" id="{50BFF61B-E013-43EB-A479-47B92CBB1009}">
            <xm:f>'Pile data'!$B$1 &lt;2</xm:f>
            <x14:dxf>
              <fill>
                <patternFill patternType="darkUp">
                  <bgColor theme="0"/>
                </patternFill>
              </fill>
            </x14:dxf>
          </x14:cfRule>
          <xm:sqref>AB318:AB329</xm:sqref>
        </x14:conditionalFormatting>
        <x14:conditionalFormatting xmlns:xm="http://schemas.microsoft.com/office/excel/2006/main">
          <x14:cfRule type="expression" priority="1" id="{5BAE51A2-2BF0-4724-B788-B2C4915FF7A1}">
            <xm:f>'Pile data'!$B$1 &lt;2</xm:f>
            <x14:dxf>
              <fill>
                <patternFill patternType="darkUp">
                  <bgColor theme="0"/>
                </patternFill>
              </fill>
            </x14:dxf>
          </x14:cfRule>
          <xm:sqref>AB12:AB23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workbookViewId="0">
      <selection activeCell="E18" sqref="E18"/>
    </sheetView>
  </sheetViews>
  <sheetFormatPr defaultRowHeight="13.8" x14ac:dyDescent="0.45"/>
  <cols>
    <col min="1" max="1" width="8.76171875" customWidth="1"/>
    <col min="2" max="2" width="15.37890625" bestFit="1" customWidth="1"/>
    <col min="4" max="4" width="9.6171875" customWidth="1"/>
    <col min="5" max="5" width="19.76171875" customWidth="1"/>
    <col min="8" max="8" width="15.37890625" customWidth="1"/>
    <col min="11" max="11" width="15.37890625" customWidth="1"/>
    <col min="14" max="14" width="15.6171875" customWidth="1"/>
    <col min="17" max="17" width="12.76171875" customWidth="1"/>
  </cols>
  <sheetData>
    <row r="2" spans="2:18" ht="14.4" x14ac:dyDescent="0.45">
      <c r="B2" s="58" t="s">
        <v>118</v>
      </c>
      <c r="C2" s="58"/>
      <c r="D2" s="58"/>
      <c r="E2" s="58" t="s">
        <v>119</v>
      </c>
      <c r="F2" s="58"/>
      <c r="G2" s="58"/>
      <c r="H2" s="58" t="s">
        <v>120</v>
      </c>
      <c r="I2" s="58"/>
      <c r="J2" s="58"/>
      <c r="K2" s="58" t="s">
        <v>121</v>
      </c>
      <c r="L2" s="58"/>
      <c r="M2" s="58"/>
      <c r="N2" s="58" t="s">
        <v>122</v>
      </c>
      <c r="P2" s="58"/>
      <c r="Q2" s="58" t="s">
        <v>122</v>
      </c>
    </row>
    <row r="3" spans="2:18" ht="14.1" x14ac:dyDescent="0.45">
      <c r="B3" s="59" t="s">
        <v>123</v>
      </c>
      <c r="C3" s="59" t="s">
        <v>124</v>
      </c>
      <c r="D3" s="60"/>
      <c r="E3" s="59" t="s">
        <v>123</v>
      </c>
      <c r="F3" s="59" t="s">
        <v>124</v>
      </c>
      <c r="G3" s="60"/>
      <c r="H3" s="59" t="s">
        <v>123</v>
      </c>
      <c r="I3" s="59" t="s">
        <v>124</v>
      </c>
      <c r="J3" s="60"/>
      <c r="K3" s="59" t="s">
        <v>123</v>
      </c>
      <c r="L3" s="59" t="s">
        <v>124</v>
      </c>
      <c r="M3" s="60"/>
      <c r="N3" s="59" t="s">
        <v>123</v>
      </c>
      <c r="O3" s="59" t="s">
        <v>124</v>
      </c>
      <c r="P3" s="60"/>
      <c r="Q3" s="59" t="s">
        <v>123</v>
      </c>
      <c r="R3" s="59" t="s">
        <v>124</v>
      </c>
    </row>
    <row r="4" spans="2:18" x14ac:dyDescent="0.45">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45">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45">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45">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45">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45">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45">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45">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45">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45">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45">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45">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45">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45">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45">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45">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45">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45">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45">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45">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45">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45">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45">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45">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45">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45">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45">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45">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45">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45">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45">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45">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45">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45">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45">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45">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45">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45">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45">
      <c r="B42" s="2">
        <v>7.2962495968519798</v>
      </c>
      <c r="C42" s="2">
        <v>-5233.3951244565296</v>
      </c>
      <c r="D42" s="2"/>
      <c r="E42" s="2">
        <v>-1673.7757507313099</v>
      </c>
      <c r="F42" s="2">
        <v>5425.4840235935499</v>
      </c>
      <c r="G42" s="2"/>
      <c r="H42" s="61">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45">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45">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45">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45">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45">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45">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45">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45">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45">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45">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45">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45">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45">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45">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45">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45">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45">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45">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45">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45">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45">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45">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45">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45">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45">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45">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45">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45">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45">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45">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45">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45">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45">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45">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45">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45">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45">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45">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45">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45">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45">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45">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45">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45">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45">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45">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45">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45">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45">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45">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45">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45">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45">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45">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45">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45">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45">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45">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45">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45">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45">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45">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45">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45">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45">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45">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45">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45">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45">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45">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45">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45">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45">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45">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45">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45">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45">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45">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45">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45">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45">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45">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45">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45">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45">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45">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45">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45">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45">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45">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45">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45">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45">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45">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45">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45">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45">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45">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45">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45">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45">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45">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45">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45">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45">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45">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45">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45">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45">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45">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45">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45">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45">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45">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45">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45">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45">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45">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45">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45">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45">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45">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45">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45">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45">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45">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45">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45">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45">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45">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45">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45">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45">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45">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45">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45">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45">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45">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45">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45">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45">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45">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45">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45">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45">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45">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45">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45">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45">
      <c r="B191" s="2">
        <v>131.69932908586901</v>
      </c>
      <c r="C191" s="2">
        <v>16928.3479368878</v>
      </c>
      <c r="D191" s="2"/>
      <c r="E191" s="2">
        <v>1372.25782881486</v>
      </c>
      <c r="F191" s="2">
        <v>264.35922508559901</v>
      </c>
      <c r="G191" s="2"/>
      <c r="H191" s="61">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45">
      <c r="B192" s="2">
        <v>186.074647002181</v>
      </c>
      <c r="C192" s="2">
        <v>16629.449478140599</v>
      </c>
      <c r="D192" s="2"/>
      <c r="E192" s="2">
        <v>1353.5931208914101</v>
      </c>
      <c r="F192" s="2">
        <v>181.579017168679</v>
      </c>
      <c r="G192" s="2"/>
      <c r="H192" s="61">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45">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45">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45">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45">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45">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45">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45">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45">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45">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45">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45">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45">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45">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45">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45">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45">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45">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45">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45">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45">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45">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45">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45">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45">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45">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45">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45">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45">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45">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45">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45">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45">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45">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45">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45">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45">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45">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45">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45">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45">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45">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45">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45">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45">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45">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45">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45">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45">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45">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45">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45">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45">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45">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45">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45">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45">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45">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45">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45">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45">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45">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45">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45">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45">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45">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45">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45">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45">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45">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45">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45">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45">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45">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45">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45">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45">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45">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45">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45">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45">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45">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45">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45">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45">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45">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45">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45">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45">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45">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45">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45">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45">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45">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45">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45">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45">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45">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45">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45">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45">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45">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45">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45">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45">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45">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45">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45">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45">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45">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45">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45">
      <c r="B303" s="2"/>
      <c r="C303" s="2"/>
      <c r="D303" s="2"/>
      <c r="E303" s="2"/>
      <c r="F303" s="2"/>
      <c r="G303" s="2"/>
      <c r="H303" s="1"/>
      <c r="I303" s="1"/>
      <c r="J303" s="2"/>
      <c r="K303">
        <v>571.64726441062601</v>
      </c>
      <c r="L303">
        <v>64.211810033864097</v>
      </c>
      <c r="M303" s="2"/>
      <c r="P303" s="2"/>
      <c r="Q303" s="2"/>
      <c r="R303" s="2"/>
    </row>
    <row r="304" spans="2:18" x14ac:dyDescent="0.45">
      <c r="B304" s="2"/>
      <c r="C304" s="2"/>
      <c r="D304" s="2"/>
      <c r="E304" s="2"/>
      <c r="F304" s="2"/>
      <c r="G304" s="2"/>
      <c r="H304" s="1"/>
      <c r="I304" s="1"/>
      <c r="J304" s="2"/>
      <c r="K304">
        <v>571.64726441062601</v>
      </c>
      <c r="L304">
        <v>64.211810033863401</v>
      </c>
      <c r="M304" s="2"/>
      <c r="P304" s="2"/>
      <c r="Q304" s="2"/>
      <c r="R304" s="2"/>
    </row>
    <row r="305" spans="2:18" x14ac:dyDescent="0.45">
      <c r="B305" s="2"/>
      <c r="C305" s="2"/>
      <c r="D305" s="2"/>
      <c r="E305" s="2"/>
      <c r="F305" s="2"/>
      <c r="G305" s="2"/>
      <c r="H305" s="1"/>
      <c r="I305" s="1"/>
      <c r="J305" s="2"/>
      <c r="K305">
        <v>463.51078596542999</v>
      </c>
      <c r="L305">
        <v>-238.56872484179999</v>
      </c>
      <c r="M305" s="2"/>
      <c r="P305" s="2"/>
      <c r="Q305" s="2"/>
      <c r="R305" s="2"/>
    </row>
    <row r="306" spans="2:18" x14ac:dyDescent="0.45">
      <c r="B306" s="2"/>
      <c r="C306" s="2"/>
      <c r="D306" s="2"/>
      <c r="E306" s="2"/>
      <c r="F306" s="2"/>
      <c r="G306" s="2"/>
      <c r="H306" s="1"/>
      <c r="I306" s="1"/>
      <c r="J306" s="2"/>
      <c r="K306">
        <v>339.605449538546</v>
      </c>
      <c r="L306">
        <v>-569.22657289589904</v>
      </c>
      <c r="M306" s="2"/>
      <c r="P306" s="2"/>
      <c r="Q306" s="2"/>
      <c r="R306" s="2"/>
    </row>
    <row r="307" spans="2:18" x14ac:dyDescent="0.45">
      <c r="B307" s="2"/>
      <c r="C307" s="2"/>
      <c r="D307" s="2"/>
      <c r="E307" s="2"/>
      <c r="F307" s="2"/>
      <c r="G307" s="2"/>
      <c r="H307" s="1"/>
      <c r="I307" s="1"/>
      <c r="J307" s="2"/>
      <c r="K307">
        <v>339.605449538546</v>
      </c>
      <c r="L307">
        <v>-569.22657289589904</v>
      </c>
      <c r="M307" s="2"/>
      <c r="P307" s="2"/>
      <c r="Q307" s="2"/>
      <c r="R307" s="2"/>
    </row>
    <row r="308" spans="2:18" x14ac:dyDescent="0.45">
      <c r="B308" s="2"/>
      <c r="C308" s="2"/>
      <c r="D308" s="2"/>
      <c r="E308" s="2"/>
      <c r="F308" s="2"/>
      <c r="G308" s="2"/>
      <c r="H308" s="2"/>
      <c r="I308" s="2"/>
      <c r="J308" s="2"/>
      <c r="K308">
        <v>293.85692730278799</v>
      </c>
      <c r="L308">
        <v>-683.40100943159905</v>
      </c>
      <c r="M308" s="2"/>
      <c r="P308" s="2"/>
      <c r="Q308" s="2"/>
      <c r="R308" s="2"/>
    </row>
    <row r="309" spans="2:18" x14ac:dyDescent="0.45">
      <c r="B309" s="2"/>
      <c r="C309" s="2"/>
      <c r="D309" s="2"/>
      <c r="E309" s="2"/>
      <c r="F309" s="2"/>
      <c r="G309" s="2"/>
      <c r="H309" s="2"/>
      <c r="I309" s="2"/>
      <c r="J309" s="2"/>
      <c r="K309">
        <v>198.93898658918999</v>
      </c>
      <c r="L309">
        <v>-943.74446244238595</v>
      </c>
      <c r="M309" s="2"/>
      <c r="P309" s="2"/>
      <c r="Q309" s="2"/>
      <c r="R309" s="2"/>
    </row>
    <row r="310" spans="2:18" x14ac:dyDescent="0.45">
      <c r="B310" s="2"/>
      <c r="C310" s="2"/>
      <c r="D310" s="2"/>
      <c r="E310" s="2"/>
      <c r="F310" s="2"/>
      <c r="G310" s="2"/>
      <c r="H310" s="2"/>
      <c r="I310" s="2"/>
      <c r="J310" s="2"/>
      <c r="K310">
        <v>198.93898658918999</v>
      </c>
      <c r="L310">
        <v>-943.74446244238595</v>
      </c>
      <c r="M310" s="2"/>
      <c r="P310" s="2"/>
      <c r="Q310" s="2"/>
      <c r="R310" s="2"/>
    </row>
    <row r="311" spans="2:18" x14ac:dyDescent="0.45">
      <c r="B311" s="2"/>
      <c r="C311" s="2"/>
      <c r="D311" s="2"/>
      <c r="E311" s="2"/>
      <c r="F311" s="2"/>
      <c r="G311" s="2"/>
      <c r="H311" s="2"/>
      <c r="I311" s="2"/>
      <c r="J311" s="2"/>
      <c r="K311">
        <v>185.89514026925099</v>
      </c>
      <c r="L311">
        <v>-978.59047934731097</v>
      </c>
      <c r="M311" s="2"/>
      <c r="P311" s="2"/>
      <c r="Q311" s="2"/>
      <c r="R311" s="2"/>
    </row>
    <row r="312" spans="2:18" x14ac:dyDescent="0.45">
      <c r="B312" s="2"/>
      <c r="C312" s="2"/>
      <c r="D312" s="2"/>
      <c r="E312" s="2"/>
      <c r="F312" s="2"/>
      <c r="G312" s="2"/>
      <c r="H312" s="2"/>
      <c r="I312" s="2"/>
      <c r="J312" s="2"/>
      <c r="K312">
        <v>182.947235032821</v>
      </c>
      <c r="L312">
        <v>-986.46566839685795</v>
      </c>
      <c r="M312" s="2"/>
      <c r="P312" s="2"/>
      <c r="Q312" s="2"/>
      <c r="R312" s="2"/>
    </row>
    <row r="313" spans="2:18" x14ac:dyDescent="0.45">
      <c r="B313" s="1"/>
      <c r="C313" s="1"/>
      <c r="D313" s="1"/>
      <c r="E313" s="1"/>
      <c r="F313" s="1"/>
      <c r="G313" s="1"/>
      <c r="H313" s="1"/>
      <c r="I313" s="1"/>
      <c r="J313" s="1"/>
      <c r="K313">
        <v>182.947235032821</v>
      </c>
      <c r="L313">
        <v>-986.46566839685795</v>
      </c>
      <c r="M313" s="1"/>
      <c r="P313" s="1"/>
      <c r="Q313" s="1"/>
      <c r="R313" s="1"/>
    </row>
    <row r="314" spans="2:18" x14ac:dyDescent="0.45">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Analysis data</vt:lpstr>
      <vt:lpstr>Ground data</vt:lpstr>
      <vt:lpstr>Pile data</vt:lpstr>
      <vt:lpstr>Loads</vt:lpstr>
      <vt:lpstr>Reinforcement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2025-03-10T20:06:14Z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