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mpare!!" sheetId="2" r:id="rId5"/>
    <sheet state="visible" name="Sections" sheetId="3" r:id="rId6"/>
    <sheet state="visible" name="Exec. Time" sheetId="4" r:id="rId7"/>
    <sheet state="visible" name="Space complexity" sheetId="5" r:id="rId8"/>
    <sheet state="visible" name="Sheet5" sheetId="6" r:id="rId9"/>
  </sheets>
  <definedNames/>
  <calcPr/>
</workbook>
</file>

<file path=xl/sharedStrings.xml><?xml version="1.0" encoding="utf-8"?>
<sst xmlns="http://schemas.openxmlformats.org/spreadsheetml/2006/main" count="142" uniqueCount="88">
  <si>
    <t xml:space="preserve"> </t>
  </si>
  <si>
    <t>DIA/CDS Sequential</t>
  </si>
  <si>
    <t>DIA/CDS OpenMP</t>
  </si>
  <si>
    <t>COO OpenMP</t>
  </si>
  <si>
    <t>COO Sequential</t>
  </si>
  <si>
    <t>Matrix Name</t>
  </si>
  <si>
    <t>Matrix Dimension</t>
  </si>
  <si>
    <t>Number of Non Zeros</t>
  </si>
  <si>
    <t>Execution Time in Sec.</t>
  </si>
  <si>
    <t>GFlops</t>
  </si>
  <si>
    <t>Wang3</t>
  </si>
  <si>
    <t>1,77,168</t>
  </si>
  <si>
    <t>Wang4</t>
  </si>
  <si>
    <t>1,77,196</t>
  </si>
  <si>
    <t>s3dkt3m2</t>
  </si>
  <si>
    <t>19,21,955</t>
  </si>
  <si>
    <t>s3dkq4m2</t>
  </si>
  <si>
    <t>24,55,670</t>
  </si>
  <si>
    <t>nemeth21</t>
  </si>
  <si>
    <t>5,91,626</t>
  </si>
  <si>
    <t>nemeth22</t>
  </si>
  <si>
    <t>6,84,169</t>
  </si>
  <si>
    <t>af_1_k101</t>
  </si>
  <si>
    <t>90,27,150</t>
  </si>
  <si>
    <t>af_2_k101</t>
  </si>
  <si>
    <t>90,27,151</t>
  </si>
  <si>
    <t>crystk02</t>
  </si>
  <si>
    <t>4,91,274</t>
  </si>
  <si>
    <t>crystk03</t>
  </si>
  <si>
    <t>8,87,937</t>
  </si>
  <si>
    <t>Intel i5 6500 CPU @3.2 GHz, Core: 4, Socket: 1, Memory: 8GB, L1: 256KB, L2: 1MB, L3: 6MB</t>
  </si>
  <si>
    <t>Real!!</t>
  </si>
  <si>
    <t>CDS</t>
  </si>
  <si>
    <t>JDS</t>
  </si>
  <si>
    <t>PDS</t>
  </si>
  <si>
    <t>BDS</t>
  </si>
  <si>
    <t>CC</t>
  </si>
  <si>
    <t>COO</t>
  </si>
  <si>
    <t>Matrix Type</t>
  </si>
  <si>
    <t>Space in MB</t>
  </si>
  <si>
    <t>Offset</t>
  </si>
  <si>
    <t>m</t>
  </si>
  <si>
    <t>n</t>
  </si>
  <si>
    <t>Clusters</t>
  </si>
  <si>
    <t>time</t>
  </si>
  <si>
    <t>Banded Matrix</t>
  </si>
  <si>
    <t>mc2depi</t>
  </si>
  <si>
    <t>PR02R</t>
  </si>
  <si>
    <t>Coupcons3D</t>
  </si>
  <si>
    <t>Block-Structured</t>
  </si>
  <si>
    <t>channel-500x100x100-b050</t>
  </si>
  <si>
    <t>DIVIDE(((D7*G7*8) + (G7*4)),1024*1024)</t>
  </si>
  <si>
    <t>DIVIDE((12*E7 + 8*D7),1024*1024)</t>
  </si>
  <si>
    <t>DIVIDE((J7 * K7 * 8),1024*1024)</t>
  </si>
  <si>
    <t>DIVIDE((O7*(4*3))+E7*8,1024*1024)</t>
  </si>
  <si>
    <t>DIVIDE((E7*16), 1024*1024)</t>
  </si>
  <si>
    <t>Abstract</t>
  </si>
  <si>
    <t>2. Storage Formats</t>
  </si>
  <si>
    <t>4. CC</t>
  </si>
  <si>
    <t>Introduction</t>
  </si>
  <si>
    <t>Existing Storage Formats</t>
  </si>
  <si>
    <t>Developing A New Storage Format - Contiguous Clusters (CC)</t>
  </si>
  <si>
    <t>Existing Storage Formats for Diagonally Dominant Sparse Matrices</t>
  </si>
  <si>
    <t>Implementation of CC</t>
  </si>
  <si>
    <t>Sparse Matrix Vector Multiplication (SpMV)</t>
  </si>
  <si>
    <t>Analyzing &amp; Comparing Storage Formats (Space &amp; Time Complexity)</t>
  </si>
  <si>
    <t>Analyzing &amp; Comparing with Existing Diagonally Dominant Storage Formats</t>
  </si>
  <si>
    <t>1. Sparse Matrix</t>
  </si>
  <si>
    <t>3. Project Overview</t>
  </si>
  <si>
    <t>5. Appendices and References</t>
  </si>
  <si>
    <t>- Background of the Study(sub section)</t>
  </si>
  <si>
    <t>Why We Chose This Topic</t>
  </si>
  <si>
    <t xml:space="preserve">Codes </t>
  </si>
  <si>
    <t>- Problem Statement(sub section)</t>
  </si>
  <si>
    <t>How We Approached</t>
  </si>
  <si>
    <t>References</t>
  </si>
  <si>
    <t>- Research Objectives(sub section)</t>
  </si>
  <si>
    <t>CC Sequential</t>
  </si>
  <si>
    <t xml:space="preserve">Intel(R) Xeon(R) Silver 4210 CPU @ 2.20GHz, Thread(s) per core:2, Core(s) per socket:10, Socket(s): 2,    L1d: 640 KiB (20 instances)
  L1i:                    640 KiB (20 instances)
  L2:                     20 MiB (20 instances)
  L3:                     27.5 MiB (2 instances)
  Memory          125 GB </t>
  </si>
  <si>
    <t>Space allocated (in MB)</t>
  </si>
  <si>
    <t>Number of Diagonals</t>
  </si>
  <si>
    <t>Number of Clusters in CC (without elimination of Zeros)</t>
  </si>
  <si>
    <t>DIA</t>
  </si>
  <si>
    <t>diagonal</t>
  </si>
  <si>
    <t>coo</t>
  </si>
  <si>
    <t>dia</t>
  </si>
  <si>
    <t>same because fetching only one element per row</t>
  </si>
  <si>
    <t>leading similar memory access pattern and execution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</si>
</sst>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Sofia Sans"/>
    </font>
    <font>
      <b/>
      <color theme="1"/>
      <name val="Sofia Sans"/>
    </font>
    <font/>
    <font>
      <b/>
      <sz val="10.0"/>
      <color theme="1"/>
      <name val="Sofia Sans"/>
    </font>
    <font>
      <sz val="11.0"/>
      <color theme="1"/>
      <name val="Sofia Sans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  <name val="Sofia Sans"/>
    </font>
    <font>
      <u/>
      <color rgb="FF1155CC"/>
      <name val="Sofia Sans"/>
    </font>
    <font>
      <u/>
      <color rgb="FF1155CC"/>
      <name val="Sofia Sans"/>
    </font>
    <font>
      <u/>
      <color rgb="FF1155CC"/>
      <name val="Sofia Sans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2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3" fillId="0" fontId="1" numFmtId="3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horizontal="left" readingOrder="0"/>
    </xf>
    <xf borderId="4" fillId="0" fontId="3" numFmtId="0" xfId="0" applyBorder="1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2" fontId="6" numFmtId="0" xfId="0" applyBorder="1" applyFill="1" applyFont="1"/>
    <xf borderId="3" fillId="0" fontId="8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/>
    </xf>
    <xf borderId="3" fillId="0" fontId="7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readingOrder="0" vertical="bottom"/>
    </xf>
    <xf borderId="3" fillId="0" fontId="1" numFmtId="3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7" numFmtId="0" xfId="0" applyAlignment="1" applyBorder="1" applyFont="1">
      <alignment vertical="bottom"/>
    </xf>
    <xf borderId="3" fillId="0" fontId="7" numFmtId="3" xfId="0" applyAlignment="1" applyBorder="1" applyFont="1" applyNumberFormat="1">
      <alignment horizontal="center" vertical="bottom"/>
    </xf>
    <xf borderId="3" fillId="0" fontId="7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3" fontId="13" numFmtId="0" xfId="0" applyAlignment="1" applyFill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/>
    </xf>
    <xf borderId="1" fillId="0" fontId="1" numFmtId="3" xfId="0" applyAlignment="1" applyBorder="1" applyFont="1" applyNumberFormat="1">
      <alignment horizontal="center" readingOrder="0"/>
    </xf>
    <xf borderId="0" fillId="0" fontId="13" numFmtId="0" xfId="0" applyFont="1"/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rse.tamu.edu/Williams/mc2depi" TargetMode="External"/><Relationship Id="rId2" Type="http://schemas.openxmlformats.org/officeDocument/2006/relationships/hyperlink" Target="https://sparse.tamu.edu/Fluorem/PR02R" TargetMode="External"/><Relationship Id="rId3" Type="http://schemas.openxmlformats.org/officeDocument/2006/relationships/hyperlink" Target="https://sparse.tamu.edu/Janna/CoupCons3D" TargetMode="External"/><Relationship Id="rId4" Type="http://schemas.openxmlformats.org/officeDocument/2006/relationships/hyperlink" Target="https://sparse.tamu.edu/DIMACS10/channel-500x100x100-b050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13.75"/>
    <col customWidth="1" min="4" max="4" width="16.38"/>
    <col customWidth="1" min="5" max="5" width="17.38"/>
    <col customWidth="1" min="6" max="6" width="5.88"/>
    <col customWidth="1" min="7" max="7" width="17.38"/>
    <col customWidth="1" min="8" max="8" width="5.88"/>
    <col customWidth="1" min="9" max="9" width="17.38"/>
    <col customWidth="1" min="10" max="10" width="5.88"/>
    <col customWidth="1" min="11" max="11" width="17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/>
      <c r="B3" s="2"/>
      <c r="C3" s="2"/>
      <c r="D3" s="2"/>
      <c r="E3" s="3" t="s">
        <v>1</v>
      </c>
      <c r="F3" s="4"/>
      <c r="G3" s="3" t="s">
        <v>2</v>
      </c>
      <c r="H3" s="4"/>
      <c r="I3" s="3" t="s">
        <v>3</v>
      </c>
      <c r="J3" s="4"/>
      <c r="K3" s="3" t="s">
        <v>4</v>
      </c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5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8</v>
      </c>
      <c r="H4" s="7" t="s">
        <v>9</v>
      </c>
      <c r="I4" s="6" t="s">
        <v>8</v>
      </c>
      <c r="J4" s="6" t="s">
        <v>9</v>
      </c>
      <c r="K4" s="6" t="s">
        <v>8</v>
      </c>
      <c r="L4" s="6" t="s">
        <v>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8" t="s">
        <v>10</v>
      </c>
      <c r="C5" s="9">
        <v>26064.0</v>
      </c>
      <c r="D5" s="9" t="s">
        <v>11</v>
      </c>
      <c r="E5" s="8">
        <v>0.002</v>
      </c>
      <c r="F5" s="8">
        <v>0.15</v>
      </c>
      <c r="G5" s="10"/>
      <c r="H5" s="10"/>
      <c r="I5" s="8">
        <v>0.001</v>
      </c>
      <c r="J5" s="8">
        <v>0.35</v>
      </c>
      <c r="K5" s="8">
        <v>0.001</v>
      </c>
      <c r="L5" s="8">
        <v>0.36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8" t="s">
        <v>12</v>
      </c>
      <c r="C6" s="9">
        <v>26068.0</v>
      </c>
      <c r="D6" s="9" t="s">
        <v>13</v>
      </c>
      <c r="E6" s="8">
        <v>0.003</v>
      </c>
      <c r="F6" s="8">
        <v>0.14</v>
      </c>
      <c r="G6" s="11">
        <v>0.004</v>
      </c>
      <c r="H6" s="11">
        <v>0.09</v>
      </c>
      <c r="I6" s="8">
        <v>0.001</v>
      </c>
      <c r="J6" s="8">
        <v>0.35</v>
      </c>
      <c r="K6" s="8">
        <v>0.001</v>
      </c>
      <c r="L6" s="8">
        <v>0.35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8" t="s">
        <v>14</v>
      </c>
      <c r="C7" s="9">
        <v>90449.0</v>
      </c>
      <c r="D7" s="9" t="s">
        <v>15</v>
      </c>
      <c r="E7" s="8">
        <v>0.117</v>
      </c>
      <c r="F7" s="8">
        <v>0.03</v>
      </c>
      <c r="G7" s="11">
        <v>0.125</v>
      </c>
      <c r="H7" s="11">
        <v>0.03</v>
      </c>
      <c r="I7" s="8">
        <v>0.003</v>
      </c>
      <c r="J7" s="8">
        <v>1.28</v>
      </c>
      <c r="K7" s="8">
        <v>0.009</v>
      </c>
      <c r="L7" s="8">
        <v>0.43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/>
      <c r="B8" s="8" t="s">
        <v>16</v>
      </c>
      <c r="C8" s="9">
        <v>90449.0</v>
      </c>
      <c r="D8" s="9" t="s">
        <v>17</v>
      </c>
      <c r="E8" s="8">
        <v>0.08</v>
      </c>
      <c r="F8" s="8">
        <v>0.06</v>
      </c>
      <c r="G8" s="10"/>
      <c r="H8" s="10"/>
      <c r="I8" s="8">
        <v>0.003</v>
      </c>
      <c r="J8" s="8">
        <v>1.64</v>
      </c>
      <c r="K8" s="8">
        <v>0.012</v>
      </c>
      <c r="L8" s="8">
        <v>0.41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8" t="s">
        <v>18</v>
      </c>
      <c r="C9" s="9">
        <v>9506.0</v>
      </c>
      <c r="D9" s="9" t="s">
        <v>19</v>
      </c>
      <c r="E9" s="8">
        <v>0.003</v>
      </c>
      <c r="F9" s="8">
        <v>0.39</v>
      </c>
      <c r="G9" s="10"/>
      <c r="H9" s="10"/>
      <c r="I9" s="8">
        <v>0.001</v>
      </c>
      <c r="J9" s="8">
        <v>1.18</v>
      </c>
      <c r="K9" s="8">
        <v>0.003</v>
      </c>
      <c r="L9" s="8">
        <v>0.39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8" t="s">
        <v>20</v>
      </c>
      <c r="C10" s="9">
        <v>9506.0</v>
      </c>
      <c r="D10" s="9" t="s">
        <v>21</v>
      </c>
      <c r="E10" s="8">
        <v>0.003</v>
      </c>
      <c r="F10" s="8">
        <v>0.46</v>
      </c>
      <c r="G10" s="10"/>
      <c r="H10" s="10"/>
      <c r="I10" s="8">
        <v>0.001</v>
      </c>
      <c r="J10" s="8">
        <v>1.37</v>
      </c>
      <c r="K10" s="8">
        <v>0.003</v>
      </c>
      <c r="L10" s="8">
        <v>0.46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8" t="s">
        <v>22</v>
      </c>
      <c r="C11" s="9">
        <v>503625.0</v>
      </c>
      <c r="D11" s="9" t="s">
        <v>23</v>
      </c>
      <c r="E11" s="8">
        <v>0.58</v>
      </c>
      <c r="F11" s="8">
        <v>0.03</v>
      </c>
      <c r="G11" s="10"/>
      <c r="H11" s="10"/>
      <c r="I11" s="8">
        <v>0.013</v>
      </c>
      <c r="J11" s="8">
        <v>1.39</v>
      </c>
      <c r="K11" s="8">
        <v>0.049</v>
      </c>
      <c r="L11" s="8">
        <v>0.37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8" t="s">
        <v>24</v>
      </c>
      <c r="C12" s="9">
        <v>503625.0</v>
      </c>
      <c r="D12" s="9" t="s">
        <v>25</v>
      </c>
      <c r="E12" s="8">
        <v>0.58</v>
      </c>
      <c r="F12" s="8">
        <v>0.03</v>
      </c>
      <c r="G12" s="10"/>
      <c r="H12" s="10"/>
      <c r="I12" s="8">
        <v>0.013</v>
      </c>
      <c r="J12" s="8">
        <v>1.39</v>
      </c>
      <c r="K12" s="8">
        <v>0.049</v>
      </c>
      <c r="L12" s="8">
        <v>0.37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8" t="s">
        <v>26</v>
      </c>
      <c r="C13" s="9">
        <v>13965.0</v>
      </c>
      <c r="D13" s="9" t="s">
        <v>27</v>
      </c>
      <c r="E13" s="8">
        <v>0.002</v>
      </c>
      <c r="F13" s="8">
        <v>0.49</v>
      </c>
      <c r="G13" s="10"/>
      <c r="H13" s="10"/>
      <c r="I13" s="8">
        <v>0.001</v>
      </c>
      <c r="J13" s="8">
        <v>0.98</v>
      </c>
      <c r="K13" s="8">
        <v>0.003</v>
      </c>
      <c r="L13" s="8">
        <v>0.33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8" t="s">
        <v>28</v>
      </c>
      <c r="C14" s="9">
        <v>24696.0</v>
      </c>
      <c r="D14" s="9" t="s">
        <v>29</v>
      </c>
      <c r="E14" s="8">
        <v>0.006</v>
      </c>
      <c r="F14" s="8">
        <v>0.36</v>
      </c>
      <c r="G14" s="10"/>
      <c r="H14" s="10"/>
      <c r="I14" s="8">
        <v>0.002</v>
      </c>
      <c r="J14" s="8">
        <v>0.89</v>
      </c>
      <c r="K14" s="8">
        <v>0.004</v>
      </c>
      <c r="L14" s="8">
        <v>0.44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12"/>
      <c r="C15" s="12"/>
      <c r="D15" s="12"/>
      <c r="E15" s="12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13" t="s">
        <v>30</v>
      </c>
      <c r="C16" s="14"/>
      <c r="D16" s="14"/>
      <c r="E16" s="14"/>
      <c r="F16" s="14"/>
      <c r="G16" s="14"/>
      <c r="H16" s="14"/>
      <c r="I16" s="14"/>
      <c r="J16" s="14"/>
      <c r="K16" s="14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12"/>
      <c r="C17" s="12"/>
      <c r="D17" s="12"/>
      <c r="E17" s="12"/>
      <c r="F17" s="1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12"/>
      <c r="C18" s="12"/>
      <c r="D18" s="12"/>
      <c r="E18" s="12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mergeCells count="5">
    <mergeCell ref="E3:F3"/>
    <mergeCell ref="G3:H3"/>
    <mergeCell ref="I3:J3"/>
    <mergeCell ref="K3:L3"/>
    <mergeCell ref="B16:L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0.25"/>
    <col customWidth="1" min="3" max="3" width="31.75"/>
    <col customWidth="1" min="4" max="4" width="16.38"/>
    <col customWidth="1" min="5" max="5" width="17.38"/>
    <col customWidth="1" min="6" max="6" width="31.75"/>
    <col customWidth="1" min="7" max="7" width="17.38"/>
    <col customWidth="1" min="8" max="8" width="27.5"/>
    <col customWidth="1" min="9" max="9" width="25.13"/>
    <col customWidth="1" min="10" max="11" width="17.38"/>
    <col customWidth="1" min="12" max="12" width="31.75"/>
    <col customWidth="1" min="13" max="13" width="17.38"/>
    <col customWidth="1" min="14" max="14" width="28.38"/>
    <col customWidth="1" min="15" max="15" width="7.25"/>
    <col customWidth="1" min="17" max="17" width="22.25"/>
  </cols>
  <sheetData>
    <row r="1">
      <c r="E1" s="15" t="s">
        <v>31</v>
      </c>
    </row>
    <row r="5">
      <c r="B5" s="16"/>
      <c r="C5" s="16"/>
      <c r="D5" s="16"/>
      <c r="E5" s="16"/>
      <c r="F5" s="17" t="s">
        <v>32</v>
      </c>
      <c r="G5" s="4"/>
      <c r="H5" s="18" t="s">
        <v>33</v>
      </c>
      <c r="I5" s="17" t="s">
        <v>34</v>
      </c>
      <c r="J5" s="14"/>
      <c r="K5" s="4"/>
      <c r="L5" s="17" t="s">
        <v>35</v>
      </c>
      <c r="M5" s="4"/>
      <c r="N5" s="17" t="s">
        <v>36</v>
      </c>
      <c r="O5" s="4"/>
      <c r="P5" s="19"/>
      <c r="Q5" s="18" t="s">
        <v>37</v>
      </c>
    </row>
    <row r="6">
      <c r="B6" s="20" t="s">
        <v>38</v>
      </c>
      <c r="C6" s="18" t="s">
        <v>5</v>
      </c>
      <c r="D6" s="21" t="s">
        <v>6</v>
      </c>
      <c r="E6" s="7" t="s">
        <v>7</v>
      </c>
      <c r="F6" s="21" t="s">
        <v>39</v>
      </c>
      <c r="G6" s="21" t="s">
        <v>40</v>
      </c>
      <c r="H6" s="18" t="s">
        <v>39</v>
      </c>
      <c r="I6" s="21" t="s">
        <v>39</v>
      </c>
      <c r="J6" s="5" t="s">
        <v>41</v>
      </c>
      <c r="K6" s="5" t="s">
        <v>42</v>
      </c>
      <c r="L6" s="21" t="s">
        <v>39</v>
      </c>
      <c r="M6" s="21" t="s">
        <v>9</v>
      </c>
      <c r="N6" s="21" t="s">
        <v>39</v>
      </c>
      <c r="O6" s="21" t="s">
        <v>43</v>
      </c>
      <c r="P6" s="22" t="s">
        <v>44</v>
      </c>
      <c r="Q6" s="21" t="s">
        <v>39</v>
      </c>
    </row>
    <row r="7">
      <c r="B7" s="22" t="s">
        <v>45</v>
      </c>
      <c r="C7" s="23" t="s">
        <v>46</v>
      </c>
      <c r="D7" s="24">
        <v>525825.0</v>
      </c>
      <c r="E7" s="24">
        <v>2100225.0</v>
      </c>
      <c r="F7" s="25">
        <f t="shared" ref="F7:F10" si="1">DIVIDE(((D7*G7*8) + (G7*4)),1024*1024)</f>
        <v>3085.020519</v>
      </c>
      <c r="G7" s="25">
        <v>769.0</v>
      </c>
      <c r="H7" s="26">
        <f t="shared" ref="H7:H10" si="2"> DIVIDE((12*E7 + 8*D7),1024*1024)</f>
        <v>28.04689407</v>
      </c>
      <c r="I7" s="26">
        <f t="shared" ref="I7:I10" si="3">DIVIDE((J7 * K7 * 8),1024*1024)</f>
        <v>3085.017586</v>
      </c>
      <c r="J7" s="27">
        <f t="shared" ref="J7:J10" si="4">D7</f>
        <v>525825</v>
      </c>
      <c r="K7" s="22">
        <f t="shared" ref="K7:K10" si="5">G7</f>
        <v>769</v>
      </c>
      <c r="L7" s="26">
        <f t="shared" ref="L7:L10" si="6">DIVIDE(((D7*G7*8) + (G7*4)),1024*1024)</f>
        <v>3085.020519</v>
      </c>
      <c r="M7" s="22">
        <f t="shared" ref="M7:M10" si="7">G7</f>
        <v>769</v>
      </c>
      <c r="N7" s="25">
        <v>16.050766</v>
      </c>
      <c r="O7" s="25">
        <v>3581.0</v>
      </c>
      <c r="P7" s="22">
        <v>0.009313</v>
      </c>
      <c r="Q7" s="25">
        <f t="shared" ref="Q7:Q10" si="8"> DIVIDE((E7*16), 1024*1024)</f>
        <v>32.04689026</v>
      </c>
    </row>
    <row r="8">
      <c r="B8" s="28" t="s">
        <v>45</v>
      </c>
      <c r="C8" s="29" t="s">
        <v>47</v>
      </c>
      <c r="D8" s="24">
        <v>161070.0</v>
      </c>
      <c r="E8" s="24">
        <v>8185136.0</v>
      </c>
      <c r="F8" s="25">
        <f t="shared" si="1"/>
        <v>4742.210842</v>
      </c>
      <c r="G8" s="25">
        <v>3859.0</v>
      </c>
      <c r="H8" s="26">
        <f t="shared" si="2"/>
        <v>94.90031433</v>
      </c>
      <c r="I8" s="26">
        <f t="shared" si="3"/>
        <v>4742.196121</v>
      </c>
      <c r="J8" s="27">
        <f t="shared" si="4"/>
        <v>161070</v>
      </c>
      <c r="K8" s="22">
        <f t="shared" si="5"/>
        <v>3859</v>
      </c>
      <c r="L8" s="26">
        <f t="shared" si="6"/>
        <v>4742.210842</v>
      </c>
      <c r="M8" s="22">
        <f t="shared" si="7"/>
        <v>3859</v>
      </c>
      <c r="N8" s="25">
        <v>88.621117</v>
      </c>
      <c r="O8" s="25">
        <v>3430611.0</v>
      </c>
      <c r="P8" s="22">
        <v>0.032389</v>
      </c>
      <c r="Q8" s="25">
        <f t="shared" si="8"/>
        <v>124.8952637</v>
      </c>
    </row>
    <row r="9">
      <c r="B9" s="28" t="s">
        <v>45</v>
      </c>
      <c r="C9" s="29" t="s">
        <v>48</v>
      </c>
      <c r="D9" s="24">
        <v>416800.0</v>
      </c>
      <c r="E9" s="24">
        <v>2.2322336E7</v>
      </c>
      <c r="F9" s="25">
        <f t="shared" si="1"/>
        <v>16398.92714</v>
      </c>
      <c r="G9" s="25">
        <v>5157.0</v>
      </c>
      <c r="H9" s="26">
        <f t="shared" si="2"/>
        <v>258.6387939</v>
      </c>
      <c r="I9" s="26">
        <f t="shared" si="3"/>
        <v>16398.90747</v>
      </c>
      <c r="J9" s="27">
        <f t="shared" si="4"/>
        <v>416800</v>
      </c>
      <c r="K9" s="22">
        <f t="shared" si="5"/>
        <v>5157</v>
      </c>
      <c r="L9" s="26">
        <f t="shared" si="6"/>
        <v>16398.92714</v>
      </c>
      <c r="M9" s="22">
        <f t="shared" si="7"/>
        <v>5157</v>
      </c>
      <c r="N9" s="25">
        <v>208.310066</v>
      </c>
      <c r="O9" s="25">
        <v>4981281.0</v>
      </c>
      <c r="P9" s="22">
        <v>0.105682</v>
      </c>
      <c r="Q9" s="25">
        <f t="shared" si="8"/>
        <v>340.6118164</v>
      </c>
    </row>
    <row r="10">
      <c r="B10" s="22" t="s">
        <v>49</v>
      </c>
      <c r="C10" s="29" t="s">
        <v>50</v>
      </c>
      <c r="D10" s="24">
        <v>4802000.0</v>
      </c>
      <c r="E10" s="24">
        <v>4.2681372E7</v>
      </c>
      <c r="F10" s="25">
        <f t="shared" si="1"/>
        <v>1099.090691</v>
      </c>
      <c r="G10" s="25">
        <v>30.0</v>
      </c>
      <c r="H10" s="26">
        <f t="shared" si="2"/>
        <v>525.0858917</v>
      </c>
      <c r="I10" s="26">
        <f t="shared" si="3"/>
        <v>1099.090576</v>
      </c>
      <c r="J10" s="27">
        <f t="shared" si="4"/>
        <v>4802000</v>
      </c>
      <c r="K10" s="22">
        <f t="shared" si="5"/>
        <v>30</v>
      </c>
      <c r="L10" s="26">
        <f t="shared" si="6"/>
        <v>1099.090691</v>
      </c>
      <c r="M10" s="22">
        <f t="shared" si="7"/>
        <v>30</v>
      </c>
      <c r="N10" s="25">
        <v>331.28241</v>
      </c>
      <c r="O10" s="25">
        <v>740476.0</v>
      </c>
      <c r="P10" s="22">
        <v>0.162471</v>
      </c>
      <c r="Q10" s="25">
        <f t="shared" si="8"/>
        <v>651.2660522</v>
      </c>
    </row>
    <row r="18">
      <c r="B18" s="30"/>
      <c r="D18" s="31"/>
      <c r="F18" s="31"/>
      <c r="H18" s="31"/>
    </row>
    <row r="19">
      <c r="B19" s="32"/>
    </row>
    <row r="22">
      <c r="F22" s="33" t="s">
        <v>51</v>
      </c>
    </row>
    <row r="24">
      <c r="F24" s="33" t="s">
        <v>52</v>
      </c>
    </row>
    <row r="26">
      <c r="F26" s="33" t="s">
        <v>53</v>
      </c>
    </row>
    <row r="28">
      <c r="F28" s="33" t="s">
        <v>51</v>
      </c>
    </row>
    <row r="30">
      <c r="F30" s="33" t="s">
        <v>54</v>
      </c>
    </row>
    <row r="31">
      <c r="C31" s="33"/>
    </row>
    <row r="32">
      <c r="F32" s="33" t="s">
        <v>55</v>
      </c>
    </row>
  </sheetData>
  <mergeCells count="4">
    <mergeCell ref="F5:G5"/>
    <mergeCell ref="I5:K5"/>
    <mergeCell ref="L5:M5"/>
    <mergeCell ref="N5:O5"/>
  </mergeCells>
  <hyperlinks>
    <hyperlink r:id="rId1" ref="C7"/>
    <hyperlink r:id="rId2" ref="C8"/>
    <hyperlink r:id="rId3" ref="C9"/>
    <hyperlink r:id="rId4" ref="C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50.5"/>
    <col customWidth="1" min="3" max="3" width="56.88"/>
    <col customWidth="1" min="6" max="6" width="56.88"/>
  </cols>
  <sheetData>
    <row r="1">
      <c r="A1" s="34" t="s">
        <v>56</v>
      </c>
      <c r="B1" s="34" t="s">
        <v>57</v>
      </c>
      <c r="C1" s="34" t="s">
        <v>58</v>
      </c>
    </row>
    <row r="2">
      <c r="A2" s="35" t="s">
        <v>59</v>
      </c>
      <c r="B2" s="15" t="s">
        <v>60</v>
      </c>
      <c r="C2" s="36" t="s">
        <v>61</v>
      </c>
    </row>
    <row r="3">
      <c r="B3" s="15" t="s">
        <v>62</v>
      </c>
      <c r="C3" s="37" t="s">
        <v>63</v>
      </c>
    </row>
    <row r="4">
      <c r="C4" s="36" t="s">
        <v>64</v>
      </c>
    </row>
    <row r="5">
      <c r="C5" s="36" t="s">
        <v>65</v>
      </c>
    </row>
    <row r="6">
      <c r="C6" s="36" t="s">
        <v>66</v>
      </c>
    </row>
    <row r="8">
      <c r="B8" s="15"/>
    </row>
    <row r="9">
      <c r="A9" s="34" t="s">
        <v>67</v>
      </c>
      <c r="B9" s="34" t="s">
        <v>68</v>
      </c>
      <c r="C9" s="34" t="s">
        <v>69</v>
      </c>
    </row>
    <row r="10">
      <c r="A10" s="36" t="s">
        <v>70</v>
      </c>
      <c r="B10" s="36" t="s">
        <v>71</v>
      </c>
      <c r="C10" s="37" t="s">
        <v>72</v>
      </c>
    </row>
    <row r="11">
      <c r="A11" s="36" t="s">
        <v>73</v>
      </c>
      <c r="B11" s="36" t="s">
        <v>74</v>
      </c>
      <c r="C11" s="36" t="s">
        <v>75</v>
      </c>
    </row>
    <row r="12">
      <c r="A12" s="36" t="s">
        <v>76</v>
      </c>
      <c r="C12" s="15"/>
    </row>
    <row r="13">
      <c r="A13" s="15"/>
      <c r="C13" s="15"/>
    </row>
    <row r="15">
      <c r="C15" s="34"/>
    </row>
    <row r="20">
      <c r="A20" s="38"/>
    </row>
    <row r="21">
      <c r="A21" s="38"/>
    </row>
    <row r="22">
      <c r="A22" s="38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  <row r="1001">
      <c r="A1001" s="38"/>
    </row>
    <row r="1002">
      <c r="A1002" s="38"/>
    </row>
    <row r="1003">
      <c r="A1003" s="38"/>
    </row>
    <row r="1004">
      <c r="A1004" s="38"/>
    </row>
    <row r="1005">
      <c r="A1005" s="38"/>
    </row>
    <row r="1006">
      <c r="A1006" s="38"/>
    </row>
    <row r="1007">
      <c r="A1007" s="38"/>
    </row>
    <row r="1008">
      <c r="A1008" s="38"/>
    </row>
    <row r="1009">
      <c r="A1009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25"/>
    <col customWidth="1" min="4" max="4" width="13.75"/>
    <col customWidth="1" min="5" max="5" width="16.38"/>
    <col customWidth="1" min="6" max="6" width="17.38"/>
    <col customWidth="1" min="7" max="7" width="5.88"/>
    <col customWidth="1" min="8" max="8" width="17.38"/>
    <col customWidth="1" min="9" max="9" width="5.88"/>
    <col customWidth="1" min="10" max="10" width="17.38"/>
    <col customWidth="1" min="11" max="11" width="5.88"/>
    <col customWidth="1" min="12" max="12" width="11.0"/>
    <col customWidth="1" min="13" max="13" width="17.38"/>
  </cols>
  <sheetData>
    <row r="3">
      <c r="F3" s="3" t="s">
        <v>1</v>
      </c>
      <c r="G3" s="4"/>
      <c r="H3" s="3" t="s">
        <v>4</v>
      </c>
      <c r="I3" s="4"/>
      <c r="J3" s="3" t="s">
        <v>77</v>
      </c>
      <c r="K3" s="4"/>
    </row>
    <row r="4">
      <c r="C4" s="5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8</v>
      </c>
      <c r="I4" s="6" t="s">
        <v>9</v>
      </c>
      <c r="J4" s="6" t="s">
        <v>8</v>
      </c>
      <c r="K4" s="6" t="s">
        <v>9</v>
      </c>
    </row>
    <row r="5">
      <c r="C5" s="8" t="s">
        <v>14</v>
      </c>
      <c r="D5" s="9">
        <v>90449.0</v>
      </c>
      <c r="E5" s="9" t="s">
        <v>15</v>
      </c>
      <c r="F5" s="8">
        <v>0.12</v>
      </c>
      <c r="G5" s="8">
        <v>0.029</v>
      </c>
      <c r="H5" s="8">
        <v>0.01</v>
      </c>
      <c r="I5" s="8">
        <v>0.3</v>
      </c>
      <c r="J5" s="8">
        <v>0.01</v>
      </c>
      <c r="K5" s="8">
        <v>0.3</v>
      </c>
    </row>
    <row r="6">
      <c r="C6" s="8" t="s">
        <v>16</v>
      </c>
      <c r="D6" s="9">
        <v>90449.0</v>
      </c>
      <c r="E6" s="8">
        <v>2455670.0</v>
      </c>
      <c r="F6" s="8">
        <v>0.13</v>
      </c>
      <c r="G6" s="8">
        <v>0.03</v>
      </c>
      <c r="H6" s="8">
        <v>0.01</v>
      </c>
      <c r="I6" s="8">
        <v>0.3</v>
      </c>
      <c r="J6" s="8">
        <v>0.01</v>
      </c>
      <c r="K6" s="8">
        <v>0.3</v>
      </c>
    </row>
    <row r="7">
      <c r="C7" s="8" t="s">
        <v>18</v>
      </c>
      <c r="D7" s="9">
        <v>9506.0</v>
      </c>
      <c r="E7" s="9" t="s">
        <v>19</v>
      </c>
      <c r="F7" s="8">
        <v>0.003</v>
      </c>
      <c r="G7" s="8">
        <v>0.34</v>
      </c>
      <c r="H7" s="8">
        <v>0.003</v>
      </c>
      <c r="I7" s="8">
        <v>0.37</v>
      </c>
      <c r="J7" s="8">
        <v>0.003</v>
      </c>
      <c r="K7" s="8">
        <v>0.33</v>
      </c>
    </row>
    <row r="8">
      <c r="C8" s="8" t="s">
        <v>20</v>
      </c>
      <c r="D8" s="9">
        <v>9506.0</v>
      </c>
      <c r="E8" s="9" t="s">
        <v>21</v>
      </c>
      <c r="F8" s="8">
        <v>0.003</v>
      </c>
      <c r="G8" s="8">
        <v>0.35</v>
      </c>
      <c r="H8" s="8">
        <v>0.003</v>
      </c>
      <c r="I8" s="8">
        <v>0.38</v>
      </c>
      <c r="J8" s="8">
        <v>0.004</v>
      </c>
      <c r="K8" s="8">
        <v>0.32</v>
      </c>
    </row>
    <row r="9">
      <c r="C9" s="8" t="s">
        <v>22</v>
      </c>
      <c r="D9" s="9">
        <v>503625.0</v>
      </c>
      <c r="E9" s="8">
        <v>9027150.0</v>
      </c>
      <c r="F9" s="8">
        <v>1.03</v>
      </c>
      <c r="G9" s="8">
        <v>0.01</v>
      </c>
      <c r="H9" s="8">
        <v>0.05</v>
      </c>
      <c r="I9" s="8">
        <v>0.3</v>
      </c>
      <c r="J9" s="8"/>
      <c r="K9" s="8"/>
    </row>
    <row r="10">
      <c r="C10" s="8" t="s">
        <v>24</v>
      </c>
      <c r="D10" s="9">
        <v>503625.0</v>
      </c>
      <c r="E10" s="8">
        <v>9027150.0</v>
      </c>
      <c r="F10" s="8">
        <v>1.04</v>
      </c>
      <c r="G10" s="8">
        <v>0.01</v>
      </c>
      <c r="H10" s="8">
        <v>0.049</v>
      </c>
      <c r="I10" s="8">
        <v>0.3</v>
      </c>
      <c r="J10" s="8"/>
      <c r="K10" s="8"/>
    </row>
    <row r="11">
      <c r="C11" s="8" t="s">
        <v>26</v>
      </c>
      <c r="D11" s="9">
        <v>13965.0</v>
      </c>
      <c r="E11" s="8">
        <v>491274.0</v>
      </c>
      <c r="F11" s="8">
        <v>0.003</v>
      </c>
      <c r="G11" s="8">
        <v>0.3</v>
      </c>
      <c r="H11" s="8">
        <v>0.002</v>
      </c>
      <c r="I11" s="8">
        <v>0.37</v>
      </c>
      <c r="J11" s="8">
        <v>0.002</v>
      </c>
      <c r="K11" s="8">
        <v>0.33</v>
      </c>
    </row>
    <row r="12">
      <c r="C12" s="8" t="s">
        <v>28</v>
      </c>
      <c r="D12" s="9">
        <v>24696.0</v>
      </c>
      <c r="E12" s="8">
        <v>887937.0</v>
      </c>
      <c r="F12" s="8">
        <v>0.005</v>
      </c>
      <c r="G12" s="8">
        <v>0.3</v>
      </c>
      <c r="H12" s="8">
        <v>0.004</v>
      </c>
      <c r="I12" s="8">
        <v>0.38</v>
      </c>
      <c r="J12" s="8">
        <v>0.005</v>
      </c>
      <c r="K12" s="8">
        <v>0.32</v>
      </c>
    </row>
    <row r="13">
      <c r="C13" s="39"/>
    </row>
    <row r="15">
      <c r="C15" s="13" t="s">
        <v>78</v>
      </c>
      <c r="D15" s="14"/>
      <c r="E15" s="14"/>
      <c r="F15" s="14"/>
      <c r="G15" s="14"/>
      <c r="H15" s="14"/>
      <c r="I15" s="14"/>
      <c r="J15" s="14"/>
      <c r="K15" s="4"/>
    </row>
  </sheetData>
  <mergeCells count="4">
    <mergeCell ref="F3:G3"/>
    <mergeCell ref="H3:I3"/>
    <mergeCell ref="J3:K3"/>
    <mergeCell ref="C15:K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0.25"/>
    <col customWidth="1" min="4" max="4" width="13.75"/>
    <col customWidth="1" min="5" max="5" width="16.38"/>
    <col customWidth="1" min="6" max="6" width="19.5"/>
    <col customWidth="1" min="7" max="7" width="41.5"/>
    <col customWidth="1" min="8" max="8" width="17.75"/>
    <col customWidth="1" min="9" max="9" width="11.88"/>
    <col customWidth="1" min="10" max="10" width="11.63"/>
  </cols>
  <sheetData>
    <row r="3">
      <c r="F3" s="33"/>
      <c r="G3" s="33"/>
    </row>
    <row r="5">
      <c r="E5" s="40"/>
      <c r="F5" s="39"/>
      <c r="G5" s="39"/>
      <c r="H5" s="3" t="s">
        <v>79</v>
      </c>
      <c r="I5" s="14"/>
      <c r="J5" s="4"/>
      <c r="K5" s="41"/>
    </row>
    <row r="6">
      <c r="B6" s="39"/>
      <c r="C6" s="5" t="s">
        <v>5</v>
      </c>
      <c r="D6" s="6" t="s">
        <v>6</v>
      </c>
      <c r="E6" s="42" t="s">
        <v>7</v>
      </c>
      <c r="F6" s="43" t="s">
        <v>80</v>
      </c>
      <c r="G6" s="43" t="s">
        <v>81</v>
      </c>
      <c r="H6" s="44" t="s">
        <v>82</v>
      </c>
      <c r="I6" s="44" t="s">
        <v>37</v>
      </c>
      <c r="J6" s="5" t="s">
        <v>36</v>
      </c>
      <c r="K6" s="45"/>
      <c r="L6" s="45"/>
    </row>
    <row r="7">
      <c r="B7" s="39"/>
      <c r="C7" s="8" t="s">
        <v>14</v>
      </c>
      <c r="D7" s="9">
        <v>90449.0</v>
      </c>
      <c r="E7" s="46">
        <v>1921955.0</v>
      </c>
      <c r="F7" s="43">
        <v>328.0</v>
      </c>
      <c r="G7" s="43">
        <v>225497.0</v>
      </c>
      <c r="H7" s="44">
        <f t="shared" ref="H7:H14" si="1"> DIVIDE(((D7*F7*8) + (F7*4)),1024*1024)</f>
        <v>226.344574</v>
      </c>
      <c r="I7" s="44">
        <f t="shared" ref="I7:I14" si="2">DIVIDE(((E7*8)+(E7*4*2)),1024*1024)</f>
        <v>29.32670593</v>
      </c>
      <c r="J7" s="18">
        <f t="shared" ref="J7:J14" si="3">DIVIDE(((E7*8) + (G7 * 2 * 4)),1024*1024)</f>
        <v>16.38375854</v>
      </c>
      <c r="K7" s="47"/>
      <c r="L7" s="47"/>
    </row>
    <row r="8">
      <c r="C8" s="8" t="s">
        <v>16</v>
      </c>
      <c r="D8" s="9">
        <v>90449.0</v>
      </c>
      <c r="E8" s="48">
        <v>2455670.0</v>
      </c>
      <c r="F8" s="3">
        <v>331.0</v>
      </c>
      <c r="G8" s="3">
        <v>225647.0</v>
      </c>
      <c r="H8" s="44">
        <f t="shared" si="1"/>
        <v>228.4147987</v>
      </c>
      <c r="I8" s="44">
        <f t="shared" si="2"/>
        <v>37.47055054</v>
      </c>
      <c r="J8" s="18">
        <f t="shared" si="3"/>
        <v>20.45682526</v>
      </c>
      <c r="K8" s="47"/>
      <c r="L8" s="47"/>
    </row>
    <row r="9">
      <c r="C9" s="8" t="s">
        <v>18</v>
      </c>
      <c r="D9" s="9">
        <v>9506.0</v>
      </c>
      <c r="E9" s="46">
        <v>591626.0</v>
      </c>
      <c r="F9" s="3">
        <v>85.0</v>
      </c>
      <c r="G9" s="3">
        <v>63145.0</v>
      </c>
      <c r="H9" s="44">
        <f t="shared" si="1"/>
        <v>6.164951324</v>
      </c>
      <c r="I9" s="44">
        <f t="shared" si="2"/>
        <v>9.027496338</v>
      </c>
      <c r="J9" s="18">
        <f t="shared" si="3"/>
        <v>4.995506287</v>
      </c>
      <c r="K9" s="47"/>
      <c r="L9" s="47"/>
    </row>
    <row r="10">
      <c r="C10" s="8" t="s">
        <v>20</v>
      </c>
      <c r="D10" s="9">
        <v>9506.0</v>
      </c>
      <c r="E10" s="9">
        <v>684169.0</v>
      </c>
      <c r="F10" s="5">
        <v>99.0</v>
      </c>
      <c r="G10" s="5">
        <v>68170.0</v>
      </c>
      <c r="H10" s="44">
        <f t="shared" si="1"/>
        <v>7.180355072</v>
      </c>
      <c r="I10" s="44">
        <f t="shared" si="2"/>
        <v>10.43959045</v>
      </c>
      <c r="J10" s="18">
        <f t="shared" si="3"/>
        <v>5.739891052</v>
      </c>
      <c r="K10" s="47"/>
      <c r="L10" s="47"/>
    </row>
    <row r="11">
      <c r="C11" s="8" t="s">
        <v>22</v>
      </c>
      <c r="D11" s="9">
        <v>503625.0</v>
      </c>
      <c r="E11" s="8">
        <v>9027150.0</v>
      </c>
      <c r="F11" s="5">
        <v>449.0</v>
      </c>
      <c r="G11" s="5">
        <v>1308238.0</v>
      </c>
      <c r="H11" s="44">
        <f t="shared" si="1"/>
        <v>1725.218578</v>
      </c>
      <c r="I11" s="44">
        <f t="shared" si="2"/>
        <v>137.7433777</v>
      </c>
      <c r="J11" s="18">
        <f t="shared" si="3"/>
        <v>78.85275269</v>
      </c>
      <c r="K11" s="47"/>
      <c r="L11" s="47"/>
    </row>
    <row r="12">
      <c r="C12" s="8" t="s">
        <v>24</v>
      </c>
      <c r="D12" s="9">
        <v>503625.0</v>
      </c>
      <c r="E12" s="8">
        <v>9027150.0</v>
      </c>
      <c r="F12" s="5">
        <v>449.0</v>
      </c>
      <c r="G12" s="5">
        <v>1308238.0</v>
      </c>
      <c r="H12" s="44">
        <f t="shared" si="1"/>
        <v>1725.218578</v>
      </c>
      <c r="I12" s="44">
        <f t="shared" si="2"/>
        <v>137.7433777</v>
      </c>
      <c r="J12" s="18">
        <f t="shared" si="3"/>
        <v>78.85275269</v>
      </c>
      <c r="K12" s="47"/>
      <c r="L12" s="47"/>
    </row>
    <row r="13">
      <c r="C13" s="8" t="s">
        <v>26</v>
      </c>
      <c r="D13" s="9">
        <v>13965.0</v>
      </c>
      <c r="E13" s="8">
        <v>491274.0</v>
      </c>
      <c r="F13" s="5">
        <v>50.0</v>
      </c>
      <c r="G13" s="5">
        <v>76462.0</v>
      </c>
      <c r="H13" s="44">
        <f t="shared" si="1"/>
        <v>5.327415466</v>
      </c>
      <c r="I13" s="44">
        <f t="shared" si="2"/>
        <v>7.496246338</v>
      </c>
      <c r="J13" s="18">
        <f t="shared" si="3"/>
        <v>4.331481934</v>
      </c>
      <c r="K13" s="47"/>
      <c r="L13" s="47"/>
    </row>
    <row r="14">
      <c r="C14" s="8" t="s">
        <v>28</v>
      </c>
      <c r="D14" s="9">
        <v>24696.0</v>
      </c>
      <c r="E14" s="8">
        <v>887937.0</v>
      </c>
      <c r="F14" s="5">
        <v>50.0</v>
      </c>
      <c r="G14" s="5">
        <v>137352.0</v>
      </c>
      <c r="H14" s="44">
        <f t="shared" si="1"/>
        <v>9.420967102</v>
      </c>
      <c r="I14" s="44">
        <f t="shared" si="2"/>
        <v>13.54884338</v>
      </c>
      <c r="J14" s="18">
        <f t="shared" si="3"/>
        <v>7.82233429</v>
      </c>
      <c r="K14" s="47"/>
      <c r="L14" s="47"/>
    </row>
    <row r="17">
      <c r="C17" s="13" t="s">
        <v>78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4"/>
    </row>
  </sheetData>
  <mergeCells count="3">
    <mergeCell ref="H5:J5"/>
    <mergeCell ref="K5:L5"/>
    <mergeCell ref="C17:O1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5" t="s">
        <v>83</v>
      </c>
    </row>
    <row r="3">
      <c r="C3" s="33" t="s">
        <v>84</v>
      </c>
      <c r="D3" s="33" t="s">
        <v>85</v>
      </c>
    </row>
    <row r="4">
      <c r="C4" s="33">
        <v>0.64</v>
      </c>
      <c r="D4" s="33">
        <v>0.68</v>
      </c>
    </row>
    <row r="5">
      <c r="C5" s="33">
        <v>0.45</v>
      </c>
    </row>
    <row r="7">
      <c r="C7" s="33" t="s">
        <v>86</v>
      </c>
    </row>
    <row r="8">
      <c r="C8" s="33" t="s">
        <v>87</v>
      </c>
    </row>
  </sheetData>
  <mergeCells count="1">
    <mergeCell ref="C2:D2"/>
  </mergeCells>
  <drawing r:id="rId1"/>
</worksheet>
</file>